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Rishi\Desktop\"/>
    </mc:Choice>
  </mc:AlternateContent>
  <xr:revisionPtr revIDLastSave="0" documentId="13_ncr:1_{ECF0D794-D44D-4AFD-A6E9-179DD48E7D88}" xr6:coauthVersionLast="47" xr6:coauthVersionMax="47" xr10:uidLastSave="{00000000-0000-0000-0000-000000000000}"/>
  <bookViews>
    <workbookView xWindow="-120" yWindow="-120" windowWidth="20730" windowHeight="11160" firstSheet="10" activeTab="14" xr2:uid="{7D14690C-DA9F-4545-94E4-D39BE519672F}"/>
  </bookViews>
  <sheets>
    <sheet name="AEBD" sheetId="2" r:id="rId1"/>
    <sheet name="DWS" sheetId="3" r:id="rId2"/>
    <sheet name="MVF" sheetId="4" r:id="rId3"/>
    <sheet name="ETC" sheetId="7" r:id="rId4"/>
    <sheet name="ABTG" sheetId="8" r:id="rId5"/>
    <sheet name="ACBD" sheetId="9" r:id="rId6"/>
    <sheet name="TD" sheetId="6" r:id="rId7"/>
    <sheet name="CRAE" sheetId="10" r:id="rId8"/>
    <sheet name="TOTAL EMP" sheetId="12" r:id="rId9"/>
    <sheet name="ACTIVE EMP" sheetId="13" r:id="rId10"/>
    <sheet name="TOTAL STAFF COST" sheetId="14" r:id="rId11"/>
    <sheet name="AVG STAFF COST" sheetId="15" r:id="rId12"/>
    <sheet name="ATTRITION RATE" sheetId="16" r:id="rId13"/>
    <sheet name="Sample_data" sheetId="1" r:id="rId14"/>
    <sheet name="DASHBOARD" sheetId="11" r:id="rId15"/>
  </sheets>
  <definedNames>
    <definedName name="Active_Employee">Sample_data!#REF!</definedName>
    <definedName name="ADEmail">Sample_data!$J$2:$J$3001</definedName>
    <definedName name="Age">Sample_data!$U$2:$U$3001</definedName>
    <definedName name="Attrition">Sample_data!#REF!</definedName>
    <definedName name="Country">Sample_data!$V$2:$V$3001</definedName>
    <definedName name="Current_Employee_Rating">Sample_data!$AA$2:$AA$3001</definedName>
    <definedName name="DepartmentType">Sample_data!$R$2:$R$3001</definedName>
    <definedName name="DOB">Sample_data!$T$2:$T$3001</definedName>
    <definedName name="EmpID">Sample_data!$A$2:$A$3001</definedName>
    <definedName name="EmployeeClassificationType">Sample_data!$O$2:$O$3001</definedName>
    <definedName name="EmployeeStatus">Sample_data!$K$2:$K$3001</definedName>
    <definedName name="EmployeeType">Sample_data!$N$2:$N$3001</definedName>
    <definedName name="ExitDate">Sample_data!$E$2:$E$3001</definedName>
    <definedName name="FirstName">Sample_data!$B$2:$B$3001</definedName>
    <definedName name="GenderCode">Sample_data!$Y$2:$Y$3001</definedName>
    <definedName name="JobFunctionDescription">Sample_data!$X$2:$X$3001</definedName>
    <definedName name="LastName">Sample_data!$C$2:$C$3001</definedName>
    <definedName name="Location">Sample_data!$W$2:$W$3001</definedName>
    <definedName name="Manager">Sample_data!$I$2:$I$3001</definedName>
    <definedName name="Performance_Score">Sample_data!$Z$2:$Z$3001</definedName>
    <definedName name="Salary">Sample_data!$AB$2:$AB$3001</definedName>
    <definedName name="Slicer_DepartmentType">#N/A</definedName>
    <definedName name="Slicer_GenderCode">#N/A</definedName>
    <definedName name="Slicer_Tenure_Groups">#N/A</definedName>
    <definedName name="StartDate">Sample_data!$D$2:$D$3001</definedName>
    <definedName name="Sub_Department">Sample_data!$S$2:$S$3001</definedName>
    <definedName name="Tenure__Months">Sample_data!$F$2:$F$3001</definedName>
    <definedName name="Tenure_Groups">Sample_data!$G$2:$G$3001</definedName>
    <definedName name="TerminationDescription">Sample_data!$P$2:$P$3001</definedName>
    <definedName name="Title">Sample_data!$H$2:$H$3001</definedName>
    <definedName name="Type_Of_Termination">Sample_data!$Q$2:$Q$3001</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2" i="1"/>
  <c r="AF13" i="1" a="1"/>
  <c r="Q1208" i="1" s="1"/>
  <c r="AG5"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2" i="1"/>
  <c r="F3" i="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G342" i="1" s="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G354" i="1" s="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G404" i="1" s="1"/>
  <c r="F405" i="1"/>
  <c r="G405" i="1" s="1"/>
  <c r="F406" i="1"/>
  <c r="G406" i="1" s="1"/>
  <c r="F407" i="1"/>
  <c r="G407" i="1" s="1"/>
  <c r="F408" i="1"/>
  <c r="G408" i="1" s="1"/>
  <c r="F409" i="1"/>
  <c r="G409" i="1" s="1"/>
  <c r="F410" i="1"/>
  <c r="G410" i="1" s="1"/>
  <c r="F411" i="1"/>
  <c r="G411" i="1" s="1"/>
  <c r="F412" i="1"/>
  <c r="G412" i="1" s="1"/>
  <c r="F413" i="1"/>
  <c r="G413" i="1" s="1"/>
  <c r="F414" i="1"/>
  <c r="G414" i="1" s="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G426" i="1" s="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G440" i="1" s="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G468" i="1" s="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G486" i="1" s="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G498" i="1" s="1"/>
  <c r="F499" i="1"/>
  <c r="G499" i="1" s="1"/>
  <c r="F500" i="1"/>
  <c r="G500" i="1" s="1"/>
  <c r="F501" i="1"/>
  <c r="G501" i="1" s="1"/>
  <c r="F502" i="1"/>
  <c r="G502" i="1" s="1"/>
  <c r="F503" i="1"/>
  <c r="G503" i="1" s="1"/>
  <c r="F504" i="1"/>
  <c r="G504" i="1" s="1"/>
  <c r="F505" i="1"/>
  <c r="G505" i="1" s="1"/>
  <c r="F506" i="1"/>
  <c r="G506" i="1" s="1"/>
  <c r="F507" i="1"/>
  <c r="G507" i="1" s="1"/>
  <c r="F508" i="1"/>
  <c r="G508" i="1" s="1"/>
  <c r="F509" i="1"/>
  <c r="G509" i="1" s="1"/>
  <c r="F510" i="1"/>
  <c r="G510" i="1" s="1"/>
  <c r="F511" i="1"/>
  <c r="G511" i="1" s="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G543" i="1" s="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G558" i="1" s="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G570" i="1" s="1"/>
  <c r="F571" i="1"/>
  <c r="G571" i="1" s="1"/>
  <c r="F572" i="1"/>
  <c r="G572" i="1" s="1"/>
  <c r="F573" i="1"/>
  <c r="G573" i="1" s="1"/>
  <c r="F574" i="1"/>
  <c r="G574" i="1" s="1"/>
  <c r="F575" i="1"/>
  <c r="G575" i="1" s="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G607" i="1" s="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G630" i="1" s="1"/>
  <c r="F631" i="1"/>
  <c r="G631" i="1" s="1"/>
  <c r="F632" i="1"/>
  <c r="G632" i="1" s="1"/>
  <c r="F633" i="1"/>
  <c r="G633" i="1" s="1"/>
  <c r="F634" i="1"/>
  <c r="G634" i="1" s="1"/>
  <c r="F635" i="1"/>
  <c r="G635" i="1" s="1"/>
  <c r="F636" i="1"/>
  <c r="G636" i="1" s="1"/>
  <c r="F637" i="1"/>
  <c r="G637" i="1" s="1"/>
  <c r="F638" i="1"/>
  <c r="G638" i="1" s="1"/>
  <c r="F639" i="1"/>
  <c r="G639" i="1" s="1"/>
  <c r="F640" i="1"/>
  <c r="G640" i="1" s="1"/>
  <c r="F641" i="1"/>
  <c r="G641" i="1" s="1"/>
  <c r="F642" i="1"/>
  <c r="G642" i="1" s="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G671" i="1" s="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G686" i="1" s="1"/>
  <c r="F687" i="1"/>
  <c r="G687" i="1" s="1"/>
  <c r="F688" i="1"/>
  <c r="G688" i="1" s="1"/>
  <c r="F689" i="1"/>
  <c r="G689" i="1" s="1"/>
  <c r="F690" i="1"/>
  <c r="G690" i="1" s="1"/>
  <c r="F691" i="1"/>
  <c r="G691" i="1" s="1"/>
  <c r="F692" i="1"/>
  <c r="G692" i="1" s="1"/>
  <c r="F693" i="1"/>
  <c r="G693" i="1" s="1"/>
  <c r="F694" i="1"/>
  <c r="G694" i="1" s="1"/>
  <c r="F695" i="1"/>
  <c r="G695" i="1" s="1"/>
  <c r="F696" i="1"/>
  <c r="G696" i="1" s="1"/>
  <c r="F697" i="1"/>
  <c r="G697" i="1" s="1"/>
  <c r="F698" i="1"/>
  <c r="G698" i="1" s="1"/>
  <c r="F699" i="1"/>
  <c r="G699" i="1" s="1"/>
  <c r="F700" i="1"/>
  <c r="G700" i="1" s="1"/>
  <c r="F701" i="1"/>
  <c r="G701" i="1" s="1"/>
  <c r="F702" i="1"/>
  <c r="G702" i="1" s="1"/>
  <c r="F703" i="1"/>
  <c r="G703" i="1" s="1"/>
  <c r="F704" i="1"/>
  <c r="G704" i="1" s="1"/>
  <c r="F705" i="1"/>
  <c r="G705" i="1" s="1"/>
  <c r="F706" i="1"/>
  <c r="G706" i="1" s="1"/>
  <c r="F707" i="1"/>
  <c r="G707" i="1" s="1"/>
  <c r="F708" i="1"/>
  <c r="G708" i="1" s="1"/>
  <c r="F709" i="1"/>
  <c r="G709" i="1" s="1"/>
  <c r="F710" i="1"/>
  <c r="G710" i="1" s="1"/>
  <c r="F711" i="1"/>
  <c r="G711" i="1" s="1"/>
  <c r="F712" i="1"/>
  <c r="G712" i="1" s="1"/>
  <c r="F713" i="1"/>
  <c r="G713" i="1" s="1"/>
  <c r="F714" i="1"/>
  <c r="G714" i="1" s="1"/>
  <c r="F715" i="1"/>
  <c r="G715" i="1" s="1"/>
  <c r="F716" i="1"/>
  <c r="G716" i="1" s="1"/>
  <c r="F717" i="1"/>
  <c r="G717" i="1" s="1"/>
  <c r="F718" i="1"/>
  <c r="G718" i="1" s="1"/>
  <c r="F719" i="1"/>
  <c r="G719" i="1" s="1"/>
  <c r="F720" i="1"/>
  <c r="G720" i="1" s="1"/>
  <c r="F721" i="1"/>
  <c r="G721" i="1" s="1"/>
  <c r="F722" i="1"/>
  <c r="G722" i="1" s="1"/>
  <c r="F723" i="1"/>
  <c r="G723" i="1" s="1"/>
  <c r="F724" i="1"/>
  <c r="G724" i="1" s="1"/>
  <c r="F725" i="1"/>
  <c r="G725" i="1" s="1"/>
  <c r="F726" i="1"/>
  <c r="G726" i="1" s="1"/>
  <c r="F727" i="1"/>
  <c r="G727" i="1" s="1"/>
  <c r="F728" i="1"/>
  <c r="G728" i="1" s="1"/>
  <c r="F729" i="1"/>
  <c r="G729" i="1" s="1"/>
  <c r="F730" i="1"/>
  <c r="G730" i="1" s="1"/>
  <c r="F731" i="1"/>
  <c r="G731" i="1" s="1"/>
  <c r="F732" i="1"/>
  <c r="G732" i="1" s="1"/>
  <c r="F733" i="1"/>
  <c r="G733" i="1" s="1"/>
  <c r="F734" i="1"/>
  <c r="G734" i="1" s="1"/>
  <c r="F735" i="1"/>
  <c r="G735" i="1" s="1"/>
  <c r="F736" i="1"/>
  <c r="G736" i="1" s="1"/>
  <c r="F737" i="1"/>
  <c r="G737" i="1" s="1"/>
  <c r="F738" i="1"/>
  <c r="G738" i="1" s="1"/>
  <c r="F739" i="1"/>
  <c r="G739" i="1" s="1"/>
  <c r="F740" i="1"/>
  <c r="G740" i="1" s="1"/>
  <c r="F741" i="1"/>
  <c r="G741" i="1" s="1"/>
  <c r="F742" i="1"/>
  <c r="G742" i="1" s="1"/>
  <c r="F743" i="1"/>
  <c r="G743" i="1" s="1"/>
  <c r="F744" i="1"/>
  <c r="G744" i="1" s="1"/>
  <c r="F745" i="1"/>
  <c r="G745" i="1" s="1"/>
  <c r="F746" i="1"/>
  <c r="G746" i="1" s="1"/>
  <c r="F747" i="1"/>
  <c r="G747" i="1" s="1"/>
  <c r="F748" i="1"/>
  <c r="G748" i="1" s="1"/>
  <c r="F749" i="1"/>
  <c r="G749" i="1" s="1"/>
  <c r="F750" i="1"/>
  <c r="G750" i="1" s="1"/>
  <c r="F751" i="1"/>
  <c r="G751" i="1" s="1"/>
  <c r="F752" i="1"/>
  <c r="G752" i="1" s="1"/>
  <c r="F753" i="1"/>
  <c r="G753" i="1" s="1"/>
  <c r="F754" i="1"/>
  <c r="G754" i="1" s="1"/>
  <c r="F755" i="1"/>
  <c r="G755" i="1" s="1"/>
  <c r="F756" i="1"/>
  <c r="G756" i="1" s="1"/>
  <c r="F757" i="1"/>
  <c r="G757" i="1" s="1"/>
  <c r="F758" i="1"/>
  <c r="G758" i="1" s="1"/>
  <c r="F759" i="1"/>
  <c r="G759" i="1" s="1"/>
  <c r="F760" i="1"/>
  <c r="G760" i="1" s="1"/>
  <c r="F761" i="1"/>
  <c r="G761" i="1" s="1"/>
  <c r="F762" i="1"/>
  <c r="G762" i="1" s="1"/>
  <c r="F763" i="1"/>
  <c r="G763" i="1" s="1"/>
  <c r="F764" i="1"/>
  <c r="G764" i="1" s="1"/>
  <c r="F765" i="1"/>
  <c r="G765" i="1" s="1"/>
  <c r="F766" i="1"/>
  <c r="G766" i="1" s="1"/>
  <c r="F767" i="1"/>
  <c r="G767" i="1" s="1"/>
  <c r="F768" i="1"/>
  <c r="G768" i="1" s="1"/>
  <c r="F769" i="1"/>
  <c r="G769" i="1" s="1"/>
  <c r="F770" i="1"/>
  <c r="G770" i="1" s="1"/>
  <c r="F771" i="1"/>
  <c r="G771" i="1" s="1"/>
  <c r="F772" i="1"/>
  <c r="G772" i="1" s="1"/>
  <c r="F773" i="1"/>
  <c r="G773" i="1" s="1"/>
  <c r="F774" i="1"/>
  <c r="G774" i="1" s="1"/>
  <c r="F775" i="1"/>
  <c r="G775" i="1" s="1"/>
  <c r="F776" i="1"/>
  <c r="G776" i="1" s="1"/>
  <c r="F777" i="1"/>
  <c r="G777" i="1" s="1"/>
  <c r="F778" i="1"/>
  <c r="G778" i="1" s="1"/>
  <c r="F779" i="1"/>
  <c r="G779" i="1" s="1"/>
  <c r="F780" i="1"/>
  <c r="G780" i="1" s="1"/>
  <c r="F781" i="1"/>
  <c r="G781" i="1" s="1"/>
  <c r="F782" i="1"/>
  <c r="G782" i="1" s="1"/>
  <c r="F783" i="1"/>
  <c r="G783" i="1" s="1"/>
  <c r="F784" i="1"/>
  <c r="G784" i="1" s="1"/>
  <c r="F785" i="1"/>
  <c r="G785" i="1" s="1"/>
  <c r="F786" i="1"/>
  <c r="G786" i="1" s="1"/>
  <c r="F787" i="1"/>
  <c r="G787" i="1" s="1"/>
  <c r="F788" i="1"/>
  <c r="G788" i="1" s="1"/>
  <c r="F789" i="1"/>
  <c r="G789" i="1" s="1"/>
  <c r="F790" i="1"/>
  <c r="G790" i="1" s="1"/>
  <c r="F791" i="1"/>
  <c r="G791" i="1" s="1"/>
  <c r="F792" i="1"/>
  <c r="G792" i="1" s="1"/>
  <c r="F793" i="1"/>
  <c r="G793" i="1" s="1"/>
  <c r="F794" i="1"/>
  <c r="G794" i="1" s="1"/>
  <c r="F795" i="1"/>
  <c r="G795" i="1" s="1"/>
  <c r="F796" i="1"/>
  <c r="G796" i="1" s="1"/>
  <c r="F797" i="1"/>
  <c r="G797" i="1" s="1"/>
  <c r="F798" i="1"/>
  <c r="G798" i="1" s="1"/>
  <c r="F799" i="1"/>
  <c r="G799" i="1" s="1"/>
  <c r="F800" i="1"/>
  <c r="G800" i="1" s="1"/>
  <c r="F801" i="1"/>
  <c r="G801" i="1" s="1"/>
  <c r="F802" i="1"/>
  <c r="G802" i="1" s="1"/>
  <c r="F803" i="1"/>
  <c r="G803" i="1" s="1"/>
  <c r="F804" i="1"/>
  <c r="G804" i="1" s="1"/>
  <c r="F805" i="1"/>
  <c r="G805" i="1" s="1"/>
  <c r="F806" i="1"/>
  <c r="G806" i="1" s="1"/>
  <c r="F807" i="1"/>
  <c r="G807" i="1" s="1"/>
  <c r="F808" i="1"/>
  <c r="G808" i="1" s="1"/>
  <c r="F809" i="1"/>
  <c r="G809" i="1" s="1"/>
  <c r="F810" i="1"/>
  <c r="G810" i="1" s="1"/>
  <c r="F811" i="1"/>
  <c r="G811" i="1" s="1"/>
  <c r="F812" i="1"/>
  <c r="G812" i="1" s="1"/>
  <c r="F813" i="1"/>
  <c r="G813" i="1" s="1"/>
  <c r="F814" i="1"/>
  <c r="G814" i="1" s="1"/>
  <c r="F815" i="1"/>
  <c r="G815" i="1" s="1"/>
  <c r="F816" i="1"/>
  <c r="G816" i="1" s="1"/>
  <c r="F817" i="1"/>
  <c r="G817" i="1" s="1"/>
  <c r="F818" i="1"/>
  <c r="G818" i="1" s="1"/>
  <c r="F819" i="1"/>
  <c r="G819" i="1" s="1"/>
  <c r="F820" i="1"/>
  <c r="G820" i="1" s="1"/>
  <c r="F821" i="1"/>
  <c r="G821" i="1" s="1"/>
  <c r="F822" i="1"/>
  <c r="G822" i="1" s="1"/>
  <c r="F823" i="1"/>
  <c r="G823" i="1" s="1"/>
  <c r="F824" i="1"/>
  <c r="G824" i="1" s="1"/>
  <c r="F825" i="1"/>
  <c r="G825" i="1" s="1"/>
  <c r="F826" i="1"/>
  <c r="G826" i="1" s="1"/>
  <c r="F827" i="1"/>
  <c r="G827" i="1" s="1"/>
  <c r="F828" i="1"/>
  <c r="G828" i="1" s="1"/>
  <c r="F829" i="1"/>
  <c r="G829" i="1" s="1"/>
  <c r="F830" i="1"/>
  <c r="G830" i="1" s="1"/>
  <c r="F831" i="1"/>
  <c r="G831" i="1" s="1"/>
  <c r="F832" i="1"/>
  <c r="G832" i="1" s="1"/>
  <c r="F833" i="1"/>
  <c r="G833" i="1" s="1"/>
  <c r="F834" i="1"/>
  <c r="G834" i="1" s="1"/>
  <c r="F835" i="1"/>
  <c r="G835" i="1" s="1"/>
  <c r="F836" i="1"/>
  <c r="G836" i="1" s="1"/>
  <c r="F837" i="1"/>
  <c r="G837" i="1" s="1"/>
  <c r="F838" i="1"/>
  <c r="G838" i="1" s="1"/>
  <c r="F839" i="1"/>
  <c r="G839" i="1" s="1"/>
  <c r="F840" i="1"/>
  <c r="G840" i="1" s="1"/>
  <c r="F841" i="1"/>
  <c r="G841" i="1" s="1"/>
  <c r="F842" i="1"/>
  <c r="G842" i="1" s="1"/>
  <c r="F843" i="1"/>
  <c r="G843" i="1" s="1"/>
  <c r="F844" i="1"/>
  <c r="G844" i="1" s="1"/>
  <c r="F845" i="1"/>
  <c r="G845" i="1" s="1"/>
  <c r="F846" i="1"/>
  <c r="G846" i="1" s="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G858" i="1" s="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886" i="1"/>
  <c r="G886" i="1" s="1"/>
  <c r="F887" i="1"/>
  <c r="G887" i="1" s="1"/>
  <c r="F888" i="1"/>
  <c r="G888" i="1" s="1"/>
  <c r="F889" i="1"/>
  <c r="G889" i="1" s="1"/>
  <c r="F890" i="1"/>
  <c r="G890" i="1" s="1"/>
  <c r="F891" i="1"/>
  <c r="G891" i="1" s="1"/>
  <c r="F892" i="1"/>
  <c r="G892" i="1" s="1"/>
  <c r="F893" i="1"/>
  <c r="G893" i="1" s="1"/>
  <c r="F894" i="1"/>
  <c r="G894" i="1" s="1"/>
  <c r="F895" i="1"/>
  <c r="G895" i="1" s="1"/>
  <c r="F896" i="1"/>
  <c r="G896" i="1" s="1"/>
  <c r="F897" i="1"/>
  <c r="G897" i="1" s="1"/>
  <c r="F898" i="1"/>
  <c r="G898" i="1" s="1"/>
  <c r="F899" i="1"/>
  <c r="G899" i="1" s="1"/>
  <c r="F900" i="1"/>
  <c r="G900" i="1" s="1"/>
  <c r="F901" i="1"/>
  <c r="G901" i="1" s="1"/>
  <c r="F902" i="1"/>
  <c r="G902" i="1" s="1"/>
  <c r="F903" i="1"/>
  <c r="G903" i="1" s="1"/>
  <c r="F904" i="1"/>
  <c r="G904" i="1" s="1"/>
  <c r="F905" i="1"/>
  <c r="G905" i="1" s="1"/>
  <c r="F906" i="1"/>
  <c r="G906" i="1" s="1"/>
  <c r="F907" i="1"/>
  <c r="G907" i="1" s="1"/>
  <c r="F908" i="1"/>
  <c r="G908" i="1" s="1"/>
  <c r="F909" i="1"/>
  <c r="G909" i="1" s="1"/>
  <c r="F910" i="1"/>
  <c r="G910" i="1" s="1"/>
  <c r="F911" i="1"/>
  <c r="G911" i="1" s="1"/>
  <c r="F912" i="1"/>
  <c r="G912" i="1" s="1"/>
  <c r="F913" i="1"/>
  <c r="G913" i="1" s="1"/>
  <c r="F914" i="1"/>
  <c r="G914" i="1" s="1"/>
  <c r="F915" i="1"/>
  <c r="G915" i="1" s="1"/>
  <c r="F916" i="1"/>
  <c r="G916" i="1" s="1"/>
  <c r="F917" i="1"/>
  <c r="G917" i="1" s="1"/>
  <c r="F918" i="1"/>
  <c r="G918" i="1" s="1"/>
  <c r="F919" i="1"/>
  <c r="G919" i="1" s="1"/>
  <c r="F920" i="1"/>
  <c r="G920" i="1" s="1"/>
  <c r="F921" i="1"/>
  <c r="G921" i="1" s="1"/>
  <c r="F922" i="1"/>
  <c r="G922" i="1" s="1"/>
  <c r="F923" i="1"/>
  <c r="G923" i="1" s="1"/>
  <c r="F924" i="1"/>
  <c r="G924" i="1" s="1"/>
  <c r="F925" i="1"/>
  <c r="G925" i="1" s="1"/>
  <c r="F926" i="1"/>
  <c r="G926" i="1" s="1"/>
  <c r="F927" i="1"/>
  <c r="G927" i="1" s="1"/>
  <c r="F928" i="1"/>
  <c r="G928" i="1" s="1"/>
  <c r="F929" i="1"/>
  <c r="G929" i="1" s="1"/>
  <c r="F930" i="1"/>
  <c r="G930" i="1" s="1"/>
  <c r="F931" i="1"/>
  <c r="G931" i="1" s="1"/>
  <c r="F932" i="1"/>
  <c r="G932" i="1" s="1"/>
  <c r="F933" i="1"/>
  <c r="G933" i="1" s="1"/>
  <c r="F934" i="1"/>
  <c r="G934" i="1" s="1"/>
  <c r="F935" i="1"/>
  <c r="G935" i="1" s="1"/>
  <c r="F936" i="1"/>
  <c r="G936" i="1" s="1"/>
  <c r="F937" i="1"/>
  <c r="G937" i="1" s="1"/>
  <c r="F938" i="1"/>
  <c r="G938" i="1" s="1"/>
  <c r="F939" i="1"/>
  <c r="G939" i="1" s="1"/>
  <c r="F940" i="1"/>
  <c r="G940" i="1" s="1"/>
  <c r="F941" i="1"/>
  <c r="G941" i="1" s="1"/>
  <c r="F942" i="1"/>
  <c r="G942" i="1" s="1"/>
  <c r="F943" i="1"/>
  <c r="G943" i="1" s="1"/>
  <c r="F944" i="1"/>
  <c r="G944" i="1" s="1"/>
  <c r="F945" i="1"/>
  <c r="G945" i="1" s="1"/>
  <c r="F946" i="1"/>
  <c r="G946" i="1" s="1"/>
  <c r="F947" i="1"/>
  <c r="G947" i="1" s="1"/>
  <c r="F948" i="1"/>
  <c r="G948" i="1" s="1"/>
  <c r="F949" i="1"/>
  <c r="G949" i="1" s="1"/>
  <c r="F950" i="1"/>
  <c r="G950" i="1" s="1"/>
  <c r="F951" i="1"/>
  <c r="G951" i="1" s="1"/>
  <c r="F952" i="1"/>
  <c r="G952" i="1" s="1"/>
  <c r="F953" i="1"/>
  <c r="G953" i="1" s="1"/>
  <c r="F954" i="1"/>
  <c r="G954" i="1" s="1"/>
  <c r="F955" i="1"/>
  <c r="G955" i="1" s="1"/>
  <c r="F956" i="1"/>
  <c r="G956" i="1" s="1"/>
  <c r="F957" i="1"/>
  <c r="G957" i="1" s="1"/>
  <c r="F958" i="1"/>
  <c r="G958" i="1" s="1"/>
  <c r="F959" i="1"/>
  <c r="G959" i="1" s="1"/>
  <c r="F960" i="1"/>
  <c r="G960" i="1" s="1"/>
  <c r="F961" i="1"/>
  <c r="G961" i="1" s="1"/>
  <c r="F962" i="1"/>
  <c r="G962" i="1" s="1"/>
  <c r="F963" i="1"/>
  <c r="G963" i="1" s="1"/>
  <c r="F964" i="1"/>
  <c r="G964" i="1" s="1"/>
  <c r="F965" i="1"/>
  <c r="G965" i="1" s="1"/>
  <c r="F966" i="1"/>
  <c r="G966" i="1" s="1"/>
  <c r="F967" i="1"/>
  <c r="G967" i="1" s="1"/>
  <c r="F968" i="1"/>
  <c r="G968" i="1" s="1"/>
  <c r="F969" i="1"/>
  <c r="G969" i="1" s="1"/>
  <c r="F970" i="1"/>
  <c r="G970" i="1" s="1"/>
  <c r="F971" i="1"/>
  <c r="G971" i="1" s="1"/>
  <c r="F972" i="1"/>
  <c r="G972" i="1" s="1"/>
  <c r="F973" i="1"/>
  <c r="G973" i="1" s="1"/>
  <c r="F974" i="1"/>
  <c r="G974" i="1" s="1"/>
  <c r="F975" i="1"/>
  <c r="G975" i="1" s="1"/>
  <c r="F976" i="1"/>
  <c r="G976" i="1" s="1"/>
  <c r="F977" i="1"/>
  <c r="G977" i="1" s="1"/>
  <c r="F978" i="1"/>
  <c r="G978" i="1" s="1"/>
  <c r="F979" i="1"/>
  <c r="G979" i="1" s="1"/>
  <c r="F980" i="1"/>
  <c r="G980" i="1" s="1"/>
  <c r="F981" i="1"/>
  <c r="G981" i="1" s="1"/>
  <c r="F982" i="1"/>
  <c r="G982" i="1" s="1"/>
  <c r="F983" i="1"/>
  <c r="G983" i="1" s="1"/>
  <c r="F984" i="1"/>
  <c r="G984" i="1" s="1"/>
  <c r="F985" i="1"/>
  <c r="G985" i="1" s="1"/>
  <c r="F986" i="1"/>
  <c r="G986" i="1" s="1"/>
  <c r="F987" i="1"/>
  <c r="G987" i="1" s="1"/>
  <c r="F988" i="1"/>
  <c r="G988" i="1" s="1"/>
  <c r="F989" i="1"/>
  <c r="G989" i="1" s="1"/>
  <c r="F990" i="1"/>
  <c r="G990" i="1" s="1"/>
  <c r="F991" i="1"/>
  <c r="G991" i="1" s="1"/>
  <c r="F992" i="1"/>
  <c r="G992" i="1" s="1"/>
  <c r="F993" i="1"/>
  <c r="G993" i="1" s="1"/>
  <c r="F994" i="1"/>
  <c r="G994" i="1" s="1"/>
  <c r="F995" i="1"/>
  <c r="G995" i="1" s="1"/>
  <c r="F996" i="1"/>
  <c r="G996" i="1" s="1"/>
  <c r="F997" i="1"/>
  <c r="G997" i="1" s="1"/>
  <c r="F998" i="1"/>
  <c r="G998" i="1" s="1"/>
  <c r="F999" i="1"/>
  <c r="G999" i="1" s="1"/>
  <c r="F1000" i="1"/>
  <c r="G1000" i="1" s="1"/>
  <c r="F1001" i="1"/>
  <c r="G1001" i="1" s="1"/>
  <c r="F1002" i="1"/>
  <c r="G1002" i="1" s="1"/>
  <c r="F1003" i="1"/>
  <c r="G1003" i="1" s="1"/>
  <c r="F1004" i="1"/>
  <c r="G1004" i="1" s="1"/>
  <c r="F1005" i="1"/>
  <c r="G1005" i="1" s="1"/>
  <c r="F1006" i="1"/>
  <c r="G1006" i="1" s="1"/>
  <c r="F1007" i="1"/>
  <c r="G1007" i="1" s="1"/>
  <c r="F1008" i="1"/>
  <c r="G1008" i="1" s="1"/>
  <c r="F1009" i="1"/>
  <c r="G1009" i="1" s="1"/>
  <c r="F1010" i="1"/>
  <c r="G1010" i="1" s="1"/>
  <c r="F1011" i="1"/>
  <c r="G1011" i="1" s="1"/>
  <c r="F1012" i="1"/>
  <c r="G1012" i="1" s="1"/>
  <c r="F1013" i="1"/>
  <c r="G1013" i="1" s="1"/>
  <c r="F1014" i="1"/>
  <c r="G1014" i="1" s="1"/>
  <c r="F1015" i="1"/>
  <c r="G1015" i="1" s="1"/>
  <c r="F1016" i="1"/>
  <c r="G1016" i="1" s="1"/>
  <c r="F1017" i="1"/>
  <c r="G1017" i="1" s="1"/>
  <c r="F1018" i="1"/>
  <c r="G1018" i="1" s="1"/>
  <c r="F1019" i="1"/>
  <c r="G1019" i="1" s="1"/>
  <c r="F1020" i="1"/>
  <c r="G1020" i="1" s="1"/>
  <c r="F1021" i="1"/>
  <c r="G1021" i="1" s="1"/>
  <c r="F1022" i="1"/>
  <c r="G1022" i="1" s="1"/>
  <c r="F1023" i="1"/>
  <c r="G1023" i="1" s="1"/>
  <c r="F1024" i="1"/>
  <c r="G1024" i="1" s="1"/>
  <c r="F1025" i="1"/>
  <c r="G1025" i="1" s="1"/>
  <c r="F1026" i="1"/>
  <c r="G1026" i="1" s="1"/>
  <c r="F1027" i="1"/>
  <c r="G1027" i="1" s="1"/>
  <c r="F1028" i="1"/>
  <c r="G1028" i="1" s="1"/>
  <c r="F1029" i="1"/>
  <c r="G1029" i="1" s="1"/>
  <c r="F1030" i="1"/>
  <c r="G1030" i="1" s="1"/>
  <c r="F1031" i="1"/>
  <c r="G1031" i="1" s="1"/>
  <c r="F1032" i="1"/>
  <c r="G1032" i="1" s="1"/>
  <c r="F1033" i="1"/>
  <c r="G1033" i="1" s="1"/>
  <c r="F1034" i="1"/>
  <c r="G1034" i="1" s="1"/>
  <c r="F1035" i="1"/>
  <c r="G1035" i="1" s="1"/>
  <c r="F1036" i="1"/>
  <c r="G1036" i="1" s="1"/>
  <c r="F1037" i="1"/>
  <c r="G1037" i="1" s="1"/>
  <c r="F1038" i="1"/>
  <c r="G1038" i="1" s="1"/>
  <c r="F1039" i="1"/>
  <c r="G1039" i="1" s="1"/>
  <c r="F1040" i="1"/>
  <c r="G1040" i="1" s="1"/>
  <c r="F1041" i="1"/>
  <c r="G1041" i="1" s="1"/>
  <c r="F1042" i="1"/>
  <c r="G1042" i="1" s="1"/>
  <c r="F1043" i="1"/>
  <c r="G1043" i="1" s="1"/>
  <c r="F1044" i="1"/>
  <c r="G1044" i="1" s="1"/>
  <c r="F1045" i="1"/>
  <c r="G1045" i="1" s="1"/>
  <c r="F1046" i="1"/>
  <c r="G1046" i="1" s="1"/>
  <c r="F1047" i="1"/>
  <c r="G1047" i="1" s="1"/>
  <c r="F1048" i="1"/>
  <c r="G1048" i="1" s="1"/>
  <c r="F1049" i="1"/>
  <c r="G1049" i="1" s="1"/>
  <c r="F1050" i="1"/>
  <c r="G1050" i="1" s="1"/>
  <c r="F1051" i="1"/>
  <c r="G1051" i="1" s="1"/>
  <c r="F1052" i="1"/>
  <c r="G1052" i="1" s="1"/>
  <c r="F1053" i="1"/>
  <c r="G1053" i="1" s="1"/>
  <c r="F1054" i="1"/>
  <c r="G1054" i="1" s="1"/>
  <c r="F1055" i="1"/>
  <c r="G1055" i="1" s="1"/>
  <c r="F1056" i="1"/>
  <c r="G1056" i="1" s="1"/>
  <c r="F1057" i="1"/>
  <c r="G1057" i="1" s="1"/>
  <c r="F1058" i="1"/>
  <c r="G1058" i="1" s="1"/>
  <c r="F1059" i="1"/>
  <c r="G1059" i="1" s="1"/>
  <c r="F1060" i="1"/>
  <c r="G1060" i="1" s="1"/>
  <c r="F1061" i="1"/>
  <c r="G1061" i="1" s="1"/>
  <c r="F1062" i="1"/>
  <c r="G1062" i="1" s="1"/>
  <c r="F1063" i="1"/>
  <c r="G1063" i="1" s="1"/>
  <c r="F1064" i="1"/>
  <c r="G1064" i="1" s="1"/>
  <c r="F1065" i="1"/>
  <c r="G1065" i="1" s="1"/>
  <c r="F1066" i="1"/>
  <c r="G1066" i="1" s="1"/>
  <c r="F1067" i="1"/>
  <c r="G1067" i="1" s="1"/>
  <c r="F1068" i="1"/>
  <c r="G1068" i="1" s="1"/>
  <c r="F1069" i="1"/>
  <c r="G1069" i="1" s="1"/>
  <c r="F1070" i="1"/>
  <c r="G1070" i="1" s="1"/>
  <c r="F1071" i="1"/>
  <c r="G1071" i="1" s="1"/>
  <c r="F1072" i="1"/>
  <c r="G1072" i="1" s="1"/>
  <c r="F1073" i="1"/>
  <c r="G1073" i="1" s="1"/>
  <c r="F1074" i="1"/>
  <c r="G1074" i="1" s="1"/>
  <c r="F1075" i="1"/>
  <c r="G1075" i="1" s="1"/>
  <c r="F1076" i="1"/>
  <c r="G1076" i="1" s="1"/>
  <c r="F1077" i="1"/>
  <c r="G1077" i="1" s="1"/>
  <c r="F1078" i="1"/>
  <c r="G1078" i="1" s="1"/>
  <c r="F1079" i="1"/>
  <c r="G1079" i="1" s="1"/>
  <c r="F1080" i="1"/>
  <c r="G1080" i="1" s="1"/>
  <c r="F1081" i="1"/>
  <c r="G1081" i="1" s="1"/>
  <c r="F1082" i="1"/>
  <c r="G1082" i="1" s="1"/>
  <c r="F1083" i="1"/>
  <c r="G1083" i="1" s="1"/>
  <c r="F1084" i="1"/>
  <c r="G1084" i="1" s="1"/>
  <c r="F1085" i="1"/>
  <c r="G1085" i="1" s="1"/>
  <c r="F1086" i="1"/>
  <c r="G1086" i="1" s="1"/>
  <c r="F1087" i="1"/>
  <c r="G1087" i="1" s="1"/>
  <c r="F1088" i="1"/>
  <c r="G1088" i="1" s="1"/>
  <c r="F1089" i="1"/>
  <c r="G1089" i="1" s="1"/>
  <c r="F1090" i="1"/>
  <c r="G1090" i="1" s="1"/>
  <c r="F1091" i="1"/>
  <c r="G1091" i="1" s="1"/>
  <c r="F1092" i="1"/>
  <c r="G1092" i="1" s="1"/>
  <c r="F1093" i="1"/>
  <c r="G1093" i="1" s="1"/>
  <c r="F1094" i="1"/>
  <c r="G1094" i="1" s="1"/>
  <c r="F1095" i="1"/>
  <c r="G1095" i="1" s="1"/>
  <c r="F1096" i="1"/>
  <c r="G1096" i="1" s="1"/>
  <c r="F1097" i="1"/>
  <c r="G1097" i="1" s="1"/>
  <c r="F1098" i="1"/>
  <c r="G1098" i="1" s="1"/>
  <c r="F1099" i="1"/>
  <c r="G1099" i="1" s="1"/>
  <c r="F1100" i="1"/>
  <c r="G1100" i="1" s="1"/>
  <c r="F1101" i="1"/>
  <c r="G1101" i="1" s="1"/>
  <c r="F1102" i="1"/>
  <c r="G1102" i="1" s="1"/>
  <c r="F1103" i="1"/>
  <c r="G1103" i="1" s="1"/>
  <c r="F1104" i="1"/>
  <c r="G1104" i="1" s="1"/>
  <c r="F1105" i="1"/>
  <c r="G1105" i="1" s="1"/>
  <c r="F1106" i="1"/>
  <c r="G1106" i="1" s="1"/>
  <c r="F1107" i="1"/>
  <c r="G1107" i="1" s="1"/>
  <c r="F1108" i="1"/>
  <c r="G1108" i="1" s="1"/>
  <c r="F1109" i="1"/>
  <c r="G1109" i="1" s="1"/>
  <c r="F1110" i="1"/>
  <c r="G1110" i="1" s="1"/>
  <c r="F1111" i="1"/>
  <c r="G1111" i="1" s="1"/>
  <c r="F1112" i="1"/>
  <c r="G1112" i="1" s="1"/>
  <c r="F1113" i="1"/>
  <c r="G1113" i="1" s="1"/>
  <c r="F1114" i="1"/>
  <c r="G1114" i="1" s="1"/>
  <c r="F1115" i="1"/>
  <c r="G1115" i="1" s="1"/>
  <c r="F1116" i="1"/>
  <c r="G1116" i="1" s="1"/>
  <c r="F1117" i="1"/>
  <c r="G1117" i="1" s="1"/>
  <c r="F1118" i="1"/>
  <c r="G1118" i="1" s="1"/>
  <c r="F1119" i="1"/>
  <c r="G1119" i="1" s="1"/>
  <c r="F1120" i="1"/>
  <c r="G1120" i="1" s="1"/>
  <c r="F1121" i="1"/>
  <c r="G1121" i="1" s="1"/>
  <c r="F1122" i="1"/>
  <c r="G1122" i="1" s="1"/>
  <c r="F1123" i="1"/>
  <c r="G1123" i="1" s="1"/>
  <c r="F1124" i="1"/>
  <c r="G1124" i="1" s="1"/>
  <c r="F1125" i="1"/>
  <c r="G1125" i="1" s="1"/>
  <c r="F1126" i="1"/>
  <c r="G1126" i="1" s="1"/>
  <c r="F1127" i="1"/>
  <c r="G1127" i="1" s="1"/>
  <c r="F1128" i="1"/>
  <c r="G1128" i="1" s="1"/>
  <c r="F1129" i="1"/>
  <c r="G1129" i="1" s="1"/>
  <c r="F1130" i="1"/>
  <c r="G1130" i="1" s="1"/>
  <c r="F1131" i="1"/>
  <c r="G1131" i="1" s="1"/>
  <c r="F1132" i="1"/>
  <c r="G1132" i="1" s="1"/>
  <c r="F1133" i="1"/>
  <c r="G1133" i="1" s="1"/>
  <c r="F1134" i="1"/>
  <c r="G1134" i="1" s="1"/>
  <c r="F1135" i="1"/>
  <c r="G1135" i="1" s="1"/>
  <c r="F1136" i="1"/>
  <c r="G1136" i="1" s="1"/>
  <c r="F1137" i="1"/>
  <c r="G1137" i="1" s="1"/>
  <c r="F1138" i="1"/>
  <c r="G1138" i="1" s="1"/>
  <c r="F1139" i="1"/>
  <c r="G1139" i="1" s="1"/>
  <c r="F1140" i="1"/>
  <c r="G1140" i="1" s="1"/>
  <c r="F1141" i="1"/>
  <c r="G1141" i="1" s="1"/>
  <c r="F1142" i="1"/>
  <c r="G1142" i="1" s="1"/>
  <c r="F1143" i="1"/>
  <c r="G1143" i="1" s="1"/>
  <c r="F1144" i="1"/>
  <c r="G1144" i="1" s="1"/>
  <c r="F1145" i="1"/>
  <c r="G1145" i="1" s="1"/>
  <c r="F1146" i="1"/>
  <c r="G1146" i="1" s="1"/>
  <c r="F1147" i="1"/>
  <c r="G1147" i="1" s="1"/>
  <c r="F1148" i="1"/>
  <c r="G1148" i="1" s="1"/>
  <c r="F1149" i="1"/>
  <c r="G1149" i="1" s="1"/>
  <c r="F1150" i="1"/>
  <c r="G1150" i="1" s="1"/>
  <c r="F1151" i="1"/>
  <c r="G1151" i="1" s="1"/>
  <c r="F1152" i="1"/>
  <c r="G1152" i="1" s="1"/>
  <c r="F1153" i="1"/>
  <c r="G1153" i="1" s="1"/>
  <c r="F1154" i="1"/>
  <c r="G1154" i="1" s="1"/>
  <c r="F1155" i="1"/>
  <c r="G1155" i="1" s="1"/>
  <c r="F1156" i="1"/>
  <c r="G1156" i="1" s="1"/>
  <c r="F1157" i="1"/>
  <c r="G1157" i="1" s="1"/>
  <c r="F1158" i="1"/>
  <c r="G1158" i="1" s="1"/>
  <c r="F1159" i="1"/>
  <c r="G1159" i="1" s="1"/>
  <c r="F1160" i="1"/>
  <c r="G1160" i="1" s="1"/>
  <c r="F1161" i="1"/>
  <c r="G1161" i="1" s="1"/>
  <c r="F1162" i="1"/>
  <c r="G1162" i="1" s="1"/>
  <c r="F1163" i="1"/>
  <c r="G1163" i="1" s="1"/>
  <c r="F1164" i="1"/>
  <c r="G1164" i="1" s="1"/>
  <c r="F1165" i="1"/>
  <c r="G1165" i="1" s="1"/>
  <c r="F1166" i="1"/>
  <c r="G1166" i="1" s="1"/>
  <c r="F1167" i="1"/>
  <c r="G1167" i="1" s="1"/>
  <c r="F1168" i="1"/>
  <c r="G1168" i="1" s="1"/>
  <c r="F1169" i="1"/>
  <c r="G1169" i="1" s="1"/>
  <c r="F1170" i="1"/>
  <c r="G1170" i="1" s="1"/>
  <c r="F1171" i="1"/>
  <c r="G1171" i="1" s="1"/>
  <c r="F1172" i="1"/>
  <c r="G1172" i="1" s="1"/>
  <c r="F1173" i="1"/>
  <c r="G1173" i="1" s="1"/>
  <c r="F1174" i="1"/>
  <c r="G1174" i="1" s="1"/>
  <c r="F1175" i="1"/>
  <c r="G1175" i="1" s="1"/>
  <c r="F1176" i="1"/>
  <c r="G1176" i="1" s="1"/>
  <c r="F1177" i="1"/>
  <c r="G1177" i="1" s="1"/>
  <c r="F1178" i="1"/>
  <c r="G1178" i="1" s="1"/>
  <c r="F1179" i="1"/>
  <c r="G1179" i="1" s="1"/>
  <c r="F1180" i="1"/>
  <c r="G1180" i="1" s="1"/>
  <c r="F1181" i="1"/>
  <c r="G1181" i="1" s="1"/>
  <c r="F1182" i="1"/>
  <c r="G1182" i="1" s="1"/>
  <c r="F1183" i="1"/>
  <c r="G1183" i="1" s="1"/>
  <c r="F1184" i="1"/>
  <c r="G1184" i="1" s="1"/>
  <c r="F1185" i="1"/>
  <c r="G1185" i="1" s="1"/>
  <c r="F1186" i="1"/>
  <c r="G1186" i="1" s="1"/>
  <c r="F1187" i="1"/>
  <c r="G1187" i="1" s="1"/>
  <c r="F1188" i="1"/>
  <c r="G1188" i="1" s="1"/>
  <c r="F1189" i="1"/>
  <c r="G1189" i="1" s="1"/>
  <c r="F1190" i="1"/>
  <c r="G1190" i="1" s="1"/>
  <c r="F1191" i="1"/>
  <c r="G1191" i="1" s="1"/>
  <c r="F1192" i="1"/>
  <c r="G1192" i="1" s="1"/>
  <c r="F1193" i="1"/>
  <c r="G1193" i="1" s="1"/>
  <c r="F1194" i="1"/>
  <c r="G1194" i="1" s="1"/>
  <c r="F1195" i="1"/>
  <c r="G1195" i="1" s="1"/>
  <c r="F1196" i="1"/>
  <c r="G1196" i="1" s="1"/>
  <c r="F1197" i="1"/>
  <c r="G1197" i="1" s="1"/>
  <c r="F1198" i="1"/>
  <c r="G1198" i="1" s="1"/>
  <c r="F1199" i="1"/>
  <c r="G1199" i="1" s="1"/>
  <c r="F1200" i="1"/>
  <c r="G1200" i="1" s="1"/>
  <c r="F1201" i="1"/>
  <c r="G1201" i="1" s="1"/>
  <c r="F1202" i="1"/>
  <c r="G1202" i="1" s="1"/>
  <c r="F1203" i="1"/>
  <c r="G1203" i="1" s="1"/>
  <c r="F1204" i="1"/>
  <c r="G1204" i="1" s="1"/>
  <c r="F1205" i="1"/>
  <c r="G1205" i="1" s="1"/>
  <c r="F1206" i="1"/>
  <c r="G1206" i="1" s="1"/>
  <c r="F1207" i="1"/>
  <c r="G1207" i="1" s="1"/>
  <c r="F1208" i="1"/>
  <c r="G1208" i="1" s="1"/>
  <c r="F1209" i="1"/>
  <c r="G1209" i="1" s="1"/>
  <c r="F1210" i="1"/>
  <c r="G1210" i="1" s="1"/>
  <c r="F1211" i="1"/>
  <c r="G1211" i="1" s="1"/>
  <c r="F1212" i="1"/>
  <c r="G1212" i="1" s="1"/>
  <c r="F1213" i="1"/>
  <c r="G1213" i="1" s="1"/>
  <c r="F1214" i="1"/>
  <c r="G1214" i="1" s="1"/>
  <c r="F1215" i="1"/>
  <c r="G1215" i="1" s="1"/>
  <c r="F1216" i="1"/>
  <c r="G1216" i="1" s="1"/>
  <c r="F1217" i="1"/>
  <c r="G1217" i="1" s="1"/>
  <c r="F1218" i="1"/>
  <c r="G1218" i="1" s="1"/>
  <c r="F1219" i="1"/>
  <c r="G1219" i="1" s="1"/>
  <c r="F1220" i="1"/>
  <c r="G1220" i="1" s="1"/>
  <c r="F1221" i="1"/>
  <c r="G1221" i="1" s="1"/>
  <c r="F1222" i="1"/>
  <c r="G1222" i="1" s="1"/>
  <c r="F1223" i="1"/>
  <c r="G1223" i="1" s="1"/>
  <c r="F1224" i="1"/>
  <c r="G1224" i="1" s="1"/>
  <c r="F1225" i="1"/>
  <c r="G1225" i="1" s="1"/>
  <c r="F1226" i="1"/>
  <c r="G1226" i="1" s="1"/>
  <c r="F1227" i="1"/>
  <c r="G1227" i="1" s="1"/>
  <c r="F1228" i="1"/>
  <c r="G1228" i="1" s="1"/>
  <c r="F1229" i="1"/>
  <c r="G1229" i="1" s="1"/>
  <c r="F1230" i="1"/>
  <c r="G1230" i="1" s="1"/>
  <c r="F1231" i="1"/>
  <c r="G1231" i="1" s="1"/>
  <c r="F1232" i="1"/>
  <c r="G1232" i="1" s="1"/>
  <c r="F1233" i="1"/>
  <c r="G1233" i="1" s="1"/>
  <c r="F1234" i="1"/>
  <c r="G1234" i="1" s="1"/>
  <c r="F1235" i="1"/>
  <c r="G1235" i="1" s="1"/>
  <c r="F1236" i="1"/>
  <c r="G1236" i="1" s="1"/>
  <c r="F1237" i="1"/>
  <c r="G1237" i="1" s="1"/>
  <c r="F1238" i="1"/>
  <c r="G1238" i="1" s="1"/>
  <c r="F1239" i="1"/>
  <c r="G1239" i="1" s="1"/>
  <c r="F1240" i="1"/>
  <c r="G1240" i="1" s="1"/>
  <c r="F1241" i="1"/>
  <c r="G1241" i="1" s="1"/>
  <c r="F1242" i="1"/>
  <c r="G1242" i="1" s="1"/>
  <c r="F1243" i="1"/>
  <c r="G1243" i="1" s="1"/>
  <c r="F1244" i="1"/>
  <c r="G1244" i="1" s="1"/>
  <c r="F1245" i="1"/>
  <c r="G1245" i="1" s="1"/>
  <c r="F1246" i="1"/>
  <c r="G1246" i="1" s="1"/>
  <c r="F1247" i="1"/>
  <c r="G1247" i="1" s="1"/>
  <c r="F1248" i="1"/>
  <c r="G1248" i="1" s="1"/>
  <c r="F1249" i="1"/>
  <c r="G1249" i="1" s="1"/>
  <c r="F1250" i="1"/>
  <c r="G1250" i="1" s="1"/>
  <c r="F1251" i="1"/>
  <c r="G1251" i="1" s="1"/>
  <c r="F1252" i="1"/>
  <c r="G1252" i="1" s="1"/>
  <c r="F1253" i="1"/>
  <c r="G1253" i="1" s="1"/>
  <c r="F1254" i="1"/>
  <c r="G1254" i="1" s="1"/>
  <c r="F1255" i="1"/>
  <c r="G1255" i="1" s="1"/>
  <c r="F1256" i="1"/>
  <c r="G1256" i="1" s="1"/>
  <c r="F1257" i="1"/>
  <c r="G1257" i="1" s="1"/>
  <c r="F1258" i="1"/>
  <c r="G1258" i="1" s="1"/>
  <c r="F1259" i="1"/>
  <c r="G1259" i="1" s="1"/>
  <c r="F1260" i="1"/>
  <c r="G1260" i="1" s="1"/>
  <c r="F1261" i="1"/>
  <c r="G1261" i="1" s="1"/>
  <c r="F1262" i="1"/>
  <c r="G1262" i="1" s="1"/>
  <c r="F1263" i="1"/>
  <c r="G1263" i="1" s="1"/>
  <c r="F1264" i="1"/>
  <c r="G1264" i="1" s="1"/>
  <c r="F1265" i="1"/>
  <c r="G1265" i="1" s="1"/>
  <c r="F1266" i="1"/>
  <c r="G1266" i="1" s="1"/>
  <c r="F1267" i="1"/>
  <c r="G1267" i="1" s="1"/>
  <c r="F1268" i="1"/>
  <c r="G1268" i="1" s="1"/>
  <c r="F1269" i="1"/>
  <c r="G1269" i="1" s="1"/>
  <c r="F1270" i="1"/>
  <c r="G1270" i="1" s="1"/>
  <c r="F1271" i="1"/>
  <c r="G1271" i="1" s="1"/>
  <c r="F1272" i="1"/>
  <c r="G1272" i="1" s="1"/>
  <c r="F1273" i="1"/>
  <c r="G1273" i="1" s="1"/>
  <c r="F1274" i="1"/>
  <c r="G1274" i="1" s="1"/>
  <c r="F1275" i="1"/>
  <c r="G1275" i="1" s="1"/>
  <c r="F1276" i="1"/>
  <c r="G1276" i="1" s="1"/>
  <c r="F1277" i="1"/>
  <c r="G1277" i="1" s="1"/>
  <c r="F1278" i="1"/>
  <c r="G1278" i="1" s="1"/>
  <c r="F1279" i="1"/>
  <c r="G1279" i="1" s="1"/>
  <c r="F1280" i="1"/>
  <c r="G1280" i="1" s="1"/>
  <c r="F1281" i="1"/>
  <c r="G1281" i="1" s="1"/>
  <c r="F1282" i="1"/>
  <c r="G1282" i="1" s="1"/>
  <c r="F1283" i="1"/>
  <c r="G1283" i="1" s="1"/>
  <c r="F1284" i="1"/>
  <c r="G1284" i="1" s="1"/>
  <c r="F1285" i="1"/>
  <c r="G1285" i="1" s="1"/>
  <c r="F1286" i="1"/>
  <c r="G1286" i="1" s="1"/>
  <c r="F1287" i="1"/>
  <c r="G1287" i="1" s="1"/>
  <c r="F1288" i="1"/>
  <c r="G1288" i="1" s="1"/>
  <c r="F1289" i="1"/>
  <c r="G1289" i="1" s="1"/>
  <c r="F1290" i="1"/>
  <c r="G1290" i="1" s="1"/>
  <c r="F1291" i="1"/>
  <c r="G1291" i="1" s="1"/>
  <c r="F1292" i="1"/>
  <c r="G1292" i="1" s="1"/>
  <c r="F1293" i="1"/>
  <c r="G1293" i="1" s="1"/>
  <c r="F1294" i="1"/>
  <c r="G1294" i="1" s="1"/>
  <c r="F1295" i="1"/>
  <c r="G1295" i="1" s="1"/>
  <c r="F1296" i="1"/>
  <c r="G1296" i="1" s="1"/>
  <c r="F1297" i="1"/>
  <c r="G1297" i="1" s="1"/>
  <c r="F1298" i="1"/>
  <c r="G1298" i="1" s="1"/>
  <c r="F1299" i="1"/>
  <c r="G1299" i="1" s="1"/>
  <c r="F1300" i="1"/>
  <c r="G1300" i="1" s="1"/>
  <c r="F1301" i="1"/>
  <c r="G1301" i="1" s="1"/>
  <c r="F1302" i="1"/>
  <c r="G1302" i="1" s="1"/>
  <c r="F1303" i="1"/>
  <c r="G1303" i="1" s="1"/>
  <c r="F1304" i="1"/>
  <c r="G1304" i="1" s="1"/>
  <c r="F1305" i="1"/>
  <c r="G1305" i="1" s="1"/>
  <c r="F1306" i="1"/>
  <c r="G1306" i="1" s="1"/>
  <c r="F1307" i="1"/>
  <c r="G1307" i="1" s="1"/>
  <c r="F1308" i="1"/>
  <c r="G1308" i="1" s="1"/>
  <c r="F1309" i="1"/>
  <c r="G1309" i="1" s="1"/>
  <c r="F1310" i="1"/>
  <c r="G1310" i="1" s="1"/>
  <c r="F1311" i="1"/>
  <c r="G1311" i="1" s="1"/>
  <c r="F1312" i="1"/>
  <c r="G1312" i="1" s="1"/>
  <c r="F1313" i="1"/>
  <c r="G1313" i="1" s="1"/>
  <c r="F1314" i="1"/>
  <c r="G1314" i="1" s="1"/>
  <c r="F1315" i="1"/>
  <c r="G1315" i="1" s="1"/>
  <c r="F1316" i="1"/>
  <c r="G1316" i="1" s="1"/>
  <c r="F1317" i="1"/>
  <c r="G1317" i="1" s="1"/>
  <c r="F1318" i="1"/>
  <c r="G1318" i="1" s="1"/>
  <c r="F1319" i="1"/>
  <c r="G1319" i="1" s="1"/>
  <c r="F1320" i="1"/>
  <c r="G1320" i="1" s="1"/>
  <c r="F1321" i="1"/>
  <c r="G1321" i="1" s="1"/>
  <c r="F1322" i="1"/>
  <c r="G1322" i="1" s="1"/>
  <c r="F1323" i="1"/>
  <c r="G1323" i="1" s="1"/>
  <c r="F1324" i="1"/>
  <c r="G1324" i="1" s="1"/>
  <c r="F1325" i="1"/>
  <c r="G1325" i="1" s="1"/>
  <c r="F1326" i="1"/>
  <c r="G1326" i="1" s="1"/>
  <c r="F1327" i="1"/>
  <c r="G1327" i="1" s="1"/>
  <c r="F1328" i="1"/>
  <c r="G1328" i="1" s="1"/>
  <c r="F1329" i="1"/>
  <c r="G1329" i="1" s="1"/>
  <c r="F1330" i="1"/>
  <c r="G1330" i="1" s="1"/>
  <c r="F1331" i="1"/>
  <c r="G1331" i="1" s="1"/>
  <c r="F1332" i="1"/>
  <c r="G1332" i="1" s="1"/>
  <c r="F1333" i="1"/>
  <c r="G1333" i="1" s="1"/>
  <c r="F1334" i="1"/>
  <c r="G1334" i="1" s="1"/>
  <c r="F1335" i="1"/>
  <c r="G1335" i="1" s="1"/>
  <c r="F1336" i="1"/>
  <c r="G1336" i="1" s="1"/>
  <c r="F1337" i="1"/>
  <c r="G1337" i="1" s="1"/>
  <c r="F1338" i="1"/>
  <c r="G1338" i="1" s="1"/>
  <c r="F1339" i="1"/>
  <c r="G1339" i="1" s="1"/>
  <c r="F1340" i="1"/>
  <c r="G1340" i="1" s="1"/>
  <c r="F1341" i="1"/>
  <c r="G1341" i="1" s="1"/>
  <c r="F1342" i="1"/>
  <c r="G1342" i="1" s="1"/>
  <c r="F1343" i="1"/>
  <c r="G1343" i="1" s="1"/>
  <c r="F1344" i="1"/>
  <c r="G1344" i="1" s="1"/>
  <c r="F1345" i="1"/>
  <c r="G1345" i="1" s="1"/>
  <c r="F1346" i="1"/>
  <c r="G1346" i="1" s="1"/>
  <c r="F1347" i="1"/>
  <c r="G1347" i="1" s="1"/>
  <c r="F1348" i="1"/>
  <c r="G1348" i="1" s="1"/>
  <c r="F1349" i="1"/>
  <c r="G1349" i="1" s="1"/>
  <c r="F1350" i="1"/>
  <c r="G1350" i="1" s="1"/>
  <c r="F1351" i="1"/>
  <c r="G1351" i="1" s="1"/>
  <c r="F1352" i="1"/>
  <c r="G1352" i="1" s="1"/>
  <c r="F1353" i="1"/>
  <c r="G1353" i="1" s="1"/>
  <c r="F1354" i="1"/>
  <c r="G1354" i="1" s="1"/>
  <c r="F1355" i="1"/>
  <c r="G1355" i="1" s="1"/>
  <c r="F1356" i="1"/>
  <c r="G1356" i="1" s="1"/>
  <c r="F1357" i="1"/>
  <c r="G1357" i="1" s="1"/>
  <c r="F1358" i="1"/>
  <c r="G1358" i="1" s="1"/>
  <c r="F1359" i="1"/>
  <c r="G1359" i="1" s="1"/>
  <c r="F1360" i="1"/>
  <c r="G1360" i="1" s="1"/>
  <c r="F1361" i="1"/>
  <c r="G1361" i="1" s="1"/>
  <c r="F1362" i="1"/>
  <c r="G1362" i="1" s="1"/>
  <c r="F1363" i="1"/>
  <c r="G1363" i="1" s="1"/>
  <c r="F1364" i="1"/>
  <c r="G1364" i="1" s="1"/>
  <c r="F1365" i="1"/>
  <c r="G1365" i="1" s="1"/>
  <c r="F1366" i="1"/>
  <c r="G1366" i="1" s="1"/>
  <c r="F1367" i="1"/>
  <c r="G1367" i="1" s="1"/>
  <c r="F1368" i="1"/>
  <c r="G1368" i="1" s="1"/>
  <c r="F1369" i="1"/>
  <c r="G1369" i="1" s="1"/>
  <c r="F1370" i="1"/>
  <c r="G1370" i="1" s="1"/>
  <c r="F1371" i="1"/>
  <c r="G1371" i="1" s="1"/>
  <c r="F1372" i="1"/>
  <c r="G1372" i="1" s="1"/>
  <c r="F1373" i="1"/>
  <c r="G1373" i="1" s="1"/>
  <c r="F1374" i="1"/>
  <c r="G1374" i="1" s="1"/>
  <c r="F1375" i="1"/>
  <c r="G1375" i="1" s="1"/>
  <c r="F1376" i="1"/>
  <c r="G1376" i="1" s="1"/>
  <c r="F1377" i="1"/>
  <c r="G1377" i="1" s="1"/>
  <c r="F1378" i="1"/>
  <c r="G1378" i="1" s="1"/>
  <c r="F1379" i="1"/>
  <c r="G1379" i="1" s="1"/>
  <c r="F1380" i="1"/>
  <c r="G1380" i="1" s="1"/>
  <c r="F1381" i="1"/>
  <c r="G1381" i="1" s="1"/>
  <c r="F1382" i="1"/>
  <c r="G1382" i="1" s="1"/>
  <c r="F1383" i="1"/>
  <c r="G1383" i="1" s="1"/>
  <c r="F1384" i="1"/>
  <c r="G1384" i="1" s="1"/>
  <c r="F1385" i="1"/>
  <c r="G1385" i="1" s="1"/>
  <c r="F1386" i="1"/>
  <c r="G1386" i="1" s="1"/>
  <c r="F1387" i="1"/>
  <c r="G1387" i="1" s="1"/>
  <c r="F1388" i="1"/>
  <c r="G1388" i="1" s="1"/>
  <c r="F1389" i="1"/>
  <c r="G1389" i="1" s="1"/>
  <c r="F1390" i="1"/>
  <c r="G1390" i="1" s="1"/>
  <c r="F1391" i="1"/>
  <c r="G1391" i="1" s="1"/>
  <c r="F1392" i="1"/>
  <c r="G1392" i="1" s="1"/>
  <c r="F1393" i="1"/>
  <c r="G1393" i="1" s="1"/>
  <c r="F1394" i="1"/>
  <c r="G1394" i="1" s="1"/>
  <c r="F1395" i="1"/>
  <c r="G1395" i="1" s="1"/>
  <c r="F1396" i="1"/>
  <c r="G1396" i="1" s="1"/>
  <c r="F1397" i="1"/>
  <c r="G1397" i="1" s="1"/>
  <c r="F1398" i="1"/>
  <c r="G1398" i="1" s="1"/>
  <c r="F1399" i="1"/>
  <c r="G1399" i="1" s="1"/>
  <c r="F1400" i="1"/>
  <c r="G1400" i="1" s="1"/>
  <c r="F1401" i="1"/>
  <c r="G1401" i="1" s="1"/>
  <c r="F1402" i="1"/>
  <c r="G1402" i="1" s="1"/>
  <c r="F1403" i="1"/>
  <c r="G1403" i="1" s="1"/>
  <c r="F1404" i="1"/>
  <c r="G1404" i="1" s="1"/>
  <c r="F1405" i="1"/>
  <c r="G1405" i="1" s="1"/>
  <c r="F1406" i="1"/>
  <c r="G1406" i="1" s="1"/>
  <c r="F1407" i="1"/>
  <c r="G1407" i="1" s="1"/>
  <c r="F1408" i="1"/>
  <c r="G1408" i="1" s="1"/>
  <c r="F1409" i="1"/>
  <c r="G1409" i="1" s="1"/>
  <c r="F1410" i="1"/>
  <c r="G1410" i="1" s="1"/>
  <c r="F1411" i="1"/>
  <c r="G1411" i="1" s="1"/>
  <c r="F1412" i="1"/>
  <c r="G1412" i="1" s="1"/>
  <c r="F1413" i="1"/>
  <c r="G1413" i="1" s="1"/>
  <c r="F1414" i="1"/>
  <c r="G1414" i="1" s="1"/>
  <c r="F1415" i="1"/>
  <c r="G1415" i="1" s="1"/>
  <c r="F1416" i="1"/>
  <c r="G1416" i="1" s="1"/>
  <c r="F1417" i="1"/>
  <c r="G1417" i="1" s="1"/>
  <c r="F1418" i="1"/>
  <c r="G1418" i="1" s="1"/>
  <c r="F1419" i="1"/>
  <c r="G1419" i="1" s="1"/>
  <c r="F1420" i="1"/>
  <c r="G1420" i="1" s="1"/>
  <c r="F1421" i="1"/>
  <c r="G1421" i="1" s="1"/>
  <c r="F1422" i="1"/>
  <c r="G1422" i="1" s="1"/>
  <c r="F1423" i="1"/>
  <c r="G1423" i="1" s="1"/>
  <c r="F1424" i="1"/>
  <c r="G1424" i="1" s="1"/>
  <c r="F1425" i="1"/>
  <c r="G1425" i="1" s="1"/>
  <c r="F1426" i="1"/>
  <c r="G1426" i="1" s="1"/>
  <c r="F1427" i="1"/>
  <c r="G1427" i="1" s="1"/>
  <c r="F1428" i="1"/>
  <c r="G1428" i="1" s="1"/>
  <c r="F1429" i="1"/>
  <c r="G1429" i="1" s="1"/>
  <c r="F1430" i="1"/>
  <c r="G1430" i="1" s="1"/>
  <c r="F1431" i="1"/>
  <c r="G1431" i="1" s="1"/>
  <c r="F1432" i="1"/>
  <c r="G1432" i="1" s="1"/>
  <c r="F1433" i="1"/>
  <c r="G1433" i="1" s="1"/>
  <c r="F1434" i="1"/>
  <c r="G1434" i="1" s="1"/>
  <c r="F1435" i="1"/>
  <c r="G1435" i="1" s="1"/>
  <c r="F1436" i="1"/>
  <c r="G1436" i="1" s="1"/>
  <c r="F1437" i="1"/>
  <c r="G1437" i="1" s="1"/>
  <c r="F1438" i="1"/>
  <c r="G1438" i="1" s="1"/>
  <c r="F1439" i="1"/>
  <c r="G1439" i="1" s="1"/>
  <c r="F1440" i="1"/>
  <c r="G1440" i="1" s="1"/>
  <c r="F1441" i="1"/>
  <c r="G1441" i="1" s="1"/>
  <c r="F1442" i="1"/>
  <c r="G1442" i="1" s="1"/>
  <c r="F1443" i="1"/>
  <c r="G1443" i="1" s="1"/>
  <c r="F1444" i="1"/>
  <c r="G1444" i="1" s="1"/>
  <c r="F1445" i="1"/>
  <c r="G1445" i="1" s="1"/>
  <c r="F1446" i="1"/>
  <c r="G1446" i="1" s="1"/>
  <c r="F1447" i="1"/>
  <c r="G1447" i="1" s="1"/>
  <c r="F1448" i="1"/>
  <c r="G1448" i="1" s="1"/>
  <c r="F1449" i="1"/>
  <c r="G1449" i="1" s="1"/>
  <c r="F1450" i="1"/>
  <c r="G1450" i="1" s="1"/>
  <c r="F1451" i="1"/>
  <c r="G1451" i="1" s="1"/>
  <c r="F1452" i="1"/>
  <c r="G1452" i="1" s="1"/>
  <c r="F1453" i="1"/>
  <c r="G1453" i="1" s="1"/>
  <c r="F1454" i="1"/>
  <c r="G1454" i="1" s="1"/>
  <c r="F1455" i="1"/>
  <c r="G1455" i="1" s="1"/>
  <c r="F1456" i="1"/>
  <c r="G1456" i="1" s="1"/>
  <c r="F1457" i="1"/>
  <c r="G1457" i="1" s="1"/>
  <c r="F1458" i="1"/>
  <c r="G1458" i="1" s="1"/>
  <c r="F1459" i="1"/>
  <c r="G1459" i="1" s="1"/>
  <c r="F1460" i="1"/>
  <c r="G1460" i="1" s="1"/>
  <c r="F1461" i="1"/>
  <c r="G1461" i="1" s="1"/>
  <c r="F1462" i="1"/>
  <c r="G1462" i="1" s="1"/>
  <c r="F1463" i="1"/>
  <c r="G1463" i="1" s="1"/>
  <c r="F1464" i="1"/>
  <c r="G1464" i="1" s="1"/>
  <c r="F1465" i="1"/>
  <c r="G1465" i="1" s="1"/>
  <c r="F1466" i="1"/>
  <c r="G1466" i="1" s="1"/>
  <c r="F1467" i="1"/>
  <c r="G1467" i="1" s="1"/>
  <c r="F1468" i="1"/>
  <c r="G1468" i="1" s="1"/>
  <c r="F1469" i="1"/>
  <c r="G1469" i="1" s="1"/>
  <c r="F1470" i="1"/>
  <c r="G1470" i="1" s="1"/>
  <c r="F1471" i="1"/>
  <c r="G1471" i="1" s="1"/>
  <c r="F1472" i="1"/>
  <c r="G1472" i="1" s="1"/>
  <c r="F1473" i="1"/>
  <c r="G1473" i="1" s="1"/>
  <c r="F1474" i="1"/>
  <c r="G1474" i="1" s="1"/>
  <c r="F1475" i="1"/>
  <c r="G1475" i="1" s="1"/>
  <c r="F1476" i="1"/>
  <c r="G1476" i="1" s="1"/>
  <c r="F1477" i="1"/>
  <c r="G1477" i="1" s="1"/>
  <c r="F1478" i="1"/>
  <c r="G1478" i="1" s="1"/>
  <c r="F1479" i="1"/>
  <c r="G1479" i="1" s="1"/>
  <c r="F1480" i="1"/>
  <c r="G1480" i="1" s="1"/>
  <c r="F1481" i="1"/>
  <c r="G1481" i="1" s="1"/>
  <c r="F1482" i="1"/>
  <c r="G1482" i="1" s="1"/>
  <c r="F1483" i="1"/>
  <c r="G1483" i="1" s="1"/>
  <c r="F1484" i="1"/>
  <c r="G1484" i="1" s="1"/>
  <c r="F1485" i="1"/>
  <c r="G1485" i="1" s="1"/>
  <c r="F1486" i="1"/>
  <c r="G1486" i="1" s="1"/>
  <c r="F1487" i="1"/>
  <c r="G1487" i="1" s="1"/>
  <c r="F1488" i="1"/>
  <c r="G1488" i="1" s="1"/>
  <c r="F1489" i="1"/>
  <c r="G1489" i="1" s="1"/>
  <c r="F1490" i="1"/>
  <c r="G1490" i="1" s="1"/>
  <c r="F1491" i="1"/>
  <c r="G1491" i="1" s="1"/>
  <c r="F1492" i="1"/>
  <c r="G1492" i="1" s="1"/>
  <c r="F1493" i="1"/>
  <c r="G1493" i="1" s="1"/>
  <c r="F1494" i="1"/>
  <c r="G1494" i="1" s="1"/>
  <c r="F1495" i="1"/>
  <c r="G1495" i="1" s="1"/>
  <c r="F1496" i="1"/>
  <c r="G1496" i="1" s="1"/>
  <c r="F1497" i="1"/>
  <c r="G1497" i="1" s="1"/>
  <c r="F1498" i="1"/>
  <c r="G1498" i="1" s="1"/>
  <c r="F1499" i="1"/>
  <c r="G1499" i="1" s="1"/>
  <c r="F1500" i="1"/>
  <c r="G1500" i="1" s="1"/>
  <c r="F1501" i="1"/>
  <c r="G1501" i="1" s="1"/>
  <c r="F1502" i="1"/>
  <c r="G1502" i="1" s="1"/>
  <c r="F1503" i="1"/>
  <c r="G1503" i="1" s="1"/>
  <c r="F1504" i="1"/>
  <c r="G1504" i="1" s="1"/>
  <c r="F1505" i="1"/>
  <c r="G1505" i="1" s="1"/>
  <c r="F1506" i="1"/>
  <c r="G1506" i="1" s="1"/>
  <c r="F1507" i="1"/>
  <c r="G1507" i="1" s="1"/>
  <c r="F1508" i="1"/>
  <c r="G1508" i="1" s="1"/>
  <c r="F1509" i="1"/>
  <c r="G1509" i="1" s="1"/>
  <c r="F1510" i="1"/>
  <c r="G1510" i="1" s="1"/>
  <c r="F1511" i="1"/>
  <c r="G1511" i="1" s="1"/>
  <c r="F1512" i="1"/>
  <c r="G1512" i="1" s="1"/>
  <c r="F1513" i="1"/>
  <c r="G1513" i="1" s="1"/>
  <c r="F1514" i="1"/>
  <c r="G1514" i="1" s="1"/>
  <c r="F1515" i="1"/>
  <c r="G1515" i="1" s="1"/>
  <c r="F1516" i="1"/>
  <c r="G1516" i="1" s="1"/>
  <c r="F1517" i="1"/>
  <c r="G1517" i="1" s="1"/>
  <c r="F1518" i="1"/>
  <c r="G1518" i="1" s="1"/>
  <c r="F1519" i="1"/>
  <c r="G1519" i="1" s="1"/>
  <c r="F1520" i="1"/>
  <c r="G1520" i="1" s="1"/>
  <c r="F1521" i="1"/>
  <c r="G1521" i="1" s="1"/>
  <c r="F1522" i="1"/>
  <c r="G1522" i="1" s="1"/>
  <c r="F1523" i="1"/>
  <c r="G1523" i="1" s="1"/>
  <c r="F1524" i="1"/>
  <c r="G1524" i="1" s="1"/>
  <c r="F1525" i="1"/>
  <c r="G1525" i="1" s="1"/>
  <c r="F1526" i="1"/>
  <c r="G1526" i="1" s="1"/>
  <c r="F1527" i="1"/>
  <c r="G1527" i="1" s="1"/>
  <c r="F1528" i="1"/>
  <c r="G1528" i="1" s="1"/>
  <c r="F1529" i="1"/>
  <c r="G1529" i="1" s="1"/>
  <c r="F1530" i="1"/>
  <c r="G1530" i="1" s="1"/>
  <c r="F1531" i="1"/>
  <c r="G1531" i="1" s="1"/>
  <c r="F1532" i="1"/>
  <c r="G1532" i="1" s="1"/>
  <c r="F1533" i="1"/>
  <c r="G1533" i="1" s="1"/>
  <c r="F1534" i="1"/>
  <c r="G1534" i="1" s="1"/>
  <c r="F1535" i="1"/>
  <c r="G1535" i="1" s="1"/>
  <c r="F1536" i="1"/>
  <c r="G1536" i="1" s="1"/>
  <c r="F1537" i="1"/>
  <c r="G1537" i="1" s="1"/>
  <c r="F1538" i="1"/>
  <c r="G1538" i="1" s="1"/>
  <c r="F1539" i="1"/>
  <c r="G1539" i="1" s="1"/>
  <c r="F1540" i="1"/>
  <c r="G1540" i="1" s="1"/>
  <c r="F1541" i="1"/>
  <c r="G1541" i="1" s="1"/>
  <c r="F1542" i="1"/>
  <c r="G1542" i="1" s="1"/>
  <c r="F1543" i="1"/>
  <c r="G1543" i="1" s="1"/>
  <c r="F1544" i="1"/>
  <c r="G1544" i="1" s="1"/>
  <c r="F1545" i="1"/>
  <c r="G1545" i="1" s="1"/>
  <c r="F1546" i="1"/>
  <c r="G1546" i="1" s="1"/>
  <c r="F1547" i="1"/>
  <c r="G1547" i="1" s="1"/>
  <c r="F1548" i="1"/>
  <c r="G1548" i="1" s="1"/>
  <c r="F1549" i="1"/>
  <c r="G1549" i="1" s="1"/>
  <c r="F1550" i="1"/>
  <c r="G1550" i="1" s="1"/>
  <c r="F1551" i="1"/>
  <c r="G1551" i="1" s="1"/>
  <c r="F1552" i="1"/>
  <c r="G1552" i="1" s="1"/>
  <c r="F1553" i="1"/>
  <c r="G1553" i="1" s="1"/>
  <c r="F1554" i="1"/>
  <c r="G1554" i="1" s="1"/>
  <c r="F1555" i="1"/>
  <c r="G1555" i="1" s="1"/>
  <c r="F1556" i="1"/>
  <c r="G1556" i="1" s="1"/>
  <c r="F1557" i="1"/>
  <c r="G1557" i="1" s="1"/>
  <c r="F1558" i="1"/>
  <c r="G1558" i="1" s="1"/>
  <c r="F1559" i="1"/>
  <c r="G1559" i="1" s="1"/>
  <c r="F1560" i="1"/>
  <c r="G1560" i="1" s="1"/>
  <c r="F1561" i="1"/>
  <c r="G1561" i="1" s="1"/>
  <c r="F1562" i="1"/>
  <c r="G1562" i="1" s="1"/>
  <c r="F1563" i="1"/>
  <c r="G1563" i="1" s="1"/>
  <c r="F1564" i="1"/>
  <c r="G1564" i="1" s="1"/>
  <c r="F1565" i="1"/>
  <c r="G1565" i="1" s="1"/>
  <c r="F1566" i="1"/>
  <c r="G1566" i="1" s="1"/>
  <c r="F1567" i="1"/>
  <c r="G1567" i="1" s="1"/>
  <c r="F1568" i="1"/>
  <c r="G1568" i="1" s="1"/>
  <c r="F1569" i="1"/>
  <c r="G1569" i="1" s="1"/>
  <c r="F1570" i="1"/>
  <c r="G1570" i="1" s="1"/>
  <c r="F1571" i="1"/>
  <c r="G1571" i="1" s="1"/>
  <c r="F1572" i="1"/>
  <c r="G1572" i="1" s="1"/>
  <c r="F1573" i="1"/>
  <c r="G1573" i="1" s="1"/>
  <c r="F1574" i="1"/>
  <c r="G1574" i="1" s="1"/>
  <c r="F1575" i="1"/>
  <c r="G1575" i="1" s="1"/>
  <c r="F1576" i="1"/>
  <c r="G1576" i="1" s="1"/>
  <c r="F1577" i="1"/>
  <c r="G1577" i="1" s="1"/>
  <c r="F1578" i="1"/>
  <c r="G1578" i="1" s="1"/>
  <c r="F1579" i="1"/>
  <c r="G1579" i="1" s="1"/>
  <c r="F1580" i="1"/>
  <c r="G1580" i="1" s="1"/>
  <c r="F1581" i="1"/>
  <c r="G1581" i="1" s="1"/>
  <c r="F1582" i="1"/>
  <c r="G1582" i="1" s="1"/>
  <c r="F1583" i="1"/>
  <c r="G1583" i="1" s="1"/>
  <c r="F1584" i="1"/>
  <c r="G1584" i="1" s="1"/>
  <c r="F1585" i="1"/>
  <c r="G1585" i="1" s="1"/>
  <c r="F1586" i="1"/>
  <c r="G1586" i="1" s="1"/>
  <c r="F1587" i="1"/>
  <c r="G1587" i="1" s="1"/>
  <c r="F1588" i="1"/>
  <c r="G1588" i="1" s="1"/>
  <c r="F1589" i="1"/>
  <c r="G1589" i="1" s="1"/>
  <c r="F1590" i="1"/>
  <c r="G1590" i="1" s="1"/>
  <c r="F1591" i="1"/>
  <c r="G1591" i="1" s="1"/>
  <c r="F1592" i="1"/>
  <c r="G1592" i="1" s="1"/>
  <c r="F1593" i="1"/>
  <c r="G1593" i="1" s="1"/>
  <c r="F1594" i="1"/>
  <c r="G1594" i="1" s="1"/>
  <c r="F1595" i="1"/>
  <c r="G1595" i="1" s="1"/>
  <c r="F1596" i="1"/>
  <c r="G1596" i="1" s="1"/>
  <c r="F1597" i="1"/>
  <c r="G1597" i="1" s="1"/>
  <c r="F1598" i="1"/>
  <c r="G1598" i="1" s="1"/>
  <c r="F1599" i="1"/>
  <c r="G1599" i="1" s="1"/>
  <c r="F1600" i="1"/>
  <c r="G1600" i="1" s="1"/>
  <c r="F1601" i="1"/>
  <c r="G1601" i="1" s="1"/>
  <c r="F1602" i="1"/>
  <c r="G1602" i="1" s="1"/>
  <c r="F1603" i="1"/>
  <c r="G1603" i="1" s="1"/>
  <c r="F1604" i="1"/>
  <c r="G1604" i="1" s="1"/>
  <c r="F1605" i="1"/>
  <c r="G1605" i="1" s="1"/>
  <c r="F1606" i="1"/>
  <c r="G1606" i="1" s="1"/>
  <c r="F1607" i="1"/>
  <c r="G1607" i="1" s="1"/>
  <c r="F1608" i="1"/>
  <c r="G1608" i="1" s="1"/>
  <c r="F1609" i="1"/>
  <c r="G1609" i="1" s="1"/>
  <c r="F1610" i="1"/>
  <c r="G1610" i="1" s="1"/>
  <c r="F1611" i="1"/>
  <c r="G1611" i="1" s="1"/>
  <c r="F1612" i="1"/>
  <c r="G1612" i="1" s="1"/>
  <c r="F1613" i="1"/>
  <c r="G1613" i="1" s="1"/>
  <c r="F1614" i="1"/>
  <c r="G1614" i="1" s="1"/>
  <c r="F1615" i="1"/>
  <c r="G1615" i="1" s="1"/>
  <c r="F1616" i="1"/>
  <c r="G1616" i="1" s="1"/>
  <c r="F1617" i="1"/>
  <c r="G1617" i="1" s="1"/>
  <c r="F1618" i="1"/>
  <c r="G1618" i="1" s="1"/>
  <c r="F1619" i="1"/>
  <c r="G1619" i="1" s="1"/>
  <c r="F1620" i="1"/>
  <c r="G1620" i="1" s="1"/>
  <c r="F1621" i="1"/>
  <c r="G1621" i="1" s="1"/>
  <c r="F1622" i="1"/>
  <c r="G1622" i="1" s="1"/>
  <c r="F1623" i="1"/>
  <c r="G1623" i="1" s="1"/>
  <c r="F1624" i="1"/>
  <c r="G1624" i="1" s="1"/>
  <c r="F1625" i="1"/>
  <c r="G1625" i="1" s="1"/>
  <c r="F1626" i="1"/>
  <c r="G1626" i="1" s="1"/>
  <c r="F1627" i="1"/>
  <c r="G1627" i="1" s="1"/>
  <c r="F1628" i="1"/>
  <c r="G1628" i="1" s="1"/>
  <c r="F1629" i="1"/>
  <c r="G1629" i="1" s="1"/>
  <c r="F1630" i="1"/>
  <c r="G1630" i="1" s="1"/>
  <c r="F1631" i="1"/>
  <c r="G1631" i="1" s="1"/>
  <c r="F1632" i="1"/>
  <c r="G1632" i="1" s="1"/>
  <c r="F1633" i="1"/>
  <c r="G1633" i="1" s="1"/>
  <c r="F1634" i="1"/>
  <c r="G1634" i="1" s="1"/>
  <c r="F1635" i="1"/>
  <c r="G1635" i="1" s="1"/>
  <c r="F1636" i="1"/>
  <c r="G1636" i="1" s="1"/>
  <c r="F1637" i="1"/>
  <c r="G1637" i="1" s="1"/>
  <c r="F1638" i="1"/>
  <c r="G1638" i="1" s="1"/>
  <c r="F1639" i="1"/>
  <c r="G1639" i="1" s="1"/>
  <c r="F1640" i="1"/>
  <c r="G1640" i="1" s="1"/>
  <c r="F1641" i="1"/>
  <c r="G1641" i="1" s="1"/>
  <c r="F1642" i="1"/>
  <c r="G1642" i="1" s="1"/>
  <c r="F1643" i="1"/>
  <c r="G1643" i="1" s="1"/>
  <c r="F1644" i="1"/>
  <c r="G1644" i="1" s="1"/>
  <c r="F1645" i="1"/>
  <c r="G1645" i="1" s="1"/>
  <c r="F1646" i="1"/>
  <c r="G1646" i="1" s="1"/>
  <c r="F1647" i="1"/>
  <c r="G1647" i="1" s="1"/>
  <c r="F1648" i="1"/>
  <c r="G1648" i="1" s="1"/>
  <c r="F1649" i="1"/>
  <c r="G1649" i="1" s="1"/>
  <c r="F1650" i="1"/>
  <c r="G1650" i="1" s="1"/>
  <c r="F1651" i="1"/>
  <c r="G1651" i="1" s="1"/>
  <c r="F1652" i="1"/>
  <c r="G1652" i="1" s="1"/>
  <c r="F1653" i="1"/>
  <c r="G1653" i="1" s="1"/>
  <c r="F1654" i="1"/>
  <c r="G1654" i="1" s="1"/>
  <c r="F1655" i="1"/>
  <c r="G1655" i="1" s="1"/>
  <c r="F1656" i="1"/>
  <c r="G1656" i="1" s="1"/>
  <c r="F1657" i="1"/>
  <c r="G1657" i="1" s="1"/>
  <c r="F1658" i="1"/>
  <c r="G1658" i="1" s="1"/>
  <c r="F1659" i="1"/>
  <c r="G1659" i="1" s="1"/>
  <c r="F1660" i="1"/>
  <c r="G1660" i="1" s="1"/>
  <c r="F1661" i="1"/>
  <c r="G1661" i="1" s="1"/>
  <c r="F1662" i="1"/>
  <c r="G1662" i="1" s="1"/>
  <c r="F1663" i="1"/>
  <c r="G1663" i="1" s="1"/>
  <c r="F1664" i="1"/>
  <c r="G1664" i="1" s="1"/>
  <c r="F1665" i="1"/>
  <c r="G1665" i="1" s="1"/>
  <c r="F1666" i="1"/>
  <c r="G1666" i="1" s="1"/>
  <c r="F1667" i="1"/>
  <c r="G1667" i="1" s="1"/>
  <c r="F1668" i="1"/>
  <c r="G1668" i="1" s="1"/>
  <c r="F1669" i="1"/>
  <c r="G1669" i="1" s="1"/>
  <c r="F1670" i="1"/>
  <c r="G1670" i="1" s="1"/>
  <c r="F1671" i="1"/>
  <c r="G1671" i="1" s="1"/>
  <c r="F1672" i="1"/>
  <c r="G1672" i="1" s="1"/>
  <c r="F1673" i="1"/>
  <c r="G1673" i="1" s="1"/>
  <c r="F1674" i="1"/>
  <c r="G1674" i="1" s="1"/>
  <c r="F1675" i="1"/>
  <c r="G1675" i="1" s="1"/>
  <c r="F1676" i="1"/>
  <c r="G1676" i="1" s="1"/>
  <c r="F1677" i="1"/>
  <c r="G1677" i="1" s="1"/>
  <c r="F1678" i="1"/>
  <c r="G1678" i="1" s="1"/>
  <c r="F1679" i="1"/>
  <c r="G1679" i="1" s="1"/>
  <c r="F1680" i="1"/>
  <c r="G1680" i="1" s="1"/>
  <c r="F1681" i="1"/>
  <c r="G1681" i="1" s="1"/>
  <c r="F1682" i="1"/>
  <c r="G1682" i="1" s="1"/>
  <c r="F1683" i="1"/>
  <c r="G1683" i="1" s="1"/>
  <c r="F1684" i="1"/>
  <c r="G1684" i="1" s="1"/>
  <c r="F1685" i="1"/>
  <c r="G1685" i="1" s="1"/>
  <c r="F1686" i="1"/>
  <c r="G1686" i="1" s="1"/>
  <c r="F1687" i="1"/>
  <c r="G1687" i="1" s="1"/>
  <c r="F1688" i="1"/>
  <c r="G1688" i="1" s="1"/>
  <c r="F1689" i="1"/>
  <c r="G1689" i="1" s="1"/>
  <c r="F1690" i="1"/>
  <c r="G1690" i="1" s="1"/>
  <c r="F1691" i="1"/>
  <c r="G1691" i="1" s="1"/>
  <c r="F1692" i="1"/>
  <c r="G1692" i="1" s="1"/>
  <c r="F1693" i="1"/>
  <c r="G1693" i="1" s="1"/>
  <c r="F1694" i="1"/>
  <c r="G1694" i="1" s="1"/>
  <c r="F1695" i="1"/>
  <c r="G1695" i="1" s="1"/>
  <c r="F1696" i="1"/>
  <c r="G1696" i="1" s="1"/>
  <c r="F1697" i="1"/>
  <c r="G1697" i="1" s="1"/>
  <c r="F1698" i="1"/>
  <c r="G1698" i="1" s="1"/>
  <c r="F1699" i="1"/>
  <c r="G1699" i="1" s="1"/>
  <c r="F1700" i="1"/>
  <c r="G1700" i="1" s="1"/>
  <c r="F1701" i="1"/>
  <c r="G1701" i="1" s="1"/>
  <c r="F1702" i="1"/>
  <c r="G1702" i="1" s="1"/>
  <c r="F1703" i="1"/>
  <c r="G1703" i="1" s="1"/>
  <c r="F1704" i="1"/>
  <c r="G1704" i="1" s="1"/>
  <c r="F1705" i="1"/>
  <c r="G1705" i="1" s="1"/>
  <c r="F1706" i="1"/>
  <c r="G1706" i="1" s="1"/>
  <c r="F1707" i="1"/>
  <c r="G1707" i="1" s="1"/>
  <c r="F1708" i="1"/>
  <c r="G1708" i="1" s="1"/>
  <c r="F1709" i="1"/>
  <c r="G1709" i="1" s="1"/>
  <c r="F1710" i="1"/>
  <c r="G1710" i="1" s="1"/>
  <c r="F1711" i="1"/>
  <c r="G1711" i="1" s="1"/>
  <c r="F1712" i="1"/>
  <c r="G1712" i="1" s="1"/>
  <c r="F1713" i="1"/>
  <c r="G1713" i="1" s="1"/>
  <c r="F1714" i="1"/>
  <c r="G1714" i="1" s="1"/>
  <c r="F1715" i="1"/>
  <c r="G1715" i="1" s="1"/>
  <c r="F1716" i="1"/>
  <c r="G1716" i="1" s="1"/>
  <c r="F1717" i="1"/>
  <c r="G1717" i="1" s="1"/>
  <c r="F1718" i="1"/>
  <c r="G1718" i="1" s="1"/>
  <c r="F1719" i="1"/>
  <c r="G1719" i="1" s="1"/>
  <c r="F1720" i="1"/>
  <c r="G1720" i="1" s="1"/>
  <c r="F1721" i="1"/>
  <c r="G1721" i="1" s="1"/>
  <c r="F1722" i="1"/>
  <c r="G1722" i="1" s="1"/>
  <c r="F1723" i="1"/>
  <c r="G1723" i="1" s="1"/>
  <c r="F1724" i="1"/>
  <c r="G1724" i="1" s="1"/>
  <c r="F1725" i="1"/>
  <c r="G1725" i="1" s="1"/>
  <c r="F1726" i="1"/>
  <c r="G1726" i="1" s="1"/>
  <c r="F1727" i="1"/>
  <c r="G1727" i="1" s="1"/>
  <c r="F1728" i="1"/>
  <c r="G1728" i="1" s="1"/>
  <c r="F1729" i="1"/>
  <c r="G1729" i="1" s="1"/>
  <c r="F1730" i="1"/>
  <c r="G1730" i="1" s="1"/>
  <c r="F1731" i="1"/>
  <c r="G1731" i="1" s="1"/>
  <c r="F1732" i="1"/>
  <c r="G1732" i="1" s="1"/>
  <c r="F1733" i="1"/>
  <c r="G1733" i="1" s="1"/>
  <c r="F1734" i="1"/>
  <c r="G1734" i="1" s="1"/>
  <c r="F1735" i="1"/>
  <c r="G1735" i="1" s="1"/>
  <c r="F1736" i="1"/>
  <c r="G1736" i="1" s="1"/>
  <c r="F1737" i="1"/>
  <c r="G1737" i="1" s="1"/>
  <c r="F1738" i="1"/>
  <c r="G1738" i="1" s="1"/>
  <c r="F1739" i="1"/>
  <c r="G1739" i="1" s="1"/>
  <c r="F1740" i="1"/>
  <c r="G1740" i="1" s="1"/>
  <c r="F1741" i="1"/>
  <c r="G1741" i="1" s="1"/>
  <c r="F1742" i="1"/>
  <c r="G1742" i="1" s="1"/>
  <c r="F1743" i="1"/>
  <c r="G1743" i="1" s="1"/>
  <c r="F1744" i="1"/>
  <c r="G1744" i="1" s="1"/>
  <c r="F1745" i="1"/>
  <c r="G1745" i="1" s="1"/>
  <c r="F1746" i="1"/>
  <c r="G1746" i="1" s="1"/>
  <c r="F1747" i="1"/>
  <c r="G1747" i="1" s="1"/>
  <c r="F1748" i="1"/>
  <c r="G1748" i="1" s="1"/>
  <c r="F1749" i="1"/>
  <c r="G1749" i="1" s="1"/>
  <c r="F1750" i="1"/>
  <c r="G1750" i="1" s="1"/>
  <c r="F1751" i="1"/>
  <c r="G1751" i="1" s="1"/>
  <c r="F1752" i="1"/>
  <c r="G1752" i="1" s="1"/>
  <c r="F1753" i="1"/>
  <c r="G1753" i="1" s="1"/>
  <c r="F1754" i="1"/>
  <c r="G1754" i="1" s="1"/>
  <c r="F1755" i="1"/>
  <c r="G1755" i="1" s="1"/>
  <c r="F1756" i="1"/>
  <c r="G1756" i="1" s="1"/>
  <c r="F1757" i="1"/>
  <c r="G1757" i="1" s="1"/>
  <c r="F1758" i="1"/>
  <c r="G1758" i="1" s="1"/>
  <c r="F1759" i="1"/>
  <c r="G1759" i="1" s="1"/>
  <c r="F1760" i="1"/>
  <c r="G1760" i="1" s="1"/>
  <c r="F1761" i="1"/>
  <c r="G1761" i="1" s="1"/>
  <c r="F1762" i="1"/>
  <c r="G1762" i="1" s="1"/>
  <c r="F1763" i="1"/>
  <c r="G1763" i="1" s="1"/>
  <c r="F1764" i="1"/>
  <c r="G1764" i="1" s="1"/>
  <c r="F1765" i="1"/>
  <c r="G1765" i="1" s="1"/>
  <c r="F1766" i="1"/>
  <c r="G1766" i="1" s="1"/>
  <c r="F1767" i="1"/>
  <c r="G1767" i="1" s="1"/>
  <c r="F1768" i="1"/>
  <c r="G1768" i="1" s="1"/>
  <c r="F1769" i="1"/>
  <c r="G1769" i="1" s="1"/>
  <c r="F1770" i="1"/>
  <c r="G1770" i="1" s="1"/>
  <c r="F1771" i="1"/>
  <c r="G1771" i="1" s="1"/>
  <c r="F1772" i="1"/>
  <c r="G1772" i="1" s="1"/>
  <c r="F1773" i="1"/>
  <c r="G1773" i="1" s="1"/>
  <c r="F1774" i="1"/>
  <c r="G1774" i="1" s="1"/>
  <c r="F1775" i="1"/>
  <c r="G1775" i="1" s="1"/>
  <c r="F1776" i="1"/>
  <c r="G1776" i="1" s="1"/>
  <c r="F1777" i="1"/>
  <c r="G1777" i="1" s="1"/>
  <c r="F1778" i="1"/>
  <c r="G1778" i="1" s="1"/>
  <c r="F1779" i="1"/>
  <c r="G1779" i="1" s="1"/>
  <c r="F1780" i="1"/>
  <c r="G1780" i="1" s="1"/>
  <c r="F1781" i="1"/>
  <c r="G1781" i="1" s="1"/>
  <c r="F1782" i="1"/>
  <c r="G1782" i="1" s="1"/>
  <c r="F1783" i="1"/>
  <c r="G1783" i="1" s="1"/>
  <c r="F1784" i="1"/>
  <c r="G1784" i="1" s="1"/>
  <c r="F1785" i="1"/>
  <c r="G1785" i="1" s="1"/>
  <c r="F1786" i="1"/>
  <c r="G1786" i="1" s="1"/>
  <c r="F1787" i="1"/>
  <c r="G1787" i="1" s="1"/>
  <c r="F1788" i="1"/>
  <c r="G1788" i="1" s="1"/>
  <c r="F1789" i="1"/>
  <c r="G1789" i="1" s="1"/>
  <c r="F1790" i="1"/>
  <c r="G1790" i="1" s="1"/>
  <c r="F1791" i="1"/>
  <c r="G1791" i="1" s="1"/>
  <c r="F1792" i="1"/>
  <c r="G1792" i="1" s="1"/>
  <c r="F1793" i="1"/>
  <c r="G1793" i="1" s="1"/>
  <c r="F1794" i="1"/>
  <c r="G1794" i="1" s="1"/>
  <c r="F1795" i="1"/>
  <c r="G1795" i="1" s="1"/>
  <c r="F1796" i="1"/>
  <c r="G1796" i="1" s="1"/>
  <c r="F1797" i="1"/>
  <c r="G1797" i="1" s="1"/>
  <c r="F1798" i="1"/>
  <c r="G1798" i="1" s="1"/>
  <c r="F1799" i="1"/>
  <c r="G1799" i="1" s="1"/>
  <c r="F1800" i="1"/>
  <c r="G1800" i="1" s="1"/>
  <c r="F1801" i="1"/>
  <c r="G1801" i="1" s="1"/>
  <c r="F1802" i="1"/>
  <c r="G1802" i="1" s="1"/>
  <c r="F1803" i="1"/>
  <c r="G1803" i="1" s="1"/>
  <c r="F1804" i="1"/>
  <c r="G1804" i="1" s="1"/>
  <c r="F1805" i="1"/>
  <c r="G1805" i="1" s="1"/>
  <c r="F1806" i="1"/>
  <c r="G1806" i="1" s="1"/>
  <c r="F1807" i="1"/>
  <c r="G1807" i="1" s="1"/>
  <c r="F1808" i="1"/>
  <c r="G1808" i="1" s="1"/>
  <c r="F1809" i="1"/>
  <c r="G1809" i="1" s="1"/>
  <c r="F1810" i="1"/>
  <c r="G1810" i="1" s="1"/>
  <c r="F1811" i="1"/>
  <c r="G1811" i="1" s="1"/>
  <c r="F1812" i="1"/>
  <c r="G1812" i="1" s="1"/>
  <c r="F1813" i="1"/>
  <c r="G1813" i="1" s="1"/>
  <c r="F1814" i="1"/>
  <c r="G1814" i="1" s="1"/>
  <c r="F1815" i="1"/>
  <c r="G1815" i="1" s="1"/>
  <c r="F1816" i="1"/>
  <c r="G1816" i="1" s="1"/>
  <c r="F1817" i="1"/>
  <c r="G1817" i="1" s="1"/>
  <c r="F1818" i="1"/>
  <c r="G1818" i="1" s="1"/>
  <c r="F1819" i="1"/>
  <c r="G1819" i="1" s="1"/>
  <c r="F1820" i="1"/>
  <c r="G1820" i="1" s="1"/>
  <c r="F1821" i="1"/>
  <c r="G1821" i="1" s="1"/>
  <c r="F1822" i="1"/>
  <c r="G1822" i="1" s="1"/>
  <c r="F1823" i="1"/>
  <c r="G1823" i="1" s="1"/>
  <c r="F1824" i="1"/>
  <c r="G1824" i="1" s="1"/>
  <c r="F1825" i="1"/>
  <c r="G1825" i="1" s="1"/>
  <c r="F1826" i="1"/>
  <c r="G1826" i="1" s="1"/>
  <c r="F1827" i="1"/>
  <c r="G1827" i="1" s="1"/>
  <c r="F1828" i="1"/>
  <c r="G1828" i="1" s="1"/>
  <c r="F1829" i="1"/>
  <c r="G1829" i="1" s="1"/>
  <c r="F1830" i="1"/>
  <c r="G1830" i="1" s="1"/>
  <c r="F1831" i="1"/>
  <c r="G1831" i="1" s="1"/>
  <c r="F1832" i="1"/>
  <c r="G1832" i="1" s="1"/>
  <c r="F1833" i="1"/>
  <c r="G1833" i="1" s="1"/>
  <c r="F1834" i="1"/>
  <c r="G1834" i="1" s="1"/>
  <c r="F1835" i="1"/>
  <c r="G1835" i="1" s="1"/>
  <c r="F1836" i="1"/>
  <c r="G1836" i="1" s="1"/>
  <c r="F1837" i="1"/>
  <c r="G1837" i="1" s="1"/>
  <c r="F1838" i="1"/>
  <c r="G1838" i="1" s="1"/>
  <c r="F1839" i="1"/>
  <c r="G1839" i="1" s="1"/>
  <c r="F1840" i="1"/>
  <c r="G1840" i="1" s="1"/>
  <c r="F1841" i="1"/>
  <c r="G1841" i="1" s="1"/>
  <c r="F1842" i="1"/>
  <c r="G1842" i="1" s="1"/>
  <c r="F1843" i="1"/>
  <c r="G1843" i="1" s="1"/>
  <c r="F1844" i="1"/>
  <c r="G1844" i="1" s="1"/>
  <c r="F1845" i="1"/>
  <c r="G1845" i="1" s="1"/>
  <c r="F1846" i="1"/>
  <c r="G1846" i="1" s="1"/>
  <c r="F1847" i="1"/>
  <c r="G1847" i="1" s="1"/>
  <c r="F1848" i="1"/>
  <c r="G1848" i="1" s="1"/>
  <c r="F1849" i="1"/>
  <c r="G1849" i="1" s="1"/>
  <c r="F1850" i="1"/>
  <c r="G1850" i="1" s="1"/>
  <c r="F1851" i="1"/>
  <c r="G1851" i="1" s="1"/>
  <c r="F1852" i="1"/>
  <c r="G1852" i="1" s="1"/>
  <c r="F1853" i="1"/>
  <c r="G1853" i="1" s="1"/>
  <c r="F1854" i="1"/>
  <c r="G1854" i="1" s="1"/>
  <c r="F1855" i="1"/>
  <c r="G1855" i="1" s="1"/>
  <c r="F1856" i="1"/>
  <c r="G1856" i="1" s="1"/>
  <c r="F1857" i="1"/>
  <c r="G1857" i="1" s="1"/>
  <c r="F1858" i="1"/>
  <c r="G1858" i="1" s="1"/>
  <c r="F1859" i="1"/>
  <c r="G1859" i="1" s="1"/>
  <c r="F1860" i="1"/>
  <c r="G1860" i="1" s="1"/>
  <c r="F1861" i="1"/>
  <c r="G1861" i="1" s="1"/>
  <c r="F1862" i="1"/>
  <c r="G1862" i="1" s="1"/>
  <c r="F1863" i="1"/>
  <c r="G1863" i="1" s="1"/>
  <c r="F1864" i="1"/>
  <c r="G1864" i="1" s="1"/>
  <c r="F1865" i="1"/>
  <c r="G1865" i="1" s="1"/>
  <c r="F1866" i="1"/>
  <c r="G1866" i="1" s="1"/>
  <c r="F1867" i="1"/>
  <c r="G1867" i="1" s="1"/>
  <c r="F1868" i="1"/>
  <c r="G1868" i="1" s="1"/>
  <c r="F1869" i="1"/>
  <c r="G1869" i="1" s="1"/>
  <c r="F1870" i="1"/>
  <c r="G1870" i="1" s="1"/>
  <c r="F1871" i="1"/>
  <c r="G1871" i="1" s="1"/>
  <c r="F1872" i="1"/>
  <c r="G1872" i="1" s="1"/>
  <c r="F1873" i="1"/>
  <c r="G1873" i="1" s="1"/>
  <c r="F1874" i="1"/>
  <c r="G1874" i="1" s="1"/>
  <c r="F1875" i="1"/>
  <c r="G1875" i="1" s="1"/>
  <c r="F1876" i="1"/>
  <c r="G1876" i="1" s="1"/>
  <c r="F1877" i="1"/>
  <c r="G1877" i="1" s="1"/>
  <c r="F1878" i="1"/>
  <c r="G1878" i="1" s="1"/>
  <c r="F1879" i="1"/>
  <c r="G1879" i="1" s="1"/>
  <c r="F1880" i="1"/>
  <c r="G1880" i="1" s="1"/>
  <c r="F1881" i="1"/>
  <c r="G1881" i="1" s="1"/>
  <c r="F1882" i="1"/>
  <c r="G1882" i="1" s="1"/>
  <c r="F1883" i="1"/>
  <c r="G1883" i="1" s="1"/>
  <c r="F1884" i="1"/>
  <c r="G1884" i="1" s="1"/>
  <c r="F1885" i="1"/>
  <c r="G1885" i="1" s="1"/>
  <c r="F1886" i="1"/>
  <c r="G1886" i="1" s="1"/>
  <c r="F1887" i="1"/>
  <c r="G1887" i="1" s="1"/>
  <c r="F1888" i="1"/>
  <c r="G1888" i="1" s="1"/>
  <c r="F1889" i="1"/>
  <c r="G1889" i="1" s="1"/>
  <c r="F1890" i="1"/>
  <c r="G1890" i="1" s="1"/>
  <c r="F1891" i="1"/>
  <c r="G1891" i="1" s="1"/>
  <c r="F1892" i="1"/>
  <c r="G1892" i="1" s="1"/>
  <c r="F1893" i="1"/>
  <c r="G1893" i="1" s="1"/>
  <c r="F1894" i="1"/>
  <c r="G1894" i="1" s="1"/>
  <c r="F1895" i="1"/>
  <c r="G1895" i="1" s="1"/>
  <c r="F1896" i="1"/>
  <c r="G1896" i="1" s="1"/>
  <c r="F1897" i="1"/>
  <c r="G1897" i="1" s="1"/>
  <c r="F1898" i="1"/>
  <c r="G1898" i="1" s="1"/>
  <c r="F1899" i="1"/>
  <c r="G1899" i="1" s="1"/>
  <c r="F1900" i="1"/>
  <c r="G1900" i="1" s="1"/>
  <c r="F1901" i="1"/>
  <c r="G1901" i="1" s="1"/>
  <c r="F1902" i="1"/>
  <c r="G1902" i="1" s="1"/>
  <c r="F1903" i="1"/>
  <c r="G1903" i="1" s="1"/>
  <c r="F1904" i="1"/>
  <c r="G1904" i="1" s="1"/>
  <c r="F1905" i="1"/>
  <c r="G1905" i="1" s="1"/>
  <c r="F1906" i="1"/>
  <c r="G1906" i="1" s="1"/>
  <c r="F1907" i="1"/>
  <c r="G1907" i="1" s="1"/>
  <c r="F1908" i="1"/>
  <c r="G1908" i="1" s="1"/>
  <c r="F1909" i="1"/>
  <c r="G1909" i="1" s="1"/>
  <c r="F1910" i="1"/>
  <c r="G1910" i="1" s="1"/>
  <c r="F1911" i="1"/>
  <c r="G1911" i="1" s="1"/>
  <c r="F1912" i="1"/>
  <c r="G1912" i="1" s="1"/>
  <c r="F1913" i="1"/>
  <c r="G1913" i="1" s="1"/>
  <c r="F1914" i="1"/>
  <c r="G1914" i="1" s="1"/>
  <c r="F1915" i="1"/>
  <c r="G1915" i="1" s="1"/>
  <c r="F1916" i="1"/>
  <c r="G1916" i="1" s="1"/>
  <c r="F1917" i="1"/>
  <c r="G1917" i="1" s="1"/>
  <c r="F1918" i="1"/>
  <c r="G1918" i="1" s="1"/>
  <c r="F1919" i="1"/>
  <c r="G1919" i="1" s="1"/>
  <c r="F1920" i="1"/>
  <c r="G1920" i="1" s="1"/>
  <c r="F1921" i="1"/>
  <c r="G1921" i="1" s="1"/>
  <c r="F1922" i="1"/>
  <c r="G1922" i="1" s="1"/>
  <c r="F1923" i="1"/>
  <c r="G1923" i="1" s="1"/>
  <c r="F1924" i="1"/>
  <c r="G1924" i="1" s="1"/>
  <c r="F1925" i="1"/>
  <c r="G1925" i="1" s="1"/>
  <c r="F1926" i="1"/>
  <c r="G1926" i="1" s="1"/>
  <c r="F1927" i="1"/>
  <c r="G1927" i="1" s="1"/>
  <c r="F1928" i="1"/>
  <c r="G1928" i="1" s="1"/>
  <c r="F1929" i="1"/>
  <c r="G1929" i="1" s="1"/>
  <c r="F1930" i="1"/>
  <c r="G1930" i="1" s="1"/>
  <c r="F1931" i="1"/>
  <c r="G1931" i="1" s="1"/>
  <c r="F1932" i="1"/>
  <c r="G1932" i="1" s="1"/>
  <c r="F1933" i="1"/>
  <c r="G1933" i="1" s="1"/>
  <c r="F1934" i="1"/>
  <c r="G1934" i="1" s="1"/>
  <c r="F1935" i="1"/>
  <c r="G1935" i="1" s="1"/>
  <c r="F1936" i="1"/>
  <c r="G1936" i="1" s="1"/>
  <c r="F1937" i="1"/>
  <c r="G1937" i="1" s="1"/>
  <c r="F1938" i="1"/>
  <c r="G1938" i="1" s="1"/>
  <c r="F1939" i="1"/>
  <c r="G1939" i="1" s="1"/>
  <c r="F1940" i="1"/>
  <c r="G1940" i="1" s="1"/>
  <c r="F1941" i="1"/>
  <c r="G1941" i="1" s="1"/>
  <c r="F1942" i="1"/>
  <c r="G1942" i="1" s="1"/>
  <c r="F1943" i="1"/>
  <c r="G1943" i="1" s="1"/>
  <c r="F1944" i="1"/>
  <c r="G1944" i="1" s="1"/>
  <c r="F1945" i="1"/>
  <c r="G1945" i="1" s="1"/>
  <c r="F1946" i="1"/>
  <c r="G1946" i="1" s="1"/>
  <c r="F1947" i="1"/>
  <c r="G1947" i="1" s="1"/>
  <c r="F1948" i="1"/>
  <c r="G1948" i="1" s="1"/>
  <c r="F1949" i="1"/>
  <c r="G1949" i="1" s="1"/>
  <c r="F1950" i="1"/>
  <c r="G1950" i="1" s="1"/>
  <c r="F1951" i="1"/>
  <c r="G1951" i="1" s="1"/>
  <c r="F1952" i="1"/>
  <c r="G1952" i="1" s="1"/>
  <c r="F1953" i="1"/>
  <c r="G1953" i="1" s="1"/>
  <c r="F1954" i="1"/>
  <c r="G1954" i="1" s="1"/>
  <c r="F1955" i="1"/>
  <c r="G1955" i="1" s="1"/>
  <c r="F1956" i="1"/>
  <c r="G1956" i="1" s="1"/>
  <c r="F1957" i="1"/>
  <c r="G1957" i="1" s="1"/>
  <c r="F1958" i="1"/>
  <c r="G1958" i="1" s="1"/>
  <c r="F1959" i="1"/>
  <c r="G1959" i="1" s="1"/>
  <c r="F1960" i="1"/>
  <c r="G1960" i="1" s="1"/>
  <c r="F1961" i="1"/>
  <c r="G1961" i="1" s="1"/>
  <c r="F1962" i="1"/>
  <c r="G1962" i="1" s="1"/>
  <c r="F1963" i="1"/>
  <c r="G1963" i="1" s="1"/>
  <c r="F1964" i="1"/>
  <c r="G1964" i="1" s="1"/>
  <c r="F1965" i="1"/>
  <c r="G1965" i="1" s="1"/>
  <c r="F1966" i="1"/>
  <c r="G1966" i="1" s="1"/>
  <c r="F1967" i="1"/>
  <c r="G1967" i="1" s="1"/>
  <c r="F1968" i="1"/>
  <c r="G1968" i="1" s="1"/>
  <c r="F1969" i="1"/>
  <c r="G1969" i="1" s="1"/>
  <c r="F1970" i="1"/>
  <c r="G1970" i="1" s="1"/>
  <c r="F1971" i="1"/>
  <c r="G1971" i="1" s="1"/>
  <c r="F1972" i="1"/>
  <c r="G1972" i="1" s="1"/>
  <c r="F1973" i="1"/>
  <c r="G1973" i="1" s="1"/>
  <c r="F1974" i="1"/>
  <c r="G1974" i="1" s="1"/>
  <c r="F1975" i="1"/>
  <c r="G1975" i="1" s="1"/>
  <c r="F1976" i="1"/>
  <c r="G1976" i="1" s="1"/>
  <c r="F1977" i="1"/>
  <c r="G1977" i="1" s="1"/>
  <c r="F1978" i="1"/>
  <c r="G1978" i="1" s="1"/>
  <c r="F1979" i="1"/>
  <c r="G1979" i="1" s="1"/>
  <c r="F1980" i="1"/>
  <c r="G1980" i="1" s="1"/>
  <c r="F1981" i="1"/>
  <c r="G1981" i="1" s="1"/>
  <c r="F1982" i="1"/>
  <c r="G1982" i="1" s="1"/>
  <c r="F1983" i="1"/>
  <c r="G1983" i="1" s="1"/>
  <c r="F1984" i="1"/>
  <c r="G1984" i="1" s="1"/>
  <c r="F1985" i="1"/>
  <c r="G1985" i="1" s="1"/>
  <c r="F1986" i="1"/>
  <c r="G1986" i="1" s="1"/>
  <c r="F1987" i="1"/>
  <c r="G1987" i="1" s="1"/>
  <c r="F1988" i="1"/>
  <c r="G1988" i="1" s="1"/>
  <c r="F1989" i="1"/>
  <c r="G1989" i="1" s="1"/>
  <c r="F1990" i="1"/>
  <c r="G1990" i="1" s="1"/>
  <c r="F1991" i="1"/>
  <c r="G1991" i="1" s="1"/>
  <c r="F1992" i="1"/>
  <c r="G1992" i="1" s="1"/>
  <c r="F1993" i="1"/>
  <c r="G1993" i="1" s="1"/>
  <c r="F1994" i="1"/>
  <c r="G1994" i="1" s="1"/>
  <c r="F1995" i="1"/>
  <c r="G1995" i="1" s="1"/>
  <c r="F1996" i="1"/>
  <c r="G1996" i="1" s="1"/>
  <c r="F1997" i="1"/>
  <c r="G1997" i="1" s="1"/>
  <c r="F1998" i="1"/>
  <c r="G1998" i="1" s="1"/>
  <c r="F1999" i="1"/>
  <c r="G1999" i="1" s="1"/>
  <c r="F2000" i="1"/>
  <c r="G2000" i="1" s="1"/>
  <c r="F2001" i="1"/>
  <c r="G2001" i="1" s="1"/>
  <c r="F2002" i="1"/>
  <c r="G2002" i="1" s="1"/>
  <c r="F2003" i="1"/>
  <c r="G2003" i="1" s="1"/>
  <c r="F2004" i="1"/>
  <c r="G2004" i="1" s="1"/>
  <c r="F2005" i="1"/>
  <c r="G2005" i="1" s="1"/>
  <c r="F2006" i="1"/>
  <c r="G2006" i="1" s="1"/>
  <c r="F2007" i="1"/>
  <c r="G2007" i="1" s="1"/>
  <c r="F2008" i="1"/>
  <c r="G2008" i="1" s="1"/>
  <c r="F2009" i="1"/>
  <c r="G2009" i="1" s="1"/>
  <c r="F2010" i="1"/>
  <c r="G2010" i="1" s="1"/>
  <c r="F2011" i="1"/>
  <c r="G2011" i="1" s="1"/>
  <c r="F2012" i="1"/>
  <c r="G2012" i="1" s="1"/>
  <c r="F2013" i="1"/>
  <c r="G2013" i="1" s="1"/>
  <c r="F2014" i="1"/>
  <c r="G2014" i="1" s="1"/>
  <c r="F2015" i="1"/>
  <c r="G2015" i="1" s="1"/>
  <c r="F2016" i="1"/>
  <c r="G2016" i="1" s="1"/>
  <c r="F2017" i="1"/>
  <c r="G2017" i="1" s="1"/>
  <c r="F2018" i="1"/>
  <c r="G2018" i="1" s="1"/>
  <c r="F2019" i="1"/>
  <c r="G2019" i="1" s="1"/>
  <c r="F2020" i="1"/>
  <c r="G2020" i="1" s="1"/>
  <c r="F2021" i="1"/>
  <c r="G2021" i="1" s="1"/>
  <c r="F2022" i="1"/>
  <c r="G2022" i="1" s="1"/>
  <c r="F2023" i="1"/>
  <c r="G2023" i="1" s="1"/>
  <c r="F2024" i="1"/>
  <c r="G2024" i="1" s="1"/>
  <c r="F2025" i="1"/>
  <c r="G2025" i="1" s="1"/>
  <c r="F2026" i="1"/>
  <c r="G2026" i="1" s="1"/>
  <c r="F2027" i="1"/>
  <c r="G2027" i="1" s="1"/>
  <c r="F2028" i="1"/>
  <c r="G2028" i="1" s="1"/>
  <c r="F2029" i="1"/>
  <c r="G2029" i="1" s="1"/>
  <c r="F2030" i="1"/>
  <c r="G2030" i="1" s="1"/>
  <c r="F2031" i="1"/>
  <c r="G2031" i="1" s="1"/>
  <c r="F2032" i="1"/>
  <c r="G2032" i="1" s="1"/>
  <c r="F2033" i="1"/>
  <c r="G2033" i="1" s="1"/>
  <c r="F2034" i="1"/>
  <c r="G2034" i="1" s="1"/>
  <c r="F2035" i="1"/>
  <c r="G2035" i="1" s="1"/>
  <c r="F2036" i="1"/>
  <c r="G2036" i="1" s="1"/>
  <c r="F2037" i="1"/>
  <c r="G2037" i="1" s="1"/>
  <c r="F2038" i="1"/>
  <c r="G2038" i="1" s="1"/>
  <c r="F2039" i="1"/>
  <c r="G2039" i="1" s="1"/>
  <c r="F2040" i="1"/>
  <c r="G2040" i="1" s="1"/>
  <c r="F2041" i="1"/>
  <c r="G2041" i="1" s="1"/>
  <c r="F2042" i="1"/>
  <c r="G2042" i="1" s="1"/>
  <c r="F2043" i="1"/>
  <c r="G2043" i="1" s="1"/>
  <c r="F2044" i="1"/>
  <c r="G2044" i="1" s="1"/>
  <c r="F2045" i="1"/>
  <c r="G2045" i="1" s="1"/>
  <c r="F2046" i="1"/>
  <c r="G2046" i="1" s="1"/>
  <c r="F2047" i="1"/>
  <c r="G2047" i="1" s="1"/>
  <c r="F2048" i="1"/>
  <c r="G2048" i="1" s="1"/>
  <c r="F2049" i="1"/>
  <c r="G2049" i="1" s="1"/>
  <c r="F2050" i="1"/>
  <c r="G2050" i="1" s="1"/>
  <c r="F2051" i="1"/>
  <c r="G2051" i="1" s="1"/>
  <c r="F2052" i="1"/>
  <c r="G2052" i="1" s="1"/>
  <c r="F2053" i="1"/>
  <c r="G2053" i="1" s="1"/>
  <c r="F2054" i="1"/>
  <c r="G2054" i="1" s="1"/>
  <c r="F2055" i="1"/>
  <c r="G2055" i="1" s="1"/>
  <c r="F2056" i="1"/>
  <c r="G2056" i="1" s="1"/>
  <c r="F2057" i="1"/>
  <c r="G2057" i="1" s="1"/>
  <c r="F2058" i="1"/>
  <c r="G2058" i="1" s="1"/>
  <c r="F2059" i="1"/>
  <c r="G2059" i="1" s="1"/>
  <c r="F2060" i="1"/>
  <c r="G2060" i="1" s="1"/>
  <c r="F2061" i="1"/>
  <c r="G2061" i="1" s="1"/>
  <c r="F2062" i="1"/>
  <c r="G2062" i="1" s="1"/>
  <c r="F2063" i="1"/>
  <c r="G2063" i="1" s="1"/>
  <c r="F2064" i="1"/>
  <c r="G2064" i="1" s="1"/>
  <c r="F2065" i="1"/>
  <c r="G2065" i="1" s="1"/>
  <c r="F2066" i="1"/>
  <c r="G2066" i="1" s="1"/>
  <c r="F2067" i="1"/>
  <c r="G2067" i="1" s="1"/>
  <c r="F2068" i="1"/>
  <c r="G2068" i="1" s="1"/>
  <c r="F2069" i="1"/>
  <c r="G2069" i="1" s="1"/>
  <c r="F2070" i="1"/>
  <c r="G2070" i="1" s="1"/>
  <c r="F2071" i="1"/>
  <c r="G2071" i="1" s="1"/>
  <c r="F2072" i="1"/>
  <c r="G2072" i="1" s="1"/>
  <c r="F2073" i="1"/>
  <c r="G2073" i="1" s="1"/>
  <c r="F2074" i="1"/>
  <c r="G2074" i="1" s="1"/>
  <c r="F2075" i="1"/>
  <c r="G2075" i="1" s="1"/>
  <c r="F2076" i="1"/>
  <c r="G2076" i="1" s="1"/>
  <c r="F2077" i="1"/>
  <c r="G2077" i="1" s="1"/>
  <c r="F2078" i="1"/>
  <c r="G2078" i="1" s="1"/>
  <c r="F2079" i="1"/>
  <c r="G2079" i="1" s="1"/>
  <c r="F2080" i="1"/>
  <c r="G2080" i="1" s="1"/>
  <c r="F2081" i="1"/>
  <c r="G2081" i="1" s="1"/>
  <c r="F2082" i="1"/>
  <c r="G2082" i="1" s="1"/>
  <c r="F2083" i="1"/>
  <c r="G2083" i="1" s="1"/>
  <c r="F2084" i="1"/>
  <c r="G2084" i="1" s="1"/>
  <c r="F2085" i="1"/>
  <c r="G2085" i="1" s="1"/>
  <c r="F2086" i="1"/>
  <c r="G2086" i="1" s="1"/>
  <c r="F2087" i="1"/>
  <c r="G2087" i="1" s="1"/>
  <c r="F2088" i="1"/>
  <c r="G2088" i="1" s="1"/>
  <c r="F2089" i="1"/>
  <c r="G2089" i="1" s="1"/>
  <c r="F2090" i="1"/>
  <c r="G2090" i="1" s="1"/>
  <c r="F2091" i="1"/>
  <c r="G2091" i="1" s="1"/>
  <c r="F2092" i="1"/>
  <c r="G2092" i="1" s="1"/>
  <c r="F2093" i="1"/>
  <c r="G2093" i="1" s="1"/>
  <c r="F2094" i="1"/>
  <c r="G2094" i="1" s="1"/>
  <c r="F2095" i="1"/>
  <c r="G2095" i="1" s="1"/>
  <c r="F2096" i="1"/>
  <c r="G2096" i="1" s="1"/>
  <c r="F2097" i="1"/>
  <c r="G2097" i="1" s="1"/>
  <c r="F2098" i="1"/>
  <c r="G2098" i="1" s="1"/>
  <c r="F2099" i="1"/>
  <c r="G2099" i="1" s="1"/>
  <c r="F2100" i="1"/>
  <c r="G2100" i="1" s="1"/>
  <c r="F2101" i="1"/>
  <c r="G2101" i="1" s="1"/>
  <c r="F2102" i="1"/>
  <c r="G2102" i="1" s="1"/>
  <c r="F2103" i="1"/>
  <c r="G2103" i="1" s="1"/>
  <c r="F2104" i="1"/>
  <c r="G2104" i="1" s="1"/>
  <c r="F2105" i="1"/>
  <c r="G2105" i="1" s="1"/>
  <c r="F2106" i="1"/>
  <c r="G2106" i="1" s="1"/>
  <c r="F2107" i="1"/>
  <c r="G2107" i="1" s="1"/>
  <c r="F2108" i="1"/>
  <c r="G2108" i="1" s="1"/>
  <c r="F2109" i="1"/>
  <c r="G2109" i="1" s="1"/>
  <c r="F2110" i="1"/>
  <c r="G2110" i="1" s="1"/>
  <c r="F2111" i="1"/>
  <c r="G2111" i="1" s="1"/>
  <c r="F2112" i="1"/>
  <c r="G2112" i="1" s="1"/>
  <c r="F2113" i="1"/>
  <c r="G2113" i="1" s="1"/>
  <c r="F2114" i="1"/>
  <c r="G2114" i="1" s="1"/>
  <c r="F2115" i="1"/>
  <c r="G2115" i="1" s="1"/>
  <c r="F2116" i="1"/>
  <c r="G2116" i="1" s="1"/>
  <c r="F2117" i="1"/>
  <c r="G2117" i="1" s="1"/>
  <c r="F2118" i="1"/>
  <c r="G2118" i="1" s="1"/>
  <c r="F2119" i="1"/>
  <c r="G2119" i="1" s="1"/>
  <c r="F2120" i="1"/>
  <c r="G2120" i="1" s="1"/>
  <c r="F2121" i="1"/>
  <c r="G2121" i="1" s="1"/>
  <c r="F2122" i="1"/>
  <c r="G2122" i="1" s="1"/>
  <c r="F2123" i="1"/>
  <c r="G2123" i="1" s="1"/>
  <c r="F2124" i="1"/>
  <c r="G2124" i="1" s="1"/>
  <c r="F2125" i="1"/>
  <c r="G2125" i="1" s="1"/>
  <c r="F2126" i="1"/>
  <c r="G2126" i="1" s="1"/>
  <c r="F2127" i="1"/>
  <c r="G2127" i="1" s="1"/>
  <c r="F2128" i="1"/>
  <c r="G2128" i="1" s="1"/>
  <c r="F2129" i="1"/>
  <c r="G2129" i="1" s="1"/>
  <c r="F2130" i="1"/>
  <c r="G2130" i="1" s="1"/>
  <c r="F2131" i="1"/>
  <c r="G2131" i="1" s="1"/>
  <c r="F2132" i="1"/>
  <c r="G2132" i="1" s="1"/>
  <c r="F2133" i="1"/>
  <c r="G2133" i="1" s="1"/>
  <c r="F2134" i="1"/>
  <c r="G2134" i="1" s="1"/>
  <c r="F2135" i="1"/>
  <c r="G2135" i="1" s="1"/>
  <c r="F2136" i="1"/>
  <c r="G2136" i="1" s="1"/>
  <c r="F2137" i="1"/>
  <c r="G2137" i="1" s="1"/>
  <c r="F2138" i="1"/>
  <c r="G2138" i="1" s="1"/>
  <c r="F2139" i="1"/>
  <c r="G2139" i="1" s="1"/>
  <c r="F2140" i="1"/>
  <c r="G2140" i="1" s="1"/>
  <c r="F2141" i="1"/>
  <c r="G2141" i="1" s="1"/>
  <c r="F2142" i="1"/>
  <c r="G2142" i="1" s="1"/>
  <c r="F2143" i="1"/>
  <c r="G2143" i="1" s="1"/>
  <c r="F2144" i="1"/>
  <c r="G2144" i="1" s="1"/>
  <c r="F2145" i="1"/>
  <c r="G2145" i="1" s="1"/>
  <c r="F2146" i="1"/>
  <c r="G2146" i="1" s="1"/>
  <c r="F2147" i="1"/>
  <c r="G2147" i="1" s="1"/>
  <c r="F2148" i="1"/>
  <c r="G2148" i="1" s="1"/>
  <c r="F2149" i="1"/>
  <c r="G2149" i="1" s="1"/>
  <c r="F2150" i="1"/>
  <c r="G2150" i="1" s="1"/>
  <c r="F2151" i="1"/>
  <c r="G2151" i="1" s="1"/>
  <c r="F2152" i="1"/>
  <c r="G2152" i="1" s="1"/>
  <c r="F2153" i="1"/>
  <c r="G2153" i="1" s="1"/>
  <c r="F2154" i="1"/>
  <c r="G2154" i="1" s="1"/>
  <c r="F2155" i="1"/>
  <c r="G2155" i="1" s="1"/>
  <c r="F2156" i="1"/>
  <c r="G2156" i="1" s="1"/>
  <c r="F2157" i="1"/>
  <c r="G2157" i="1" s="1"/>
  <c r="F2158" i="1"/>
  <c r="G2158" i="1" s="1"/>
  <c r="F2159" i="1"/>
  <c r="G2159" i="1" s="1"/>
  <c r="F2160" i="1"/>
  <c r="G2160" i="1" s="1"/>
  <c r="F2161" i="1"/>
  <c r="G2161" i="1" s="1"/>
  <c r="F2162" i="1"/>
  <c r="G2162" i="1" s="1"/>
  <c r="F2163" i="1"/>
  <c r="G2163" i="1" s="1"/>
  <c r="F2164" i="1"/>
  <c r="G2164" i="1" s="1"/>
  <c r="F2165" i="1"/>
  <c r="G2165" i="1" s="1"/>
  <c r="F2166" i="1"/>
  <c r="G2166" i="1" s="1"/>
  <c r="F2167" i="1"/>
  <c r="G2167" i="1" s="1"/>
  <c r="F2168" i="1"/>
  <c r="G2168" i="1" s="1"/>
  <c r="F2169" i="1"/>
  <c r="G2169" i="1" s="1"/>
  <c r="F2170" i="1"/>
  <c r="G2170" i="1" s="1"/>
  <c r="F2171" i="1"/>
  <c r="G2171" i="1" s="1"/>
  <c r="F2172" i="1"/>
  <c r="G2172" i="1" s="1"/>
  <c r="F2173" i="1"/>
  <c r="G2173" i="1" s="1"/>
  <c r="F2174" i="1"/>
  <c r="G2174" i="1" s="1"/>
  <c r="F2175" i="1"/>
  <c r="G2175" i="1" s="1"/>
  <c r="F2176" i="1"/>
  <c r="G2176" i="1" s="1"/>
  <c r="F2177" i="1"/>
  <c r="G2177" i="1" s="1"/>
  <c r="F2178" i="1"/>
  <c r="G2178" i="1" s="1"/>
  <c r="F2179" i="1"/>
  <c r="G2179" i="1" s="1"/>
  <c r="F2180" i="1"/>
  <c r="G2180" i="1" s="1"/>
  <c r="F2181" i="1"/>
  <c r="G2181" i="1" s="1"/>
  <c r="F2182" i="1"/>
  <c r="G2182" i="1" s="1"/>
  <c r="F2183" i="1"/>
  <c r="G2183" i="1" s="1"/>
  <c r="F2184" i="1"/>
  <c r="G2184" i="1" s="1"/>
  <c r="F2185" i="1"/>
  <c r="G2185" i="1" s="1"/>
  <c r="F2186" i="1"/>
  <c r="G2186" i="1" s="1"/>
  <c r="F2187" i="1"/>
  <c r="G2187" i="1" s="1"/>
  <c r="F2188" i="1"/>
  <c r="G2188" i="1" s="1"/>
  <c r="F2189" i="1"/>
  <c r="G2189" i="1" s="1"/>
  <c r="F2190" i="1"/>
  <c r="G2190" i="1" s="1"/>
  <c r="F2191" i="1"/>
  <c r="G2191" i="1" s="1"/>
  <c r="F2192" i="1"/>
  <c r="G2192" i="1" s="1"/>
  <c r="F2193" i="1"/>
  <c r="G2193" i="1" s="1"/>
  <c r="F2194" i="1"/>
  <c r="G2194" i="1" s="1"/>
  <c r="F2195" i="1"/>
  <c r="G2195" i="1" s="1"/>
  <c r="F2196" i="1"/>
  <c r="G2196" i="1" s="1"/>
  <c r="F2197" i="1"/>
  <c r="G2197" i="1" s="1"/>
  <c r="F2198" i="1"/>
  <c r="G2198" i="1" s="1"/>
  <c r="F2199" i="1"/>
  <c r="G2199" i="1" s="1"/>
  <c r="F2200" i="1"/>
  <c r="G2200" i="1" s="1"/>
  <c r="F2201" i="1"/>
  <c r="G2201" i="1" s="1"/>
  <c r="F2202" i="1"/>
  <c r="G2202" i="1" s="1"/>
  <c r="F2203" i="1"/>
  <c r="G2203" i="1" s="1"/>
  <c r="F2204" i="1"/>
  <c r="G2204" i="1" s="1"/>
  <c r="F2205" i="1"/>
  <c r="G2205" i="1" s="1"/>
  <c r="F2206" i="1"/>
  <c r="G2206" i="1" s="1"/>
  <c r="F2207" i="1"/>
  <c r="G2207" i="1" s="1"/>
  <c r="F2208" i="1"/>
  <c r="G2208" i="1" s="1"/>
  <c r="F2209" i="1"/>
  <c r="G2209" i="1" s="1"/>
  <c r="F2210" i="1"/>
  <c r="G2210" i="1" s="1"/>
  <c r="F2211" i="1"/>
  <c r="G2211" i="1" s="1"/>
  <c r="F2212" i="1"/>
  <c r="G2212" i="1" s="1"/>
  <c r="F2213" i="1"/>
  <c r="G2213" i="1" s="1"/>
  <c r="F2214" i="1"/>
  <c r="G2214" i="1" s="1"/>
  <c r="F2215" i="1"/>
  <c r="G2215" i="1" s="1"/>
  <c r="F2216" i="1"/>
  <c r="G2216" i="1" s="1"/>
  <c r="F2217" i="1"/>
  <c r="G2217" i="1" s="1"/>
  <c r="F2218" i="1"/>
  <c r="G2218" i="1" s="1"/>
  <c r="F2219" i="1"/>
  <c r="G2219" i="1" s="1"/>
  <c r="F2220" i="1"/>
  <c r="G2220" i="1" s="1"/>
  <c r="F2221" i="1"/>
  <c r="G2221" i="1" s="1"/>
  <c r="F2222" i="1"/>
  <c r="G2222" i="1" s="1"/>
  <c r="F2223" i="1"/>
  <c r="G2223" i="1" s="1"/>
  <c r="F2224" i="1"/>
  <c r="G2224" i="1" s="1"/>
  <c r="F2225" i="1"/>
  <c r="G2225" i="1" s="1"/>
  <c r="F2226" i="1"/>
  <c r="G2226" i="1" s="1"/>
  <c r="F2227" i="1"/>
  <c r="G2227" i="1" s="1"/>
  <c r="F2228" i="1"/>
  <c r="G2228" i="1" s="1"/>
  <c r="F2229" i="1"/>
  <c r="G2229" i="1" s="1"/>
  <c r="F2230" i="1"/>
  <c r="G2230" i="1" s="1"/>
  <c r="F2231" i="1"/>
  <c r="G2231" i="1" s="1"/>
  <c r="F2232" i="1"/>
  <c r="G2232" i="1" s="1"/>
  <c r="F2233" i="1"/>
  <c r="G2233" i="1" s="1"/>
  <c r="F2234" i="1"/>
  <c r="G2234" i="1" s="1"/>
  <c r="F2235" i="1"/>
  <c r="G2235" i="1" s="1"/>
  <c r="F2236" i="1"/>
  <c r="G2236" i="1" s="1"/>
  <c r="F2237" i="1"/>
  <c r="G2237" i="1" s="1"/>
  <c r="F2238" i="1"/>
  <c r="G2238" i="1" s="1"/>
  <c r="F2239" i="1"/>
  <c r="G2239" i="1" s="1"/>
  <c r="F2240" i="1"/>
  <c r="G2240" i="1" s="1"/>
  <c r="F2241" i="1"/>
  <c r="G2241" i="1" s="1"/>
  <c r="F2242" i="1"/>
  <c r="G2242" i="1" s="1"/>
  <c r="F2243" i="1"/>
  <c r="G2243" i="1" s="1"/>
  <c r="F2244" i="1"/>
  <c r="G2244" i="1" s="1"/>
  <c r="F2245" i="1"/>
  <c r="G2245" i="1" s="1"/>
  <c r="F2246" i="1"/>
  <c r="G2246" i="1" s="1"/>
  <c r="F2247" i="1"/>
  <c r="G2247" i="1" s="1"/>
  <c r="F2248" i="1"/>
  <c r="G2248" i="1" s="1"/>
  <c r="F2249" i="1"/>
  <c r="G2249" i="1" s="1"/>
  <c r="F2250" i="1"/>
  <c r="G2250" i="1" s="1"/>
  <c r="F2251" i="1"/>
  <c r="G2251" i="1" s="1"/>
  <c r="F2252" i="1"/>
  <c r="G2252" i="1" s="1"/>
  <c r="F2253" i="1"/>
  <c r="G2253" i="1" s="1"/>
  <c r="F2254" i="1"/>
  <c r="G2254" i="1" s="1"/>
  <c r="F2255" i="1"/>
  <c r="G2255" i="1" s="1"/>
  <c r="F2256" i="1"/>
  <c r="G2256" i="1" s="1"/>
  <c r="F2257" i="1"/>
  <c r="G2257" i="1" s="1"/>
  <c r="F2258" i="1"/>
  <c r="G2258" i="1" s="1"/>
  <c r="F2259" i="1"/>
  <c r="G2259" i="1" s="1"/>
  <c r="F2260" i="1"/>
  <c r="G2260" i="1" s="1"/>
  <c r="F2261" i="1"/>
  <c r="G2261" i="1" s="1"/>
  <c r="F2262" i="1"/>
  <c r="G2262" i="1" s="1"/>
  <c r="F2263" i="1"/>
  <c r="G2263" i="1" s="1"/>
  <c r="F2264" i="1"/>
  <c r="G2264" i="1" s="1"/>
  <c r="F2265" i="1"/>
  <c r="G2265" i="1" s="1"/>
  <c r="F2266" i="1"/>
  <c r="G2266" i="1" s="1"/>
  <c r="F2267" i="1"/>
  <c r="G2267" i="1" s="1"/>
  <c r="F2268" i="1"/>
  <c r="G2268" i="1" s="1"/>
  <c r="F2269" i="1"/>
  <c r="G2269" i="1" s="1"/>
  <c r="F2270" i="1"/>
  <c r="G2270" i="1" s="1"/>
  <c r="F2271" i="1"/>
  <c r="G2271" i="1" s="1"/>
  <c r="F2272" i="1"/>
  <c r="G2272" i="1" s="1"/>
  <c r="F2273" i="1"/>
  <c r="G2273" i="1" s="1"/>
  <c r="F2274" i="1"/>
  <c r="G2274" i="1" s="1"/>
  <c r="F2275" i="1"/>
  <c r="G2275" i="1" s="1"/>
  <c r="F2276" i="1"/>
  <c r="G2276" i="1" s="1"/>
  <c r="F2277" i="1"/>
  <c r="G2277" i="1" s="1"/>
  <c r="F2278" i="1"/>
  <c r="G2278" i="1" s="1"/>
  <c r="F2279" i="1"/>
  <c r="G2279" i="1" s="1"/>
  <c r="F2280" i="1"/>
  <c r="G2280" i="1" s="1"/>
  <c r="F2281" i="1"/>
  <c r="G2281" i="1" s="1"/>
  <c r="F2282" i="1"/>
  <c r="G2282" i="1" s="1"/>
  <c r="F2283" i="1"/>
  <c r="G2283" i="1" s="1"/>
  <c r="F2284" i="1"/>
  <c r="G2284" i="1" s="1"/>
  <c r="F2285" i="1"/>
  <c r="G2285" i="1" s="1"/>
  <c r="F2286" i="1"/>
  <c r="G2286" i="1" s="1"/>
  <c r="F2287" i="1"/>
  <c r="G2287" i="1" s="1"/>
  <c r="F2288" i="1"/>
  <c r="G2288" i="1" s="1"/>
  <c r="F2289" i="1"/>
  <c r="G2289" i="1" s="1"/>
  <c r="F2290" i="1"/>
  <c r="G2290" i="1" s="1"/>
  <c r="F2291" i="1"/>
  <c r="G2291" i="1" s="1"/>
  <c r="F2292" i="1"/>
  <c r="G2292" i="1" s="1"/>
  <c r="F2293" i="1"/>
  <c r="G2293" i="1" s="1"/>
  <c r="F2294" i="1"/>
  <c r="G2294" i="1" s="1"/>
  <c r="F2295" i="1"/>
  <c r="G2295" i="1" s="1"/>
  <c r="F2296" i="1"/>
  <c r="G2296" i="1" s="1"/>
  <c r="F2297" i="1"/>
  <c r="G2297" i="1" s="1"/>
  <c r="F2298" i="1"/>
  <c r="G2298" i="1" s="1"/>
  <c r="F2299" i="1"/>
  <c r="G2299" i="1" s="1"/>
  <c r="F2300" i="1"/>
  <c r="G2300" i="1" s="1"/>
  <c r="F2301" i="1"/>
  <c r="G2301" i="1" s="1"/>
  <c r="F2302" i="1"/>
  <c r="G2302" i="1" s="1"/>
  <c r="F2303" i="1"/>
  <c r="G2303" i="1" s="1"/>
  <c r="F2304" i="1"/>
  <c r="G2304" i="1" s="1"/>
  <c r="F2305" i="1"/>
  <c r="G2305" i="1" s="1"/>
  <c r="F2306" i="1"/>
  <c r="G2306" i="1" s="1"/>
  <c r="F2307" i="1"/>
  <c r="G2307" i="1" s="1"/>
  <c r="F2308" i="1"/>
  <c r="G2308" i="1" s="1"/>
  <c r="F2309" i="1"/>
  <c r="G2309" i="1" s="1"/>
  <c r="F2310" i="1"/>
  <c r="G2310" i="1" s="1"/>
  <c r="F2311" i="1"/>
  <c r="G2311" i="1" s="1"/>
  <c r="F2312" i="1"/>
  <c r="G2312" i="1" s="1"/>
  <c r="F2313" i="1"/>
  <c r="G2313" i="1" s="1"/>
  <c r="F2314" i="1"/>
  <c r="G2314" i="1" s="1"/>
  <c r="F2315" i="1"/>
  <c r="G2315" i="1" s="1"/>
  <c r="F2316" i="1"/>
  <c r="G2316" i="1" s="1"/>
  <c r="F2317" i="1"/>
  <c r="G2317" i="1" s="1"/>
  <c r="F2318" i="1"/>
  <c r="G2318" i="1" s="1"/>
  <c r="F2319" i="1"/>
  <c r="G2319" i="1" s="1"/>
  <c r="F2320" i="1"/>
  <c r="G2320" i="1" s="1"/>
  <c r="F2321" i="1"/>
  <c r="G2321" i="1" s="1"/>
  <c r="F2322" i="1"/>
  <c r="G2322" i="1" s="1"/>
  <c r="F2323" i="1"/>
  <c r="G2323" i="1" s="1"/>
  <c r="F2324" i="1"/>
  <c r="G2324" i="1" s="1"/>
  <c r="F2325" i="1"/>
  <c r="G2325" i="1" s="1"/>
  <c r="F2326" i="1"/>
  <c r="G2326" i="1" s="1"/>
  <c r="F2327" i="1"/>
  <c r="G2327" i="1" s="1"/>
  <c r="F2328" i="1"/>
  <c r="G2328" i="1" s="1"/>
  <c r="F2329" i="1"/>
  <c r="G2329" i="1" s="1"/>
  <c r="F2330" i="1"/>
  <c r="G2330" i="1" s="1"/>
  <c r="F2331" i="1"/>
  <c r="G2331" i="1" s="1"/>
  <c r="F2332" i="1"/>
  <c r="G2332" i="1" s="1"/>
  <c r="F2333" i="1"/>
  <c r="G2333" i="1" s="1"/>
  <c r="F2334" i="1"/>
  <c r="G2334" i="1" s="1"/>
  <c r="F2335" i="1"/>
  <c r="G2335" i="1" s="1"/>
  <c r="F2336" i="1"/>
  <c r="G2336" i="1" s="1"/>
  <c r="F2337" i="1"/>
  <c r="G2337" i="1" s="1"/>
  <c r="F2338" i="1"/>
  <c r="G2338" i="1" s="1"/>
  <c r="F2339" i="1"/>
  <c r="G2339" i="1" s="1"/>
  <c r="F2340" i="1"/>
  <c r="G2340" i="1" s="1"/>
  <c r="F2341" i="1"/>
  <c r="G2341" i="1" s="1"/>
  <c r="F2342" i="1"/>
  <c r="G2342" i="1" s="1"/>
  <c r="F2343" i="1"/>
  <c r="G2343" i="1" s="1"/>
  <c r="F2344" i="1"/>
  <c r="G2344" i="1" s="1"/>
  <c r="F2345" i="1"/>
  <c r="G2345" i="1" s="1"/>
  <c r="F2346" i="1"/>
  <c r="G2346" i="1" s="1"/>
  <c r="F2347" i="1"/>
  <c r="G2347" i="1" s="1"/>
  <c r="F2348" i="1"/>
  <c r="G2348" i="1" s="1"/>
  <c r="F2349" i="1"/>
  <c r="G2349" i="1" s="1"/>
  <c r="F2350" i="1"/>
  <c r="G2350" i="1" s="1"/>
  <c r="F2351" i="1"/>
  <c r="G2351" i="1" s="1"/>
  <c r="F2352" i="1"/>
  <c r="G2352" i="1" s="1"/>
  <c r="F2353" i="1"/>
  <c r="G2353" i="1" s="1"/>
  <c r="F2354" i="1"/>
  <c r="G2354" i="1" s="1"/>
  <c r="F2355" i="1"/>
  <c r="G2355" i="1" s="1"/>
  <c r="F2356" i="1"/>
  <c r="G2356" i="1" s="1"/>
  <c r="F2357" i="1"/>
  <c r="G2357" i="1" s="1"/>
  <c r="F2358" i="1"/>
  <c r="G2358" i="1" s="1"/>
  <c r="F2359" i="1"/>
  <c r="G2359" i="1" s="1"/>
  <c r="F2360" i="1"/>
  <c r="G2360" i="1" s="1"/>
  <c r="F2361" i="1"/>
  <c r="G2361" i="1" s="1"/>
  <c r="F2362" i="1"/>
  <c r="G2362" i="1" s="1"/>
  <c r="F2363" i="1"/>
  <c r="G2363" i="1" s="1"/>
  <c r="F2364" i="1"/>
  <c r="G2364" i="1" s="1"/>
  <c r="F2365" i="1"/>
  <c r="G2365" i="1" s="1"/>
  <c r="F2366" i="1"/>
  <c r="G2366" i="1" s="1"/>
  <c r="F2367" i="1"/>
  <c r="G2367" i="1" s="1"/>
  <c r="F2368" i="1"/>
  <c r="G2368" i="1" s="1"/>
  <c r="F2369" i="1"/>
  <c r="G2369" i="1" s="1"/>
  <c r="F2370" i="1"/>
  <c r="G2370" i="1" s="1"/>
  <c r="F2371" i="1"/>
  <c r="G2371" i="1" s="1"/>
  <c r="F2372" i="1"/>
  <c r="G2372" i="1" s="1"/>
  <c r="F2373" i="1"/>
  <c r="G2373" i="1" s="1"/>
  <c r="F2374" i="1"/>
  <c r="G2374" i="1" s="1"/>
  <c r="F2375" i="1"/>
  <c r="G2375" i="1" s="1"/>
  <c r="F2376" i="1"/>
  <c r="G2376" i="1" s="1"/>
  <c r="F2377" i="1"/>
  <c r="G2377" i="1" s="1"/>
  <c r="F2378" i="1"/>
  <c r="G2378" i="1" s="1"/>
  <c r="F2379" i="1"/>
  <c r="G2379" i="1" s="1"/>
  <c r="F2380" i="1"/>
  <c r="G2380" i="1" s="1"/>
  <c r="F2381" i="1"/>
  <c r="G2381" i="1" s="1"/>
  <c r="F2382" i="1"/>
  <c r="G2382" i="1" s="1"/>
  <c r="F2383" i="1"/>
  <c r="G2383" i="1" s="1"/>
  <c r="F2384" i="1"/>
  <c r="G2384" i="1" s="1"/>
  <c r="F2385" i="1"/>
  <c r="G2385" i="1" s="1"/>
  <c r="F2386" i="1"/>
  <c r="G2386" i="1" s="1"/>
  <c r="F2387" i="1"/>
  <c r="G2387" i="1" s="1"/>
  <c r="F2388" i="1"/>
  <c r="G2388" i="1" s="1"/>
  <c r="F2389" i="1"/>
  <c r="G2389" i="1" s="1"/>
  <c r="F2390" i="1"/>
  <c r="G2390" i="1" s="1"/>
  <c r="F2391" i="1"/>
  <c r="G2391" i="1" s="1"/>
  <c r="F2392" i="1"/>
  <c r="G2392" i="1" s="1"/>
  <c r="F2393" i="1"/>
  <c r="G2393" i="1" s="1"/>
  <c r="F2394" i="1"/>
  <c r="G2394" i="1" s="1"/>
  <c r="F2395" i="1"/>
  <c r="G2395" i="1" s="1"/>
  <c r="F2396" i="1"/>
  <c r="G2396" i="1" s="1"/>
  <c r="F2397" i="1"/>
  <c r="G2397" i="1" s="1"/>
  <c r="F2398" i="1"/>
  <c r="G2398" i="1" s="1"/>
  <c r="F2399" i="1"/>
  <c r="G2399" i="1" s="1"/>
  <c r="F2400" i="1"/>
  <c r="G2400" i="1" s="1"/>
  <c r="F2401" i="1"/>
  <c r="G2401" i="1" s="1"/>
  <c r="F2402" i="1"/>
  <c r="G2402" i="1" s="1"/>
  <c r="F2403" i="1"/>
  <c r="G2403" i="1" s="1"/>
  <c r="F2404" i="1"/>
  <c r="G2404" i="1" s="1"/>
  <c r="F2405" i="1"/>
  <c r="G2405" i="1" s="1"/>
  <c r="F2406" i="1"/>
  <c r="G2406" i="1" s="1"/>
  <c r="F2407" i="1"/>
  <c r="G2407" i="1" s="1"/>
  <c r="F2408" i="1"/>
  <c r="G2408" i="1" s="1"/>
  <c r="F2409" i="1"/>
  <c r="G2409" i="1" s="1"/>
  <c r="F2410" i="1"/>
  <c r="G2410" i="1" s="1"/>
  <c r="F2411" i="1"/>
  <c r="G2411" i="1" s="1"/>
  <c r="F2412" i="1"/>
  <c r="G2412" i="1" s="1"/>
  <c r="F2413" i="1"/>
  <c r="G2413" i="1" s="1"/>
  <c r="F2414" i="1"/>
  <c r="G2414" i="1" s="1"/>
  <c r="F2415" i="1"/>
  <c r="G2415" i="1" s="1"/>
  <c r="F2416" i="1"/>
  <c r="G2416" i="1" s="1"/>
  <c r="F2417" i="1"/>
  <c r="G2417" i="1" s="1"/>
  <c r="F2418" i="1"/>
  <c r="G2418" i="1" s="1"/>
  <c r="F2419" i="1"/>
  <c r="G2419" i="1" s="1"/>
  <c r="F2420" i="1"/>
  <c r="G2420" i="1" s="1"/>
  <c r="F2421" i="1"/>
  <c r="G2421" i="1" s="1"/>
  <c r="F2422" i="1"/>
  <c r="G2422" i="1" s="1"/>
  <c r="F2423" i="1"/>
  <c r="G2423" i="1" s="1"/>
  <c r="F2424" i="1"/>
  <c r="G2424" i="1" s="1"/>
  <c r="F2425" i="1"/>
  <c r="G2425" i="1" s="1"/>
  <c r="F2426" i="1"/>
  <c r="G2426" i="1" s="1"/>
  <c r="F2427" i="1"/>
  <c r="G2427" i="1" s="1"/>
  <c r="F2428" i="1"/>
  <c r="G2428" i="1" s="1"/>
  <c r="F2429" i="1"/>
  <c r="G2429" i="1" s="1"/>
  <c r="F2430" i="1"/>
  <c r="G2430" i="1" s="1"/>
  <c r="F2431" i="1"/>
  <c r="G2431" i="1" s="1"/>
  <c r="F2432" i="1"/>
  <c r="G2432" i="1" s="1"/>
  <c r="F2433" i="1"/>
  <c r="G2433" i="1" s="1"/>
  <c r="F2434" i="1"/>
  <c r="G2434" i="1" s="1"/>
  <c r="F2435" i="1"/>
  <c r="G2435" i="1" s="1"/>
  <c r="F2436" i="1"/>
  <c r="G2436" i="1" s="1"/>
  <c r="F2437" i="1"/>
  <c r="G2437" i="1" s="1"/>
  <c r="F2438" i="1"/>
  <c r="G2438" i="1" s="1"/>
  <c r="F2439" i="1"/>
  <c r="G2439" i="1" s="1"/>
  <c r="F2440" i="1"/>
  <c r="G2440" i="1" s="1"/>
  <c r="F2441" i="1"/>
  <c r="G2441" i="1" s="1"/>
  <c r="F2442" i="1"/>
  <c r="G2442" i="1" s="1"/>
  <c r="F2443" i="1"/>
  <c r="G2443" i="1" s="1"/>
  <c r="F2444" i="1"/>
  <c r="G2444" i="1" s="1"/>
  <c r="F2445" i="1"/>
  <c r="G2445" i="1" s="1"/>
  <c r="F2446" i="1"/>
  <c r="G2446" i="1" s="1"/>
  <c r="F2447" i="1"/>
  <c r="G2447" i="1" s="1"/>
  <c r="F2448" i="1"/>
  <c r="G2448" i="1" s="1"/>
  <c r="F2449" i="1"/>
  <c r="G2449" i="1" s="1"/>
  <c r="F2450" i="1"/>
  <c r="G2450" i="1" s="1"/>
  <c r="F2451" i="1"/>
  <c r="G2451" i="1" s="1"/>
  <c r="F2452" i="1"/>
  <c r="G2452" i="1" s="1"/>
  <c r="F2453" i="1"/>
  <c r="G2453" i="1" s="1"/>
  <c r="F2454" i="1"/>
  <c r="G2454" i="1" s="1"/>
  <c r="F2455" i="1"/>
  <c r="G2455" i="1" s="1"/>
  <c r="F2456" i="1"/>
  <c r="G2456" i="1" s="1"/>
  <c r="F2457" i="1"/>
  <c r="G2457" i="1" s="1"/>
  <c r="F2458" i="1"/>
  <c r="G2458" i="1" s="1"/>
  <c r="F2459" i="1"/>
  <c r="G2459" i="1" s="1"/>
  <c r="F2460" i="1"/>
  <c r="G2460" i="1" s="1"/>
  <c r="F2461" i="1"/>
  <c r="G2461" i="1" s="1"/>
  <c r="F2462" i="1"/>
  <c r="G2462" i="1" s="1"/>
  <c r="F2463" i="1"/>
  <c r="G2463" i="1" s="1"/>
  <c r="F2464" i="1"/>
  <c r="G2464" i="1" s="1"/>
  <c r="F2465" i="1"/>
  <c r="G2465" i="1" s="1"/>
  <c r="F2466" i="1"/>
  <c r="G2466" i="1" s="1"/>
  <c r="F2467" i="1"/>
  <c r="G2467" i="1" s="1"/>
  <c r="F2468" i="1"/>
  <c r="G2468" i="1" s="1"/>
  <c r="F2469" i="1"/>
  <c r="G2469" i="1" s="1"/>
  <c r="F2470" i="1"/>
  <c r="G2470" i="1" s="1"/>
  <c r="F2471" i="1"/>
  <c r="G2471" i="1" s="1"/>
  <c r="F2472" i="1"/>
  <c r="G2472" i="1" s="1"/>
  <c r="F2473" i="1"/>
  <c r="G2473" i="1" s="1"/>
  <c r="F2474" i="1"/>
  <c r="G2474" i="1" s="1"/>
  <c r="F2475" i="1"/>
  <c r="G2475" i="1" s="1"/>
  <c r="F2476" i="1"/>
  <c r="G2476" i="1" s="1"/>
  <c r="F2477" i="1"/>
  <c r="G2477" i="1" s="1"/>
  <c r="F2478" i="1"/>
  <c r="G2478" i="1" s="1"/>
  <c r="F2479" i="1"/>
  <c r="G2479" i="1" s="1"/>
  <c r="F2480" i="1"/>
  <c r="G2480" i="1" s="1"/>
  <c r="F2481" i="1"/>
  <c r="G2481" i="1" s="1"/>
  <c r="F2482" i="1"/>
  <c r="G2482" i="1" s="1"/>
  <c r="F2483" i="1"/>
  <c r="G2483" i="1" s="1"/>
  <c r="F2484" i="1"/>
  <c r="G2484" i="1" s="1"/>
  <c r="F2485" i="1"/>
  <c r="G2485" i="1" s="1"/>
  <c r="F2486" i="1"/>
  <c r="G2486" i="1" s="1"/>
  <c r="F2487" i="1"/>
  <c r="G2487" i="1" s="1"/>
  <c r="F2488" i="1"/>
  <c r="G2488" i="1" s="1"/>
  <c r="F2489" i="1"/>
  <c r="G2489" i="1" s="1"/>
  <c r="F2490" i="1"/>
  <c r="G2490" i="1" s="1"/>
  <c r="F2491" i="1"/>
  <c r="G2491" i="1" s="1"/>
  <c r="F2492" i="1"/>
  <c r="G2492" i="1" s="1"/>
  <c r="F2493" i="1"/>
  <c r="G2493" i="1" s="1"/>
  <c r="F2494" i="1"/>
  <c r="G2494" i="1" s="1"/>
  <c r="F2495" i="1"/>
  <c r="G2495" i="1" s="1"/>
  <c r="F2496" i="1"/>
  <c r="G2496" i="1" s="1"/>
  <c r="F2497" i="1"/>
  <c r="G2497" i="1" s="1"/>
  <c r="F2498" i="1"/>
  <c r="G2498" i="1" s="1"/>
  <c r="F2499" i="1"/>
  <c r="G2499" i="1" s="1"/>
  <c r="F2500" i="1"/>
  <c r="G2500" i="1" s="1"/>
  <c r="F2501" i="1"/>
  <c r="G2501" i="1" s="1"/>
  <c r="F2502" i="1"/>
  <c r="G2502" i="1" s="1"/>
  <c r="F2503" i="1"/>
  <c r="G2503" i="1" s="1"/>
  <c r="F2504" i="1"/>
  <c r="G2504" i="1" s="1"/>
  <c r="F2505" i="1"/>
  <c r="G2505" i="1" s="1"/>
  <c r="F2506" i="1"/>
  <c r="G2506" i="1" s="1"/>
  <c r="F2507" i="1"/>
  <c r="G2507" i="1" s="1"/>
  <c r="F2508" i="1"/>
  <c r="G2508" i="1" s="1"/>
  <c r="F2509" i="1"/>
  <c r="G2509" i="1" s="1"/>
  <c r="F2510" i="1"/>
  <c r="G2510" i="1" s="1"/>
  <c r="F2511" i="1"/>
  <c r="G2511" i="1" s="1"/>
  <c r="F2512" i="1"/>
  <c r="G2512" i="1" s="1"/>
  <c r="F2513" i="1"/>
  <c r="G2513" i="1" s="1"/>
  <c r="F2514" i="1"/>
  <c r="G2514" i="1" s="1"/>
  <c r="F2515" i="1"/>
  <c r="G2515" i="1" s="1"/>
  <c r="F2516" i="1"/>
  <c r="G2516" i="1" s="1"/>
  <c r="F2517" i="1"/>
  <c r="G2517" i="1" s="1"/>
  <c r="F2518" i="1"/>
  <c r="G2518" i="1" s="1"/>
  <c r="F2519" i="1"/>
  <c r="G2519" i="1" s="1"/>
  <c r="F2520" i="1"/>
  <c r="G2520" i="1" s="1"/>
  <c r="F2521" i="1"/>
  <c r="G2521" i="1" s="1"/>
  <c r="F2522" i="1"/>
  <c r="G2522" i="1" s="1"/>
  <c r="F2523" i="1"/>
  <c r="G2523" i="1" s="1"/>
  <c r="F2524" i="1"/>
  <c r="G2524" i="1" s="1"/>
  <c r="F2525" i="1"/>
  <c r="G2525" i="1" s="1"/>
  <c r="F2526" i="1"/>
  <c r="G2526" i="1" s="1"/>
  <c r="F2527" i="1"/>
  <c r="G2527" i="1" s="1"/>
  <c r="F2528" i="1"/>
  <c r="G2528" i="1" s="1"/>
  <c r="F2529" i="1"/>
  <c r="G2529" i="1" s="1"/>
  <c r="F2530" i="1"/>
  <c r="G2530" i="1" s="1"/>
  <c r="F2531" i="1"/>
  <c r="G2531" i="1" s="1"/>
  <c r="F2532" i="1"/>
  <c r="G2532" i="1" s="1"/>
  <c r="F2533" i="1"/>
  <c r="G2533" i="1" s="1"/>
  <c r="F2534" i="1"/>
  <c r="G2534" i="1" s="1"/>
  <c r="F2535" i="1"/>
  <c r="G2535" i="1" s="1"/>
  <c r="F2536" i="1"/>
  <c r="G2536" i="1" s="1"/>
  <c r="F2537" i="1"/>
  <c r="G2537" i="1" s="1"/>
  <c r="F2538" i="1"/>
  <c r="G2538" i="1" s="1"/>
  <c r="F2539" i="1"/>
  <c r="G2539" i="1" s="1"/>
  <c r="F2540" i="1"/>
  <c r="G2540" i="1" s="1"/>
  <c r="F2541" i="1"/>
  <c r="G2541" i="1" s="1"/>
  <c r="F2542" i="1"/>
  <c r="G2542" i="1" s="1"/>
  <c r="F2543" i="1"/>
  <c r="G2543" i="1" s="1"/>
  <c r="F2544" i="1"/>
  <c r="G2544" i="1" s="1"/>
  <c r="F2545" i="1"/>
  <c r="G2545" i="1" s="1"/>
  <c r="F2546" i="1"/>
  <c r="G2546" i="1" s="1"/>
  <c r="F2547" i="1"/>
  <c r="G2547" i="1" s="1"/>
  <c r="F2548" i="1"/>
  <c r="G2548" i="1" s="1"/>
  <c r="F2549" i="1"/>
  <c r="G2549" i="1" s="1"/>
  <c r="F2550" i="1"/>
  <c r="G2550" i="1" s="1"/>
  <c r="F2551" i="1"/>
  <c r="G2551" i="1" s="1"/>
  <c r="F2552" i="1"/>
  <c r="G2552" i="1" s="1"/>
  <c r="F2553" i="1"/>
  <c r="G2553" i="1" s="1"/>
  <c r="F2554" i="1"/>
  <c r="G2554" i="1" s="1"/>
  <c r="F2555" i="1"/>
  <c r="G2555" i="1" s="1"/>
  <c r="F2556" i="1"/>
  <c r="G2556" i="1" s="1"/>
  <c r="F2557" i="1"/>
  <c r="G2557" i="1" s="1"/>
  <c r="F2558" i="1"/>
  <c r="G2558" i="1" s="1"/>
  <c r="F2559" i="1"/>
  <c r="G2559" i="1" s="1"/>
  <c r="F2560" i="1"/>
  <c r="G2560" i="1" s="1"/>
  <c r="F2561" i="1"/>
  <c r="G2561" i="1" s="1"/>
  <c r="F2562" i="1"/>
  <c r="G2562" i="1" s="1"/>
  <c r="F2563" i="1"/>
  <c r="G2563" i="1" s="1"/>
  <c r="F2564" i="1"/>
  <c r="G2564" i="1" s="1"/>
  <c r="F2565" i="1"/>
  <c r="G2565" i="1" s="1"/>
  <c r="F2566" i="1"/>
  <c r="G2566" i="1" s="1"/>
  <c r="F2567" i="1"/>
  <c r="G2567" i="1" s="1"/>
  <c r="F2568" i="1"/>
  <c r="G2568" i="1" s="1"/>
  <c r="F2569" i="1"/>
  <c r="G2569" i="1" s="1"/>
  <c r="F2570" i="1"/>
  <c r="G2570" i="1" s="1"/>
  <c r="F2571" i="1"/>
  <c r="G2571" i="1" s="1"/>
  <c r="F2572" i="1"/>
  <c r="G2572" i="1" s="1"/>
  <c r="F2573" i="1"/>
  <c r="G2573" i="1" s="1"/>
  <c r="F2574" i="1"/>
  <c r="G2574" i="1" s="1"/>
  <c r="F2575" i="1"/>
  <c r="G2575" i="1" s="1"/>
  <c r="F2576" i="1"/>
  <c r="G2576" i="1" s="1"/>
  <c r="F2577" i="1"/>
  <c r="G2577" i="1" s="1"/>
  <c r="F2578" i="1"/>
  <c r="G2578" i="1" s="1"/>
  <c r="F2579" i="1"/>
  <c r="G2579" i="1" s="1"/>
  <c r="F2580" i="1"/>
  <c r="G2580" i="1" s="1"/>
  <c r="F2581" i="1"/>
  <c r="G2581" i="1" s="1"/>
  <c r="F2582" i="1"/>
  <c r="G2582" i="1" s="1"/>
  <c r="F2583" i="1"/>
  <c r="G2583" i="1" s="1"/>
  <c r="F2584" i="1"/>
  <c r="G2584" i="1" s="1"/>
  <c r="F2585" i="1"/>
  <c r="G2585" i="1" s="1"/>
  <c r="F2586" i="1"/>
  <c r="G2586" i="1" s="1"/>
  <c r="F2587" i="1"/>
  <c r="G2587" i="1" s="1"/>
  <c r="F2588" i="1"/>
  <c r="G2588" i="1" s="1"/>
  <c r="F2589" i="1"/>
  <c r="G2589" i="1" s="1"/>
  <c r="F2590" i="1"/>
  <c r="G2590" i="1" s="1"/>
  <c r="F2591" i="1"/>
  <c r="G2591" i="1" s="1"/>
  <c r="F2592" i="1"/>
  <c r="G2592" i="1" s="1"/>
  <c r="F2593" i="1"/>
  <c r="G2593" i="1" s="1"/>
  <c r="F2594" i="1"/>
  <c r="G2594" i="1" s="1"/>
  <c r="F2595" i="1"/>
  <c r="G2595" i="1" s="1"/>
  <c r="F2596" i="1"/>
  <c r="G2596" i="1" s="1"/>
  <c r="F2597" i="1"/>
  <c r="G2597" i="1" s="1"/>
  <c r="F2598" i="1"/>
  <c r="G2598" i="1" s="1"/>
  <c r="F2599" i="1"/>
  <c r="G2599" i="1" s="1"/>
  <c r="F2600" i="1"/>
  <c r="G2600" i="1" s="1"/>
  <c r="F2601" i="1"/>
  <c r="G2601" i="1" s="1"/>
  <c r="F2602" i="1"/>
  <c r="G2602" i="1" s="1"/>
  <c r="F2603" i="1"/>
  <c r="G2603" i="1" s="1"/>
  <c r="F2604" i="1"/>
  <c r="G2604" i="1" s="1"/>
  <c r="F2605" i="1"/>
  <c r="G2605" i="1" s="1"/>
  <c r="F2606" i="1"/>
  <c r="G2606" i="1" s="1"/>
  <c r="F2607" i="1"/>
  <c r="G2607" i="1" s="1"/>
  <c r="F2608" i="1"/>
  <c r="G2608" i="1" s="1"/>
  <c r="F2609" i="1"/>
  <c r="G2609" i="1" s="1"/>
  <c r="F2610" i="1"/>
  <c r="G2610" i="1" s="1"/>
  <c r="F2611" i="1"/>
  <c r="G2611" i="1" s="1"/>
  <c r="F2612" i="1"/>
  <c r="G2612" i="1" s="1"/>
  <c r="F2613" i="1"/>
  <c r="G2613" i="1" s="1"/>
  <c r="F2614" i="1"/>
  <c r="G2614" i="1" s="1"/>
  <c r="F2615" i="1"/>
  <c r="G2615" i="1" s="1"/>
  <c r="F2616" i="1"/>
  <c r="G2616" i="1" s="1"/>
  <c r="F2617" i="1"/>
  <c r="G2617" i="1" s="1"/>
  <c r="F2618" i="1"/>
  <c r="G2618" i="1" s="1"/>
  <c r="F2619" i="1"/>
  <c r="G2619" i="1" s="1"/>
  <c r="F2620" i="1"/>
  <c r="G2620" i="1" s="1"/>
  <c r="F2621" i="1"/>
  <c r="G2621" i="1" s="1"/>
  <c r="F2622" i="1"/>
  <c r="G2622" i="1" s="1"/>
  <c r="F2623" i="1"/>
  <c r="G2623" i="1" s="1"/>
  <c r="F2624" i="1"/>
  <c r="G2624" i="1" s="1"/>
  <c r="F2625" i="1"/>
  <c r="G2625" i="1" s="1"/>
  <c r="F2626" i="1"/>
  <c r="G2626" i="1" s="1"/>
  <c r="F2627" i="1"/>
  <c r="G2627" i="1" s="1"/>
  <c r="F2628" i="1"/>
  <c r="G2628" i="1" s="1"/>
  <c r="F2629" i="1"/>
  <c r="G2629" i="1" s="1"/>
  <c r="F2630" i="1"/>
  <c r="G2630" i="1" s="1"/>
  <c r="F2631" i="1"/>
  <c r="G2631" i="1" s="1"/>
  <c r="F2632" i="1"/>
  <c r="G2632" i="1" s="1"/>
  <c r="F2633" i="1"/>
  <c r="G2633" i="1" s="1"/>
  <c r="F2634" i="1"/>
  <c r="G2634" i="1" s="1"/>
  <c r="F2635" i="1"/>
  <c r="G2635" i="1" s="1"/>
  <c r="F2636" i="1"/>
  <c r="G2636" i="1" s="1"/>
  <c r="F2637" i="1"/>
  <c r="G2637" i="1" s="1"/>
  <c r="F2638" i="1"/>
  <c r="G2638" i="1" s="1"/>
  <c r="F2639" i="1"/>
  <c r="G2639" i="1" s="1"/>
  <c r="F2640" i="1"/>
  <c r="G2640" i="1" s="1"/>
  <c r="F2641" i="1"/>
  <c r="G2641" i="1" s="1"/>
  <c r="F2642" i="1"/>
  <c r="G2642" i="1" s="1"/>
  <c r="F2643" i="1"/>
  <c r="G2643" i="1" s="1"/>
  <c r="F2644" i="1"/>
  <c r="G2644" i="1" s="1"/>
  <c r="F2645" i="1"/>
  <c r="G2645" i="1" s="1"/>
  <c r="F2646" i="1"/>
  <c r="G2646" i="1" s="1"/>
  <c r="F2647" i="1"/>
  <c r="G2647" i="1" s="1"/>
  <c r="F2648" i="1"/>
  <c r="G2648" i="1" s="1"/>
  <c r="F2649" i="1"/>
  <c r="G2649" i="1" s="1"/>
  <c r="F2650" i="1"/>
  <c r="G2650" i="1" s="1"/>
  <c r="F2651" i="1"/>
  <c r="G2651" i="1" s="1"/>
  <c r="F2652" i="1"/>
  <c r="G2652" i="1" s="1"/>
  <c r="F2653" i="1"/>
  <c r="G2653" i="1" s="1"/>
  <c r="F2654" i="1"/>
  <c r="G2654" i="1" s="1"/>
  <c r="F2655" i="1"/>
  <c r="G2655" i="1" s="1"/>
  <c r="F2656" i="1"/>
  <c r="G2656" i="1" s="1"/>
  <c r="F2657" i="1"/>
  <c r="G2657" i="1" s="1"/>
  <c r="F2658" i="1"/>
  <c r="G2658" i="1" s="1"/>
  <c r="F2659" i="1"/>
  <c r="G2659" i="1" s="1"/>
  <c r="F2660" i="1"/>
  <c r="G2660" i="1" s="1"/>
  <c r="F2661" i="1"/>
  <c r="G2661" i="1" s="1"/>
  <c r="F2662" i="1"/>
  <c r="G2662" i="1" s="1"/>
  <c r="F2663" i="1"/>
  <c r="G2663" i="1" s="1"/>
  <c r="F2664" i="1"/>
  <c r="G2664" i="1" s="1"/>
  <c r="F2665" i="1"/>
  <c r="G2665" i="1" s="1"/>
  <c r="F2666" i="1"/>
  <c r="G2666" i="1" s="1"/>
  <c r="F2667" i="1"/>
  <c r="G2667" i="1" s="1"/>
  <c r="F2668" i="1"/>
  <c r="G2668" i="1" s="1"/>
  <c r="F2669" i="1"/>
  <c r="G2669" i="1" s="1"/>
  <c r="F2670" i="1"/>
  <c r="G2670" i="1" s="1"/>
  <c r="F2671" i="1"/>
  <c r="G2671" i="1" s="1"/>
  <c r="F2672" i="1"/>
  <c r="G2672" i="1" s="1"/>
  <c r="F2673" i="1"/>
  <c r="G2673" i="1" s="1"/>
  <c r="F2674" i="1"/>
  <c r="G2674" i="1" s="1"/>
  <c r="F2675" i="1"/>
  <c r="G2675" i="1" s="1"/>
  <c r="F2676" i="1"/>
  <c r="G2676" i="1" s="1"/>
  <c r="F2677" i="1"/>
  <c r="G2677" i="1" s="1"/>
  <c r="F2678" i="1"/>
  <c r="G2678" i="1" s="1"/>
  <c r="F2679" i="1"/>
  <c r="G2679" i="1" s="1"/>
  <c r="F2680" i="1"/>
  <c r="G2680" i="1" s="1"/>
  <c r="F2681" i="1"/>
  <c r="G2681" i="1" s="1"/>
  <c r="F2682" i="1"/>
  <c r="G2682" i="1" s="1"/>
  <c r="F2683" i="1"/>
  <c r="G2683" i="1" s="1"/>
  <c r="F2684" i="1"/>
  <c r="G2684" i="1" s="1"/>
  <c r="F2685" i="1"/>
  <c r="G2685" i="1" s="1"/>
  <c r="F2686" i="1"/>
  <c r="G2686" i="1" s="1"/>
  <c r="F2687" i="1"/>
  <c r="G2687" i="1" s="1"/>
  <c r="F2688" i="1"/>
  <c r="G2688" i="1" s="1"/>
  <c r="F2689" i="1"/>
  <c r="G2689" i="1" s="1"/>
  <c r="F2690" i="1"/>
  <c r="G2690" i="1" s="1"/>
  <c r="F2691" i="1"/>
  <c r="G2691" i="1" s="1"/>
  <c r="F2692" i="1"/>
  <c r="G2692" i="1" s="1"/>
  <c r="F2693" i="1"/>
  <c r="G2693" i="1" s="1"/>
  <c r="F2694" i="1"/>
  <c r="G2694" i="1" s="1"/>
  <c r="F2695" i="1"/>
  <c r="G2695" i="1" s="1"/>
  <c r="F2696" i="1"/>
  <c r="G2696" i="1" s="1"/>
  <c r="F2697" i="1"/>
  <c r="G2697" i="1" s="1"/>
  <c r="F2698" i="1"/>
  <c r="G2698" i="1" s="1"/>
  <c r="F2699" i="1"/>
  <c r="G2699" i="1" s="1"/>
  <c r="F2700" i="1"/>
  <c r="G2700" i="1" s="1"/>
  <c r="F2701" i="1"/>
  <c r="G2701" i="1" s="1"/>
  <c r="F2702" i="1"/>
  <c r="G2702" i="1" s="1"/>
  <c r="F2703" i="1"/>
  <c r="G2703" i="1" s="1"/>
  <c r="F2704" i="1"/>
  <c r="G2704" i="1" s="1"/>
  <c r="F2705" i="1"/>
  <c r="G2705" i="1" s="1"/>
  <c r="F2706" i="1"/>
  <c r="G2706" i="1" s="1"/>
  <c r="F2707" i="1"/>
  <c r="G2707" i="1" s="1"/>
  <c r="F2708" i="1"/>
  <c r="G2708" i="1" s="1"/>
  <c r="F2709" i="1"/>
  <c r="G2709" i="1" s="1"/>
  <c r="F2710" i="1"/>
  <c r="G2710" i="1" s="1"/>
  <c r="F2711" i="1"/>
  <c r="G2711" i="1" s="1"/>
  <c r="F2712" i="1"/>
  <c r="G2712" i="1" s="1"/>
  <c r="F2713" i="1"/>
  <c r="G2713" i="1" s="1"/>
  <c r="F2714" i="1"/>
  <c r="G2714" i="1" s="1"/>
  <c r="F2715" i="1"/>
  <c r="G2715" i="1" s="1"/>
  <c r="F2716" i="1"/>
  <c r="G2716" i="1" s="1"/>
  <c r="F2717" i="1"/>
  <c r="G2717" i="1" s="1"/>
  <c r="F2718" i="1"/>
  <c r="G2718" i="1" s="1"/>
  <c r="F2719" i="1"/>
  <c r="G2719" i="1" s="1"/>
  <c r="F2720" i="1"/>
  <c r="G2720" i="1" s="1"/>
  <c r="F2721" i="1"/>
  <c r="G2721" i="1" s="1"/>
  <c r="F2722" i="1"/>
  <c r="G2722" i="1" s="1"/>
  <c r="F2723" i="1"/>
  <c r="G2723" i="1" s="1"/>
  <c r="F2724" i="1"/>
  <c r="G2724" i="1" s="1"/>
  <c r="F2725" i="1"/>
  <c r="G2725" i="1" s="1"/>
  <c r="F2726" i="1"/>
  <c r="G2726" i="1" s="1"/>
  <c r="F2727" i="1"/>
  <c r="G2727" i="1" s="1"/>
  <c r="F2728" i="1"/>
  <c r="G2728" i="1" s="1"/>
  <c r="F2729" i="1"/>
  <c r="G2729" i="1" s="1"/>
  <c r="F2730" i="1"/>
  <c r="G2730" i="1" s="1"/>
  <c r="F2731" i="1"/>
  <c r="G2731" i="1" s="1"/>
  <c r="F2732" i="1"/>
  <c r="G2732" i="1" s="1"/>
  <c r="F2733" i="1"/>
  <c r="G2733" i="1" s="1"/>
  <c r="F2734" i="1"/>
  <c r="G2734" i="1" s="1"/>
  <c r="F2735" i="1"/>
  <c r="G2735" i="1" s="1"/>
  <c r="F2736" i="1"/>
  <c r="G2736" i="1" s="1"/>
  <c r="F2737" i="1"/>
  <c r="G2737" i="1" s="1"/>
  <c r="F2738" i="1"/>
  <c r="G2738" i="1" s="1"/>
  <c r="F2739" i="1"/>
  <c r="G2739" i="1" s="1"/>
  <c r="F2740" i="1"/>
  <c r="G2740" i="1" s="1"/>
  <c r="F2741" i="1"/>
  <c r="G2741" i="1" s="1"/>
  <c r="F2742" i="1"/>
  <c r="G2742" i="1" s="1"/>
  <c r="F2743" i="1"/>
  <c r="G2743" i="1" s="1"/>
  <c r="F2744" i="1"/>
  <c r="G2744" i="1" s="1"/>
  <c r="F2745" i="1"/>
  <c r="G2745" i="1" s="1"/>
  <c r="F2746" i="1"/>
  <c r="G2746" i="1" s="1"/>
  <c r="F2747" i="1"/>
  <c r="G2747" i="1" s="1"/>
  <c r="F2748" i="1"/>
  <c r="G2748" i="1" s="1"/>
  <c r="F2749" i="1"/>
  <c r="G2749" i="1" s="1"/>
  <c r="F2750" i="1"/>
  <c r="G2750" i="1" s="1"/>
  <c r="F2751" i="1"/>
  <c r="G2751" i="1" s="1"/>
  <c r="F2752" i="1"/>
  <c r="G2752" i="1" s="1"/>
  <c r="F2753" i="1"/>
  <c r="G2753" i="1" s="1"/>
  <c r="F2754" i="1"/>
  <c r="G2754" i="1" s="1"/>
  <c r="F2755" i="1"/>
  <c r="G2755" i="1" s="1"/>
  <c r="F2756" i="1"/>
  <c r="G2756" i="1" s="1"/>
  <c r="F2757" i="1"/>
  <c r="G2757" i="1" s="1"/>
  <c r="F2758" i="1"/>
  <c r="G2758" i="1" s="1"/>
  <c r="F2759" i="1"/>
  <c r="G2759" i="1" s="1"/>
  <c r="F2760" i="1"/>
  <c r="G2760" i="1" s="1"/>
  <c r="F2761" i="1"/>
  <c r="G2761" i="1" s="1"/>
  <c r="F2762" i="1"/>
  <c r="G2762" i="1" s="1"/>
  <c r="F2763" i="1"/>
  <c r="G2763" i="1" s="1"/>
  <c r="F2764" i="1"/>
  <c r="G2764" i="1" s="1"/>
  <c r="F2765" i="1"/>
  <c r="G2765" i="1" s="1"/>
  <c r="F2766" i="1"/>
  <c r="G2766" i="1" s="1"/>
  <c r="F2767" i="1"/>
  <c r="G2767" i="1" s="1"/>
  <c r="F2768" i="1"/>
  <c r="G2768" i="1" s="1"/>
  <c r="F2769" i="1"/>
  <c r="G2769" i="1" s="1"/>
  <c r="F2770" i="1"/>
  <c r="G2770" i="1" s="1"/>
  <c r="F2771" i="1"/>
  <c r="G2771" i="1" s="1"/>
  <c r="F2772" i="1"/>
  <c r="G2772" i="1" s="1"/>
  <c r="F2773" i="1"/>
  <c r="G2773" i="1" s="1"/>
  <c r="F2774" i="1"/>
  <c r="G2774" i="1" s="1"/>
  <c r="F2775" i="1"/>
  <c r="G2775" i="1" s="1"/>
  <c r="F2776" i="1"/>
  <c r="G2776" i="1" s="1"/>
  <c r="F2777" i="1"/>
  <c r="G2777" i="1" s="1"/>
  <c r="F2778" i="1"/>
  <c r="G2778" i="1" s="1"/>
  <c r="F2779" i="1"/>
  <c r="G2779" i="1" s="1"/>
  <c r="F2780" i="1"/>
  <c r="G2780" i="1" s="1"/>
  <c r="F2781" i="1"/>
  <c r="G2781" i="1" s="1"/>
  <c r="F2782" i="1"/>
  <c r="G2782" i="1" s="1"/>
  <c r="F2783" i="1"/>
  <c r="G2783" i="1" s="1"/>
  <c r="F2784" i="1"/>
  <c r="G2784" i="1" s="1"/>
  <c r="F2785" i="1"/>
  <c r="G2785" i="1" s="1"/>
  <c r="F2786" i="1"/>
  <c r="G2786" i="1" s="1"/>
  <c r="F2787" i="1"/>
  <c r="G2787" i="1" s="1"/>
  <c r="F2788" i="1"/>
  <c r="G2788" i="1" s="1"/>
  <c r="F2789" i="1"/>
  <c r="G2789" i="1" s="1"/>
  <c r="F2790" i="1"/>
  <c r="G2790" i="1" s="1"/>
  <c r="F2791" i="1"/>
  <c r="G2791" i="1" s="1"/>
  <c r="F2792" i="1"/>
  <c r="G2792" i="1" s="1"/>
  <c r="F2793" i="1"/>
  <c r="G2793" i="1" s="1"/>
  <c r="F2794" i="1"/>
  <c r="G2794" i="1" s="1"/>
  <c r="F2795" i="1"/>
  <c r="G2795" i="1" s="1"/>
  <c r="F2796" i="1"/>
  <c r="G2796" i="1" s="1"/>
  <c r="F2797" i="1"/>
  <c r="G2797" i="1" s="1"/>
  <c r="F2798" i="1"/>
  <c r="G2798" i="1" s="1"/>
  <c r="F2799" i="1"/>
  <c r="G2799" i="1" s="1"/>
  <c r="F2800" i="1"/>
  <c r="G2800" i="1" s="1"/>
  <c r="F2801" i="1"/>
  <c r="G2801" i="1" s="1"/>
  <c r="F2802" i="1"/>
  <c r="G2802" i="1" s="1"/>
  <c r="F2803" i="1"/>
  <c r="G2803" i="1" s="1"/>
  <c r="F2804" i="1"/>
  <c r="G2804" i="1" s="1"/>
  <c r="F2805" i="1"/>
  <c r="G2805" i="1" s="1"/>
  <c r="F2806" i="1"/>
  <c r="G2806" i="1" s="1"/>
  <c r="F2807" i="1"/>
  <c r="G2807" i="1" s="1"/>
  <c r="F2808" i="1"/>
  <c r="G2808" i="1" s="1"/>
  <c r="F2809" i="1"/>
  <c r="G2809" i="1" s="1"/>
  <c r="F2810" i="1"/>
  <c r="G2810" i="1" s="1"/>
  <c r="F2811" i="1"/>
  <c r="G2811" i="1" s="1"/>
  <c r="F2812" i="1"/>
  <c r="G2812" i="1" s="1"/>
  <c r="F2813" i="1"/>
  <c r="G2813" i="1" s="1"/>
  <c r="F2814" i="1"/>
  <c r="G2814" i="1" s="1"/>
  <c r="F2815" i="1"/>
  <c r="G2815" i="1" s="1"/>
  <c r="F2816" i="1"/>
  <c r="G2816" i="1" s="1"/>
  <c r="F2817" i="1"/>
  <c r="G2817" i="1" s="1"/>
  <c r="F2818" i="1"/>
  <c r="G2818" i="1" s="1"/>
  <c r="F2819" i="1"/>
  <c r="G2819" i="1" s="1"/>
  <c r="F2820" i="1"/>
  <c r="G2820" i="1" s="1"/>
  <c r="F2821" i="1"/>
  <c r="G2821" i="1" s="1"/>
  <c r="F2822" i="1"/>
  <c r="G2822" i="1" s="1"/>
  <c r="F2823" i="1"/>
  <c r="G2823" i="1" s="1"/>
  <c r="F2824" i="1"/>
  <c r="G2824" i="1" s="1"/>
  <c r="F2825" i="1"/>
  <c r="G2825" i="1" s="1"/>
  <c r="F2826" i="1"/>
  <c r="G2826" i="1" s="1"/>
  <c r="F2827" i="1"/>
  <c r="G2827" i="1" s="1"/>
  <c r="F2828" i="1"/>
  <c r="G2828" i="1" s="1"/>
  <c r="F2829" i="1"/>
  <c r="G2829" i="1" s="1"/>
  <c r="F2830" i="1"/>
  <c r="G2830" i="1" s="1"/>
  <c r="F2831" i="1"/>
  <c r="G2831" i="1" s="1"/>
  <c r="F2832" i="1"/>
  <c r="G2832" i="1" s="1"/>
  <c r="F2833" i="1"/>
  <c r="G2833" i="1" s="1"/>
  <c r="F2834" i="1"/>
  <c r="G2834" i="1" s="1"/>
  <c r="F2835" i="1"/>
  <c r="G2835" i="1" s="1"/>
  <c r="F2836" i="1"/>
  <c r="G2836" i="1" s="1"/>
  <c r="F2837" i="1"/>
  <c r="G2837" i="1" s="1"/>
  <c r="F2838" i="1"/>
  <c r="G2838" i="1" s="1"/>
  <c r="F2839" i="1"/>
  <c r="G2839" i="1" s="1"/>
  <c r="F2840" i="1"/>
  <c r="G2840" i="1" s="1"/>
  <c r="F2841" i="1"/>
  <c r="G2841" i="1" s="1"/>
  <c r="F2842" i="1"/>
  <c r="G2842" i="1" s="1"/>
  <c r="F2843" i="1"/>
  <c r="G2843" i="1" s="1"/>
  <c r="F2844" i="1"/>
  <c r="G2844" i="1" s="1"/>
  <c r="F2845" i="1"/>
  <c r="G2845" i="1" s="1"/>
  <c r="F2846" i="1"/>
  <c r="G2846" i="1" s="1"/>
  <c r="F2847" i="1"/>
  <c r="G2847" i="1" s="1"/>
  <c r="F2848" i="1"/>
  <c r="G2848" i="1" s="1"/>
  <c r="F2849" i="1"/>
  <c r="G2849" i="1" s="1"/>
  <c r="F2850" i="1"/>
  <c r="G2850" i="1" s="1"/>
  <c r="F2851" i="1"/>
  <c r="G2851" i="1" s="1"/>
  <c r="F2852" i="1"/>
  <c r="G2852" i="1" s="1"/>
  <c r="F2853" i="1"/>
  <c r="G2853" i="1" s="1"/>
  <c r="F2854" i="1"/>
  <c r="G2854" i="1" s="1"/>
  <c r="F2855" i="1"/>
  <c r="G2855" i="1" s="1"/>
  <c r="F2856" i="1"/>
  <c r="G2856" i="1" s="1"/>
  <c r="F2857" i="1"/>
  <c r="G2857" i="1" s="1"/>
  <c r="F2858" i="1"/>
  <c r="G2858" i="1" s="1"/>
  <c r="F2859" i="1"/>
  <c r="G2859" i="1" s="1"/>
  <c r="F2860" i="1"/>
  <c r="G2860" i="1" s="1"/>
  <c r="F2861" i="1"/>
  <c r="G2861" i="1" s="1"/>
  <c r="F2862" i="1"/>
  <c r="G2862" i="1" s="1"/>
  <c r="F2863" i="1"/>
  <c r="G2863" i="1" s="1"/>
  <c r="F2864" i="1"/>
  <c r="G2864" i="1" s="1"/>
  <c r="F2865" i="1"/>
  <c r="G2865" i="1" s="1"/>
  <c r="F2866" i="1"/>
  <c r="G2866" i="1" s="1"/>
  <c r="F2867" i="1"/>
  <c r="G2867" i="1" s="1"/>
  <c r="F2868" i="1"/>
  <c r="G2868" i="1" s="1"/>
  <c r="F2869" i="1"/>
  <c r="G2869" i="1" s="1"/>
  <c r="F2870" i="1"/>
  <c r="G2870" i="1" s="1"/>
  <c r="F2871" i="1"/>
  <c r="G2871" i="1" s="1"/>
  <c r="F2872" i="1"/>
  <c r="G2872" i="1" s="1"/>
  <c r="F2873" i="1"/>
  <c r="G2873" i="1" s="1"/>
  <c r="F2874" i="1"/>
  <c r="G2874" i="1" s="1"/>
  <c r="F2875" i="1"/>
  <c r="G2875" i="1" s="1"/>
  <c r="F2876" i="1"/>
  <c r="G2876" i="1" s="1"/>
  <c r="F2877" i="1"/>
  <c r="G2877" i="1" s="1"/>
  <c r="F2878" i="1"/>
  <c r="G2878" i="1" s="1"/>
  <c r="F2879" i="1"/>
  <c r="G2879" i="1" s="1"/>
  <c r="F2880" i="1"/>
  <c r="G2880" i="1" s="1"/>
  <c r="F2881" i="1"/>
  <c r="G2881" i="1" s="1"/>
  <c r="F2882" i="1"/>
  <c r="G2882" i="1" s="1"/>
  <c r="F2883" i="1"/>
  <c r="G2883" i="1" s="1"/>
  <c r="F2884" i="1"/>
  <c r="G2884" i="1" s="1"/>
  <c r="F2885" i="1"/>
  <c r="G2885" i="1" s="1"/>
  <c r="F2886" i="1"/>
  <c r="G2886" i="1" s="1"/>
  <c r="F2887" i="1"/>
  <c r="G2887" i="1" s="1"/>
  <c r="F2888" i="1"/>
  <c r="G2888" i="1" s="1"/>
  <c r="F2889" i="1"/>
  <c r="G2889" i="1" s="1"/>
  <c r="F2890" i="1"/>
  <c r="G2890" i="1" s="1"/>
  <c r="F2891" i="1"/>
  <c r="G2891" i="1" s="1"/>
  <c r="F2892" i="1"/>
  <c r="G2892" i="1" s="1"/>
  <c r="F2893" i="1"/>
  <c r="G2893" i="1" s="1"/>
  <c r="F2894" i="1"/>
  <c r="G2894" i="1" s="1"/>
  <c r="F2895" i="1"/>
  <c r="G2895" i="1" s="1"/>
  <c r="F2896" i="1"/>
  <c r="G2896" i="1" s="1"/>
  <c r="F2897" i="1"/>
  <c r="G2897" i="1" s="1"/>
  <c r="F2898" i="1"/>
  <c r="G2898" i="1" s="1"/>
  <c r="F2899" i="1"/>
  <c r="G2899" i="1" s="1"/>
  <c r="F2900" i="1"/>
  <c r="G2900" i="1" s="1"/>
  <c r="F2901" i="1"/>
  <c r="G2901" i="1" s="1"/>
  <c r="F2902" i="1"/>
  <c r="G2902" i="1" s="1"/>
  <c r="F2903" i="1"/>
  <c r="G2903" i="1" s="1"/>
  <c r="F2904" i="1"/>
  <c r="G2904" i="1" s="1"/>
  <c r="F2905" i="1"/>
  <c r="G2905" i="1" s="1"/>
  <c r="F2906" i="1"/>
  <c r="G2906" i="1" s="1"/>
  <c r="F2907" i="1"/>
  <c r="G2907" i="1" s="1"/>
  <c r="F2908" i="1"/>
  <c r="G2908" i="1" s="1"/>
  <c r="F2909" i="1"/>
  <c r="G2909" i="1" s="1"/>
  <c r="F2910" i="1"/>
  <c r="G2910" i="1" s="1"/>
  <c r="F2911" i="1"/>
  <c r="G2911" i="1" s="1"/>
  <c r="F2912" i="1"/>
  <c r="G2912" i="1" s="1"/>
  <c r="F2913" i="1"/>
  <c r="G2913" i="1" s="1"/>
  <c r="F2914" i="1"/>
  <c r="G2914" i="1" s="1"/>
  <c r="F2915" i="1"/>
  <c r="G2915" i="1" s="1"/>
  <c r="F2916" i="1"/>
  <c r="G2916" i="1" s="1"/>
  <c r="F2917" i="1"/>
  <c r="G2917" i="1" s="1"/>
  <c r="F2918" i="1"/>
  <c r="G2918" i="1" s="1"/>
  <c r="F2919" i="1"/>
  <c r="G2919" i="1" s="1"/>
  <c r="F2920" i="1"/>
  <c r="G2920" i="1" s="1"/>
  <c r="F2921" i="1"/>
  <c r="G2921" i="1" s="1"/>
  <c r="F2922" i="1"/>
  <c r="G2922" i="1" s="1"/>
  <c r="F2923" i="1"/>
  <c r="G2923" i="1" s="1"/>
  <c r="F2924" i="1"/>
  <c r="G2924" i="1" s="1"/>
  <c r="F2925" i="1"/>
  <c r="G2925" i="1" s="1"/>
  <c r="F2926" i="1"/>
  <c r="G2926" i="1" s="1"/>
  <c r="F2927" i="1"/>
  <c r="G2927" i="1" s="1"/>
  <c r="F2928" i="1"/>
  <c r="G2928" i="1" s="1"/>
  <c r="F2929" i="1"/>
  <c r="G2929" i="1" s="1"/>
  <c r="F2930" i="1"/>
  <c r="G2930" i="1" s="1"/>
  <c r="F2931" i="1"/>
  <c r="G2931" i="1" s="1"/>
  <c r="F2932" i="1"/>
  <c r="G2932" i="1" s="1"/>
  <c r="F2933" i="1"/>
  <c r="G2933" i="1" s="1"/>
  <c r="F2934" i="1"/>
  <c r="G2934" i="1" s="1"/>
  <c r="F2935" i="1"/>
  <c r="G2935" i="1" s="1"/>
  <c r="F2936" i="1"/>
  <c r="G2936" i="1" s="1"/>
  <c r="F2937" i="1"/>
  <c r="G2937" i="1" s="1"/>
  <c r="F2938" i="1"/>
  <c r="G2938" i="1" s="1"/>
  <c r="F2939" i="1"/>
  <c r="G2939" i="1" s="1"/>
  <c r="F2940" i="1"/>
  <c r="G2940" i="1" s="1"/>
  <c r="F2941" i="1"/>
  <c r="G2941" i="1" s="1"/>
  <c r="F2942" i="1"/>
  <c r="G2942" i="1" s="1"/>
  <c r="F2943" i="1"/>
  <c r="G2943" i="1" s="1"/>
  <c r="F2944" i="1"/>
  <c r="G2944" i="1" s="1"/>
  <c r="F2945" i="1"/>
  <c r="G2945" i="1" s="1"/>
  <c r="F2946" i="1"/>
  <c r="G2946" i="1" s="1"/>
  <c r="F2947" i="1"/>
  <c r="G2947" i="1" s="1"/>
  <c r="F2948" i="1"/>
  <c r="G2948" i="1" s="1"/>
  <c r="F2949" i="1"/>
  <c r="G2949" i="1" s="1"/>
  <c r="F2950" i="1"/>
  <c r="G2950" i="1" s="1"/>
  <c r="F2951" i="1"/>
  <c r="G2951" i="1" s="1"/>
  <c r="F2952" i="1"/>
  <c r="G2952" i="1" s="1"/>
  <c r="F2953" i="1"/>
  <c r="G2953" i="1" s="1"/>
  <c r="F2954" i="1"/>
  <c r="G2954" i="1" s="1"/>
  <c r="F2955" i="1"/>
  <c r="G2955" i="1" s="1"/>
  <c r="F2956" i="1"/>
  <c r="G2956" i="1" s="1"/>
  <c r="F2957" i="1"/>
  <c r="G2957" i="1" s="1"/>
  <c r="F2958" i="1"/>
  <c r="G2958" i="1" s="1"/>
  <c r="F2959" i="1"/>
  <c r="G2959" i="1" s="1"/>
  <c r="F2960" i="1"/>
  <c r="G2960" i="1" s="1"/>
  <c r="F2961" i="1"/>
  <c r="G2961" i="1" s="1"/>
  <c r="F2962" i="1"/>
  <c r="G2962" i="1" s="1"/>
  <c r="F2963" i="1"/>
  <c r="G2963" i="1" s="1"/>
  <c r="F2964" i="1"/>
  <c r="G2964" i="1" s="1"/>
  <c r="F2965" i="1"/>
  <c r="G2965" i="1" s="1"/>
  <c r="F2966" i="1"/>
  <c r="G2966" i="1" s="1"/>
  <c r="F2967" i="1"/>
  <c r="G2967" i="1" s="1"/>
  <c r="F2968" i="1"/>
  <c r="G2968" i="1" s="1"/>
  <c r="F2969" i="1"/>
  <c r="G2969" i="1" s="1"/>
  <c r="F2970" i="1"/>
  <c r="G2970" i="1" s="1"/>
  <c r="F2971" i="1"/>
  <c r="G2971" i="1" s="1"/>
  <c r="F2972" i="1"/>
  <c r="G2972" i="1" s="1"/>
  <c r="F2973" i="1"/>
  <c r="G2973" i="1" s="1"/>
  <c r="F2974" i="1"/>
  <c r="G2974" i="1" s="1"/>
  <c r="F2975" i="1"/>
  <c r="G2975" i="1" s="1"/>
  <c r="F2976" i="1"/>
  <c r="G2976" i="1" s="1"/>
  <c r="F2977" i="1"/>
  <c r="G2977" i="1" s="1"/>
  <c r="F2978" i="1"/>
  <c r="G2978" i="1" s="1"/>
  <c r="F2979" i="1"/>
  <c r="G2979" i="1" s="1"/>
  <c r="F2980" i="1"/>
  <c r="G2980" i="1" s="1"/>
  <c r="F2981" i="1"/>
  <c r="G2981" i="1" s="1"/>
  <c r="F2982" i="1"/>
  <c r="G2982" i="1" s="1"/>
  <c r="F2983" i="1"/>
  <c r="G2983" i="1" s="1"/>
  <c r="F2984" i="1"/>
  <c r="G2984" i="1" s="1"/>
  <c r="F2985" i="1"/>
  <c r="G2985" i="1" s="1"/>
  <c r="F2986" i="1"/>
  <c r="G2986" i="1" s="1"/>
  <c r="F2987" i="1"/>
  <c r="G2987" i="1" s="1"/>
  <c r="F2988" i="1"/>
  <c r="G2988" i="1" s="1"/>
  <c r="F2989" i="1"/>
  <c r="G2989" i="1" s="1"/>
  <c r="F2990" i="1"/>
  <c r="G2990" i="1" s="1"/>
  <c r="F2991" i="1"/>
  <c r="G2991" i="1" s="1"/>
  <c r="F2992" i="1"/>
  <c r="G2992" i="1" s="1"/>
  <c r="F2993" i="1"/>
  <c r="G2993" i="1" s="1"/>
  <c r="F2994" i="1"/>
  <c r="G2994" i="1" s="1"/>
  <c r="F2995" i="1"/>
  <c r="G2995" i="1" s="1"/>
  <c r="F2996" i="1"/>
  <c r="G2996" i="1" s="1"/>
  <c r="F2997" i="1"/>
  <c r="G2997" i="1" s="1"/>
  <c r="F2998" i="1"/>
  <c r="G2998" i="1" s="1"/>
  <c r="F2999" i="1"/>
  <c r="G2999" i="1" s="1"/>
  <c r="F3000" i="1"/>
  <c r="G3000" i="1" s="1"/>
  <c r="F3001" i="1"/>
  <c r="G3001" i="1" s="1"/>
  <c r="F2" i="1"/>
  <c r="G2" i="1" s="1"/>
  <c r="B18" i="14"/>
  <c r="B18" i="15"/>
  <c r="B18" i="13"/>
  <c r="E30" i="16"/>
  <c r="B18" i="12"/>
  <c r="Q2994" i="1" l="1"/>
  <c r="Q2978" i="1"/>
  <c r="Q2962" i="1"/>
  <c r="Q2946" i="1"/>
  <c r="Q2930" i="1"/>
  <c r="Q2914" i="1"/>
  <c r="Q2898" i="1"/>
  <c r="Q2882" i="1"/>
  <c r="Q2866" i="1"/>
  <c r="Q2850" i="1"/>
  <c r="Q2834" i="1"/>
  <c r="Q2818" i="1"/>
  <c r="Q2802" i="1"/>
  <c r="Q2786" i="1"/>
  <c r="Q2770" i="1"/>
  <c r="Q2754" i="1"/>
  <c r="Q2738" i="1"/>
  <c r="Q2722" i="1"/>
  <c r="Q2706" i="1"/>
  <c r="Q2690" i="1"/>
  <c r="Q2674" i="1"/>
  <c r="Q2658" i="1"/>
  <c r="Q2642" i="1"/>
  <c r="Q2626" i="1"/>
  <c r="Q2610" i="1"/>
  <c r="Q2594" i="1"/>
  <c r="Q2578" i="1"/>
  <c r="Q2562" i="1"/>
  <c r="Q2546" i="1"/>
  <c r="Q2530" i="1"/>
  <c r="Q2514" i="1"/>
  <c r="Q2498" i="1"/>
  <c r="Q2482" i="1"/>
  <c r="Q2466" i="1"/>
  <c r="Q2450" i="1"/>
  <c r="Q2434" i="1"/>
  <c r="Q2418" i="1"/>
  <c r="Q2402" i="1"/>
  <c r="Q2386" i="1"/>
  <c r="Q2370" i="1"/>
  <c r="Q2354" i="1"/>
  <c r="Q2338" i="1"/>
  <c r="Q2322" i="1"/>
  <c r="Q2306" i="1"/>
  <c r="Q2290" i="1"/>
  <c r="Q2274" i="1"/>
  <c r="Q2258" i="1"/>
  <c r="Q2242" i="1"/>
  <c r="Q2226" i="1"/>
  <c r="Q2206" i="1"/>
  <c r="Q2174" i="1"/>
  <c r="Q2142" i="1"/>
  <c r="Q2110" i="1"/>
  <c r="Q2078" i="1"/>
  <c r="Q2046" i="1"/>
  <c r="Q2014" i="1"/>
  <c r="Q1982" i="1"/>
  <c r="Q1950" i="1"/>
  <c r="Q1918" i="1"/>
  <c r="Q1886" i="1"/>
  <c r="Q1832" i="1"/>
  <c r="Q1768" i="1"/>
  <c r="Q1704" i="1"/>
  <c r="Q1640" i="1"/>
  <c r="Q1576" i="1"/>
  <c r="Q1512" i="1"/>
  <c r="Q1448" i="1"/>
  <c r="Q1384" i="1"/>
  <c r="Q1320" i="1"/>
  <c r="Q1256" i="1"/>
  <c r="Q2993" i="1"/>
  <c r="Q2977" i="1"/>
  <c r="Q2961" i="1"/>
  <c r="Q2945" i="1"/>
  <c r="Q2929" i="1"/>
  <c r="Q2913" i="1"/>
  <c r="Q2897" i="1"/>
  <c r="Q2881" i="1"/>
  <c r="Q2865" i="1"/>
  <c r="Q2849" i="1"/>
  <c r="Q2833" i="1"/>
  <c r="Q2817" i="1"/>
  <c r="Q2801" i="1"/>
  <c r="Q2785" i="1"/>
  <c r="Q2769" i="1"/>
  <c r="Q2753" i="1"/>
  <c r="Q2737" i="1"/>
  <c r="Q2721" i="1"/>
  <c r="Q2705" i="1"/>
  <c r="Q2689" i="1"/>
  <c r="Q2673" i="1"/>
  <c r="Q2657" i="1"/>
  <c r="Q2641" i="1"/>
  <c r="Q2625" i="1"/>
  <c r="Q2609" i="1"/>
  <c r="Q2593" i="1"/>
  <c r="Q2577" i="1"/>
  <c r="Q2561" i="1"/>
  <c r="Q2545" i="1"/>
  <c r="Q2529" i="1"/>
  <c r="Q2513" i="1"/>
  <c r="Q2497" i="1"/>
  <c r="Q2481" i="1"/>
  <c r="Q2465" i="1"/>
  <c r="Q2449" i="1"/>
  <c r="Q2433" i="1"/>
  <c r="Q2417" i="1"/>
  <c r="Q2401" i="1"/>
  <c r="Q2385" i="1"/>
  <c r="Q2369" i="1"/>
  <c r="Q2353" i="1"/>
  <c r="Q2337" i="1"/>
  <c r="Q2321" i="1"/>
  <c r="Q2305" i="1"/>
  <c r="Q2289" i="1"/>
  <c r="Q2273" i="1"/>
  <c r="Q2257" i="1"/>
  <c r="Q2241" i="1"/>
  <c r="Q2225" i="1"/>
  <c r="Q2205" i="1"/>
  <c r="Q2173" i="1"/>
  <c r="Q2141" i="1"/>
  <c r="Q2109" i="1"/>
  <c r="Q2077" i="1"/>
  <c r="Q2045" i="1"/>
  <c r="Q2013" i="1"/>
  <c r="Q1981" i="1"/>
  <c r="Q1949" i="1"/>
  <c r="Q1917" i="1"/>
  <c r="Q1885" i="1"/>
  <c r="Q1831" i="1"/>
  <c r="Q1767" i="1"/>
  <c r="Q1703" i="1"/>
  <c r="Q1639" i="1"/>
  <c r="Q1575" i="1"/>
  <c r="Q1511" i="1"/>
  <c r="Q1447" i="1"/>
  <c r="Q1383" i="1"/>
  <c r="Q1319" i="1"/>
  <c r="Q1255" i="1"/>
  <c r="Q2" i="1"/>
  <c r="Q2986" i="1"/>
  <c r="Q2970" i="1"/>
  <c r="Q2954" i="1"/>
  <c r="Q2938" i="1"/>
  <c r="Q2922" i="1"/>
  <c r="Q2906" i="1"/>
  <c r="Q2890" i="1"/>
  <c r="Q2874" i="1"/>
  <c r="Q2858" i="1"/>
  <c r="Q2842" i="1"/>
  <c r="Q2826" i="1"/>
  <c r="Q2810" i="1"/>
  <c r="Q2794" i="1"/>
  <c r="Q2778" i="1"/>
  <c r="Q2762" i="1"/>
  <c r="Q2746" i="1"/>
  <c r="Q2730" i="1"/>
  <c r="Q2714" i="1"/>
  <c r="Q2698" i="1"/>
  <c r="Q2682" i="1"/>
  <c r="Q2666" i="1"/>
  <c r="Q2650" i="1"/>
  <c r="Q2634" i="1"/>
  <c r="Q2618" i="1"/>
  <c r="Q2602" i="1"/>
  <c r="Q2586" i="1"/>
  <c r="Q2570" i="1"/>
  <c r="Q2554" i="1"/>
  <c r="Q2538" i="1"/>
  <c r="Q2522" i="1"/>
  <c r="Q2506" i="1"/>
  <c r="Q2490" i="1"/>
  <c r="Q2474" i="1"/>
  <c r="Q2458" i="1"/>
  <c r="Q2442" i="1"/>
  <c r="Q2426" i="1"/>
  <c r="Q2410" i="1"/>
  <c r="Q2394" i="1"/>
  <c r="Q2378" i="1"/>
  <c r="Q2362" i="1"/>
  <c r="Q2346" i="1"/>
  <c r="Q2330" i="1"/>
  <c r="Q2314" i="1"/>
  <c r="Q2298" i="1"/>
  <c r="Q2282" i="1"/>
  <c r="Q2266" i="1"/>
  <c r="Q2250" i="1"/>
  <c r="Q2234" i="1"/>
  <c r="Q2218" i="1"/>
  <c r="Q2190" i="1"/>
  <c r="Q2158" i="1"/>
  <c r="Q2126" i="1"/>
  <c r="Q2094" i="1"/>
  <c r="Q2062" i="1"/>
  <c r="Q2030" i="1"/>
  <c r="Q1998" i="1"/>
  <c r="Q1966" i="1"/>
  <c r="Q1934" i="1"/>
  <c r="Q1902" i="1"/>
  <c r="Q1864" i="1"/>
  <c r="Q1800" i="1"/>
  <c r="Q1736" i="1"/>
  <c r="Q1672" i="1"/>
  <c r="Q1608" i="1"/>
  <c r="Q1544" i="1"/>
  <c r="Q1480" i="1"/>
  <c r="Q1416" i="1"/>
  <c r="Q1352" i="1"/>
  <c r="Q1288" i="1"/>
  <c r="Q1224" i="1"/>
  <c r="Q3001" i="1"/>
  <c r="Q2985" i="1"/>
  <c r="Q2969" i="1"/>
  <c r="Q2953" i="1"/>
  <c r="Q2937" i="1"/>
  <c r="Q2921" i="1"/>
  <c r="Q2905" i="1"/>
  <c r="Q2889" i="1"/>
  <c r="Q2873" i="1"/>
  <c r="Q2857" i="1"/>
  <c r="Q2841" i="1"/>
  <c r="Q2825" i="1"/>
  <c r="Q2809" i="1"/>
  <c r="Q2793" i="1"/>
  <c r="Q2777" i="1"/>
  <c r="Q2761" i="1"/>
  <c r="Q2745" i="1"/>
  <c r="Q2729" i="1"/>
  <c r="Q2713" i="1"/>
  <c r="Q2697" i="1"/>
  <c r="Q2681" i="1"/>
  <c r="Q2665" i="1"/>
  <c r="Q2649" i="1"/>
  <c r="Q2633" i="1"/>
  <c r="Q2617" i="1"/>
  <c r="Q2601" i="1"/>
  <c r="Q2585" i="1"/>
  <c r="Q2569" i="1"/>
  <c r="Q2553" i="1"/>
  <c r="Q2537" i="1"/>
  <c r="Q2521" i="1"/>
  <c r="Q2505" i="1"/>
  <c r="Q2489" i="1"/>
  <c r="Q2473" i="1"/>
  <c r="Q2457" i="1"/>
  <c r="Q2441" i="1"/>
  <c r="Q2425" i="1"/>
  <c r="Q2409" i="1"/>
  <c r="Q2393" i="1"/>
  <c r="Q2377" i="1"/>
  <c r="Q2361" i="1"/>
  <c r="Q2345" i="1"/>
  <c r="Q2329" i="1"/>
  <c r="Q2313" i="1"/>
  <c r="Q2297" i="1"/>
  <c r="Q2281" i="1"/>
  <c r="Q2265" i="1"/>
  <c r="Q2249" i="1"/>
  <c r="Q2233" i="1"/>
  <c r="Q2217" i="1"/>
  <c r="Q2189" i="1"/>
  <c r="Q2157" i="1"/>
  <c r="Q2125" i="1"/>
  <c r="Q2093" i="1"/>
  <c r="Q2061" i="1"/>
  <c r="Q2029" i="1"/>
  <c r="Q1997" i="1"/>
  <c r="Q1965" i="1"/>
  <c r="Q1933" i="1"/>
  <c r="Q1901" i="1"/>
  <c r="Q1863" i="1"/>
  <c r="Q1799" i="1"/>
  <c r="Q1735" i="1"/>
  <c r="Q1671" i="1"/>
  <c r="Q1607" i="1"/>
  <c r="Q1543" i="1"/>
  <c r="Q1479" i="1"/>
  <c r="Q1415" i="1"/>
  <c r="Q1351" i="1"/>
  <c r="Q1287" i="1"/>
  <c r="Q1223" i="1"/>
  <c r="Q2998" i="1"/>
  <c r="Q2990" i="1"/>
  <c r="Q2982" i="1"/>
  <c r="Q2974" i="1"/>
  <c r="Q2966" i="1"/>
  <c r="Q2958" i="1"/>
  <c r="Q2950" i="1"/>
  <c r="Q2942" i="1"/>
  <c r="Q2934" i="1"/>
  <c r="Q2926" i="1"/>
  <c r="Q2918" i="1"/>
  <c r="Q2910" i="1"/>
  <c r="Q2902" i="1"/>
  <c r="Q2894" i="1"/>
  <c r="Q2886" i="1"/>
  <c r="Q2878" i="1"/>
  <c r="Q2870" i="1"/>
  <c r="Q2862" i="1"/>
  <c r="Q2854" i="1"/>
  <c r="Q2846" i="1"/>
  <c r="Q2838" i="1"/>
  <c r="Q2830" i="1"/>
  <c r="Q2822" i="1"/>
  <c r="Q2814" i="1"/>
  <c r="Q2806" i="1"/>
  <c r="Q2798" i="1"/>
  <c r="Q2790" i="1"/>
  <c r="Q2782" i="1"/>
  <c r="Q2774" i="1"/>
  <c r="Q2766" i="1"/>
  <c r="Q2758" i="1"/>
  <c r="Q2750" i="1"/>
  <c r="Q2742" i="1"/>
  <c r="Q2734" i="1"/>
  <c r="Q2726" i="1"/>
  <c r="Q2718" i="1"/>
  <c r="Q2710" i="1"/>
  <c r="Q2702" i="1"/>
  <c r="Q2694" i="1"/>
  <c r="Q2686" i="1"/>
  <c r="Q2678" i="1"/>
  <c r="Q2670" i="1"/>
  <c r="Q2662" i="1"/>
  <c r="Q2654" i="1"/>
  <c r="Q2646" i="1"/>
  <c r="Q2638" i="1"/>
  <c r="Q2630" i="1"/>
  <c r="Q2622" i="1"/>
  <c r="Q2614" i="1"/>
  <c r="Q2606" i="1"/>
  <c r="Q2598" i="1"/>
  <c r="Q2590" i="1"/>
  <c r="Q2582" i="1"/>
  <c r="Q2574" i="1"/>
  <c r="Q2566" i="1"/>
  <c r="Q2558" i="1"/>
  <c r="Q2550" i="1"/>
  <c r="Q2542" i="1"/>
  <c r="Q2534" i="1"/>
  <c r="Q2526" i="1"/>
  <c r="Q2518" i="1"/>
  <c r="Q2510" i="1"/>
  <c r="Q2502" i="1"/>
  <c r="Q2494" i="1"/>
  <c r="Q2486" i="1"/>
  <c r="Q2478" i="1"/>
  <c r="Q2470" i="1"/>
  <c r="Q2462" i="1"/>
  <c r="Q2454" i="1"/>
  <c r="Q2446" i="1"/>
  <c r="Q2438" i="1"/>
  <c r="Q2430" i="1"/>
  <c r="Q2422" i="1"/>
  <c r="Q2414" i="1"/>
  <c r="Q2406" i="1"/>
  <c r="Q2398" i="1"/>
  <c r="Q2390" i="1"/>
  <c r="Q2382" i="1"/>
  <c r="Q2374" i="1"/>
  <c r="Q2366" i="1"/>
  <c r="Q2358" i="1"/>
  <c r="Q2350" i="1"/>
  <c r="Q2342" i="1"/>
  <c r="Q2334" i="1"/>
  <c r="Q2326" i="1"/>
  <c r="Q2318" i="1"/>
  <c r="Q2310" i="1"/>
  <c r="Q2302" i="1"/>
  <c r="Q2294" i="1"/>
  <c r="Q2286" i="1"/>
  <c r="Q2278" i="1"/>
  <c r="Q2270" i="1"/>
  <c r="Q2262" i="1"/>
  <c r="Q2254" i="1"/>
  <c r="Q2246" i="1"/>
  <c r="Q2238" i="1"/>
  <c r="Q2230" i="1"/>
  <c r="Q2222" i="1"/>
  <c r="Q2214" i="1"/>
  <c r="Q2198" i="1"/>
  <c r="Q2182" i="1"/>
  <c r="Q2166" i="1"/>
  <c r="Q2150" i="1"/>
  <c r="Q2134" i="1"/>
  <c r="Q2118" i="1"/>
  <c r="Q2102" i="1"/>
  <c r="Q2086" i="1"/>
  <c r="Q2070" i="1"/>
  <c r="Q2054" i="1"/>
  <c r="Q2038" i="1"/>
  <c r="Q2022" i="1"/>
  <c r="Q2006" i="1"/>
  <c r="Q1990" i="1"/>
  <c r="Q1974" i="1"/>
  <c r="Q1958" i="1"/>
  <c r="Q1942" i="1"/>
  <c r="Q1926" i="1"/>
  <c r="Q1910" i="1"/>
  <c r="Q1894" i="1"/>
  <c r="Q1878" i="1"/>
  <c r="Q1848" i="1"/>
  <c r="Q1816" i="1"/>
  <c r="Q1784" i="1"/>
  <c r="Q1752" i="1"/>
  <c r="Q1720" i="1"/>
  <c r="Q1688" i="1"/>
  <c r="Q1656" i="1"/>
  <c r="Q1624" i="1"/>
  <c r="Q1592" i="1"/>
  <c r="Q1560" i="1"/>
  <c r="Q1528" i="1"/>
  <c r="Q1496" i="1"/>
  <c r="Q1464" i="1"/>
  <c r="Q1432" i="1"/>
  <c r="Q1400" i="1"/>
  <c r="Q1368" i="1"/>
  <c r="Q1336" i="1"/>
  <c r="Q1304" i="1"/>
  <c r="Q1272" i="1"/>
  <c r="Q1240" i="1"/>
  <c r="Q18" i="1"/>
  <c r="Q1199" i="1"/>
  <c r="Q1215" i="1"/>
  <c r="Q1231" i="1"/>
  <c r="Q1247" i="1"/>
  <c r="Q1263" i="1"/>
  <c r="Q1279" i="1"/>
  <c r="Q1295" i="1"/>
  <c r="Q1311" i="1"/>
  <c r="Q1327" i="1"/>
  <c r="Q1343" i="1"/>
  <c r="Q1359" i="1"/>
  <c r="Q1375" i="1"/>
  <c r="Q1391" i="1"/>
  <c r="Q1407" i="1"/>
  <c r="Q1423" i="1"/>
  <c r="Q1439" i="1"/>
  <c r="Q1455" i="1"/>
  <c r="Q1471" i="1"/>
  <c r="Q1487" i="1"/>
  <c r="Q1503" i="1"/>
  <c r="Q1519" i="1"/>
  <c r="Q1535" i="1"/>
  <c r="Q1551" i="1"/>
  <c r="Q1567" i="1"/>
  <c r="Q1583" i="1"/>
  <c r="Q1599" i="1"/>
  <c r="Q1615" i="1"/>
  <c r="Q1631" i="1"/>
  <c r="Q1647" i="1"/>
  <c r="Q1663" i="1"/>
  <c r="Q1679" i="1"/>
  <c r="Q1695" i="1"/>
  <c r="Q1711" i="1"/>
  <c r="Q1727" i="1"/>
  <c r="Q1743" i="1"/>
  <c r="Q1759" i="1"/>
  <c r="Q1775" i="1"/>
  <c r="Q1791" i="1"/>
  <c r="Q1807" i="1"/>
  <c r="Q1823" i="1"/>
  <c r="Q1839" i="1"/>
  <c r="Q1855" i="1"/>
  <c r="Q1871" i="1"/>
  <c r="Q1881" i="1"/>
  <c r="Q1889" i="1"/>
  <c r="Q1897" i="1"/>
  <c r="Q1905" i="1"/>
  <c r="Q1913" i="1"/>
  <c r="Q1921" i="1"/>
  <c r="Q1929" i="1"/>
  <c r="Q1937" i="1"/>
  <c r="Q1945" i="1"/>
  <c r="Q1953" i="1"/>
  <c r="Q1961" i="1"/>
  <c r="Q1969" i="1"/>
  <c r="Q1977" i="1"/>
  <c r="Q1985" i="1"/>
  <c r="Q1993" i="1"/>
  <c r="Q2001" i="1"/>
  <c r="Q2009" i="1"/>
  <c r="Q2017" i="1"/>
  <c r="Q2025" i="1"/>
  <c r="Q2033" i="1"/>
  <c r="Q2041" i="1"/>
  <c r="Q2049" i="1"/>
  <c r="Q2057" i="1"/>
  <c r="Q2065" i="1"/>
  <c r="Q2073" i="1"/>
  <c r="Q2081" i="1"/>
  <c r="Q2089" i="1"/>
  <c r="Q2097" i="1"/>
  <c r="Q2105" i="1"/>
  <c r="Q2113" i="1"/>
  <c r="Q2121" i="1"/>
  <c r="Q2129" i="1"/>
  <c r="Q2137" i="1"/>
  <c r="Q2145" i="1"/>
  <c r="Q2153" i="1"/>
  <c r="Q2161" i="1"/>
  <c r="Q2169" i="1"/>
  <c r="Q2177" i="1"/>
  <c r="Q2185" i="1"/>
  <c r="Q2193" i="1"/>
  <c r="Q2201" i="1"/>
  <c r="Q2209" i="1"/>
  <c r="Q1200" i="1"/>
  <c r="Q1216" i="1"/>
  <c r="Q1232" i="1"/>
  <c r="Q1248" i="1"/>
  <c r="Q1264" i="1"/>
  <c r="Q1280" i="1"/>
  <c r="Q1296" i="1"/>
  <c r="Q1312" i="1"/>
  <c r="Q1328" i="1"/>
  <c r="Q1344" i="1"/>
  <c r="Q1360" i="1"/>
  <c r="Q1376" i="1"/>
  <c r="Q1392" i="1"/>
  <c r="Q1408" i="1"/>
  <c r="Q1424" i="1"/>
  <c r="Q1440" i="1"/>
  <c r="Q1456" i="1"/>
  <c r="Q1472" i="1"/>
  <c r="Q1488" i="1"/>
  <c r="Q1504" i="1"/>
  <c r="Q1520" i="1"/>
  <c r="Q1536" i="1"/>
  <c r="Q1552" i="1"/>
  <c r="Q1568" i="1"/>
  <c r="Q1584" i="1"/>
  <c r="Q1600" i="1"/>
  <c r="Q1616" i="1"/>
  <c r="Q1632" i="1"/>
  <c r="Q1648" i="1"/>
  <c r="Q1664" i="1"/>
  <c r="Q1680" i="1"/>
  <c r="Q1696" i="1"/>
  <c r="Q1712" i="1"/>
  <c r="Q1728" i="1"/>
  <c r="Q1744" i="1"/>
  <c r="Q1760" i="1"/>
  <c r="Q1776" i="1"/>
  <c r="Q1792" i="1"/>
  <c r="Q1808" i="1"/>
  <c r="Q1824" i="1"/>
  <c r="Q1840" i="1"/>
  <c r="Q1856" i="1"/>
  <c r="Q1872" i="1"/>
  <c r="Q1882" i="1"/>
  <c r="Q1890" i="1"/>
  <c r="Q1898" i="1"/>
  <c r="Q1906" i="1"/>
  <c r="Q1914" i="1"/>
  <c r="Q1922" i="1"/>
  <c r="Q1930" i="1"/>
  <c r="Q1938" i="1"/>
  <c r="Q1946" i="1"/>
  <c r="Q1954" i="1"/>
  <c r="Q1962" i="1"/>
  <c r="Q1970" i="1"/>
  <c r="Q1978" i="1"/>
  <c r="Q1986" i="1"/>
  <c r="Q1994" i="1"/>
  <c r="Q2002" i="1"/>
  <c r="Q2010" i="1"/>
  <c r="Q2018" i="1"/>
  <c r="Q2026" i="1"/>
  <c r="Q2034" i="1"/>
  <c r="Q2042" i="1"/>
  <c r="Q2050" i="1"/>
  <c r="Q2058" i="1"/>
  <c r="Q2066" i="1"/>
  <c r="Q2074" i="1"/>
  <c r="Q2082" i="1"/>
  <c r="Q2090" i="1"/>
  <c r="Q2098" i="1"/>
  <c r="Q2106" i="1"/>
  <c r="Q2114" i="1"/>
  <c r="Q2122" i="1"/>
  <c r="Q2130" i="1"/>
  <c r="Q2138" i="1"/>
  <c r="Q2146" i="1"/>
  <c r="Q2154" i="1"/>
  <c r="Q2162" i="1"/>
  <c r="Q2170" i="1"/>
  <c r="Q2178" i="1"/>
  <c r="Q2186" i="1"/>
  <c r="Q2194" i="1"/>
  <c r="Q2202" i="1"/>
  <c r="Q2210" i="1"/>
  <c r="Q2997" i="1"/>
  <c r="Q2989" i="1"/>
  <c r="Q2981" i="1"/>
  <c r="Q2973" i="1"/>
  <c r="Q2965" i="1"/>
  <c r="Q2957" i="1"/>
  <c r="Q2949" i="1"/>
  <c r="Q2941" i="1"/>
  <c r="Q2933" i="1"/>
  <c r="Q2925" i="1"/>
  <c r="Q2917" i="1"/>
  <c r="Q2909" i="1"/>
  <c r="Q2901" i="1"/>
  <c r="Q2893" i="1"/>
  <c r="Q2885" i="1"/>
  <c r="Q2877" i="1"/>
  <c r="Q2869" i="1"/>
  <c r="Q2861" i="1"/>
  <c r="Q2853" i="1"/>
  <c r="Q2845" i="1"/>
  <c r="Q2837" i="1"/>
  <c r="Q2829" i="1"/>
  <c r="Q2821" i="1"/>
  <c r="Q2813" i="1"/>
  <c r="Q2805" i="1"/>
  <c r="Q2797" i="1"/>
  <c r="Q2789" i="1"/>
  <c r="Q2781" i="1"/>
  <c r="Q2773" i="1"/>
  <c r="Q2765" i="1"/>
  <c r="Q2757" i="1"/>
  <c r="Q2749" i="1"/>
  <c r="Q2741" i="1"/>
  <c r="Q2733" i="1"/>
  <c r="Q2725" i="1"/>
  <c r="Q2717" i="1"/>
  <c r="Q2709" i="1"/>
  <c r="Q2701" i="1"/>
  <c r="Q2693" i="1"/>
  <c r="Q2685" i="1"/>
  <c r="Q2677" i="1"/>
  <c r="Q2669" i="1"/>
  <c r="Q2661" i="1"/>
  <c r="Q2653" i="1"/>
  <c r="Q2645" i="1"/>
  <c r="Q2637" i="1"/>
  <c r="Q2629" i="1"/>
  <c r="Q2621" i="1"/>
  <c r="Q2613" i="1"/>
  <c r="Q2605" i="1"/>
  <c r="Q2597" i="1"/>
  <c r="Q2589" i="1"/>
  <c r="Q2581" i="1"/>
  <c r="Q2573" i="1"/>
  <c r="Q2565" i="1"/>
  <c r="Q2557" i="1"/>
  <c r="Q2549" i="1"/>
  <c r="Q2541" i="1"/>
  <c r="Q2533" i="1"/>
  <c r="Q2525" i="1"/>
  <c r="Q2517" i="1"/>
  <c r="Q2509" i="1"/>
  <c r="Q2501" i="1"/>
  <c r="Q2493" i="1"/>
  <c r="Q2485" i="1"/>
  <c r="Q2477" i="1"/>
  <c r="Q2469" i="1"/>
  <c r="Q2461" i="1"/>
  <c r="Q2453" i="1"/>
  <c r="Q2445" i="1"/>
  <c r="Q2437" i="1"/>
  <c r="Q2429" i="1"/>
  <c r="Q2421" i="1"/>
  <c r="Q2413" i="1"/>
  <c r="Q2405" i="1"/>
  <c r="Q2397" i="1"/>
  <c r="Q2389" i="1"/>
  <c r="Q2381" i="1"/>
  <c r="Q2373" i="1"/>
  <c r="Q2365" i="1"/>
  <c r="Q2357" i="1"/>
  <c r="Q2349" i="1"/>
  <c r="Q2341" i="1"/>
  <c r="Q2333" i="1"/>
  <c r="Q2325" i="1"/>
  <c r="Q2317" i="1"/>
  <c r="Q2309" i="1"/>
  <c r="Q2301" i="1"/>
  <c r="Q2293" i="1"/>
  <c r="Q2285" i="1"/>
  <c r="Q2277" i="1"/>
  <c r="Q2269" i="1"/>
  <c r="Q2261" i="1"/>
  <c r="Q2253" i="1"/>
  <c r="Q2245" i="1"/>
  <c r="Q2237" i="1"/>
  <c r="Q2229" i="1"/>
  <c r="Q2221" i="1"/>
  <c r="Q2213" i="1"/>
  <c r="Q2197" i="1"/>
  <c r="Q2181" i="1"/>
  <c r="Q2165" i="1"/>
  <c r="Q2149" i="1"/>
  <c r="Q2133" i="1"/>
  <c r="Q2117" i="1"/>
  <c r="Q2101" i="1"/>
  <c r="Q2085" i="1"/>
  <c r="Q2069" i="1"/>
  <c r="Q2053" i="1"/>
  <c r="Q2037" i="1"/>
  <c r="Q2021" i="1"/>
  <c r="Q2005" i="1"/>
  <c r="Q1989" i="1"/>
  <c r="Q1973" i="1"/>
  <c r="Q1957" i="1"/>
  <c r="Q1941" i="1"/>
  <c r="Q1925" i="1"/>
  <c r="Q1909" i="1"/>
  <c r="Q1893" i="1"/>
  <c r="Q1877" i="1"/>
  <c r="Q1847" i="1"/>
  <c r="Q1815" i="1"/>
  <c r="Q1783" i="1"/>
  <c r="Q1751" i="1"/>
  <c r="Q1719" i="1"/>
  <c r="Q1687" i="1"/>
  <c r="Q1655" i="1"/>
  <c r="Q1623" i="1"/>
  <c r="Q1591" i="1"/>
  <c r="Q1559" i="1"/>
  <c r="Q1527" i="1"/>
  <c r="Q1495" i="1"/>
  <c r="Q1463" i="1"/>
  <c r="Q1431" i="1"/>
  <c r="Q1399" i="1"/>
  <c r="Q1367" i="1"/>
  <c r="Q1335" i="1"/>
  <c r="Q1303" i="1"/>
  <c r="Q1271" i="1"/>
  <c r="Q1239" i="1"/>
  <c r="Q1207" i="1"/>
  <c r="Q1192" i="1"/>
  <c r="Q1184" i="1"/>
  <c r="Q1176" i="1"/>
  <c r="Q1168" i="1"/>
  <c r="Q1160" i="1"/>
  <c r="Q1152" i="1"/>
  <c r="Q1144" i="1"/>
  <c r="Q1136" i="1"/>
  <c r="Q1128" i="1"/>
  <c r="Q1120" i="1"/>
  <c r="Q1112" i="1"/>
  <c r="Q1104" i="1"/>
  <c r="Q1096" i="1"/>
  <c r="Q1088" i="1"/>
  <c r="Q1080" i="1"/>
  <c r="Q1072" i="1"/>
  <c r="Q1064" i="1"/>
  <c r="Q1056" i="1"/>
  <c r="Q1048" i="1"/>
  <c r="Q1040" i="1"/>
  <c r="Q1032" i="1"/>
  <c r="Q1024" i="1"/>
  <c r="Q1016" i="1"/>
  <c r="Q1008" i="1"/>
  <c r="Q1000" i="1"/>
  <c r="Q992" i="1"/>
  <c r="Q984" i="1"/>
  <c r="Q976" i="1"/>
  <c r="Q968" i="1"/>
  <c r="Q960" i="1"/>
  <c r="Q952" i="1"/>
  <c r="Q944" i="1"/>
  <c r="Q936" i="1"/>
  <c r="Q928" i="1"/>
  <c r="Q920" i="1"/>
  <c r="Q912" i="1"/>
  <c r="Q904" i="1"/>
  <c r="Q896" i="1"/>
  <c r="Q888" i="1"/>
  <c r="Q880" i="1"/>
  <c r="Q872" i="1"/>
  <c r="Q864" i="1"/>
  <c r="Q856" i="1"/>
  <c r="Q844" i="1"/>
  <c r="Q828" i="1"/>
  <c r="Q812" i="1"/>
  <c r="Q796" i="1"/>
  <c r="Q780" i="1"/>
  <c r="Q764" i="1"/>
  <c r="Q748" i="1"/>
  <c r="Q732" i="1"/>
  <c r="Q716" i="1"/>
  <c r="Q700" i="1"/>
  <c r="Q684" i="1"/>
  <c r="Q668" i="1"/>
  <c r="Q652" i="1"/>
  <c r="Q636" i="1"/>
  <c r="Q620" i="1"/>
  <c r="Q604" i="1"/>
  <c r="Q588" i="1"/>
  <c r="Q572" i="1"/>
  <c r="Q556" i="1"/>
  <c r="Q540" i="1"/>
  <c r="Q524" i="1"/>
  <c r="Q508" i="1"/>
  <c r="Q492" i="1"/>
  <c r="Q476" i="1"/>
  <c r="Q460" i="1"/>
  <c r="Q444" i="1"/>
  <c r="Q428" i="1"/>
  <c r="Q412" i="1"/>
  <c r="Q396" i="1"/>
  <c r="Q380" i="1"/>
  <c r="Q364" i="1"/>
  <c r="Q348" i="1"/>
  <c r="Q322" i="1"/>
  <c r="Q290" i="1"/>
  <c r="Q258" i="1"/>
  <c r="Q226" i="1"/>
  <c r="Q194" i="1"/>
  <c r="Q162" i="1"/>
  <c r="Q130" i="1"/>
  <c r="Q98" i="1"/>
  <c r="Q66" i="1"/>
  <c r="Q34" i="1"/>
  <c r="Q1191" i="1"/>
  <c r="Q1183" i="1"/>
  <c r="Q1175" i="1"/>
  <c r="Q1167" i="1"/>
  <c r="Q1159" i="1"/>
  <c r="Q1151" i="1"/>
  <c r="Q1143" i="1"/>
  <c r="Q1135" i="1"/>
  <c r="Q1127" i="1"/>
  <c r="Q1119" i="1"/>
  <c r="Q1111" i="1"/>
  <c r="Q1103" i="1"/>
  <c r="Q1095" i="1"/>
  <c r="Q1087" i="1"/>
  <c r="Q1079" i="1"/>
  <c r="Q1071" i="1"/>
  <c r="Q1063" i="1"/>
  <c r="Q1055" i="1"/>
  <c r="Q1047" i="1"/>
  <c r="Q1039" i="1"/>
  <c r="Q1031" i="1"/>
  <c r="Q1023" i="1"/>
  <c r="Q1015" i="1"/>
  <c r="Q1007" i="1"/>
  <c r="Q999" i="1"/>
  <c r="Q991" i="1"/>
  <c r="Q983" i="1"/>
  <c r="Q975" i="1"/>
  <c r="Q967" i="1"/>
  <c r="Q959" i="1"/>
  <c r="Q951" i="1"/>
  <c r="Q943" i="1"/>
  <c r="Q935" i="1"/>
  <c r="Q927" i="1"/>
  <c r="Q919" i="1"/>
  <c r="Q911" i="1"/>
  <c r="Q903" i="1"/>
  <c r="Q895" i="1"/>
  <c r="Q887" i="1"/>
  <c r="Q879" i="1"/>
  <c r="Q871" i="1"/>
  <c r="Q863" i="1"/>
  <c r="Q855" i="1"/>
  <c r="Q843" i="1"/>
  <c r="Q827" i="1"/>
  <c r="Q811" i="1"/>
  <c r="Q795" i="1"/>
  <c r="Q779" i="1"/>
  <c r="Q763" i="1"/>
  <c r="Q747" i="1"/>
  <c r="Q731" i="1"/>
  <c r="Q715" i="1"/>
  <c r="Q699" i="1"/>
  <c r="Q683" i="1"/>
  <c r="Q667" i="1"/>
  <c r="Q651" i="1"/>
  <c r="Q635" i="1"/>
  <c r="Q619" i="1"/>
  <c r="Q603" i="1"/>
  <c r="Q587" i="1"/>
  <c r="Q571" i="1"/>
  <c r="Q555" i="1"/>
  <c r="Q539" i="1"/>
  <c r="Q523" i="1"/>
  <c r="Q507" i="1"/>
  <c r="Q491" i="1"/>
  <c r="Q475" i="1"/>
  <c r="Q459" i="1"/>
  <c r="Q443" i="1"/>
  <c r="Q427" i="1"/>
  <c r="Q411" i="1"/>
  <c r="Q395" i="1"/>
  <c r="Q379" i="1"/>
  <c r="Q363" i="1"/>
  <c r="Q347" i="1"/>
  <c r="Q321" i="1"/>
  <c r="Q289" i="1"/>
  <c r="Q257" i="1"/>
  <c r="Q225" i="1"/>
  <c r="Q193" i="1"/>
  <c r="Q161" i="1"/>
  <c r="Q129" i="1"/>
  <c r="Q97" i="1"/>
  <c r="Q65" i="1"/>
  <c r="Q33" i="1"/>
  <c r="Q3000" i="1"/>
  <c r="Q2996" i="1"/>
  <c r="Q2992" i="1"/>
  <c r="Q2988" i="1"/>
  <c r="Q2984" i="1"/>
  <c r="Q2980" i="1"/>
  <c r="Q2976" i="1"/>
  <c r="Q2972" i="1"/>
  <c r="Q2968" i="1"/>
  <c r="Q2964" i="1"/>
  <c r="Q2960" i="1"/>
  <c r="Q2956" i="1"/>
  <c r="Q2952" i="1"/>
  <c r="Q2948" i="1"/>
  <c r="Q2944" i="1"/>
  <c r="Q2940" i="1"/>
  <c r="Q2936" i="1"/>
  <c r="Q2932" i="1"/>
  <c r="Q2928" i="1"/>
  <c r="Q2924" i="1"/>
  <c r="Q2920" i="1"/>
  <c r="Q2916" i="1"/>
  <c r="Q2912" i="1"/>
  <c r="Q2908" i="1"/>
  <c r="Q2904" i="1"/>
  <c r="Q2900" i="1"/>
  <c r="Q2896" i="1"/>
  <c r="Q2892" i="1"/>
  <c r="Q2888" i="1"/>
  <c r="Q2884" i="1"/>
  <c r="Q2880" i="1"/>
  <c r="Q2876" i="1"/>
  <c r="Q2872" i="1"/>
  <c r="Q2868" i="1"/>
  <c r="Q2864" i="1"/>
  <c r="Q2860" i="1"/>
  <c r="Q2856" i="1"/>
  <c r="Q2852" i="1"/>
  <c r="Q2848" i="1"/>
  <c r="Q2844" i="1"/>
  <c r="Q2840" i="1"/>
  <c r="Q2836" i="1"/>
  <c r="Q2832" i="1"/>
  <c r="Q2828" i="1"/>
  <c r="Q2824" i="1"/>
  <c r="Q2820" i="1"/>
  <c r="Q2816" i="1"/>
  <c r="Q2812" i="1"/>
  <c r="Q2808" i="1"/>
  <c r="Q2804" i="1"/>
  <c r="Q2800" i="1"/>
  <c r="Q2796" i="1"/>
  <c r="Q2792" i="1"/>
  <c r="Q2788" i="1"/>
  <c r="Q2784" i="1"/>
  <c r="Q2780" i="1"/>
  <c r="Q2776" i="1"/>
  <c r="Q2772" i="1"/>
  <c r="Q2768" i="1"/>
  <c r="Q2764" i="1"/>
  <c r="Q2760" i="1"/>
  <c r="Q2756" i="1"/>
  <c r="Q2752" i="1"/>
  <c r="Q2748" i="1"/>
  <c r="Q2744" i="1"/>
  <c r="Q2740" i="1"/>
  <c r="Q2736" i="1"/>
  <c r="Q2732" i="1"/>
  <c r="Q2728" i="1"/>
  <c r="Q2724" i="1"/>
  <c r="Q2720" i="1"/>
  <c r="Q2716" i="1"/>
  <c r="Q2712" i="1"/>
  <c r="Q2708" i="1"/>
  <c r="Q2704" i="1"/>
  <c r="Q2700" i="1"/>
  <c r="Q2696" i="1"/>
  <c r="Q2692" i="1"/>
  <c r="Q2688" i="1"/>
  <c r="Q2684" i="1"/>
  <c r="Q2680" i="1"/>
  <c r="Q2676" i="1"/>
  <c r="Q2672" i="1"/>
  <c r="Q2668" i="1"/>
  <c r="Q2664" i="1"/>
  <c r="Q2660" i="1"/>
  <c r="Q2656" i="1"/>
  <c r="Q2652" i="1"/>
  <c r="Q2648" i="1"/>
  <c r="Q2644" i="1"/>
  <c r="Q2640" i="1"/>
  <c r="Q2636" i="1"/>
  <c r="Q2632" i="1"/>
  <c r="Q2628" i="1"/>
  <c r="Q2624" i="1"/>
  <c r="Q2620" i="1"/>
  <c r="Q2616" i="1"/>
  <c r="Q2612" i="1"/>
  <c r="Q2608" i="1"/>
  <c r="Q2604" i="1"/>
  <c r="Q2600" i="1"/>
  <c r="Q2596" i="1"/>
  <c r="Q2592" i="1"/>
  <c r="Q2588" i="1"/>
  <c r="Q2584" i="1"/>
  <c r="Q2580" i="1"/>
  <c r="Q2576" i="1"/>
  <c r="Q2572" i="1"/>
  <c r="Q2568" i="1"/>
  <c r="Q2564" i="1"/>
  <c r="Q2560" i="1"/>
  <c r="Q2556" i="1"/>
  <c r="Q2552" i="1"/>
  <c r="Q2548" i="1"/>
  <c r="Q2544" i="1"/>
  <c r="Q2540" i="1"/>
  <c r="Q2536" i="1"/>
  <c r="Q2532" i="1"/>
  <c r="Q2528" i="1"/>
  <c r="Q2524" i="1"/>
  <c r="Q2520" i="1"/>
  <c r="Q2516" i="1"/>
  <c r="Q2512" i="1"/>
  <c r="Q2508" i="1"/>
  <c r="Q2504" i="1"/>
  <c r="Q2500" i="1"/>
  <c r="Q2496" i="1"/>
  <c r="Q2492" i="1"/>
  <c r="Q2488" i="1"/>
  <c r="Q2484" i="1"/>
  <c r="Q2480" i="1"/>
  <c r="Q2476" i="1"/>
  <c r="Q2472" i="1"/>
  <c r="Q2468" i="1"/>
  <c r="Q2464" i="1"/>
  <c r="Q2460" i="1"/>
  <c r="Q2456" i="1"/>
  <c r="Q2452" i="1"/>
  <c r="Q2448" i="1"/>
  <c r="Q2444" i="1"/>
  <c r="Q2440" i="1"/>
  <c r="Q2436" i="1"/>
  <c r="Q2432" i="1"/>
  <c r="Q2428" i="1"/>
  <c r="Q2424" i="1"/>
  <c r="Q2420" i="1"/>
  <c r="Q2416" i="1"/>
  <c r="Q2412" i="1"/>
  <c r="Q2408" i="1"/>
  <c r="Q2404" i="1"/>
  <c r="Q2400" i="1"/>
  <c r="Q2396" i="1"/>
  <c r="Q2392" i="1"/>
  <c r="Q2388" i="1"/>
  <c r="Q2384" i="1"/>
  <c r="Q2380" i="1"/>
  <c r="Q2376" i="1"/>
  <c r="Q2372" i="1"/>
  <c r="Q2368" i="1"/>
  <c r="Q2364" i="1"/>
  <c r="Q2360" i="1"/>
  <c r="Q2356" i="1"/>
  <c r="Q2352" i="1"/>
  <c r="Q2348" i="1"/>
  <c r="Q2344" i="1"/>
  <c r="Q2340" i="1"/>
  <c r="Q2336" i="1"/>
  <c r="Q2332" i="1"/>
  <c r="Q2328" i="1"/>
  <c r="Q2324" i="1"/>
  <c r="Q2320" i="1"/>
  <c r="Q2316" i="1"/>
  <c r="Q2312" i="1"/>
  <c r="Q2308" i="1"/>
  <c r="Q2304" i="1"/>
  <c r="Q2300" i="1"/>
  <c r="Q2296" i="1"/>
  <c r="Q2292" i="1"/>
  <c r="Q2288" i="1"/>
  <c r="Q2284" i="1"/>
  <c r="Q2280" i="1"/>
  <c r="Q2276" i="1"/>
  <c r="Q2272" i="1"/>
  <c r="Q2268" i="1"/>
  <c r="Q2264" i="1"/>
  <c r="Q2260" i="1"/>
  <c r="Q2256" i="1"/>
  <c r="Q2252" i="1"/>
  <c r="Q2248" i="1"/>
  <c r="Q2244" i="1"/>
  <c r="Q2240" i="1"/>
  <c r="Q2236" i="1"/>
  <c r="Q2232" i="1"/>
  <c r="Q2228" i="1"/>
  <c r="Q2224" i="1"/>
  <c r="Q2220" i="1"/>
  <c r="Q2216" i="1"/>
  <c r="Q2212" i="1"/>
  <c r="Q2208" i="1"/>
  <c r="Q2204" i="1"/>
  <c r="Q2200" i="1"/>
  <c r="Q2196" i="1"/>
  <c r="Q2192" i="1"/>
  <c r="Q2188" i="1"/>
  <c r="Q2184" i="1"/>
  <c r="Q2180" i="1"/>
  <c r="Q2176" i="1"/>
  <c r="Q2172" i="1"/>
  <c r="Q2168" i="1"/>
  <c r="Q2164" i="1"/>
  <c r="Q2160" i="1"/>
  <c r="Q2156" i="1"/>
  <c r="Q2152" i="1"/>
  <c r="Q2148" i="1"/>
  <c r="Q2144" i="1"/>
  <c r="Q2140" i="1"/>
  <c r="Q2136" i="1"/>
  <c r="Q2132" i="1"/>
  <c r="Q2128" i="1"/>
  <c r="Q2124" i="1"/>
  <c r="Q2120" i="1"/>
  <c r="Q2116" i="1"/>
  <c r="Q2112" i="1"/>
  <c r="Q2108" i="1"/>
  <c r="Q2104" i="1"/>
  <c r="Q2100" i="1"/>
  <c r="Q2096" i="1"/>
  <c r="Q2092" i="1"/>
  <c r="Q2088" i="1"/>
  <c r="Q2084" i="1"/>
  <c r="Q2080" i="1"/>
  <c r="Q2076" i="1"/>
  <c r="Q2072" i="1"/>
  <c r="Q2068" i="1"/>
  <c r="Q2064" i="1"/>
  <c r="Q2060" i="1"/>
  <c r="Q2056" i="1"/>
  <c r="Q2052" i="1"/>
  <c r="Q2048" i="1"/>
  <c r="Q2044" i="1"/>
  <c r="Q2040" i="1"/>
  <c r="Q2036" i="1"/>
  <c r="Q2032" i="1"/>
  <c r="Q2028" i="1"/>
  <c r="Q2024" i="1"/>
  <c r="Q2020" i="1"/>
  <c r="Q2016" i="1"/>
  <c r="Q2012" i="1"/>
  <c r="Q2008" i="1"/>
  <c r="Q2004" i="1"/>
  <c r="Q2000" i="1"/>
  <c r="Q1996" i="1"/>
  <c r="Q1992" i="1"/>
  <c r="Q1988" i="1"/>
  <c r="Q1984" i="1"/>
  <c r="Q1980" i="1"/>
  <c r="Q1976" i="1"/>
  <c r="Q1972" i="1"/>
  <c r="Q1968" i="1"/>
  <c r="Q1964" i="1"/>
  <c r="Q1960" i="1"/>
  <c r="Q1956" i="1"/>
  <c r="Q1952" i="1"/>
  <c r="Q1948" i="1"/>
  <c r="Q1944" i="1"/>
  <c r="Q1940" i="1"/>
  <c r="Q1936" i="1"/>
  <c r="Q1932" i="1"/>
  <c r="Q1928" i="1"/>
  <c r="Q1924" i="1"/>
  <c r="Q1920" i="1"/>
  <c r="Q1916" i="1"/>
  <c r="Q1912" i="1"/>
  <c r="Q1908" i="1"/>
  <c r="Q1904" i="1"/>
  <c r="Q1900" i="1"/>
  <c r="Q1896" i="1"/>
  <c r="Q1892" i="1"/>
  <c r="Q1888" i="1"/>
  <c r="Q1884" i="1"/>
  <c r="Q1880" i="1"/>
  <c r="Q1876" i="1"/>
  <c r="Q1868" i="1"/>
  <c r="Q1860" i="1"/>
  <c r="Q1852" i="1"/>
  <c r="Q1844" i="1"/>
  <c r="Q1836" i="1"/>
  <c r="Q1828" i="1"/>
  <c r="Q1820" i="1"/>
  <c r="Q1812" i="1"/>
  <c r="Q1804" i="1"/>
  <c r="Q1796" i="1"/>
  <c r="Q1788" i="1"/>
  <c r="Q1780" i="1"/>
  <c r="Q1772" i="1"/>
  <c r="Q1764" i="1"/>
  <c r="Q1756" i="1"/>
  <c r="Q1748" i="1"/>
  <c r="Q1740" i="1"/>
  <c r="Q1732" i="1"/>
  <c r="Q1724" i="1"/>
  <c r="Q1716" i="1"/>
  <c r="Q1708" i="1"/>
  <c r="Q1700" i="1"/>
  <c r="Q1692" i="1"/>
  <c r="Q1684" i="1"/>
  <c r="Q1676" i="1"/>
  <c r="Q1668" i="1"/>
  <c r="Q1660" i="1"/>
  <c r="Q1652" i="1"/>
  <c r="Q1644" i="1"/>
  <c r="Q1636" i="1"/>
  <c r="Q1628" i="1"/>
  <c r="Q1620" i="1"/>
  <c r="Q1612" i="1"/>
  <c r="Q1604" i="1"/>
  <c r="Q1596" i="1"/>
  <c r="Q1588" i="1"/>
  <c r="Q1580" i="1"/>
  <c r="Q1572" i="1"/>
  <c r="Q1564" i="1"/>
  <c r="Q1556" i="1"/>
  <c r="Q1548" i="1"/>
  <c r="Q1540" i="1"/>
  <c r="Q1532" i="1"/>
  <c r="Q1524" i="1"/>
  <c r="Q1516" i="1"/>
  <c r="Q1508" i="1"/>
  <c r="Q1500" i="1"/>
  <c r="Q1492" i="1"/>
  <c r="Q1484" i="1"/>
  <c r="Q1476" i="1"/>
  <c r="Q1468" i="1"/>
  <c r="Q1460" i="1"/>
  <c r="Q1452" i="1"/>
  <c r="Q1444" i="1"/>
  <c r="Q1436" i="1"/>
  <c r="Q1428" i="1"/>
  <c r="Q1420" i="1"/>
  <c r="Q1412" i="1"/>
  <c r="Q1404" i="1"/>
  <c r="Q1396" i="1"/>
  <c r="Q1388" i="1"/>
  <c r="Q1380" i="1"/>
  <c r="Q1372" i="1"/>
  <c r="Q1364" i="1"/>
  <c r="Q1356" i="1"/>
  <c r="Q1348" i="1"/>
  <c r="Q1340" i="1"/>
  <c r="Q1332" i="1"/>
  <c r="Q1324" i="1"/>
  <c r="Q1316" i="1"/>
  <c r="Q1308" i="1"/>
  <c r="Q1300" i="1"/>
  <c r="Q1292" i="1"/>
  <c r="Q1284" i="1"/>
  <c r="Q1276" i="1"/>
  <c r="Q1268" i="1"/>
  <c r="Q1260" i="1"/>
  <c r="Q1252" i="1"/>
  <c r="Q1244" i="1"/>
  <c r="Q1236" i="1"/>
  <c r="Q1228" i="1"/>
  <c r="Q1220" i="1"/>
  <c r="Q1212" i="1"/>
  <c r="Q1204" i="1"/>
  <c r="Q1196" i="1"/>
  <c r="Q1188" i="1"/>
  <c r="Q1180" i="1"/>
  <c r="Q1172" i="1"/>
  <c r="Q1164" i="1"/>
  <c r="Q1156" i="1"/>
  <c r="Q1148" i="1"/>
  <c r="Q1140" i="1"/>
  <c r="Q1132" i="1"/>
  <c r="Q1124" i="1"/>
  <c r="Q1116" i="1"/>
  <c r="Q1108" i="1"/>
  <c r="Q1100" i="1"/>
  <c r="Q1092" i="1"/>
  <c r="Q1084" i="1"/>
  <c r="Q1076" i="1"/>
  <c r="Q1068" i="1"/>
  <c r="Q1060" i="1"/>
  <c r="Q1052" i="1"/>
  <c r="Q1044" i="1"/>
  <c r="Q1036" i="1"/>
  <c r="Q1028" i="1"/>
  <c r="Q1020" i="1"/>
  <c r="Q1012" i="1"/>
  <c r="Q1004" i="1"/>
  <c r="Q996" i="1"/>
  <c r="Q988" i="1"/>
  <c r="Q980" i="1"/>
  <c r="Q972" i="1"/>
  <c r="Q964" i="1"/>
  <c r="Q956" i="1"/>
  <c r="Q948" i="1"/>
  <c r="Q940" i="1"/>
  <c r="Q932" i="1"/>
  <c r="Q924" i="1"/>
  <c r="Q916" i="1"/>
  <c r="Q908" i="1"/>
  <c r="Q900" i="1"/>
  <c r="Q892" i="1"/>
  <c r="Q884" i="1"/>
  <c r="Q876" i="1"/>
  <c r="Q868" i="1"/>
  <c r="Q860" i="1"/>
  <c r="Q852" i="1"/>
  <c r="Q836" i="1"/>
  <c r="Q820" i="1"/>
  <c r="Q804" i="1"/>
  <c r="Q788" i="1"/>
  <c r="Q772" i="1"/>
  <c r="Q756" i="1"/>
  <c r="Q740" i="1"/>
  <c r="Q724" i="1"/>
  <c r="Q708" i="1"/>
  <c r="Q692" i="1"/>
  <c r="Q676" i="1"/>
  <c r="Q660" i="1"/>
  <c r="Q644" i="1"/>
  <c r="Q628" i="1"/>
  <c r="Q612" i="1"/>
  <c r="Q596" i="1"/>
  <c r="Q580" i="1"/>
  <c r="Q564" i="1"/>
  <c r="Q548" i="1"/>
  <c r="Q532" i="1"/>
  <c r="Q516" i="1"/>
  <c r="Q500" i="1"/>
  <c r="Q484" i="1"/>
  <c r="Q468" i="1"/>
  <c r="Q452" i="1"/>
  <c r="Q436" i="1"/>
  <c r="Q420" i="1"/>
  <c r="Q404" i="1"/>
  <c r="Q388" i="1"/>
  <c r="Q372" i="1"/>
  <c r="Q356" i="1"/>
  <c r="Q338" i="1"/>
  <c r="Q306" i="1"/>
  <c r="Q274" i="1"/>
  <c r="Q242" i="1"/>
  <c r="Q210" i="1"/>
  <c r="Q178" i="1"/>
  <c r="Q146" i="1"/>
  <c r="Q114" i="1"/>
  <c r="Q82" i="1"/>
  <c r="Q50" i="1"/>
  <c r="Q3" i="1"/>
  <c r="Q7" i="1"/>
  <c r="Q11" i="1"/>
  <c r="Q15" i="1"/>
  <c r="Q19" i="1"/>
  <c r="Q23" i="1"/>
  <c r="Q27" i="1"/>
  <c r="Q31" i="1"/>
  <c r="Q35" i="1"/>
  <c r="Q39" i="1"/>
  <c r="Q43" i="1"/>
  <c r="Q47" i="1"/>
  <c r="Q51" i="1"/>
  <c r="Q55" i="1"/>
  <c r="Q59" i="1"/>
  <c r="Q63" i="1"/>
  <c r="Q67" i="1"/>
  <c r="Q71" i="1"/>
  <c r="Q75" i="1"/>
  <c r="Q79" i="1"/>
  <c r="Q83" i="1"/>
  <c r="Q87" i="1"/>
  <c r="Q91" i="1"/>
  <c r="Q95" i="1"/>
  <c r="Q99" i="1"/>
  <c r="Q103" i="1"/>
  <c r="Q107" i="1"/>
  <c r="Q111" i="1"/>
  <c r="Q115" i="1"/>
  <c r="Q119" i="1"/>
  <c r="Q123" i="1"/>
  <c r="Q127" i="1"/>
  <c r="Q131" i="1"/>
  <c r="Q135" i="1"/>
  <c r="Q139" i="1"/>
  <c r="Q143" i="1"/>
  <c r="Q147" i="1"/>
  <c r="Q151" i="1"/>
  <c r="Q155" i="1"/>
  <c r="Q159" i="1"/>
  <c r="Q163" i="1"/>
  <c r="Q167" i="1"/>
  <c r="Q171" i="1"/>
  <c r="Q175" i="1"/>
  <c r="Q179" i="1"/>
  <c r="Q183" i="1"/>
  <c r="Q187" i="1"/>
  <c r="Q191" i="1"/>
  <c r="Q195" i="1"/>
  <c r="Q199" i="1"/>
  <c r="Q203" i="1"/>
  <c r="Q207" i="1"/>
  <c r="Q211" i="1"/>
  <c r="Q215" i="1"/>
  <c r="Q219" i="1"/>
  <c r="Q223" i="1"/>
  <c r="Q227" i="1"/>
  <c r="Q231" i="1"/>
  <c r="Q235" i="1"/>
  <c r="Q239" i="1"/>
  <c r="Q243" i="1"/>
  <c r="Q247" i="1"/>
  <c r="Q251" i="1"/>
  <c r="Q255" i="1"/>
  <c r="Q259" i="1"/>
  <c r="Q263" i="1"/>
  <c r="Q267" i="1"/>
  <c r="Q271" i="1"/>
  <c r="Q275" i="1"/>
  <c r="Q279" i="1"/>
  <c r="Q283" i="1"/>
  <c r="Q287" i="1"/>
  <c r="Q291" i="1"/>
  <c r="Q295" i="1"/>
  <c r="Q299" i="1"/>
  <c r="Q303" i="1"/>
  <c r="Q307" i="1"/>
  <c r="Q311" i="1"/>
  <c r="Q315" i="1"/>
  <c r="Q319" i="1"/>
  <c r="Q323" i="1"/>
  <c r="Q327" i="1"/>
  <c r="Q331" i="1"/>
  <c r="Q335" i="1"/>
  <c r="Q339" i="1"/>
  <c r="Q4" i="1"/>
  <c r="Q8" i="1"/>
  <c r="Q12" i="1"/>
  <c r="Q16" i="1"/>
  <c r="Q20" i="1"/>
  <c r="Q24" i="1"/>
  <c r="Q28" i="1"/>
  <c r="Q32" i="1"/>
  <c r="Q36" i="1"/>
  <c r="Q40" i="1"/>
  <c r="Q44" i="1"/>
  <c r="Q48" i="1"/>
  <c r="Q52" i="1"/>
  <c r="Q56" i="1"/>
  <c r="Q60" i="1"/>
  <c r="Q64" i="1"/>
  <c r="Q68" i="1"/>
  <c r="Q72" i="1"/>
  <c r="Q76" i="1"/>
  <c r="Q80" i="1"/>
  <c r="Q84" i="1"/>
  <c r="Q88" i="1"/>
  <c r="Q92" i="1"/>
  <c r="Q96" i="1"/>
  <c r="Q100" i="1"/>
  <c r="Q104" i="1"/>
  <c r="Q108" i="1"/>
  <c r="Q112" i="1"/>
  <c r="Q116" i="1"/>
  <c r="Q120" i="1"/>
  <c r="Q124" i="1"/>
  <c r="Q128" i="1"/>
  <c r="Q132" i="1"/>
  <c r="Q136" i="1"/>
  <c r="Q140" i="1"/>
  <c r="Q144" i="1"/>
  <c r="Q148" i="1"/>
  <c r="Q152" i="1"/>
  <c r="Q156" i="1"/>
  <c r="Q160" i="1"/>
  <c r="Q164" i="1"/>
  <c r="Q168" i="1"/>
  <c r="Q172" i="1"/>
  <c r="Q176" i="1"/>
  <c r="Q180" i="1"/>
  <c r="Q184" i="1"/>
  <c r="Q188" i="1"/>
  <c r="Q192" i="1"/>
  <c r="Q196" i="1"/>
  <c r="Q200" i="1"/>
  <c r="Q204" i="1"/>
  <c r="Q208" i="1"/>
  <c r="Q212" i="1"/>
  <c r="Q216" i="1"/>
  <c r="Q220" i="1"/>
  <c r="Q224" i="1"/>
  <c r="Q228" i="1"/>
  <c r="Q232" i="1"/>
  <c r="Q236" i="1"/>
  <c r="Q240" i="1"/>
  <c r="Q244" i="1"/>
  <c r="Q248" i="1"/>
  <c r="Q252" i="1"/>
  <c r="Q256" i="1"/>
  <c r="Q260" i="1"/>
  <c r="Q264" i="1"/>
  <c r="Q268" i="1"/>
  <c r="Q272" i="1"/>
  <c r="Q276" i="1"/>
  <c r="Q280" i="1"/>
  <c r="Q284" i="1"/>
  <c r="Q288" i="1"/>
  <c r="Q292" i="1"/>
  <c r="Q296" i="1"/>
  <c r="Q300" i="1"/>
  <c r="Q304" i="1"/>
  <c r="Q308" i="1"/>
  <c r="Q312" i="1"/>
  <c r="Q316" i="1"/>
  <c r="Q320" i="1"/>
  <c r="Q324" i="1"/>
  <c r="Q328" i="1"/>
  <c r="Q332" i="1"/>
  <c r="Q336" i="1"/>
  <c r="Q340" i="1"/>
  <c r="Q5" i="1"/>
  <c r="Q13" i="1"/>
  <c r="Q21" i="1"/>
  <c r="Q29" i="1"/>
  <c r="Q37" i="1"/>
  <c r="Q45" i="1"/>
  <c r="Q53" i="1"/>
  <c r="Q61" i="1"/>
  <c r="Q69" i="1"/>
  <c r="Q77" i="1"/>
  <c r="Q85" i="1"/>
  <c r="Q93" i="1"/>
  <c r="Q101" i="1"/>
  <c r="Q109" i="1"/>
  <c r="Q117" i="1"/>
  <c r="Q125" i="1"/>
  <c r="Q133" i="1"/>
  <c r="Q141" i="1"/>
  <c r="Q149" i="1"/>
  <c r="Q157" i="1"/>
  <c r="Q165" i="1"/>
  <c r="Q173" i="1"/>
  <c r="Q181" i="1"/>
  <c r="Q189" i="1"/>
  <c r="Q197" i="1"/>
  <c r="Q205" i="1"/>
  <c r="Q213" i="1"/>
  <c r="Q221" i="1"/>
  <c r="Q229" i="1"/>
  <c r="Q237" i="1"/>
  <c r="Q245" i="1"/>
  <c r="Q253" i="1"/>
  <c r="Q261" i="1"/>
  <c r="Q269" i="1"/>
  <c r="Q277" i="1"/>
  <c r="Q285" i="1"/>
  <c r="Q293" i="1"/>
  <c r="Q301" i="1"/>
  <c r="Q309" i="1"/>
  <c r="Q317" i="1"/>
  <c r="Q325" i="1"/>
  <c r="Q333" i="1"/>
  <c r="Q341" i="1"/>
  <c r="Q345" i="1"/>
  <c r="Q349" i="1"/>
  <c r="Q353" i="1"/>
  <c r="Q357" i="1"/>
  <c r="Q361" i="1"/>
  <c r="Q365" i="1"/>
  <c r="Q369" i="1"/>
  <c r="Q373" i="1"/>
  <c r="Q377" i="1"/>
  <c r="Q381" i="1"/>
  <c r="Q385" i="1"/>
  <c r="Q389" i="1"/>
  <c r="Q393" i="1"/>
  <c r="Q397" i="1"/>
  <c r="Q401" i="1"/>
  <c r="Q405" i="1"/>
  <c r="Q409" i="1"/>
  <c r="Q413" i="1"/>
  <c r="Q417" i="1"/>
  <c r="Q421" i="1"/>
  <c r="Q425" i="1"/>
  <c r="Q429" i="1"/>
  <c r="Q433" i="1"/>
  <c r="Q437" i="1"/>
  <c r="Q441" i="1"/>
  <c r="Q445" i="1"/>
  <c r="Q449" i="1"/>
  <c r="Q453" i="1"/>
  <c r="Q457" i="1"/>
  <c r="Q461" i="1"/>
  <c r="Q465" i="1"/>
  <c r="Q469" i="1"/>
  <c r="Q473" i="1"/>
  <c r="Q477" i="1"/>
  <c r="Q481" i="1"/>
  <c r="Q485" i="1"/>
  <c r="Q489" i="1"/>
  <c r="Q493" i="1"/>
  <c r="Q497" i="1"/>
  <c r="Q501" i="1"/>
  <c r="Q505" i="1"/>
  <c r="Q509" i="1"/>
  <c r="Q513" i="1"/>
  <c r="Q517" i="1"/>
  <c r="Q521" i="1"/>
  <c r="Q525" i="1"/>
  <c r="Q529" i="1"/>
  <c r="Q533" i="1"/>
  <c r="Q537" i="1"/>
  <c r="Q541" i="1"/>
  <c r="Q545" i="1"/>
  <c r="Q549" i="1"/>
  <c r="Q553" i="1"/>
  <c r="Q557" i="1"/>
  <c r="Q561" i="1"/>
  <c r="Q565" i="1"/>
  <c r="Q569" i="1"/>
  <c r="Q573" i="1"/>
  <c r="Q577" i="1"/>
  <c r="Q581" i="1"/>
  <c r="Q585" i="1"/>
  <c r="Q589" i="1"/>
  <c r="Q593" i="1"/>
  <c r="Q597" i="1"/>
  <c r="Q601" i="1"/>
  <c r="Q605" i="1"/>
  <c r="Q609" i="1"/>
  <c r="Q613" i="1"/>
  <c r="Q617" i="1"/>
  <c r="Q621" i="1"/>
  <c r="Q625" i="1"/>
  <c r="Q629" i="1"/>
  <c r="Q633" i="1"/>
  <c r="Q637" i="1"/>
  <c r="Q641" i="1"/>
  <c r="Q645" i="1"/>
  <c r="Q649" i="1"/>
  <c r="Q653" i="1"/>
  <c r="Q657" i="1"/>
  <c r="Q661" i="1"/>
  <c r="Q665" i="1"/>
  <c r="Q669" i="1"/>
  <c r="Q673" i="1"/>
  <c r="Q677" i="1"/>
  <c r="Q681" i="1"/>
  <c r="Q685" i="1"/>
  <c r="Q689" i="1"/>
  <c r="Q693" i="1"/>
  <c r="Q697" i="1"/>
  <c r="Q701" i="1"/>
  <c r="Q705" i="1"/>
  <c r="Q709" i="1"/>
  <c r="Q713" i="1"/>
  <c r="Q717" i="1"/>
  <c r="Q721" i="1"/>
  <c r="Q725" i="1"/>
  <c r="Q729" i="1"/>
  <c r="Q733" i="1"/>
  <c r="Q737" i="1"/>
  <c r="Q741" i="1"/>
  <c r="Q745" i="1"/>
  <c r="Q749" i="1"/>
  <c r="Q753" i="1"/>
  <c r="Q757" i="1"/>
  <c r="Q761" i="1"/>
  <c r="Q765" i="1"/>
  <c r="Q769" i="1"/>
  <c r="Q773" i="1"/>
  <c r="Q777" i="1"/>
  <c r="Q781" i="1"/>
  <c r="Q785" i="1"/>
  <c r="Q789" i="1"/>
  <c r="Q793" i="1"/>
  <c r="Q797" i="1"/>
  <c r="Q801" i="1"/>
  <c r="Q805" i="1"/>
  <c r="Q809" i="1"/>
  <c r="Q813" i="1"/>
  <c r="Q817" i="1"/>
  <c r="Q821" i="1"/>
  <c r="Q825" i="1"/>
  <c r="Q829" i="1"/>
  <c r="Q833" i="1"/>
  <c r="Q837" i="1"/>
  <c r="Q841" i="1"/>
  <c r="Q845" i="1"/>
  <c r="Q849" i="1"/>
  <c r="Q6" i="1"/>
  <c r="Q14" i="1"/>
  <c r="Q22" i="1"/>
  <c r="Q30" i="1"/>
  <c r="Q38" i="1"/>
  <c r="Q46" i="1"/>
  <c r="Q54" i="1"/>
  <c r="Q62" i="1"/>
  <c r="Q70" i="1"/>
  <c r="Q78" i="1"/>
  <c r="Q86" i="1"/>
  <c r="Q94" i="1"/>
  <c r="Q102" i="1"/>
  <c r="Q110" i="1"/>
  <c r="Q118" i="1"/>
  <c r="Q126" i="1"/>
  <c r="Q134" i="1"/>
  <c r="Q142" i="1"/>
  <c r="Q150" i="1"/>
  <c r="Q158" i="1"/>
  <c r="Q166" i="1"/>
  <c r="Q174" i="1"/>
  <c r="Q182" i="1"/>
  <c r="Q190" i="1"/>
  <c r="Q198" i="1"/>
  <c r="Q206" i="1"/>
  <c r="Q214" i="1"/>
  <c r="Q222" i="1"/>
  <c r="Q230" i="1"/>
  <c r="Q238" i="1"/>
  <c r="Q246" i="1"/>
  <c r="Q254" i="1"/>
  <c r="Q262" i="1"/>
  <c r="Q270" i="1"/>
  <c r="Q278" i="1"/>
  <c r="Q286" i="1"/>
  <c r="Q294" i="1"/>
  <c r="Q302" i="1"/>
  <c r="Q310" i="1"/>
  <c r="Q318" i="1"/>
  <c r="Q326" i="1"/>
  <c r="Q334" i="1"/>
  <c r="Q342" i="1"/>
  <c r="Q346" i="1"/>
  <c r="Q350" i="1"/>
  <c r="Q354" i="1"/>
  <c r="Q358" i="1"/>
  <c r="Q362" i="1"/>
  <c r="Q366" i="1"/>
  <c r="Q370" i="1"/>
  <c r="Q374" i="1"/>
  <c r="Q378" i="1"/>
  <c r="Q382" i="1"/>
  <c r="Q386" i="1"/>
  <c r="Q390" i="1"/>
  <c r="Q394" i="1"/>
  <c r="Q398" i="1"/>
  <c r="Q402" i="1"/>
  <c r="Q406" i="1"/>
  <c r="Q410" i="1"/>
  <c r="Q414" i="1"/>
  <c r="Q418" i="1"/>
  <c r="Q422" i="1"/>
  <c r="Q426" i="1"/>
  <c r="Q430" i="1"/>
  <c r="Q434" i="1"/>
  <c r="Q438" i="1"/>
  <c r="Q442" i="1"/>
  <c r="Q446" i="1"/>
  <c r="Q450" i="1"/>
  <c r="Q454" i="1"/>
  <c r="Q458" i="1"/>
  <c r="Q462" i="1"/>
  <c r="Q466" i="1"/>
  <c r="Q470" i="1"/>
  <c r="Q474" i="1"/>
  <c r="Q478" i="1"/>
  <c r="Q482" i="1"/>
  <c r="Q486" i="1"/>
  <c r="Q490" i="1"/>
  <c r="Q494" i="1"/>
  <c r="Q498" i="1"/>
  <c r="Q502" i="1"/>
  <c r="Q506" i="1"/>
  <c r="Q510" i="1"/>
  <c r="Q514" i="1"/>
  <c r="Q518" i="1"/>
  <c r="Q522" i="1"/>
  <c r="Q526" i="1"/>
  <c r="Q530" i="1"/>
  <c r="Q534" i="1"/>
  <c r="Q538" i="1"/>
  <c r="Q542" i="1"/>
  <c r="Q546" i="1"/>
  <c r="Q550" i="1"/>
  <c r="Q554" i="1"/>
  <c r="Q558" i="1"/>
  <c r="Q562" i="1"/>
  <c r="Q566" i="1"/>
  <c r="Q570" i="1"/>
  <c r="Q574" i="1"/>
  <c r="Q578" i="1"/>
  <c r="Q582" i="1"/>
  <c r="Q586" i="1"/>
  <c r="Q590" i="1"/>
  <c r="Q594" i="1"/>
  <c r="Q598" i="1"/>
  <c r="Q602" i="1"/>
  <c r="Q606" i="1"/>
  <c r="Q610" i="1"/>
  <c r="Q614" i="1"/>
  <c r="Q618" i="1"/>
  <c r="Q622" i="1"/>
  <c r="Q626" i="1"/>
  <c r="Q630" i="1"/>
  <c r="Q634" i="1"/>
  <c r="Q638" i="1"/>
  <c r="Q642" i="1"/>
  <c r="Q646" i="1"/>
  <c r="Q650" i="1"/>
  <c r="Q654" i="1"/>
  <c r="Q658" i="1"/>
  <c r="Q662" i="1"/>
  <c r="Q666" i="1"/>
  <c r="Q670" i="1"/>
  <c r="Q674" i="1"/>
  <c r="Q678" i="1"/>
  <c r="Q682" i="1"/>
  <c r="Q686" i="1"/>
  <c r="Q690" i="1"/>
  <c r="Q694" i="1"/>
  <c r="Q698" i="1"/>
  <c r="Q702" i="1"/>
  <c r="Q706" i="1"/>
  <c r="Q710" i="1"/>
  <c r="Q714" i="1"/>
  <c r="Q718" i="1"/>
  <c r="Q722" i="1"/>
  <c r="Q726" i="1"/>
  <c r="Q730" i="1"/>
  <c r="Q734" i="1"/>
  <c r="Q738" i="1"/>
  <c r="Q742" i="1"/>
  <c r="Q746" i="1"/>
  <c r="Q750" i="1"/>
  <c r="Q754" i="1"/>
  <c r="Q758" i="1"/>
  <c r="Q762" i="1"/>
  <c r="Q766" i="1"/>
  <c r="Q770" i="1"/>
  <c r="Q774" i="1"/>
  <c r="Q778" i="1"/>
  <c r="Q782" i="1"/>
  <c r="Q786" i="1"/>
  <c r="Q790" i="1"/>
  <c r="Q794" i="1"/>
  <c r="Q798" i="1"/>
  <c r="Q802" i="1"/>
  <c r="Q806" i="1"/>
  <c r="Q810" i="1"/>
  <c r="Q814" i="1"/>
  <c r="Q818" i="1"/>
  <c r="Q822" i="1"/>
  <c r="Q826" i="1"/>
  <c r="Q830" i="1"/>
  <c r="Q834" i="1"/>
  <c r="Q838" i="1"/>
  <c r="Q842" i="1"/>
  <c r="Q846" i="1"/>
  <c r="Q850" i="1"/>
  <c r="Q9" i="1"/>
  <c r="Q25" i="1"/>
  <c r="Q41" i="1"/>
  <c r="Q57" i="1"/>
  <c r="Q73" i="1"/>
  <c r="Q89" i="1"/>
  <c r="Q105" i="1"/>
  <c r="Q121" i="1"/>
  <c r="Q137" i="1"/>
  <c r="Q153" i="1"/>
  <c r="Q169" i="1"/>
  <c r="Q185" i="1"/>
  <c r="Q201" i="1"/>
  <c r="Q217" i="1"/>
  <c r="Q233" i="1"/>
  <c r="Q249" i="1"/>
  <c r="Q265" i="1"/>
  <c r="Q281" i="1"/>
  <c r="Q297" i="1"/>
  <c r="Q313" i="1"/>
  <c r="Q329" i="1"/>
  <c r="Q343" i="1"/>
  <c r="Q351" i="1"/>
  <c r="Q359" i="1"/>
  <c r="Q367" i="1"/>
  <c r="Q375" i="1"/>
  <c r="Q383" i="1"/>
  <c r="Q391" i="1"/>
  <c r="Q399" i="1"/>
  <c r="Q407" i="1"/>
  <c r="Q415" i="1"/>
  <c r="Q423" i="1"/>
  <c r="Q431" i="1"/>
  <c r="Q439" i="1"/>
  <c r="Q447" i="1"/>
  <c r="Q455" i="1"/>
  <c r="Q463" i="1"/>
  <c r="Q471" i="1"/>
  <c r="Q479" i="1"/>
  <c r="Q487" i="1"/>
  <c r="Q495" i="1"/>
  <c r="Q503" i="1"/>
  <c r="Q511" i="1"/>
  <c r="Q519" i="1"/>
  <c r="Q527" i="1"/>
  <c r="Q535" i="1"/>
  <c r="Q543" i="1"/>
  <c r="Q551" i="1"/>
  <c r="Q559" i="1"/>
  <c r="Q567" i="1"/>
  <c r="Q575" i="1"/>
  <c r="Q583" i="1"/>
  <c r="Q591" i="1"/>
  <c r="Q599" i="1"/>
  <c r="Q607" i="1"/>
  <c r="Q615" i="1"/>
  <c r="Q623" i="1"/>
  <c r="Q631" i="1"/>
  <c r="Q639" i="1"/>
  <c r="Q647" i="1"/>
  <c r="Q655" i="1"/>
  <c r="Q663" i="1"/>
  <c r="Q671" i="1"/>
  <c r="Q679" i="1"/>
  <c r="Q687" i="1"/>
  <c r="Q695" i="1"/>
  <c r="Q703" i="1"/>
  <c r="Q711" i="1"/>
  <c r="Q719" i="1"/>
  <c r="Q727" i="1"/>
  <c r="Q735" i="1"/>
  <c r="Q743" i="1"/>
  <c r="Q751" i="1"/>
  <c r="Q759" i="1"/>
  <c r="Q767" i="1"/>
  <c r="Q775" i="1"/>
  <c r="Q783" i="1"/>
  <c r="Q791" i="1"/>
  <c r="Q799" i="1"/>
  <c r="Q807" i="1"/>
  <c r="Q815" i="1"/>
  <c r="Q823" i="1"/>
  <c r="Q831" i="1"/>
  <c r="Q839" i="1"/>
  <c r="Q847" i="1"/>
  <c r="Q853" i="1"/>
  <c r="Q857" i="1"/>
  <c r="Q861" i="1"/>
  <c r="Q865" i="1"/>
  <c r="Q869" i="1"/>
  <c r="Q873" i="1"/>
  <c r="Q877" i="1"/>
  <c r="Q881" i="1"/>
  <c r="Q885" i="1"/>
  <c r="Q889" i="1"/>
  <c r="Q893" i="1"/>
  <c r="Q897" i="1"/>
  <c r="Q901" i="1"/>
  <c r="Q905" i="1"/>
  <c r="Q909" i="1"/>
  <c r="Q913" i="1"/>
  <c r="Q917" i="1"/>
  <c r="Q921" i="1"/>
  <c r="Q925" i="1"/>
  <c r="Q929" i="1"/>
  <c r="Q933" i="1"/>
  <c r="Q937" i="1"/>
  <c r="Q941" i="1"/>
  <c r="Q945" i="1"/>
  <c r="Q949" i="1"/>
  <c r="Q953" i="1"/>
  <c r="Q957" i="1"/>
  <c r="Q961" i="1"/>
  <c r="Q965" i="1"/>
  <c r="Q969" i="1"/>
  <c r="Q973" i="1"/>
  <c r="Q977" i="1"/>
  <c r="Q981" i="1"/>
  <c r="Q985" i="1"/>
  <c r="Q989" i="1"/>
  <c r="Q993" i="1"/>
  <c r="Q997" i="1"/>
  <c r="Q1001" i="1"/>
  <c r="Q1005" i="1"/>
  <c r="Q1009" i="1"/>
  <c r="Q1013" i="1"/>
  <c r="Q1017" i="1"/>
  <c r="Q1021" i="1"/>
  <c r="Q1025" i="1"/>
  <c r="Q1029" i="1"/>
  <c r="Q1033" i="1"/>
  <c r="Q1037" i="1"/>
  <c r="Q1041" i="1"/>
  <c r="Q1045" i="1"/>
  <c r="Q1049" i="1"/>
  <c r="Q1053" i="1"/>
  <c r="Q1057" i="1"/>
  <c r="Q1061" i="1"/>
  <c r="Q1065" i="1"/>
  <c r="Q1069" i="1"/>
  <c r="Q1073" i="1"/>
  <c r="Q1077" i="1"/>
  <c r="Q1081" i="1"/>
  <c r="Q1085" i="1"/>
  <c r="Q1089" i="1"/>
  <c r="Q1093" i="1"/>
  <c r="Q1097" i="1"/>
  <c r="Q1101" i="1"/>
  <c r="Q1105" i="1"/>
  <c r="Q1109" i="1"/>
  <c r="Q1113" i="1"/>
  <c r="Q1117" i="1"/>
  <c r="Q1121" i="1"/>
  <c r="Q1125" i="1"/>
  <c r="Q1129" i="1"/>
  <c r="Q1133" i="1"/>
  <c r="Q1137" i="1"/>
  <c r="Q1141" i="1"/>
  <c r="Q1145" i="1"/>
  <c r="Q1149" i="1"/>
  <c r="Q1153" i="1"/>
  <c r="Q1157" i="1"/>
  <c r="Q1161" i="1"/>
  <c r="Q1165" i="1"/>
  <c r="Q1169" i="1"/>
  <c r="Q1173" i="1"/>
  <c r="Q1177" i="1"/>
  <c r="Q1181" i="1"/>
  <c r="Q1185" i="1"/>
  <c r="Q1189" i="1"/>
  <c r="Q1193" i="1"/>
  <c r="Q1197" i="1"/>
  <c r="Q1201" i="1"/>
  <c r="Q1205" i="1"/>
  <c r="Q1209" i="1"/>
  <c r="Q1213" i="1"/>
  <c r="Q1217" i="1"/>
  <c r="Q1221" i="1"/>
  <c r="Q1225" i="1"/>
  <c r="Q1229" i="1"/>
  <c r="Q1233" i="1"/>
  <c r="Q1237" i="1"/>
  <c r="Q1241" i="1"/>
  <c r="Q1245" i="1"/>
  <c r="Q1249" i="1"/>
  <c r="Q1253" i="1"/>
  <c r="Q1257" i="1"/>
  <c r="Q1261" i="1"/>
  <c r="Q1265" i="1"/>
  <c r="Q1269" i="1"/>
  <c r="Q1273" i="1"/>
  <c r="Q1277" i="1"/>
  <c r="Q1281" i="1"/>
  <c r="Q1285" i="1"/>
  <c r="Q1289" i="1"/>
  <c r="Q1293" i="1"/>
  <c r="Q1297" i="1"/>
  <c r="Q1301" i="1"/>
  <c r="Q1305" i="1"/>
  <c r="Q1309" i="1"/>
  <c r="Q1313" i="1"/>
  <c r="Q1317" i="1"/>
  <c r="Q1321" i="1"/>
  <c r="Q1325" i="1"/>
  <c r="Q1329" i="1"/>
  <c r="Q1333" i="1"/>
  <c r="Q1337" i="1"/>
  <c r="Q1341" i="1"/>
  <c r="Q1345" i="1"/>
  <c r="Q1349" i="1"/>
  <c r="Q1353" i="1"/>
  <c r="Q1357" i="1"/>
  <c r="Q1361" i="1"/>
  <c r="Q1365" i="1"/>
  <c r="Q1369" i="1"/>
  <c r="Q1373" i="1"/>
  <c r="Q1377" i="1"/>
  <c r="Q1381" i="1"/>
  <c r="Q1385" i="1"/>
  <c r="Q1389" i="1"/>
  <c r="Q1393" i="1"/>
  <c r="Q1397" i="1"/>
  <c r="Q1401" i="1"/>
  <c r="Q1405" i="1"/>
  <c r="Q1409" i="1"/>
  <c r="Q1413" i="1"/>
  <c r="Q1417" i="1"/>
  <c r="Q1421" i="1"/>
  <c r="Q1425" i="1"/>
  <c r="Q1429" i="1"/>
  <c r="Q1433" i="1"/>
  <c r="Q1437" i="1"/>
  <c r="Q1441" i="1"/>
  <c r="Q1445" i="1"/>
  <c r="Q1449" i="1"/>
  <c r="Q1453" i="1"/>
  <c r="Q1457" i="1"/>
  <c r="Q1461" i="1"/>
  <c r="Q1465" i="1"/>
  <c r="Q1469" i="1"/>
  <c r="Q1473" i="1"/>
  <c r="Q1477" i="1"/>
  <c r="Q1481" i="1"/>
  <c r="Q1485" i="1"/>
  <c r="Q1489" i="1"/>
  <c r="Q1493" i="1"/>
  <c r="Q1497" i="1"/>
  <c r="Q1501" i="1"/>
  <c r="Q1505" i="1"/>
  <c r="Q1509" i="1"/>
  <c r="Q1513" i="1"/>
  <c r="Q1517" i="1"/>
  <c r="Q1521" i="1"/>
  <c r="Q1525" i="1"/>
  <c r="Q1529" i="1"/>
  <c r="Q1533" i="1"/>
  <c r="Q1537" i="1"/>
  <c r="Q1541" i="1"/>
  <c r="Q1545" i="1"/>
  <c r="Q1549" i="1"/>
  <c r="Q1553" i="1"/>
  <c r="Q1557" i="1"/>
  <c r="Q1561" i="1"/>
  <c r="Q1565" i="1"/>
  <c r="Q1569" i="1"/>
  <c r="Q1573" i="1"/>
  <c r="Q1577" i="1"/>
  <c r="Q1581" i="1"/>
  <c r="Q1585" i="1"/>
  <c r="Q1589" i="1"/>
  <c r="Q1593" i="1"/>
  <c r="Q1597" i="1"/>
  <c r="Q1601" i="1"/>
  <c r="Q1605" i="1"/>
  <c r="Q1609" i="1"/>
  <c r="Q1613" i="1"/>
  <c r="Q1617" i="1"/>
  <c r="Q1621" i="1"/>
  <c r="Q1625" i="1"/>
  <c r="Q1629" i="1"/>
  <c r="Q1633" i="1"/>
  <c r="Q1637" i="1"/>
  <c r="Q1641" i="1"/>
  <c r="Q1645" i="1"/>
  <c r="Q1649" i="1"/>
  <c r="Q1653" i="1"/>
  <c r="Q1657" i="1"/>
  <c r="Q1661" i="1"/>
  <c r="Q1665" i="1"/>
  <c r="Q1669" i="1"/>
  <c r="Q1673" i="1"/>
  <c r="Q1677" i="1"/>
  <c r="Q1681" i="1"/>
  <c r="Q1685" i="1"/>
  <c r="Q1689" i="1"/>
  <c r="Q1693" i="1"/>
  <c r="Q1697" i="1"/>
  <c r="Q1701" i="1"/>
  <c r="Q1705" i="1"/>
  <c r="Q1709" i="1"/>
  <c r="Q1713" i="1"/>
  <c r="Q1717" i="1"/>
  <c r="Q1721" i="1"/>
  <c r="Q1725" i="1"/>
  <c r="Q1729" i="1"/>
  <c r="Q1733" i="1"/>
  <c r="Q1737" i="1"/>
  <c r="Q1741" i="1"/>
  <c r="Q1745" i="1"/>
  <c r="Q1749" i="1"/>
  <c r="Q1753" i="1"/>
  <c r="Q1757" i="1"/>
  <c r="Q1761" i="1"/>
  <c r="Q1765" i="1"/>
  <c r="Q1769" i="1"/>
  <c r="Q1773" i="1"/>
  <c r="Q1777" i="1"/>
  <c r="Q1781" i="1"/>
  <c r="Q1785" i="1"/>
  <c r="Q1789" i="1"/>
  <c r="Q1793" i="1"/>
  <c r="Q1797" i="1"/>
  <c r="Q1801" i="1"/>
  <c r="Q1805" i="1"/>
  <c r="Q1809" i="1"/>
  <c r="Q1813" i="1"/>
  <c r="Q1817" i="1"/>
  <c r="Q1821" i="1"/>
  <c r="Q1825" i="1"/>
  <c r="Q1829" i="1"/>
  <c r="Q1833" i="1"/>
  <c r="Q1837" i="1"/>
  <c r="Q1841" i="1"/>
  <c r="Q1845" i="1"/>
  <c r="Q1849" i="1"/>
  <c r="Q1853" i="1"/>
  <c r="Q1857" i="1"/>
  <c r="Q1861" i="1"/>
  <c r="Q1865" i="1"/>
  <c r="Q1869" i="1"/>
  <c r="Q1873" i="1"/>
  <c r="Q10" i="1"/>
  <c r="Q26" i="1"/>
  <c r="Q42" i="1"/>
  <c r="Q58" i="1"/>
  <c r="Q74" i="1"/>
  <c r="Q90" i="1"/>
  <c r="Q106" i="1"/>
  <c r="Q122" i="1"/>
  <c r="Q138" i="1"/>
  <c r="Q154" i="1"/>
  <c r="Q170" i="1"/>
  <c r="Q186" i="1"/>
  <c r="Q202" i="1"/>
  <c r="Q218" i="1"/>
  <c r="Q234" i="1"/>
  <c r="Q250" i="1"/>
  <c r="Q266" i="1"/>
  <c r="Q282" i="1"/>
  <c r="Q298" i="1"/>
  <c r="Q314" i="1"/>
  <c r="Q330" i="1"/>
  <c r="Q344" i="1"/>
  <c r="Q352" i="1"/>
  <c r="Q360" i="1"/>
  <c r="Q368" i="1"/>
  <c r="Q376" i="1"/>
  <c r="Q384" i="1"/>
  <c r="Q392" i="1"/>
  <c r="Q400" i="1"/>
  <c r="Q408" i="1"/>
  <c r="Q416" i="1"/>
  <c r="Q424" i="1"/>
  <c r="Q432" i="1"/>
  <c r="Q440" i="1"/>
  <c r="Q448" i="1"/>
  <c r="Q456" i="1"/>
  <c r="Q464" i="1"/>
  <c r="Q472" i="1"/>
  <c r="Q480" i="1"/>
  <c r="Q488" i="1"/>
  <c r="Q496" i="1"/>
  <c r="Q504" i="1"/>
  <c r="Q512" i="1"/>
  <c r="Q520" i="1"/>
  <c r="Q528" i="1"/>
  <c r="Q536" i="1"/>
  <c r="Q544" i="1"/>
  <c r="Q552" i="1"/>
  <c r="Q560" i="1"/>
  <c r="Q568" i="1"/>
  <c r="Q576" i="1"/>
  <c r="Q584" i="1"/>
  <c r="Q592" i="1"/>
  <c r="Q600" i="1"/>
  <c r="Q608" i="1"/>
  <c r="Q616" i="1"/>
  <c r="Q624" i="1"/>
  <c r="Q632" i="1"/>
  <c r="Q640" i="1"/>
  <c r="Q648" i="1"/>
  <c r="Q656" i="1"/>
  <c r="Q664" i="1"/>
  <c r="Q672" i="1"/>
  <c r="Q680" i="1"/>
  <c r="Q688" i="1"/>
  <c r="Q696" i="1"/>
  <c r="Q704" i="1"/>
  <c r="Q712" i="1"/>
  <c r="Q720" i="1"/>
  <c r="Q728" i="1"/>
  <c r="Q736" i="1"/>
  <c r="Q744" i="1"/>
  <c r="Q752" i="1"/>
  <c r="Q760" i="1"/>
  <c r="Q768" i="1"/>
  <c r="Q776" i="1"/>
  <c r="Q784" i="1"/>
  <c r="Q792" i="1"/>
  <c r="Q800" i="1"/>
  <c r="Q808" i="1"/>
  <c r="Q816" i="1"/>
  <c r="Q824" i="1"/>
  <c r="Q832" i="1"/>
  <c r="Q840" i="1"/>
  <c r="Q848" i="1"/>
  <c r="Q854" i="1"/>
  <c r="Q858" i="1"/>
  <c r="Q862" i="1"/>
  <c r="Q866" i="1"/>
  <c r="Q870" i="1"/>
  <c r="Q874" i="1"/>
  <c r="Q878" i="1"/>
  <c r="Q882" i="1"/>
  <c r="Q886" i="1"/>
  <c r="Q890" i="1"/>
  <c r="Q894" i="1"/>
  <c r="Q898" i="1"/>
  <c r="Q902" i="1"/>
  <c r="Q906" i="1"/>
  <c r="Q910" i="1"/>
  <c r="Q914" i="1"/>
  <c r="Q918" i="1"/>
  <c r="Q922" i="1"/>
  <c r="Q926" i="1"/>
  <c r="Q930" i="1"/>
  <c r="Q934" i="1"/>
  <c r="Q938" i="1"/>
  <c r="Q942" i="1"/>
  <c r="Q946" i="1"/>
  <c r="Q950" i="1"/>
  <c r="Q954" i="1"/>
  <c r="Q958" i="1"/>
  <c r="Q962" i="1"/>
  <c r="Q966" i="1"/>
  <c r="Q970" i="1"/>
  <c r="Q974" i="1"/>
  <c r="Q978" i="1"/>
  <c r="Q982" i="1"/>
  <c r="Q986" i="1"/>
  <c r="Q990" i="1"/>
  <c r="Q994" i="1"/>
  <c r="Q998" i="1"/>
  <c r="Q1002" i="1"/>
  <c r="Q1006" i="1"/>
  <c r="Q1010" i="1"/>
  <c r="Q1014" i="1"/>
  <c r="Q1018" i="1"/>
  <c r="Q1022" i="1"/>
  <c r="Q1026" i="1"/>
  <c r="Q1030" i="1"/>
  <c r="Q1034" i="1"/>
  <c r="Q1038" i="1"/>
  <c r="Q1042" i="1"/>
  <c r="Q1046" i="1"/>
  <c r="Q1050" i="1"/>
  <c r="Q1054" i="1"/>
  <c r="Q1058" i="1"/>
  <c r="Q1062" i="1"/>
  <c r="Q1066" i="1"/>
  <c r="Q1070" i="1"/>
  <c r="Q1074" i="1"/>
  <c r="Q1078" i="1"/>
  <c r="Q1082" i="1"/>
  <c r="Q1086" i="1"/>
  <c r="Q1090" i="1"/>
  <c r="Q1094" i="1"/>
  <c r="Q1098" i="1"/>
  <c r="Q1102" i="1"/>
  <c r="Q1106" i="1"/>
  <c r="Q1110" i="1"/>
  <c r="Q1114" i="1"/>
  <c r="Q1118" i="1"/>
  <c r="Q1122" i="1"/>
  <c r="Q1126" i="1"/>
  <c r="Q1130" i="1"/>
  <c r="Q1134" i="1"/>
  <c r="Q1138" i="1"/>
  <c r="Q1142" i="1"/>
  <c r="Q1146" i="1"/>
  <c r="Q1150" i="1"/>
  <c r="Q1154" i="1"/>
  <c r="Q1158" i="1"/>
  <c r="Q1162" i="1"/>
  <c r="Q1166" i="1"/>
  <c r="Q1170" i="1"/>
  <c r="Q1174" i="1"/>
  <c r="Q1178" i="1"/>
  <c r="Q1182" i="1"/>
  <c r="Q1186" i="1"/>
  <c r="Q1190" i="1"/>
  <c r="Q1194" i="1"/>
  <c r="Q1198" i="1"/>
  <c r="Q1202" i="1"/>
  <c r="Q1206" i="1"/>
  <c r="Q1210" i="1"/>
  <c r="Q1214" i="1"/>
  <c r="Q1218" i="1"/>
  <c r="Q1222" i="1"/>
  <c r="Q1226" i="1"/>
  <c r="Q1230" i="1"/>
  <c r="Q1234" i="1"/>
  <c r="Q1238" i="1"/>
  <c r="Q1242" i="1"/>
  <c r="Q1246" i="1"/>
  <c r="Q1250" i="1"/>
  <c r="Q1254" i="1"/>
  <c r="Q1258" i="1"/>
  <c r="Q1262" i="1"/>
  <c r="Q1266" i="1"/>
  <c r="Q1270" i="1"/>
  <c r="Q1274" i="1"/>
  <c r="Q1278" i="1"/>
  <c r="Q1282" i="1"/>
  <c r="Q1286" i="1"/>
  <c r="Q1290" i="1"/>
  <c r="Q1294" i="1"/>
  <c r="Q1298" i="1"/>
  <c r="Q1302" i="1"/>
  <c r="Q1306" i="1"/>
  <c r="Q1310" i="1"/>
  <c r="Q1314" i="1"/>
  <c r="Q1318" i="1"/>
  <c r="Q1322" i="1"/>
  <c r="Q1326" i="1"/>
  <c r="Q1330" i="1"/>
  <c r="Q1334" i="1"/>
  <c r="Q1338" i="1"/>
  <c r="Q1342" i="1"/>
  <c r="Q1346" i="1"/>
  <c r="Q1350" i="1"/>
  <c r="Q1354" i="1"/>
  <c r="Q1358" i="1"/>
  <c r="Q1362" i="1"/>
  <c r="Q1366" i="1"/>
  <c r="Q1370" i="1"/>
  <c r="Q1374" i="1"/>
  <c r="Q1378" i="1"/>
  <c r="Q1382" i="1"/>
  <c r="Q1386" i="1"/>
  <c r="Q1390" i="1"/>
  <c r="Q1394" i="1"/>
  <c r="Q1398" i="1"/>
  <c r="Q1402" i="1"/>
  <c r="Q1406" i="1"/>
  <c r="Q1410" i="1"/>
  <c r="Q1414" i="1"/>
  <c r="Q1418" i="1"/>
  <c r="Q1422" i="1"/>
  <c r="Q1426" i="1"/>
  <c r="Q1430" i="1"/>
  <c r="Q1434" i="1"/>
  <c r="Q1438" i="1"/>
  <c r="Q1442" i="1"/>
  <c r="Q1446" i="1"/>
  <c r="Q1450" i="1"/>
  <c r="Q1454" i="1"/>
  <c r="Q1458" i="1"/>
  <c r="Q1462" i="1"/>
  <c r="Q1466" i="1"/>
  <c r="Q1470" i="1"/>
  <c r="Q1474" i="1"/>
  <c r="Q1478" i="1"/>
  <c r="Q1482" i="1"/>
  <c r="Q1486" i="1"/>
  <c r="Q1490" i="1"/>
  <c r="Q1494" i="1"/>
  <c r="Q1498" i="1"/>
  <c r="Q1502" i="1"/>
  <c r="Q1506" i="1"/>
  <c r="Q1510" i="1"/>
  <c r="Q1514" i="1"/>
  <c r="Q1518" i="1"/>
  <c r="Q1522" i="1"/>
  <c r="Q1526" i="1"/>
  <c r="Q1530" i="1"/>
  <c r="Q1534" i="1"/>
  <c r="Q1538" i="1"/>
  <c r="Q1542" i="1"/>
  <c r="Q1546" i="1"/>
  <c r="Q1550" i="1"/>
  <c r="Q1554" i="1"/>
  <c r="Q1558" i="1"/>
  <c r="Q1562" i="1"/>
  <c r="Q1566" i="1"/>
  <c r="Q1570" i="1"/>
  <c r="Q1574" i="1"/>
  <c r="Q1578" i="1"/>
  <c r="Q1582" i="1"/>
  <c r="Q1586" i="1"/>
  <c r="Q1590" i="1"/>
  <c r="Q1594" i="1"/>
  <c r="Q1598" i="1"/>
  <c r="Q1602" i="1"/>
  <c r="Q1606" i="1"/>
  <c r="Q1610" i="1"/>
  <c r="Q1614" i="1"/>
  <c r="Q1618" i="1"/>
  <c r="Q1622" i="1"/>
  <c r="Q1626" i="1"/>
  <c r="Q1630" i="1"/>
  <c r="Q1634" i="1"/>
  <c r="Q1638" i="1"/>
  <c r="Q1642" i="1"/>
  <c r="Q1646" i="1"/>
  <c r="Q1650" i="1"/>
  <c r="Q1654" i="1"/>
  <c r="Q1658" i="1"/>
  <c r="Q1662" i="1"/>
  <c r="Q1666" i="1"/>
  <c r="Q1670" i="1"/>
  <c r="Q1674" i="1"/>
  <c r="Q1678" i="1"/>
  <c r="Q1682" i="1"/>
  <c r="Q1686" i="1"/>
  <c r="Q1690" i="1"/>
  <c r="Q1694" i="1"/>
  <c r="Q1698" i="1"/>
  <c r="Q1702" i="1"/>
  <c r="Q1706" i="1"/>
  <c r="Q1710" i="1"/>
  <c r="Q1714" i="1"/>
  <c r="Q1718" i="1"/>
  <c r="Q1722" i="1"/>
  <c r="Q1726" i="1"/>
  <c r="Q1730" i="1"/>
  <c r="Q1734" i="1"/>
  <c r="Q1738" i="1"/>
  <c r="Q1742" i="1"/>
  <c r="Q1746" i="1"/>
  <c r="Q1750" i="1"/>
  <c r="Q1754" i="1"/>
  <c r="Q1758" i="1"/>
  <c r="Q1762" i="1"/>
  <c r="Q1766" i="1"/>
  <c r="Q1770" i="1"/>
  <c r="Q1774" i="1"/>
  <c r="Q1778" i="1"/>
  <c r="Q1782" i="1"/>
  <c r="Q1786" i="1"/>
  <c r="Q1790" i="1"/>
  <c r="Q1794" i="1"/>
  <c r="Q1798" i="1"/>
  <c r="Q1802" i="1"/>
  <c r="Q1806" i="1"/>
  <c r="Q1810" i="1"/>
  <c r="Q1814" i="1"/>
  <c r="Q1818" i="1"/>
  <c r="Q1822" i="1"/>
  <c r="Q1826" i="1"/>
  <c r="Q1830" i="1"/>
  <c r="Q1834" i="1"/>
  <c r="Q1838" i="1"/>
  <c r="Q1842" i="1"/>
  <c r="Q1846" i="1"/>
  <c r="Q1850" i="1"/>
  <c r="Q1854" i="1"/>
  <c r="Q1858" i="1"/>
  <c r="Q1862" i="1"/>
  <c r="Q1866" i="1"/>
  <c r="Q1870" i="1"/>
  <c r="Q1874" i="1"/>
  <c r="Q2999" i="1"/>
  <c r="Q2995" i="1"/>
  <c r="Q2991" i="1"/>
  <c r="Q2987" i="1"/>
  <c r="Q2983" i="1"/>
  <c r="Q2979" i="1"/>
  <c r="Q2975" i="1"/>
  <c r="Q2971" i="1"/>
  <c r="Q2967" i="1"/>
  <c r="Q2963" i="1"/>
  <c r="Q2959" i="1"/>
  <c r="Q2955" i="1"/>
  <c r="Q2951" i="1"/>
  <c r="Q2947" i="1"/>
  <c r="Q2943" i="1"/>
  <c r="Q2939" i="1"/>
  <c r="Q2935" i="1"/>
  <c r="Q2931" i="1"/>
  <c r="Q2927" i="1"/>
  <c r="Q2923" i="1"/>
  <c r="Q2919" i="1"/>
  <c r="Q2915" i="1"/>
  <c r="Q2911" i="1"/>
  <c r="Q2907" i="1"/>
  <c r="Q2903" i="1"/>
  <c r="Q2899" i="1"/>
  <c r="Q2895" i="1"/>
  <c r="Q2891" i="1"/>
  <c r="Q2887" i="1"/>
  <c r="Q2883" i="1"/>
  <c r="Q2879" i="1"/>
  <c r="Q2875" i="1"/>
  <c r="Q2871" i="1"/>
  <c r="Q2867" i="1"/>
  <c r="Q2863" i="1"/>
  <c r="Q2859" i="1"/>
  <c r="Q2855" i="1"/>
  <c r="Q2851" i="1"/>
  <c r="Q2847" i="1"/>
  <c r="Q2843" i="1"/>
  <c r="Q2839" i="1"/>
  <c r="Q2835" i="1"/>
  <c r="Q2831" i="1"/>
  <c r="Q2827" i="1"/>
  <c r="Q2823" i="1"/>
  <c r="Q2819" i="1"/>
  <c r="Q2815" i="1"/>
  <c r="Q2811" i="1"/>
  <c r="Q2807" i="1"/>
  <c r="Q2803" i="1"/>
  <c r="Q2799" i="1"/>
  <c r="Q2795" i="1"/>
  <c r="Q2791" i="1"/>
  <c r="Q2787" i="1"/>
  <c r="Q2783" i="1"/>
  <c r="Q2779" i="1"/>
  <c r="Q2775" i="1"/>
  <c r="Q2771" i="1"/>
  <c r="Q2767" i="1"/>
  <c r="Q2763" i="1"/>
  <c r="Q2759" i="1"/>
  <c r="Q2755" i="1"/>
  <c r="Q2751" i="1"/>
  <c r="Q2747" i="1"/>
  <c r="Q2743" i="1"/>
  <c r="Q2739" i="1"/>
  <c r="Q2735" i="1"/>
  <c r="Q2731" i="1"/>
  <c r="Q2727" i="1"/>
  <c r="Q2723" i="1"/>
  <c r="Q2719" i="1"/>
  <c r="Q2715" i="1"/>
  <c r="Q2711" i="1"/>
  <c r="Q2707" i="1"/>
  <c r="Q2703" i="1"/>
  <c r="Q2699" i="1"/>
  <c r="Q2695" i="1"/>
  <c r="Q2691" i="1"/>
  <c r="Q2687" i="1"/>
  <c r="Q2683" i="1"/>
  <c r="Q2679" i="1"/>
  <c r="Q2675" i="1"/>
  <c r="Q2671" i="1"/>
  <c r="Q2667" i="1"/>
  <c r="Q2663" i="1"/>
  <c r="Q2659" i="1"/>
  <c r="Q2655" i="1"/>
  <c r="Q2651" i="1"/>
  <c r="Q2647" i="1"/>
  <c r="Q2643" i="1"/>
  <c r="Q2639" i="1"/>
  <c r="Q2635" i="1"/>
  <c r="Q2631" i="1"/>
  <c r="Q2627" i="1"/>
  <c r="Q2623" i="1"/>
  <c r="Q2619" i="1"/>
  <c r="Q2615" i="1"/>
  <c r="Q2611" i="1"/>
  <c r="Q2607" i="1"/>
  <c r="Q2603" i="1"/>
  <c r="Q2599" i="1"/>
  <c r="Q2595" i="1"/>
  <c r="Q2591" i="1"/>
  <c r="Q2587" i="1"/>
  <c r="Q2583" i="1"/>
  <c r="Q2579" i="1"/>
  <c r="Q2575" i="1"/>
  <c r="Q2571" i="1"/>
  <c r="Q2567" i="1"/>
  <c r="Q2563" i="1"/>
  <c r="Q2559" i="1"/>
  <c r="Q2555" i="1"/>
  <c r="Q2551" i="1"/>
  <c r="Q2547" i="1"/>
  <c r="Q2543" i="1"/>
  <c r="Q2539" i="1"/>
  <c r="Q2535" i="1"/>
  <c r="Q2531" i="1"/>
  <c r="Q2527" i="1"/>
  <c r="Q2523" i="1"/>
  <c r="Q2519" i="1"/>
  <c r="Q2515" i="1"/>
  <c r="Q2511" i="1"/>
  <c r="Q2507" i="1"/>
  <c r="Q2503" i="1"/>
  <c r="Q2499" i="1"/>
  <c r="Q2495" i="1"/>
  <c r="Q2491" i="1"/>
  <c r="Q2487" i="1"/>
  <c r="Q2483" i="1"/>
  <c r="Q2479" i="1"/>
  <c r="Q2475" i="1"/>
  <c r="Q2471" i="1"/>
  <c r="Q2467" i="1"/>
  <c r="Q2463" i="1"/>
  <c r="Q2459" i="1"/>
  <c r="Q2455" i="1"/>
  <c r="Q2451" i="1"/>
  <c r="Q2447" i="1"/>
  <c r="Q2443" i="1"/>
  <c r="Q2439" i="1"/>
  <c r="Q2435" i="1"/>
  <c r="Q2431" i="1"/>
  <c r="Q2427" i="1"/>
  <c r="Q2423" i="1"/>
  <c r="Q2419" i="1"/>
  <c r="Q2415" i="1"/>
  <c r="Q2411" i="1"/>
  <c r="Q2407" i="1"/>
  <c r="Q2403" i="1"/>
  <c r="Q2399" i="1"/>
  <c r="Q2395" i="1"/>
  <c r="Q2391" i="1"/>
  <c r="Q2387" i="1"/>
  <c r="Q2383" i="1"/>
  <c r="Q2379" i="1"/>
  <c r="Q2375" i="1"/>
  <c r="Q2371" i="1"/>
  <c r="Q2367" i="1"/>
  <c r="Q2363" i="1"/>
  <c r="Q2359" i="1"/>
  <c r="Q2355" i="1"/>
  <c r="Q2351" i="1"/>
  <c r="Q2347" i="1"/>
  <c r="Q2343" i="1"/>
  <c r="Q2339" i="1"/>
  <c r="Q2335" i="1"/>
  <c r="Q2331" i="1"/>
  <c r="Q2327" i="1"/>
  <c r="Q2323" i="1"/>
  <c r="Q2319" i="1"/>
  <c r="Q2315" i="1"/>
  <c r="Q2311" i="1"/>
  <c r="Q2307" i="1"/>
  <c r="Q2303" i="1"/>
  <c r="Q2299" i="1"/>
  <c r="Q2295" i="1"/>
  <c r="Q2291" i="1"/>
  <c r="Q2287" i="1"/>
  <c r="Q2283" i="1"/>
  <c r="Q2279" i="1"/>
  <c r="Q2275" i="1"/>
  <c r="Q2271" i="1"/>
  <c r="Q2267" i="1"/>
  <c r="Q2263" i="1"/>
  <c r="Q2259" i="1"/>
  <c r="Q2255" i="1"/>
  <c r="Q2251" i="1"/>
  <c r="Q2247" i="1"/>
  <c r="Q2243" i="1"/>
  <c r="Q2239" i="1"/>
  <c r="Q2235" i="1"/>
  <c r="Q2231" i="1"/>
  <c r="Q2227" i="1"/>
  <c r="Q2223" i="1"/>
  <c r="Q2219" i="1"/>
  <c r="Q2215" i="1"/>
  <c r="Q2211" i="1"/>
  <c r="Q2207" i="1"/>
  <c r="Q2203" i="1"/>
  <c r="Q2199" i="1"/>
  <c r="Q2195" i="1"/>
  <c r="Q2191" i="1"/>
  <c r="Q2187" i="1"/>
  <c r="Q2183" i="1"/>
  <c r="Q2179" i="1"/>
  <c r="Q2175" i="1"/>
  <c r="Q2171" i="1"/>
  <c r="Q2167" i="1"/>
  <c r="Q2163" i="1"/>
  <c r="Q2159" i="1"/>
  <c r="Q2155" i="1"/>
  <c r="Q2151" i="1"/>
  <c r="Q2147" i="1"/>
  <c r="Q2143" i="1"/>
  <c r="Q2139" i="1"/>
  <c r="Q2135" i="1"/>
  <c r="Q2131" i="1"/>
  <c r="Q2127" i="1"/>
  <c r="Q2123" i="1"/>
  <c r="Q2119" i="1"/>
  <c r="Q2115" i="1"/>
  <c r="Q2111" i="1"/>
  <c r="Q2107" i="1"/>
  <c r="Q2103" i="1"/>
  <c r="Q2099" i="1"/>
  <c r="Q2095" i="1"/>
  <c r="Q2091" i="1"/>
  <c r="Q2087" i="1"/>
  <c r="Q2083" i="1"/>
  <c r="Q2079" i="1"/>
  <c r="Q2075" i="1"/>
  <c r="Q2071" i="1"/>
  <c r="Q2067" i="1"/>
  <c r="Q2063" i="1"/>
  <c r="Q2059" i="1"/>
  <c r="Q2055" i="1"/>
  <c r="Q2051" i="1"/>
  <c r="Q2047" i="1"/>
  <c r="Q2043" i="1"/>
  <c r="Q2039" i="1"/>
  <c r="Q2035" i="1"/>
  <c r="Q2031" i="1"/>
  <c r="Q2027" i="1"/>
  <c r="Q2023" i="1"/>
  <c r="Q2019" i="1"/>
  <c r="Q2015" i="1"/>
  <c r="Q2011" i="1"/>
  <c r="Q2007" i="1"/>
  <c r="Q2003" i="1"/>
  <c r="Q1999" i="1"/>
  <c r="Q1995" i="1"/>
  <c r="Q1991" i="1"/>
  <c r="Q1987" i="1"/>
  <c r="Q1983" i="1"/>
  <c r="Q1979" i="1"/>
  <c r="Q1975" i="1"/>
  <c r="Q1971" i="1"/>
  <c r="Q1967" i="1"/>
  <c r="Q1963" i="1"/>
  <c r="Q1959" i="1"/>
  <c r="Q1955" i="1"/>
  <c r="Q1951" i="1"/>
  <c r="Q1947" i="1"/>
  <c r="Q1943" i="1"/>
  <c r="Q1939" i="1"/>
  <c r="Q1935" i="1"/>
  <c r="Q1931" i="1"/>
  <c r="Q1927" i="1"/>
  <c r="Q1923" i="1"/>
  <c r="Q1919" i="1"/>
  <c r="Q1915" i="1"/>
  <c r="Q1911" i="1"/>
  <c r="Q1907" i="1"/>
  <c r="Q1903" i="1"/>
  <c r="Q1899" i="1"/>
  <c r="Q1895" i="1"/>
  <c r="Q1891" i="1"/>
  <c r="Q1887" i="1"/>
  <c r="Q1883" i="1"/>
  <c r="Q1879" i="1"/>
  <c r="Q1875" i="1"/>
  <c r="Q1867" i="1"/>
  <c r="Q1859" i="1"/>
  <c r="Q1851" i="1"/>
  <c r="Q1843" i="1"/>
  <c r="Q1835" i="1"/>
  <c r="Q1827" i="1"/>
  <c r="Q1819" i="1"/>
  <c r="Q1811" i="1"/>
  <c r="Q1803" i="1"/>
  <c r="Q1795" i="1"/>
  <c r="Q1787" i="1"/>
  <c r="Q1779" i="1"/>
  <c r="Q1771" i="1"/>
  <c r="Q1763" i="1"/>
  <c r="Q1755" i="1"/>
  <c r="Q1747" i="1"/>
  <c r="Q1739" i="1"/>
  <c r="Q1731" i="1"/>
  <c r="Q1723" i="1"/>
  <c r="Q1715" i="1"/>
  <c r="Q1707" i="1"/>
  <c r="Q1699" i="1"/>
  <c r="Q1691" i="1"/>
  <c r="Q1683" i="1"/>
  <c r="Q1675" i="1"/>
  <c r="Q1667" i="1"/>
  <c r="Q1659" i="1"/>
  <c r="Q1651" i="1"/>
  <c r="Q1643" i="1"/>
  <c r="Q1635" i="1"/>
  <c r="Q1627" i="1"/>
  <c r="Q1619" i="1"/>
  <c r="Q1611" i="1"/>
  <c r="Q1603" i="1"/>
  <c r="Q1595" i="1"/>
  <c r="Q1587" i="1"/>
  <c r="Q1579" i="1"/>
  <c r="Q1571" i="1"/>
  <c r="Q1563" i="1"/>
  <c r="Q1555" i="1"/>
  <c r="Q1547" i="1"/>
  <c r="Q1539" i="1"/>
  <c r="Q1531" i="1"/>
  <c r="Q1523" i="1"/>
  <c r="Q1515" i="1"/>
  <c r="Q1507" i="1"/>
  <c r="Q1499" i="1"/>
  <c r="Q1491" i="1"/>
  <c r="Q1483" i="1"/>
  <c r="Q1475" i="1"/>
  <c r="Q1467" i="1"/>
  <c r="Q1459" i="1"/>
  <c r="Q1451" i="1"/>
  <c r="Q1443" i="1"/>
  <c r="Q1435" i="1"/>
  <c r="Q1427" i="1"/>
  <c r="Q1419" i="1"/>
  <c r="Q1411" i="1"/>
  <c r="Q1403" i="1"/>
  <c r="Q1395" i="1"/>
  <c r="Q1387" i="1"/>
  <c r="Q1379" i="1"/>
  <c r="Q1371" i="1"/>
  <c r="Q1363" i="1"/>
  <c r="Q1355" i="1"/>
  <c r="Q1347" i="1"/>
  <c r="Q1339" i="1"/>
  <c r="Q1331" i="1"/>
  <c r="Q1323" i="1"/>
  <c r="Q1315" i="1"/>
  <c r="Q1307" i="1"/>
  <c r="Q1299" i="1"/>
  <c r="Q1291" i="1"/>
  <c r="Q1283" i="1"/>
  <c r="Q1275" i="1"/>
  <c r="Q1267" i="1"/>
  <c r="Q1259" i="1"/>
  <c r="Q1251" i="1"/>
  <c r="Q1243" i="1"/>
  <c r="Q1235" i="1"/>
  <c r="Q1227" i="1"/>
  <c r="Q1219" i="1"/>
  <c r="Q1211" i="1"/>
  <c r="Q1203" i="1"/>
  <c r="Q1195" i="1"/>
  <c r="Q1187" i="1"/>
  <c r="Q1179" i="1"/>
  <c r="Q1171" i="1"/>
  <c r="Q1163" i="1"/>
  <c r="Q1155" i="1"/>
  <c r="Q1147" i="1"/>
  <c r="Q1139" i="1"/>
  <c r="Q1131" i="1"/>
  <c r="Q1123" i="1"/>
  <c r="Q1115" i="1"/>
  <c r="Q1107" i="1"/>
  <c r="Q1099" i="1"/>
  <c r="Q1091" i="1"/>
  <c r="Q1083" i="1"/>
  <c r="Q1075" i="1"/>
  <c r="Q1067" i="1"/>
  <c r="Q1059" i="1"/>
  <c r="Q1051" i="1"/>
  <c r="Q1043" i="1"/>
  <c r="Q1035" i="1"/>
  <c r="Q1027" i="1"/>
  <c r="Q1019" i="1"/>
  <c r="Q1011" i="1"/>
  <c r="Q1003" i="1"/>
  <c r="Q995" i="1"/>
  <c r="Q987" i="1"/>
  <c r="Q979" i="1"/>
  <c r="Q971" i="1"/>
  <c r="Q963" i="1"/>
  <c r="Q955" i="1"/>
  <c r="Q947" i="1"/>
  <c r="Q939" i="1"/>
  <c r="Q931" i="1"/>
  <c r="Q923" i="1"/>
  <c r="Q915" i="1"/>
  <c r="Q907" i="1"/>
  <c r="Q899" i="1"/>
  <c r="Q891" i="1"/>
  <c r="Q883" i="1"/>
  <c r="Q875" i="1"/>
  <c r="Q867" i="1"/>
  <c r="Q859" i="1"/>
  <c r="Q851" i="1"/>
  <c r="Q835" i="1"/>
  <c r="Q819" i="1"/>
  <c r="Q803" i="1"/>
  <c r="Q787" i="1"/>
  <c r="Q771" i="1"/>
  <c r="Q755" i="1"/>
  <c r="Q739" i="1"/>
  <c r="Q723" i="1"/>
  <c r="Q707" i="1"/>
  <c r="Q691" i="1"/>
  <c r="Q675" i="1"/>
  <c r="Q659" i="1"/>
  <c r="Q643" i="1"/>
  <c r="Q627" i="1"/>
  <c r="Q611" i="1"/>
  <c r="Q595" i="1"/>
  <c r="Q579" i="1"/>
  <c r="Q563" i="1"/>
  <c r="Q547" i="1"/>
  <c r="Q531" i="1"/>
  <c r="Q515" i="1"/>
  <c r="Q499" i="1"/>
  <c r="Q483" i="1"/>
  <c r="Q467" i="1"/>
  <c r="Q451" i="1"/>
  <c r="Q435" i="1"/>
  <c r="Q419" i="1"/>
  <c r="Q403" i="1"/>
  <c r="Q387" i="1"/>
  <c r="Q371" i="1"/>
  <c r="Q355" i="1"/>
  <c r="Q337" i="1"/>
  <c r="Q305" i="1"/>
  <c r="Q273" i="1"/>
  <c r="Q241" i="1"/>
  <c r="Q209" i="1"/>
  <c r="Q177" i="1"/>
  <c r="Q145" i="1"/>
  <c r="Q113" i="1"/>
  <c r="Q81" i="1"/>
  <c r="Q49" i="1"/>
  <c r="Q17" i="1"/>
  <c r="AF13" i="1"/>
  <c r="AJ5" i="1"/>
  <c r="AG6" i="1"/>
  <c r="AG9" i="1" s="1"/>
  <c r="AG7" i="1"/>
  <c r="AG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<sst xmlns="http://schemas.openxmlformats.org/spreadsheetml/2006/main" count="45714" uniqueCount="8854">
  <si>
    <t>EmpID</t>
  </si>
  <si>
    <t>FirstName</t>
  </si>
  <si>
    <t>LastName</t>
  </si>
  <si>
    <t>StartDate</t>
  </si>
  <si>
    <t>ExitDate</t>
  </si>
  <si>
    <t>Title</t>
  </si>
  <si>
    <t>Manager</t>
  </si>
  <si>
    <t>ADEmail</t>
  </si>
  <si>
    <t>EmployeeStatus</t>
  </si>
  <si>
    <t>EmployeeType</t>
  </si>
  <si>
    <t>EmployeeClassificationType</t>
  </si>
  <si>
    <t>TerminationDescription</t>
  </si>
  <si>
    <t>DepartmentType</t>
  </si>
  <si>
    <t>Sub Department</t>
  </si>
  <si>
    <t>DOB</t>
  </si>
  <si>
    <t>Country</t>
  </si>
  <si>
    <t>Location</t>
  </si>
  <si>
    <t>JobFunctionDescription</t>
  </si>
  <si>
    <t>GenderCode</t>
  </si>
  <si>
    <t>Performance Score</t>
  </si>
  <si>
    <t>Current Employee Rating</t>
  </si>
  <si>
    <t>Salary</t>
  </si>
  <si>
    <t>Uriah</t>
  </si>
  <si>
    <t>Bridges</t>
  </si>
  <si>
    <t>Production Technician I</t>
  </si>
  <si>
    <t>Peter Oneill</t>
  </si>
  <si>
    <t>uriah.bridges@bilearner.com</t>
  </si>
  <si>
    <t>Active</t>
  </si>
  <si>
    <t>Contract</t>
  </si>
  <si>
    <t>Temporary</t>
  </si>
  <si>
    <t>Finance</t>
  </si>
  <si>
    <t>Finance &amp; Accounting</t>
  </si>
  <si>
    <t>India</t>
  </si>
  <si>
    <t>Mumbai Vikhroli</t>
  </si>
  <si>
    <t>Accounting</t>
  </si>
  <si>
    <t>Female</t>
  </si>
  <si>
    <t>Fully Meets</t>
  </si>
  <si>
    <t>Paula</t>
  </si>
  <si>
    <t>Small</t>
  </si>
  <si>
    <t>Renee Mccormick</t>
  </si>
  <si>
    <t>paula.small@bilearner.com</t>
  </si>
  <si>
    <t>Part-Time</t>
  </si>
  <si>
    <t>HR</t>
  </si>
  <si>
    <t>People Services</t>
  </si>
  <si>
    <t>Cayman Islands</t>
  </si>
  <si>
    <t>Cayman</t>
  </si>
  <si>
    <t>Labor</t>
  </si>
  <si>
    <t>Male</t>
  </si>
  <si>
    <t>Edward</t>
  </si>
  <si>
    <t>Buck</t>
  </si>
  <si>
    <t>Area Sales Manager</t>
  </si>
  <si>
    <t>Crystal Walker</t>
  </si>
  <si>
    <t>edward.buck@bilearner.com</t>
  </si>
  <si>
    <t>Full-Time</t>
  </si>
  <si>
    <t>Sales</t>
  </si>
  <si>
    <t>General - Sga</t>
  </si>
  <si>
    <t>Assistant</t>
  </si>
  <si>
    <t>Michael</t>
  </si>
  <si>
    <t>Riordan</t>
  </si>
  <si>
    <t>Rebekah Wright</t>
  </si>
  <si>
    <t>michael.riordan@bilearner.com</t>
  </si>
  <si>
    <t>China</t>
  </si>
  <si>
    <t>Beijing</t>
  </si>
  <si>
    <t>Clerk</t>
  </si>
  <si>
    <t>Jasmine</t>
  </si>
  <si>
    <t>Onque</t>
  </si>
  <si>
    <t>Jason Kim</t>
  </si>
  <si>
    <t>jasmine.onque@bilearner.com</t>
  </si>
  <si>
    <t>General - Con</t>
  </si>
  <si>
    <t>Laborer</t>
  </si>
  <si>
    <t>Maruk</t>
  </si>
  <si>
    <t>Fraval</t>
  </si>
  <si>
    <t>Sheri Campos</t>
  </si>
  <si>
    <t>maruk.fraval@bilearner.com</t>
  </si>
  <si>
    <t>Field Operations</t>
  </si>
  <si>
    <t>Driver</t>
  </si>
  <si>
    <t>Latia</t>
  </si>
  <si>
    <t>Costa</t>
  </si>
  <si>
    <t>Jacob Braun</t>
  </si>
  <si>
    <t>latia.costa@bilearner.com</t>
  </si>
  <si>
    <t>General - Eng</t>
  </si>
  <si>
    <t>Technician</t>
  </si>
  <si>
    <t>Exceeds</t>
  </si>
  <si>
    <t>Sharlene</t>
  </si>
  <si>
    <t>Terry</t>
  </si>
  <si>
    <t>Tracy Marquez</t>
  </si>
  <si>
    <t>sharlene.terry@bilearner.com</t>
  </si>
  <si>
    <t>Engineers</t>
  </si>
  <si>
    <t>Guangzhou</t>
  </si>
  <si>
    <t>Engineer</t>
  </si>
  <si>
    <t>Jac</t>
  </si>
  <si>
    <t>McKinzie</t>
  </si>
  <si>
    <t>Sharon Becker</t>
  </si>
  <si>
    <t>jac.mckinzie@bilearner.com</t>
  </si>
  <si>
    <t>Executive</t>
  </si>
  <si>
    <t>Executive Assistant</t>
  </si>
  <si>
    <t>Joseph</t>
  </si>
  <si>
    <t>Martins</t>
  </si>
  <si>
    <t>George Jenkins</t>
  </si>
  <si>
    <t>joseph.martins@bilearner.com</t>
  </si>
  <si>
    <t>Japan</t>
  </si>
  <si>
    <t>Tokyo</t>
  </si>
  <si>
    <t>Myriam</t>
  </si>
  <si>
    <t>Givens</t>
  </si>
  <si>
    <t>Troy White</t>
  </si>
  <si>
    <t>myriam.givens@bilearner.com</t>
  </si>
  <si>
    <t>IT/IS</t>
  </si>
  <si>
    <t>Dheepa</t>
  </si>
  <si>
    <t>Nguyen</t>
  </si>
  <si>
    <t>Brian Miller</t>
  </si>
  <si>
    <t>dheepa.nguyen@bilearner.com</t>
  </si>
  <si>
    <t>Bartholemew</t>
  </si>
  <si>
    <t>Khemmich</t>
  </si>
  <si>
    <t>Charles Parks</t>
  </si>
  <si>
    <t>bartholemew.khemmich@bilearner.com</t>
  </si>
  <si>
    <t>Splicing</t>
  </si>
  <si>
    <t>Splicer</t>
  </si>
  <si>
    <t>Xana</t>
  </si>
  <si>
    <t>Potts</t>
  </si>
  <si>
    <t>Gregory Walker</t>
  </si>
  <si>
    <t>xana.potts@bilearner.com</t>
  </si>
  <si>
    <t>Chengdu</t>
  </si>
  <si>
    <t>Controller</t>
  </si>
  <si>
    <t>Prater</t>
  </si>
  <si>
    <t>Jeremy</t>
  </si>
  <si>
    <t>Tyler Lewis</t>
  </si>
  <si>
    <t>prater.jeremy@bilearner.com</t>
  </si>
  <si>
    <t>Shanghai</t>
  </si>
  <si>
    <t>Lineman</t>
  </si>
  <si>
    <t>Kaylah</t>
  </si>
  <si>
    <t>Moon</t>
  </si>
  <si>
    <t>Ashley Scott</t>
  </si>
  <si>
    <t>kaylah.moon@bilearner.com</t>
  </si>
  <si>
    <t>Kristen</t>
  </si>
  <si>
    <t>Tate</t>
  </si>
  <si>
    <t>Lauren Jones</t>
  </si>
  <si>
    <t>kristen.tate@bilearner.com</t>
  </si>
  <si>
    <t>Project Management - Con</t>
  </si>
  <si>
    <t>Coordinator</t>
  </si>
  <si>
    <t>Bobby</t>
  </si>
  <si>
    <t>Rodgers</t>
  </si>
  <si>
    <t>Matthew Jackson</t>
  </si>
  <si>
    <t>bobby.rodgers@bilearner.com</t>
  </si>
  <si>
    <t>Director</t>
  </si>
  <si>
    <t>Reid</t>
  </si>
  <si>
    <t>Park</t>
  </si>
  <si>
    <t>Michelle Mitchell</t>
  </si>
  <si>
    <t>reid.park@bilearner.com</t>
  </si>
  <si>
    <t>Supervisor</t>
  </si>
  <si>
    <t>Hector</t>
  </si>
  <si>
    <t>Dalton</t>
  </si>
  <si>
    <t>Sydney French</t>
  </si>
  <si>
    <t>hector.dalton@bilearner.com</t>
  </si>
  <si>
    <t>Driller</t>
  </si>
  <si>
    <t>Mariela</t>
  </si>
  <si>
    <t>Schultz</t>
  </si>
  <si>
    <t>Michelle Evans MD</t>
  </si>
  <si>
    <t>mariela.schultz@bilearner.com</t>
  </si>
  <si>
    <t>Terminated</t>
  </si>
  <si>
    <t>Career Opportunity</t>
  </si>
  <si>
    <t>Angela</t>
  </si>
  <si>
    <t>Molina</t>
  </si>
  <si>
    <t>Patricia Cook</t>
  </si>
  <si>
    <t>angela.molina@bilearner.com</t>
  </si>
  <si>
    <t>Others</t>
  </si>
  <si>
    <t>Specialist</t>
  </si>
  <si>
    <t>Gerald</t>
  </si>
  <si>
    <t>Preston</t>
  </si>
  <si>
    <t>Ashley Reeves</t>
  </si>
  <si>
    <t>gerald.preston@bilearner.com</t>
  </si>
  <si>
    <t>End of Contract</t>
  </si>
  <si>
    <t>Reilly</t>
  </si>
  <si>
    <t>Moyer</t>
  </si>
  <si>
    <t>Stanley Harvey</t>
  </si>
  <si>
    <t>reilly.moyer@bilearner.com</t>
  </si>
  <si>
    <t>Operator</t>
  </si>
  <si>
    <t>Carlee</t>
  </si>
  <si>
    <t>French</t>
  </si>
  <si>
    <t>Michael Bradshaw</t>
  </si>
  <si>
    <t>carlee.french@bilearner.com</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</si>
  <si>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</si>
  <si>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</si>
  <si>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</si>
  <si>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</si>
  <si>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</si>
  <si>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</si>
  <si>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</si>
  <si>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</si>
  <si>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</si>
  <si>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</si>
  <si>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</si>
  <si>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</si>
  <si>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</si>
  <si>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</si>
  <si>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</si>
  <si>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</si>
  <si>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</si>
  <si>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</si>
  <si>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</si>
  <si>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Project Management - Eng</t>
  </si>
  <si>
    <t>Axel</t>
  </si>
  <si>
    <t>Howe</t>
  </si>
  <si>
    <t>Martin Hammond</t>
  </si>
  <si>
    <t>axel.howe@bilearner.com</t>
  </si>
  <si>
    <t>Milton</t>
  </si>
  <si>
    <t>Wall</t>
  </si>
  <si>
    <t>Sara Bell</t>
  </si>
  <si>
    <t>milton.wall@bilearner.com</t>
  </si>
  <si>
    <t>Cory</t>
  </si>
  <si>
    <t>Robinson</t>
  </si>
  <si>
    <t>Elizabeth Anderson</t>
  </si>
  <si>
    <t>cory.robinson@bilearner.com</t>
  </si>
  <si>
    <t>Early release of contract</t>
  </si>
  <si>
    <t>Saniya</t>
  </si>
  <si>
    <t>Yu</t>
  </si>
  <si>
    <t>Erin Bailey</t>
  </si>
  <si>
    <t>saniya.yu@bilearner.com</t>
  </si>
  <si>
    <t>Alisa</t>
  </si>
  <si>
    <t>James</t>
  </si>
  <si>
    <t>Dennis Henderson</t>
  </si>
  <si>
    <t>alisa.james@bilearner.com</t>
  </si>
  <si>
    <t>Aerial</t>
  </si>
  <si>
    <t>Foshan</t>
  </si>
  <si>
    <t>Lincoln</t>
  </si>
  <si>
    <t>Compton</t>
  </si>
  <si>
    <t>Tammy Conner</t>
  </si>
  <si>
    <t>lincoln.compton@bilearner.com</t>
  </si>
  <si>
    <t>Aliana</t>
  </si>
  <si>
    <t>Nolan</t>
  </si>
  <si>
    <t>Brianna Mathews</t>
  </si>
  <si>
    <t>aliana.nolan@bilearner.com</t>
  </si>
  <si>
    <t>Kayden</t>
  </si>
  <si>
    <t>Dodson</t>
  </si>
  <si>
    <t>Jessica Peters</t>
  </si>
  <si>
    <t>kayden.dodson@bilearner.com</t>
  </si>
  <si>
    <t>Tower Hand</t>
  </si>
  <si>
    <t>Duke</t>
  </si>
  <si>
    <t>Mark Harris</t>
  </si>
  <si>
    <t>james.duke@bilearner.com</t>
  </si>
  <si>
    <t>Shop (Fleet)</t>
  </si>
  <si>
    <t>Mechanic</t>
  </si>
  <si>
    <t>Willow</t>
  </si>
  <si>
    <t>Stuart</t>
  </si>
  <si>
    <t>Elizabeth Tapia</t>
  </si>
  <si>
    <t>willow.stuart@bilearner.com</t>
  </si>
  <si>
    <t>Flagger</t>
  </si>
  <si>
    <t>Clayton</t>
  </si>
  <si>
    <t>Walker</t>
  </si>
  <si>
    <t>Jon Holden</t>
  </si>
  <si>
    <t>clayton.walker@bilearner.com</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</si>
  <si>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</si>
  <si>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</si>
  <si>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</si>
  <si>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</si>
  <si>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</si>
  <si>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</si>
  <si>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</si>
  <si>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</si>
  <si>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</si>
  <si>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</si>
  <si>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</si>
  <si>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</si>
  <si>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Esteban</t>
  </si>
  <si>
    <t>Gilbert</t>
  </si>
  <si>
    <t>Gail Ali</t>
  </si>
  <si>
    <t>esteban.gilbert@bilearner.com</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</si>
  <si>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</si>
  <si>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</si>
  <si>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</si>
  <si>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</si>
  <si>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</si>
  <si>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</si>
  <si>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</si>
  <si>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</si>
  <si>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</si>
  <si>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</si>
  <si>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</si>
  <si>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</si>
  <si>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</si>
  <si>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</si>
  <si>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</si>
  <si>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</si>
  <si>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</si>
  <si>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</si>
  <si>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</si>
  <si>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</si>
  <si>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</si>
  <si>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Charlie</t>
  </si>
  <si>
    <t>Koch</t>
  </si>
  <si>
    <t>Samantha Cardenas</t>
  </si>
  <si>
    <t>charlie.koch@bilearner.com</t>
  </si>
  <si>
    <t>Sonny</t>
  </si>
  <si>
    <t>Horne</t>
  </si>
  <si>
    <t>Nancy Johnson</t>
  </si>
  <si>
    <t>sonny.horne@bilearner.com</t>
  </si>
  <si>
    <t>Thomas</t>
  </si>
  <si>
    <t>Chandler</t>
  </si>
  <si>
    <t>Richard Hodges</t>
  </si>
  <si>
    <t>thomas.chandler@bilearner.com</t>
  </si>
  <si>
    <t>Groundman</t>
  </si>
  <si>
    <t>Sarai</t>
  </si>
  <si>
    <t>Stone</t>
  </si>
  <si>
    <t>Madison Wilson</t>
  </si>
  <si>
    <t>sarai.stone@bilearner.com</t>
  </si>
  <si>
    <t>Shenzhen</t>
  </si>
  <si>
    <t>Jerimiah</t>
  </si>
  <si>
    <t>Harmon</t>
  </si>
  <si>
    <t>Eric King</t>
  </si>
  <si>
    <t>jerimiah.harmon@bilearner.com</t>
  </si>
  <si>
    <t>Leland</t>
  </si>
  <si>
    <t>Allen</t>
  </si>
  <si>
    <t>Brandon Harris</t>
  </si>
  <si>
    <t>leland.allen@bilearner.com</t>
  </si>
  <si>
    <t>Cristal</t>
  </si>
  <si>
    <t>Bolton</t>
  </si>
  <si>
    <t>Matthew Flores</t>
  </si>
  <si>
    <t>cristal.bolton@bilearner.com</t>
  </si>
  <si>
    <t>Guernsey</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</si>
  <si>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</si>
  <si>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</si>
  <si>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</si>
  <si>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</si>
  <si>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</si>
  <si>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</si>
  <si>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</si>
  <si>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</si>
  <si>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</si>
  <si>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</si>
  <si>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</si>
  <si>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</si>
  <si>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</si>
  <si>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</si>
  <si>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</si>
  <si>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</si>
  <si>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</si>
  <si>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</si>
  <si>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</si>
  <si>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</si>
  <si>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</si>
  <si>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</si>
  <si>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</si>
  <si>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</si>
  <si>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</si>
  <si>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</si>
  <si>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</si>
  <si>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</si>
  <si>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</si>
  <si>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</si>
  <si>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</si>
  <si>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</si>
  <si>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</si>
  <si>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</si>
  <si>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</si>
  <si>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</si>
  <si>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</si>
  <si>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Bangalore</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</si>
  <si>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</si>
  <si>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</si>
  <si>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</si>
  <si>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</si>
  <si>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</si>
  <si>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</si>
  <si>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</si>
  <si>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</si>
  <si>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</si>
  <si>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</si>
  <si>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</si>
  <si>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</si>
  <si>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</si>
  <si>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</si>
  <si>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</si>
  <si>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</si>
  <si>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</si>
  <si>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Aspen</t>
  </si>
  <si>
    <t>Bentley</t>
  </si>
  <si>
    <t>Barbara Garcia</t>
  </si>
  <si>
    <t>aspen.bentley@bilearner.com</t>
  </si>
  <si>
    <t>Graham</t>
  </si>
  <si>
    <t>Rodriguez</t>
  </si>
  <si>
    <t>Kendra Murray</t>
  </si>
  <si>
    <t>graham.rodriguez@bilearner.com</t>
  </si>
  <si>
    <t>Joel</t>
  </si>
  <si>
    <t>Mcmillan</t>
  </si>
  <si>
    <t>Peter Harvey</t>
  </si>
  <si>
    <t>joel.mcmillan@bilearner.com</t>
  </si>
  <si>
    <t>Maci</t>
  </si>
  <si>
    <t>Frost</t>
  </si>
  <si>
    <t>Patrick Daniel</t>
  </si>
  <si>
    <t>maci.frost@bilearner.com</t>
  </si>
  <si>
    <t>Lucas</t>
  </si>
  <si>
    <t>Bryan Douglas</t>
  </si>
  <si>
    <t>nevaeh.lucas@bilearner.com</t>
  </si>
  <si>
    <t>Garrett</t>
  </si>
  <si>
    <t>Zimmerman</t>
  </si>
  <si>
    <t>Destiny Hopkins</t>
  </si>
  <si>
    <t>garrett.zimmerman@bilearner.com</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</si>
  <si>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</si>
  <si>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</si>
  <si>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</si>
  <si>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</si>
  <si>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</si>
  <si>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</si>
  <si>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</si>
  <si>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</si>
  <si>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</si>
  <si>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</si>
  <si>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</si>
  <si>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</si>
  <si>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</si>
  <si>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</si>
  <si>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</si>
  <si>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</si>
  <si>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</si>
  <si>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</si>
  <si>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</si>
  <si>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</si>
  <si>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</si>
  <si>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Ivan</t>
  </si>
  <si>
    <t>Huff</t>
  </si>
  <si>
    <t>John Miller</t>
  </si>
  <si>
    <t>ivan.huff@bilearner.com</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</si>
  <si>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</si>
  <si>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</si>
  <si>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</si>
  <si>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</si>
  <si>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</si>
  <si>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</si>
  <si>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</si>
  <si>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</si>
  <si>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</si>
  <si>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</si>
  <si>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</si>
  <si>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</si>
  <si>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</si>
  <si>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</si>
  <si>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</si>
  <si>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Tyrone</t>
  </si>
  <si>
    <t>Sosa</t>
  </si>
  <si>
    <t>Lindsay Chang</t>
  </si>
  <si>
    <t>tyrone.sosa@bilearner.com</t>
  </si>
  <si>
    <t>Yard (Material Handling)</t>
  </si>
  <si>
    <t>Damaris</t>
  </si>
  <si>
    <t>Cisneros</t>
  </si>
  <si>
    <t>Sharon Ruiz</t>
  </si>
  <si>
    <t>damaris.cisneros@bilearner.com</t>
  </si>
  <si>
    <t>Alexus</t>
  </si>
  <si>
    <t>Estes</t>
  </si>
  <si>
    <t>April Randolph</t>
  </si>
  <si>
    <t>alexus.estes@bilearner.com</t>
  </si>
  <si>
    <t>Kinsley</t>
  </si>
  <si>
    <t>Flowers</t>
  </si>
  <si>
    <t>Mary Reilly</t>
  </si>
  <si>
    <t>kinsley.flowers@bilearner.com</t>
  </si>
  <si>
    <t>Deborah</t>
  </si>
  <si>
    <t>Love</t>
  </si>
  <si>
    <t>Eric Goodman</t>
  </si>
  <si>
    <t>deborah.love@bilearner.com</t>
  </si>
  <si>
    <t>Milagros</t>
  </si>
  <si>
    <t>Francis</t>
  </si>
  <si>
    <t>Caleb Schneider</t>
  </si>
  <si>
    <t>milagros.francis@bilearner.com</t>
  </si>
  <si>
    <t>Roberto</t>
  </si>
  <si>
    <t>Cheryl Henry</t>
  </si>
  <si>
    <t>roberto.michael@bilearner.com</t>
  </si>
  <si>
    <t>Elaine</t>
  </si>
  <si>
    <t>Ewing</t>
  </si>
  <si>
    <t>Dan Hernandez</t>
  </si>
  <si>
    <t>elaine.ewing@bilearner.com</t>
  </si>
  <si>
    <t>Caiden</t>
  </si>
  <si>
    <t>Munoz</t>
  </si>
  <si>
    <t>Teresa Daniel</t>
  </si>
  <si>
    <t>caiden.munoz@bilearner.com</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</si>
  <si>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</si>
  <si>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</si>
  <si>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</si>
  <si>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</si>
  <si>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</si>
  <si>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</si>
  <si>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</si>
  <si>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</si>
  <si>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</si>
  <si>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</si>
  <si>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</si>
  <si>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</si>
  <si>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Emmanuel</t>
  </si>
  <si>
    <t>Franklin</t>
  </si>
  <si>
    <t>Adam Gibson</t>
  </si>
  <si>
    <t>emmanuel.franklin@bilearner.com</t>
  </si>
  <si>
    <t>Mccormick</t>
  </si>
  <si>
    <t>Stephanie Duke</t>
  </si>
  <si>
    <t>clayton.mccormick@bilearner.com</t>
  </si>
  <si>
    <t>Darius</t>
  </si>
  <si>
    <t>Krause</t>
  </si>
  <si>
    <t>Paige Flores MD</t>
  </si>
  <si>
    <t>darius.krause@bilearner.com</t>
  </si>
  <si>
    <t>Ahmed</t>
  </si>
  <si>
    <t>Hawkins</t>
  </si>
  <si>
    <t>Hannah Snyder</t>
  </si>
  <si>
    <t>ahmed.hawkins@bilearner.com</t>
  </si>
  <si>
    <t>Kymani</t>
  </si>
  <si>
    <t>Benjamin</t>
  </si>
  <si>
    <t>William Ayala</t>
  </si>
  <si>
    <t>kymani.benjamin@bilearner.com</t>
  </si>
  <si>
    <t>Callum</t>
  </si>
  <si>
    <t>Mcdaniel</t>
  </si>
  <si>
    <t>Samuel Moore</t>
  </si>
  <si>
    <t>callum.mcdaniel@bilearner.com</t>
  </si>
  <si>
    <t>Top Hand</t>
  </si>
  <si>
    <t>Zariah</t>
  </si>
  <si>
    <t>Black</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</si>
  <si>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</si>
  <si>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</si>
  <si>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</si>
  <si>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</si>
  <si>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</si>
  <si>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</si>
  <si>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</si>
  <si>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</si>
  <si>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</si>
  <si>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</si>
  <si>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</si>
  <si>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</si>
  <si>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</si>
  <si>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</si>
  <si>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</si>
  <si>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Lee</t>
  </si>
  <si>
    <t>Frye</t>
  </si>
  <si>
    <t>Sonia Diaz</t>
  </si>
  <si>
    <t>lee.frye@bilearner.com</t>
  </si>
  <si>
    <t>Veronica</t>
  </si>
  <si>
    <t>Rowe</t>
  </si>
  <si>
    <t>Brian Morton</t>
  </si>
  <si>
    <t>veronica.rowe@bilearner.com</t>
  </si>
  <si>
    <t>Aylin</t>
  </si>
  <si>
    <t>Berg</t>
  </si>
  <si>
    <t>Thomas Holmes</t>
  </si>
  <si>
    <t>aylin.berg@bilearner.com</t>
  </si>
  <si>
    <t>Administrative</t>
  </si>
  <si>
    <t>Neveah</t>
  </si>
  <si>
    <t>Dawn Perez</t>
  </si>
  <si>
    <t>neveah.rowe@bilearner.com</t>
  </si>
  <si>
    <t>Keith</t>
  </si>
  <si>
    <t>Baxter</t>
  </si>
  <si>
    <t>Diane Parker</t>
  </si>
  <si>
    <t>keith.baxter@bilearner.com</t>
  </si>
  <si>
    <t>Chaz</t>
  </si>
  <si>
    <t>Bruce</t>
  </si>
  <si>
    <t>John Johnson</t>
  </si>
  <si>
    <t>chaz.bruce@bilearner.com</t>
  </si>
  <si>
    <t>Maya</t>
  </si>
  <si>
    <t>Mccann</t>
  </si>
  <si>
    <t>Dakota Robinson</t>
  </si>
  <si>
    <t>maya.mccann@bilearner.com</t>
  </si>
  <si>
    <t>Aaron</t>
  </si>
  <si>
    <t>Weber</t>
  </si>
  <si>
    <t>Melanie Garcia</t>
  </si>
  <si>
    <t>aaron.weber@bilearner.com</t>
  </si>
  <si>
    <t>Ellie</t>
  </si>
  <si>
    <t>Gill</t>
  </si>
  <si>
    <t>Amanda Knight</t>
  </si>
  <si>
    <t>ellie.gill@bilearner.com</t>
  </si>
  <si>
    <t>Rayne</t>
  </si>
  <si>
    <t>Kerr</t>
  </si>
  <si>
    <t>Kimberly Cardenas</t>
  </si>
  <si>
    <t>rayne.kerr@bilearner.com</t>
  </si>
  <si>
    <t>Samara</t>
  </si>
  <si>
    <t>Mcbride</t>
  </si>
  <si>
    <t>Laura Salinas</t>
  </si>
  <si>
    <t>samara.mcbride@bilearner.com</t>
  </si>
  <si>
    <t>Ryann</t>
  </si>
  <si>
    <t>Rubio</t>
  </si>
  <si>
    <t>Andres Jones</t>
  </si>
  <si>
    <t>ryann.rubio@bilearner.com</t>
  </si>
  <si>
    <t>Locator</t>
  </si>
  <si>
    <t>Paris</t>
  </si>
  <si>
    <t>Carr</t>
  </si>
  <si>
    <t>Jeffrey Huffman</t>
  </si>
  <si>
    <t>paris.carr@bilearner.com</t>
  </si>
  <si>
    <t>Adriel</t>
  </si>
  <si>
    <t>Wiggins</t>
  </si>
  <si>
    <t>Sara Edwards</t>
  </si>
  <si>
    <t>adriel.wiggins@bilearner.com</t>
  </si>
  <si>
    <t>Sanaa</t>
  </si>
  <si>
    <t>Glass</t>
  </si>
  <si>
    <t>Stephen Garcia</t>
  </si>
  <si>
    <t>sanaa.glass@bilearner.com</t>
  </si>
  <si>
    <t>Ryan</t>
  </si>
  <si>
    <t>Lynch</t>
  </si>
  <si>
    <t>Tracy Castro MD</t>
  </si>
  <si>
    <t>ryan.lynch@bilearner.com</t>
  </si>
  <si>
    <t>Atkinson</t>
  </si>
  <si>
    <t>Jennifer Hicks</t>
  </si>
  <si>
    <t>charlie.atkinson@bilearner.com</t>
  </si>
  <si>
    <t>Billing</t>
  </si>
  <si>
    <t>Emery</t>
  </si>
  <si>
    <t>Roach</t>
  </si>
  <si>
    <t>Victoria Bailey</t>
  </si>
  <si>
    <t>emery.roach@bilearner.com</t>
  </si>
  <si>
    <t>Mumbai Andheri</t>
  </si>
  <si>
    <t>Harper</t>
  </si>
  <si>
    <t>Ramos</t>
  </si>
  <si>
    <t>Maria Chan</t>
  </si>
  <si>
    <t>harper.ramos@bilearner.com</t>
  </si>
  <si>
    <t>Khalil</t>
  </si>
  <si>
    <t>Mendez</t>
  </si>
  <si>
    <t>Regina Martinez</t>
  </si>
  <si>
    <t>khalil.mendez@bilearner.com</t>
  </si>
  <si>
    <t>Lizeth</t>
  </si>
  <si>
    <t>Holland</t>
  </si>
  <si>
    <t>Tonya Martin</t>
  </si>
  <si>
    <t>lizeth.holland@bilearner.com</t>
  </si>
  <si>
    <t>Mumbai Bandra</t>
  </si>
  <si>
    <t>Cpo</t>
  </si>
  <si>
    <t>Matilda</t>
  </si>
  <si>
    <t>Randall</t>
  </si>
  <si>
    <t>Daniel Wolf</t>
  </si>
  <si>
    <t>matilda.randall@bilearner.com</t>
  </si>
  <si>
    <t>Drafter</t>
  </si>
  <si>
    <t>Damien</t>
  </si>
  <si>
    <t>Sarah Petersen</t>
  </si>
  <si>
    <t>damien.howe@bilearner.com</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</si>
  <si>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</si>
  <si>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</si>
  <si>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</si>
  <si>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</si>
  <si>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</si>
  <si>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</si>
  <si>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</si>
  <si>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</si>
  <si>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</si>
  <si>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</si>
  <si>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</si>
  <si>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</si>
  <si>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</si>
  <si>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New Delhi</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</si>
  <si>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</si>
  <si>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</si>
  <si>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</si>
  <si>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</si>
  <si>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</si>
  <si>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</si>
  <si>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</si>
  <si>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</si>
  <si>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</si>
  <si>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</si>
  <si>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</si>
  <si>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</si>
  <si>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</si>
  <si>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Nore</t>
  </si>
  <si>
    <t>Sadki</t>
  </si>
  <si>
    <t>Patricia Carter</t>
  </si>
  <si>
    <t>nore.sadki@bilearner.com</t>
  </si>
  <si>
    <t>PIP</t>
  </si>
  <si>
    <t>Susan</t>
  </si>
  <si>
    <t>Lundy</t>
  </si>
  <si>
    <t>Diana Johnson</t>
  </si>
  <si>
    <t>susan.lundy@bilearner.com</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</si>
  <si>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</si>
  <si>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</si>
  <si>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</si>
  <si>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</si>
  <si>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</si>
  <si>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</si>
  <si>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</si>
  <si>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</si>
  <si>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</si>
  <si>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</si>
  <si>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</si>
  <si>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</si>
  <si>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</si>
  <si>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</si>
  <si>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</si>
  <si>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</si>
  <si>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Beatrice</t>
  </si>
  <si>
    <t>Chace</t>
  </si>
  <si>
    <t>Margaret Hampton</t>
  </si>
  <si>
    <t>beatrice.chace@bilearner.com</t>
  </si>
  <si>
    <t>Adrienne J</t>
  </si>
  <si>
    <t>Homberger</t>
  </si>
  <si>
    <t>Brandon Miller</t>
  </si>
  <si>
    <t>adrienne j.homberger@bilearner.com</t>
  </si>
  <si>
    <t>Marilyn</t>
  </si>
  <si>
    <t>Linares</t>
  </si>
  <si>
    <t>Dr. Matthew Schmitt</t>
  </si>
  <si>
    <t>marilyn.linares@bilearner.com</t>
  </si>
  <si>
    <t>Timothy</t>
  </si>
  <si>
    <t>Sullivan</t>
  </si>
  <si>
    <t>Shawn Berry</t>
  </si>
  <si>
    <t>timothy.sullivan@bilearner.com</t>
  </si>
  <si>
    <t>Jennifer</t>
  </si>
  <si>
    <t>Medeiros</t>
  </si>
  <si>
    <t>Brittany Martin</t>
  </si>
  <si>
    <t>jennifer.medeiros@bilearner.com</t>
  </si>
  <si>
    <t>Anna</t>
  </si>
  <si>
    <t>Von Massenbach</t>
  </si>
  <si>
    <t>Timothy Weaver</t>
  </si>
  <si>
    <t>anna.von massenbach@bilearner.com</t>
  </si>
  <si>
    <t>George</t>
  </si>
  <si>
    <t>Amanda Smith</t>
  </si>
  <si>
    <t>george.johnson@bilearner.com</t>
  </si>
  <si>
    <t>Erilus</t>
  </si>
  <si>
    <t>Marc Cummings</t>
  </si>
  <si>
    <t>angela.erilus@bilearner.com</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</si>
  <si>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</si>
  <si>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</si>
  <si>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</si>
  <si>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</si>
  <si>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</si>
  <si>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</si>
  <si>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</si>
  <si>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</si>
  <si>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</si>
  <si>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</si>
  <si>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</si>
  <si>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</si>
  <si>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</si>
  <si>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</si>
  <si>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</si>
  <si>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</si>
  <si>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</si>
  <si>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</si>
  <si>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</si>
  <si>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</si>
  <si>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Augustus</t>
  </si>
  <si>
    <t>Drake</t>
  </si>
  <si>
    <t>Elizabeth Robertson</t>
  </si>
  <si>
    <t>augustus.drake@bilearner.com</t>
  </si>
  <si>
    <t>Gracelyn</t>
  </si>
  <si>
    <t>Huynh</t>
  </si>
  <si>
    <t>Tasha Mayer</t>
  </si>
  <si>
    <t>gracelyn.huynh@bilearner.com</t>
  </si>
  <si>
    <t>Construction Manager</t>
  </si>
  <si>
    <t>Orlando</t>
  </si>
  <si>
    <t>Chris Walker</t>
  </si>
  <si>
    <t>orlando.armstrong@bilearner.com</t>
  </si>
  <si>
    <t>Everett</t>
  </si>
  <si>
    <t>Traci Floyd</t>
  </si>
  <si>
    <t>edward.everett@bilearner.com</t>
  </si>
  <si>
    <t>Jaqueline</t>
  </si>
  <si>
    <t>Terrell</t>
  </si>
  <si>
    <t>Veronica Wiley</t>
  </si>
  <si>
    <t>jaqueline.terrell@bilearner.com</t>
  </si>
  <si>
    <t>Mccullough</t>
  </si>
  <si>
    <t>Katherine Gay</t>
  </si>
  <si>
    <t>quinn.mccullough@bilearner.com</t>
  </si>
  <si>
    <t>Selena</t>
  </si>
  <si>
    <t>Greer</t>
  </si>
  <si>
    <t>Paul Lopez</t>
  </si>
  <si>
    <t>selena.greer@bilearner.com</t>
  </si>
  <si>
    <t>Giovani</t>
  </si>
  <si>
    <t>Roy</t>
  </si>
  <si>
    <t>Jay Bush</t>
  </si>
  <si>
    <t>giovani.roy@bilearner.com</t>
  </si>
  <si>
    <t>Dominik</t>
  </si>
  <si>
    <t>Mullen</t>
  </si>
  <si>
    <t>Jessica Allen</t>
  </si>
  <si>
    <t>dominik.mullen@bilearner.com</t>
  </si>
  <si>
    <t>Abdullah</t>
  </si>
  <si>
    <t>Ellison</t>
  </si>
  <si>
    <t>Dr. William Thompson</t>
  </si>
  <si>
    <t>abdullah.ellison@bilearner.com</t>
  </si>
  <si>
    <t>Andre</t>
  </si>
  <si>
    <t>Guzman</t>
  </si>
  <si>
    <t>Mrs. Audrey Gonzalez DDS</t>
  </si>
  <si>
    <t>andre.guzman@bilearner.com</t>
  </si>
  <si>
    <t>Brayden</t>
  </si>
  <si>
    <t>Malone</t>
  </si>
  <si>
    <t>Ashley Bradshaw</t>
  </si>
  <si>
    <t>brayden.malone@bilearner.com</t>
  </si>
  <si>
    <t>Maribel</t>
  </si>
  <si>
    <t>Morrison</t>
  </si>
  <si>
    <t>Ashley Meyer</t>
  </si>
  <si>
    <t>maribel.morrison@bilearner.com</t>
  </si>
  <si>
    <t>Fisher</t>
  </si>
  <si>
    <t>Stafford</t>
  </si>
  <si>
    <t>Nicole Delgado</t>
  </si>
  <si>
    <t>fisher.stafford@bilearner.com</t>
  </si>
  <si>
    <t>Kellen</t>
  </si>
  <si>
    <t>Medina</t>
  </si>
  <si>
    <t>John Henry</t>
  </si>
  <si>
    <t>kellen.medina@bilearner.com</t>
  </si>
  <si>
    <t>Brenton</t>
  </si>
  <si>
    <t>Monroe</t>
  </si>
  <si>
    <t>Autumn Decker</t>
  </si>
  <si>
    <t>brenton.monroe@bilearner.com</t>
  </si>
  <si>
    <t>Derick</t>
  </si>
  <si>
    <t>Rocha</t>
  </si>
  <si>
    <t>Alex Moore</t>
  </si>
  <si>
    <t>derick.rocha@bilearner.com</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</si>
  <si>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</si>
  <si>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</si>
  <si>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</si>
  <si>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</si>
  <si>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</si>
  <si>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</si>
  <si>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</si>
  <si>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</si>
  <si>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</si>
  <si>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</si>
  <si>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</si>
  <si>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</si>
  <si>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</si>
  <si>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</si>
  <si>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</si>
  <si>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Houston</t>
  </si>
  <si>
    <t>Aguirre</t>
  </si>
  <si>
    <t>Christine Costa</t>
  </si>
  <si>
    <t>houston.aguirre@bilearner.com</t>
  </si>
  <si>
    <t>Kane</t>
  </si>
  <si>
    <t>Owen</t>
  </si>
  <si>
    <t>Mark Hale</t>
  </si>
  <si>
    <t>kane.owen@bilearner.com</t>
  </si>
  <si>
    <t>Emerson</t>
  </si>
  <si>
    <t>Pitts</t>
  </si>
  <si>
    <t>Destiny Johnson</t>
  </si>
  <si>
    <t>emerson.pitts@bilearner.com</t>
  </si>
  <si>
    <t>Clarissa</t>
  </si>
  <si>
    <t>Winters</t>
  </si>
  <si>
    <t>Eric Gonzales</t>
  </si>
  <si>
    <t>clarissa.winters@bilearner.com</t>
  </si>
  <si>
    <t>Frankie</t>
  </si>
  <si>
    <t>Atkins</t>
  </si>
  <si>
    <t>Christopher Murray</t>
  </si>
  <si>
    <t>frankie.atkins@bilearner.com</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</si>
  <si>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</si>
  <si>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</si>
  <si>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</si>
  <si>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</si>
  <si>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</si>
  <si>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</si>
  <si>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</si>
  <si>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</si>
  <si>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</si>
  <si>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</si>
  <si>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</si>
  <si>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</si>
  <si>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</si>
  <si>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</si>
  <si>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</si>
  <si>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</si>
  <si>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</si>
  <si>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</si>
  <si>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</si>
  <si>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Indore</t>
  </si>
  <si>
    <t>Amirah</t>
  </si>
  <si>
    <t>Jason Owens</t>
  </si>
  <si>
    <t>amirah.johnson@bilearner.com</t>
  </si>
  <si>
    <t>Bridget</t>
  </si>
  <si>
    <t>Deleon</t>
  </si>
  <si>
    <t>Clifford Martinez</t>
  </si>
  <si>
    <t>bridget.deleon@bilearner.com</t>
  </si>
  <si>
    <t>Field Project Manager</t>
  </si>
  <si>
    <t>Martin</t>
  </si>
  <si>
    <t>Lee Hudson</t>
  </si>
  <si>
    <t>martin.weber@bilearner.com</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</si>
  <si>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</si>
  <si>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</si>
  <si>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</si>
  <si>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</si>
  <si>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</si>
  <si>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</si>
  <si>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</si>
  <si>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</si>
  <si>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</si>
  <si>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</si>
  <si>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</si>
  <si>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</si>
  <si>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</si>
  <si>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</si>
  <si>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</si>
  <si>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</si>
  <si>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Noel</t>
  </si>
  <si>
    <t>Ramirez</t>
  </si>
  <si>
    <t>Mr. Nicholas Austin</t>
  </si>
  <si>
    <t>noel.ramirez@bilearner.com</t>
  </si>
  <si>
    <t>Victoria</t>
  </si>
  <si>
    <t>Franco</t>
  </si>
  <si>
    <t>Natalie Cannon</t>
  </si>
  <si>
    <t>victoria.franco@bilearner.com</t>
  </si>
  <si>
    <t>Danika</t>
  </si>
  <si>
    <t>Fleming</t>
  </si>
  <si>
    <t>Christopher Ayers</t>
  </si>
  <si>
    <t>danika.fleming@bilearner.com</t>
  </si>
  <si>
    <t>Kline</t>
  </si>
  <si>
    <t>Elizabeth Burton</t>
  </si>
  <si>
    <t>jocelyn.kline@bilearner.com</t>
  </si>
  <si>
    <t>Cesar</t>
  </si>
  <si>
    <t>Higgins</t>
  </si>
  <si>
    <t>Timothy Curtis</t>
  </si>
  <si>
    <t>cesar.higgins@bilearner.com</t>
  </si>
  <si>
    <t>Gabriel</t>
  </si>
  <si>
    <t>Tammy Navarro</t>
  </si>
  <si>
    <t>gabriel.dodson@bilearner.com</t>
  </si>
  <si>
    <t>Raphael</t>
  </si>
  <si>
    <t>Sandoval</t>
  </si>
  <si>
    <t>Natalie Baker</t>
  </si>
  <si>
    <t>raphael.sandoval@bilearner.com</t>
  </si>
  <si>
    <t>Ruth</t>
  </si>
  <si>
    <t>Harrell</t>
  </si>
  <si>
    <t>Jesse Wilson</t>
  </si>
  <si>
    <t>ruth.harrell@bilearner.com</t>
  </si>
  <si>
    <t>Peyton</t>
  </si>
  <si>
    <t>Barber</t>
  </si>
  <si>
    <t>Megan Small</t>
  </si>
  <si>
    <t>peyton.barber@bilearner.com</t>
  </si>
  <si>
    <t>Reginald</t>
  </si>
  <si>
    <t>Lowery</t>
  </si>
  <si>
    <t>Dr. David Austin Jr.</t>
  </si>
  <si>
    <t>reginald.lowery@bilearner.com</t>
  </si>
  <si>
    <t>Stephanie</t>
  </si>
  <si>
    <t>Briggs</t>
  </si>
  <si>
    <t>Scott Davis</t>
  </si>
  <si>
    <t>stephanie.briggs@bilearner.com</t>
  </si>
  <si>
    <t>Shaniya</t>
  </si>
  <si>
    <t>Becker</t>
  </si>
  <si>
    <t>Kristin Salinas</t>
  </si>
  <si>
    <t>shaniya.becker@bilearner.com</t>
  </si>
  <si>
    <t>Apprentice</t>
  </si>
  <si>
    <t>Oconnell</t>
  </si>
  <si>
    <t>Bridget Jones</t>
  </si>
  <si>
    <t>ryan.oconnell@bilearner.com</t>
  </si>
  <si>
    <t>Emma</t>
  </si>
  <si>
    <t>Ware</t>
  </si>
  <si>
    <t>Melissa Wilkinson</t>
  </si>
  <si>
    <t>emma.ware@bilearner.com</t>
  </si>
  <si>
    <t>Keyon</t>
  </si>
  <si>
    <t>Haley</t>
  </si>
  <si>
    <t>Eric Cunningham</t>
  </si>
  <si>
    <t>keyon.haley@bilearner.com</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</si>
  <si>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</si>
  <si>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</si>
  <si>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</si>
  <si>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</si>
  <si>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</si>
  <si>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</si>
  <si>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</si>
  <si>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</si>
  <si>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</si>
  <si>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</si>
  <si>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</si>
  <si>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</si>
  <si>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</si>
  <si>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</si>
  <si>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</si>
  <si>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</si>
  <si>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</si>
  <si>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</si>
  <si>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</si>
  <si>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Kale</t>
  </si>
  <si>
    <t>House</t>
  </si>
  <si>
    <t>Gina Leon</t>
  </si>
  <si>
    <t>kale.house@bilearner.com</t>
  </si>
  <si>
    <t>Kiersten</t>
  </si>
  <si>
    <t>Eric Michael</t>
  </si>
  <si>
    <t>kiersten.ellis@bilearner.com</t>
  </si>
  <si>
    <t>Carrillo</t>
  </si>
  <si>
    <t>Alexandra Martin</t>
  </si>
  <si>
    <t>karissa.carrillo@bilearner.com</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</si>
  <si>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</si>
  <si>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</si>
  <si>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</si>
  <si>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</si>
  <si>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</si>
  <si>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</si>
  <si>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</si>
  <si>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</si>
  <si>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</si>
  <si>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</si>
  <si>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</si>
  <si>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</si>
  <si>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</si>
  <si>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</si>
  <si>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</si>
  <si>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</si>
  <si>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</si>
  <si>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</si>
  <si>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Hensley</t>
  </si>
  <si>
    <t>Peter Smith</t>
  </si>
  <si>
    <t>keyon.hensley@bilearner.com</t>
  </si>
  <si>
    <t>Elisha</t>
  </si>
  <si>
    <t>Ruiz</t>
  </si>
  <si>
    <t>Stephen Green</t>
  </si>
  <si>
    <t>elisha.ruiz@bilearner.com</t>
  </si>
  <si>
    <t>Stanley</t>
  </si>
  <si>
    <t>Jason Jenkins</t>
  </si>
  <si>
    <t>amirah.stanley@bilearner.com</t>
  </si>
  <si>
    <t>Meyer</t>
  </si>
  <si>
    <t>Chad Jones</t>
  </si>
  <si>
    <t>jeremy.meyer@bilearner.com</t>
  </si>
  <si>
    <t>Dillon</t>
  </si>
  <si>
    <t>Victoria Maldonado</t>
  </si>
  <si>
    <t>owen.dillon@bilearner.com</t>
  </si>
  <si>
    <t>Bray</t>
  </si>
  <si>
    <t>William Watson</t>
  </si>
  <si>
    <t>bridget.bray@bilearner.com</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</si>
  <si>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</si>
  <si>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</si>
  <si>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</si>
  <si>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</si>
  <si>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</si>
  <si>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</si>
  <si>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</si>
  <si>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</si>
  <si>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</si>
  <si>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</si>
  <si>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</si>
  <si>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</si>
  <si>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</si>
  <si>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</si>
  <si>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</si>
  <si>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</si>
  <si>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</si>
  <si>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</si>
  <si>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</si>
  <si>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Kaylee</t>
  </si>
  <si>
    <t>Baldwin</t>
  </si>
  <si>
    <t>Eric Powell</t>
  </si>
  <si>
    <t>kaylee.baldwin@bilearner.com</t>
  </si>
  <si>
    <t>Aron</t>
  </si>
  <si>
    <t>Hester</t>
  </si>
  <si>
    <t>Joel Browning</t>
  </si>
  <si>
    <t>aron.hester@bilearner.com</t>
  </si>
  <si>
    <t>Reagan</t>
  </si>
  <si>
    <t>Brennan</t>
  </si>
  <si>
    <t>Denise Roman</t>
  </si>
  <si>
    <t>reagan.brennan@bilearner.com</t>
  </si>
  <si>
    <t>Hugh</t>
  </si>
  <si>
    <t>Berry</t>
  </si>
  <si>
    <t>Linda Cummings</t>
  </si>
  <si>
    <t>hugh.berry@bilearner.com</t>
  </si>
  <si>
    <t>Brandon</t>
  </si>
  <si>
    <t>Anderson</t>
  </si>
  <si>
    <t>Sean Kennedy</t>
  </si>
  <si>
    <t>brandon.anderson@bilearner.com</t>
  </si>
  <si>
    <t>Diana</t>
  </si>
  <si>
    <t>Garza</t>
  </si>
  <si>
    <t>Robert Reid</t>
  </si>
  <si>
    <t>diana.garza@bilearner.com</t>
  </si>
  <si>
    <t>Bowen</t>
  </si>
  <si>
    <t>Lucas Morse</t>
  </si>
  <si>
    <t>dalton.bowen@bilearner.com</t>
  </si>
  <si>
    <t>Field Technician</t>
  </si>
  <si>
    <t>Davin</t>
  </si>
  <si>
    <t>Peters</t>
  </si>
  <si>
    <t>Melissa Shaw</t>
  </si>
  <si>
    <t>davin.peters@bilearner.com</t>
  </si>
  <si>
    <t>Leyla</t>
  </si>
  <si>
    <t>Warren</t>
  </si>
  <si>
    <t>Brooke Meyer</t>
  </si>
  <si>
    <t>leyla.warren@bilearner.com</t>
  </si>
  <si>
    <t>Christopher Clark</t>
  </si>
  <si>
    <t>victoria.allen@bilearner.com</t>
  </si>
  <si>
    <t>Tyler</t>
  </si>
  <si>
    <t>Hines</t>
  </si>
  <si>
    <t>Joshua Francis</t>
  </si>
  <si>
    <t>tyler.hines@bilearner.com</t>
  </si>
  <si>
    <t>Sandra</t>
  </si>
  <si>
    <t>Walter Shaw</t>
  </si>
  <si>
    <t>sandra.atkinson@bilearner.com</t>
  </si>
  <si>
    <t>Simone</t>
  </si>
  <si>
    <t>Hayes</t>
  </si>
  <si>
    <t>Alexander Roberts</t>
  </si>
  <si>
    <t>simone.hayes@bilearner.com</t>
  </si>
  <si>
    <t>Rhett</t>
  </si>
  <si>
    <t>Valenzuela</t>
  </si>
  <si>
    <t>Aaron Holland</t>
  </si>
  <si>
    <t>rhett.valenzuela@bilearner.com</t>
  </si>
  <si>
    <t>Lane</t>
  </si>
  <si>
    <t>Zuniga</t>
  </si>
  <si>
    <t>Casey Morris</t>
  </si>
  <si>
    <t>lane.zuniga@bilearner.com</t>
  </si>
  <si>
    <t>Isabelle</t>
  </si>
  <si>
    <t>Shields</t>
  </si>
  <si>
    <t>Sarah Williamson</t>
  </si>
  <si>
    <t>isabelle.shields@bilearner.com</t>
  </si>
  <si>
    <t>Mario</t>
  </si>
  <si>
    <t>Mays</t>
  </si>
  <si>
    <t>Melissa Torres</t>
  </si>
  <si>
    <t>mario.mays@bilearner.com</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</si>
  <si>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</si>
  <si>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</si>
  <si>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</si>
  <si>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</si>
  <si>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</si>
  <si>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</si>
  <si>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</si>
  <si>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</si>
  <si>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</si>
  <si>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</si>
  <si>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</si>
  <si>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</si>
  <si>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</si>
  <si>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</si>
  <si>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</si>
  <si>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</si>
  <si>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</si>
  <si>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</si>
  <si>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</si>
  <si>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</si>
  <si>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</si>
  <si>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</si>
  <si>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</si>
  <si>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</si>
  <si>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</si>
  <si>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</si>
  <si>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</si>
  <si>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</si>
  <si>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Administration</t>
  </si>
  <si>
    <t>Noelle</t>
  </si>
  <si>
    <t>Levy</t>
  </si>
  <si>
    <t>Robert Simmons</t>
  </si>
  <si>
    <t>noelle.levy@bilearner.com</t>
  </si>
  <si>
    <t>Kylie</t>
  </si>
  <si>
    <t>Jimenez</t>
  </si>
  <si>
    <t>Jordan Harrison</t>
  </si>
  <si>
    <t>kylie.jimenez@bilearner.com</t>
  </si>
  <si>
    <t>Carly</t>
  </si>
  <si>
    <t>Figueroa</t>
  </si>
  <si>
    <t>Jesse Farmer</t>
  </si>
  <si>
    <t>carly.figueroa@bilearner.com</t>
  </si>
  <si>
    <t>Bria</t>
  </si>
  <si>
    <t>Mcpherson</t>
  </si>
  <si>
    <t>Brianna Blake</t>
  </si>
  <si>
    <t>bria.mcpherson@bilearner.com</t>
  </si>
  <si>
    <t>Brynn</t>
  </si>
  <si>
    <t>Kathleen Clark</t>
  </si>
  <si>
    <t>brynn.harding@bilearner.com</t>
  </si>
  <si>
    <t>Rashad</t>
  </si>
  <si>
    <t>Wells</t>
  </si>
  <si>
    <t>Jonathan Gutierrez</t>
  </si>
  <si>
    <t>rashad.wells@bilearner.com</t>
  </si>
  <si>
    <t>Jaylene</t>
  </si>
  <si>
    <t>Adam Barber</t>
  </si>
  <si>
    <t>jaylene.deleon@bilearner.com</t>
  </si>
  <si>
    <t>Church</t>
  </si>
  <si>
    <t>David Valenzuela</t>
  </si>
  <si>
    <t>chace.church@bilearner.com</t>
  </si>
  <si>
    <t>Zayne</t>
  </si>
  <si>
    <t>Hunter</t>
  </si>
  <si>
    <t>Lisa Jordan</t>
  </si>
  <si>
    <t>zayne.hunter@bilearner.com</t>
  </si>
  <si>
    <t>Amya</t>
  </si>
  <si>
    <t>Vega</t>
  </si>
  <si>
    <t>Alexa Smith</t>
  </si>
  <si>
    <t>amya.vega@bilearner.com</t>
  </si>
  <si>
    <t>Nickolas</t>
  </si>
  <si>
    <t>West</t>
  </si>
  <si>
    <t>Sue Harper</t>
  </si>
  <si>
    <t>nickolas.west@bilearner.com</t>
  </si>
  <si>
    <t>Cason</t>
  </si>
  <si>
    <t>Neal</t>
  </si>
  <si>
    <t>Savannah Schneider</t>
  </si>
  <si>
    <t>cason.neal@bilearner.com</t>
  </si>
  <si>
    <t>Aldo</t>
  </si>
  <si>
    <t>Dyer</t>
  </si>
  <si>
    <t>Chase Ramirez</t>
  </si>
  <si>
    <t>aldo.dyer@bilearner.com</t>
  </si>
  <si>
    <t>Sonia</t>
  </si>
  <si>
    <t>Skinner</t>
  </si>
  <si>
    <t>Connor Galloway</t>
  </si>
  <si>
    <t>sonia.skinner@bilearner.com</t>
  </si>
  <si>
    <t>Julien</t>
  </si>
  <si>
    <t>Banks</t>
  </si>
  <si>
    <t>Savannah Weber</t>
  </si>
  <si>
    <t>julien.banks@bilearner.com</t>
  </si>
  <si>
    <t>Madelyn</t>
  </si>
  <si>
    <t>Mcdonald</t>
  </si>
  <si>
    <t>Justin Harris</t>
  </si>
  <si>
    <t>madelyn.mcdonald@bilearner.com</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</si>
  <si>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</si>
  <si>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</si>
  <si>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</si>
  <si>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</si>
  <si>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</si>
  <si>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</si>
  <si>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</si>
  <si>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</si>
  <si>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</si>
  <si>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</si>
  <si>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</si>
  <si>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</si>
  <si>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</si>
  <si>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</si>
  <si>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</si>
  <si>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</si>
  <si>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Aguilar</t>
  </si>
  <si>
    <t>April Stevens</t>
  </si>
  <si>
    <t>addisyn.aguilar@bilearner.com</t>
  </si>
  <si>
    <t>Marcos</t>
  </si>
  <si>
    <t>Gallagher</t>
  </si>
  <si>
    <t>Bridget Little</t>
  </si>
  <si>
    <t>marcos.gallagher@bilearner.com</t>
  </si>
  <si>
    <t>Mareli</t>
  </si>
  <si>
    <t>Parker</t>
  </si>
  <si>
    <t>Lisa Hamilton</t>
  </si>
  <si>
    <t>mareli.parker@bilearner.com</t>
  </si>
  <si>
    <t>Joshua</t>
  </si>
  <si>
    <t>Mitchell</t>
  </si>
  <si>
    <t>Kenneth Keller</t>
  </si>
  <si>
    <t>joshua.mitchell@bilearner.com</t>
  </si>
  <si>
    <t>Case</t>
  </si>
  <si>
    <t>Morgan Smith</t>
  </si>
  <si>
    <t>case.gaines@bilearner.com</t>
  </si>
  <si>
    <t>Jacey</t>
  </si>
  <si>
    <t>Reyes</t>
  </si>
  <si>
    <t>Donald Powell</t>
  </si>
  <si>
    <t>jacey.reyes@bilearner.com</t>
  </si>
  <si>
    <t>Dean</t>
  </si>
  <si>
    <t>Middleton</t>
  </si>
  <si>
    <t>Rebecca Henderson</t>
  </si>
  <si>
    <t>dean.middleton@bilearner.com</t>
  </si>
  <si>
    <t>Marlene</t>
  </si>
  <si>
    <t>David Bowman</t>
  </si>
  <si>
    <t>marlene.bates@bilearner.com</t>
  </si>
  <si>
    <t>Kyra</t>
  </si>
  <si>
    <t>Ray</t>
  </si>
  <si>
    <t>Christopher Robertson</t>
  </si>
  <si>
    <t>kyra.ray@bilearner.com</t>
  </si>
  <si>
    <t>Melanie</t>
  </si>
  <si>
    <t>Kennedy</t>
  </si>
  <si>
    <t>Michelle Miller</t>
  </si>
  <si>
    <t>melanie.kennedy@bilearner.com</t>
  </si>
  <si>
    <t>Aleena</t>
  </si>
  <si>
    <t>Mercer</t>
  </si>
  <si>
    <t>Kyle Turner</t>
  </si>
  <si>
    <t>aleena.mercer@bilearner.com</t>
  </si>
  <si>
    <t>Jake</t>
  </si>
  <si>
    <t>White</t>
  </si>
  <si>
    <t>Dawn Mendoza</t>
  </si>
  <si>
    <t>jake.white@bilearner.com</t>
  </si>
  <si>
    <t>Chase</t>
  </si>
  <si>
    <t>David Goodman</t>
  </si>
  <si>
    <t>chaim.chase@bilearner.com</t>
  </si>
  <si>
    <t>Keshawn</t>
  </si>
  <si>
    <t>Le</t>
  </si>
  <si>
    <t>Samuel Turner</t>
  </si>
  <si>
    <t>keshawn.le@bilearner.com</t>
  </si>
  <si>
    <t>Frazier</t>
  </si>
  <si>
    <t>Claudia White</t>
  </si>
  <si>
    <t>dalton.frazier@bilearner.com</t>
  </si>
  <si>
    <t>Cannon</t>
  </si>
  <si>
    <t>David Ward</t>
  </si>
  <si>
    <t>cannon.hester@bilearner.com</t>
  </si>
  <si>
    <t>Crystal</t>
  </si>
  <si>
    <t>Brandt</t>
  </si>
  <si>
    <t>Andrew Schneider</t>
  </si>
  <si>
    <t>crystal.brandt@bilearner.com</t>
  </si>
  <si>
    <t>Johnny</t>
  </si>
  <si>
    <t>Goodman</t>
  </si>
  <si>
    <t>Loretta Gonzalez</t>
  </si>
  <si>
    <t>johnny.goodman@bilearner.com</t>
  </si>
  <si>
    <t>Operations</t>
  </si>
  <si>
    <t>Nehemiah</t>
  </si>
  <si>
    <t>Hancock</t>
  </si>
  <si>
    <t>Alice Key</t>
  </si>
  <si>
    <t>nehemiah.hancock@bilearner.com</t>
  </si>
  <si>
    <t>Elliana</t>
  </si>
  <si>
    <t>Villanueva</t>
  </si>
  <si>
    <t>Ryan Downs</t>
  </si>
  <si>
    <t>elliana.villanueva@bilearner.com</t>
  </si>
  <si>
    <t>Essence</t>
  </si>
  <si>
    <t>Schwartz</t>
  </si>
  <si>
    <t>Alyssa Johnson</t>
  </si>
  <si>
    <t>essence.schwartz@bilearner.com</t>
  </si>
  <si>
    <t>Ryker</t>
  </si>
  <si>
    <t>Cox</t>
  </si>
  <si>
    <t>Stephanie Patterson</t>
  </si>
  <si>
    <t>ryker.cox@bilearner.com</t>
  </si>
  <si>
    <t>Averi</t>
  </si>
  <si>
    <t>Stevenson</t>
  </si>
  <si>
    <t>Sandra Richardson</t>
  </si>
  <si>
    <t>averi.stevenson@bilearner.com</t>
  </si>
  <si>
    <t>Katherine</t>
  </si>
  <si>
    <t>Russo</t>
  </si>
  <si>
    <t>Courtney Garcia</t>
  </si>
  <si>
    <t>katherine.russo@bilearner.com</t>
  </si>
  <si>
    <t>Aydan</t>
  </si>
  <si>
    <t>Robbins</t>
  </si>
  <si>
    <t>Tamara Grant</t>
  </si>
  <si>
    <t>aydan.robbins@bilearner.com</t>
  </si>
  <si>
    <t>Heaven</t>
  </si>
  <si>
    <t>Natasha Spears</t>
  </si>
  <si>
    <t>heaven.walls@bilearner.com</t>
  </si>
  <si>
    <t>Chung</t>
  </si>
  <si>
    <t>Sharon Vincent</t>
  </si>
  <si>
    <t>bobby.chung@bilearner.com</t>
  </si>
  <si>
    <t>Maximus</t>
  </si>
  <si>
    <t>Fields</t>
  </si>
  <si>
    <t>Kimberly Phelps</t>
  </si>
  <si>
    <t>maximus.fields@bilearner.com</t>
  </si>
  <si>
    <t>Orion</t>
  </si>
  <si>
    <t>Ochoa</t>
  </si>
  <si>
    <t>Charles Hoover</t>
  </si>
  <si>
    <t>orion.ochoa@bilearner.com</t>
  </si>
  <si>
    <t>Halle</t>
  </si>
  <si>
    <t>Boyd</t>
  </si>
  <si>
    <t>Deborah Stevens</t>
  </si>
  <si>
    <t>halle.boyd@bilearner.com</t>
  </si>
  <si>
    <t>Lindsey</t>
  </si>
  <si>
    <t>Melissa Alvarez</t>
  </si>
  <si>
    <t>lindsey.rocha@bilearner.com</t>
  </si>
  <si>
    <t>Technology / It</t>
  </si>
  <si>
    <t>Gray</t>
  </si>
  <si>
    <t>Joel Nichols</t>
  </si>
  <si>
    <t>chace.gray@bilearner.com</t>
  </si>
  <si>
    <t>Carsen</t>
  </si>
  <si>
    <t>Wheeler</t>
  </si>
  <si>
    <t>Kimberly Soto</t>
  </si>
  <si>
    <t>carsen.wheeler@bilearner.com</t>
  </si>
  <si>
    <t>Arielle</t>
  </si>
  <si>
    <t>Escobar</t>
  </si>
  <si>
    <t>John Hill</t>
  </si>
  <si>
    <t>arielle.escobar@bilearner.com</t>
  </si>
  <si>
    <t>Kaitlynn</t>
  </si>
  <si>
    <t>Blair</t>
  </si>
  <si>
    <t>Steven Carter</t>
  </si>
  <si>
    <t>kaitlynn.blair@bilearner.com</t>
  </si>
  <si>
    <t>Amir</t>
  </si>
  <si>
    <t>Melendez</t>
  </si>
  <si>
    <t>Rachel Pham</t>
  </si>
  <si>
    <t>amir.melendez@bilearner.com</t>
  </si>
  <si>
    <t>Monique</t>
  </si>
  <si>
    <t>Buckley</t>
  </si>
  <si>
    <t>Christopher Cunningham</t>
  </si>
  <si>
    <t>monique.buckley@bilearner.com</t>
  </si>
  <si>
    <t>Intern</t>
  </si>
  <si>
    <t>Clark</t>
  </si>
  <si>
    <t>Blanchard</t>
  </si>
  <si>
    <t>Brittany Marshall</t>
  </si>
  <si>
    <t>clark.blanchard@bilearner.com</t>
  </si>
  <si>
    <t>Pearson</t>
  </si>
  <si>
    <t>Ryan Anderson</t>
  </si>
  <si>
    <t>gabriel.pearson@bilearner.com</t>
  </si>
  <si>
    <t>Mercedes</t>
  </si>
  <si>
    <t>Cook</t>
  </si>
  <si>
    <t>Stephanie Valdez</t>
  </si>
  <si>
    <t>mercedes.cook@bilearner.com</t>
  </si>
  <si>
    <t>Skyler</t>
  </si>
  <si>
    <t>Blankenship</t>
  </si>
  <si>
    <t>Christopher Garcia</t>
  </si>
  <si>
    <t>skyler.blankenship@bilearner.com</t>
  </si>
  <si>
    <t>Jordan</t>
  </si>
  <si>
    <t>Davis</t>
  </si>
  <si>
    <t>Sarah Cross</t>
  </si>
  <si>
    <t>jordan.davis@bilearner.com</t>
  </si>
  <si>
    <t>Wu</t>
  </si>
  <si>
    <t>Judy Lambert</t>
  </si>
  <si>
    <t>bridget.wu@bilearner.com</t>
  </si>
  <si>
    <t>Kirk</t>
  </si>
  <si>
    <t>Chelsea Bright</t>
  </si>
  <si>
    <t>gabriel.kirk@bilearner.com</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</si>
  <si>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</si>
  <si>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</si>
  <si>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</si>
  <si>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</si>
  <si>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</si>
  <si>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</si>
  <si>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</si>
  <si>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</si>
  <si>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</si>
  <si>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</si>
  <si>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</si>
  <si>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</si>
  <si>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</si>
  <si>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</si>
  <si>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</si>
  <si>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</si>
  <si>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</si>
  <si>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</si>
  <si>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</si>
  <si>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</si>
  <si>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Sarah Morgan</t>
  </si>
  <si>
    <t>arielle.potts@bilearner.com</t>
  </si>
  <si>
    <t>Maxwell</t>
  </si>
  <si>
    <t>Howell</t>
  </si>
  <si>
    <t>Emily Church</t>
  </si>
  <si>
    <t>maxwell.howell@bilearner.com</t>
  </si>
  <si>
    <t>Junior</t>
  </si>
  <si>
    <t>Melissa Hernandez</t>
  </si>
  <si>
    <t>junior.bridges@bilearner.com</t>
  </si>
  <si>
    <t>Salvatore</t>
  </si>
  <si>
    <t>Noble</t>
  </si>
  <si>
    <t>Debra Yang</t>
  </si>
  <si>
    <t>salvatore.noble@bilearner.com</t>
  </si>
  <si>
    <t>Heath</t>
  </si>
  <si>
    <t>Hodges</t>
  </si>
  <si>
    <t>Alejandro Palmer</t>
  </si>
  <si>
    <t>heath.hodges@bilearner.com</t>
  </si>
  <si>
    <t>Gabriella</t>
  </si>
  <si>
    <t>Warner</t>
  </si>
  <si>
    <t>Emily Pugh</t>
  </si>
  <si>
    <t>gabriella.warner@bilearner.com</t>
  </si>
  <si>
    <t>Sherry Morris</t>
  </si>
  <si>
    <t>ryan.tate@bilearner.com</t>
  </si>
  <si>
    <t>Hazel</t>
  </si>
  <si>
    <t>Vincent</t>
  </si>
  <si>
    <t>Melissa Conrad</t>
  </si>
  <si>
    <t>hazel.vincent@bilearner.com</t>
  </si>
  <si>
    <t>Gavyn</t>
  </si>
  <si>
    <t>Riggs</t>
  </si>
  <si>
    <t>Lauren Villarreal</t>
  </si>
  <si>
    <t>gavyn.riggs@bilearner.com</t>
  </si>
  <si>
    <t>Giancarlo</t>
  </si>
  <si>
    <t>Cross</t>
  </si>
  <si>
    <t>Randall Williams</t>
  </si>
  <si>
    <t>giancarlo.cross@bilearner.com</t>
  </si>
  <si>
    <t>Bradshaw</t>
  </si>
  <si>
    <t>Tiffany Stone</t>
  </si>
  <si>
    <t>cristal.bradshaw@bilearner.com</t>
  </si>
  <si>
    <t>Guadalupe</t>
  </si>
  <si>
    <t>Burke</t>
  </si>
  <si>
    <t>Eric Smith</t>
  </si>
  <si>
    <t>guadalupe.burke@bilearner.com</t>
  </si>
  <si>
    <t>Elisa</t>
  </si>
  <si>
    <t>Henry</t>
  </si>
  <si>
    <t>Taylor Morris</t>
  </si>
  <si>
    <t>elisa.henry@bilearner.com</t>
  </si>
  <si>
    <t>Fischer</t>
  </si>
  <si>
    <t>Zachary Nelson</t>
  </si>
  <si>
    <t>kale.fischer@bilearner.com</t>
  </si>
  <si>
    <t>Morgan</t>
  </si>
  <si>
    <t>Blackwell</t>
  </si>
  <si>
    <t>David Garcia</t>
  </si>
  <si>
    <t>morgan.blackwell@bilearner.com</t>
  </si>
  <si>
    <t>Wright</t>
  </si>
  <si>
    <t>Laura Chavez</t>
  </si>
  <si>
    <t>ivan.wright@bilearner.com</t>
  </si>
  <si>
    <t>Nayeli</t>
  </si>
  <si>
    <t>Hood</t>
  </si>
  <si>
    <t>Rachel Jones</t>
  </si>
  <si>
    <t>nayeli.hood@bilearner.com</t>
  </si>
  <si>
    <t>Contract Termination</t>
  </si>
  <si>
    <t>Smith</t>
  </si>
  <si>
    <t>Kathryn Jones</t>
  </si>
  <si>
    <t>marilyn.smith@bilearner.com</t>
  </si>
  <si>
    <t>Zoie</t>
  </si>
  <si>
    <t>Rowland</t>
  </si>
  <si>
    <t>Mrs. Rachel Henry</t>
  </si>
  <si>
    <t>zoie.rowland@bilearner.com</t>
  </si>
  <si>
    <t>Ann</t>
  </si>
  <si>
    <t>Laura Hernandez</t>
  </si>
  <si>
    <t>ann.nguyen@bilearner.com</t>
  </si>
  <si>
    <t>Ramiro</t>
  </si>
  <si>
    <t>Savage</t>
  </si>
  <si>
    <t>Justin Stanley</t>
  </si>
  <si>
    <t>ramiro.savage@bilearner.com</t>
  </si>
  <si>
    <t>Karma</t>
  </si>
  <si>
    <t>Amy Ross</t>
  </si>
  <si>
    <t>karma.koch@bilearner.com</t>
  </si>
  <si>
    <t>Jacqueline</t>
  </si>
  <si>
    <t>Hendrix</t>
  </si>
  <si>
    <t>Benjamin Yates</t>
  </si>
  <si>
    <t>jacqueline.hendrix@bilearner.com</t>
  </si>
  <si>
    <t>Kaitlin</t>
  </si>
  <si>
    <t>Penny Estrada</t>
  </si>
  <si>
    <t>kaitlin.barker@bilearner.com</t>
  </si>
  <si>
    <t>Semaj</t>
  </si>
  <si>
    <t>Frank Freeman</t>
  </si>
  <si>
    <t>semaj.griffith@bilearner.com</t>
  </si>
  <si>
    <t>Damian</t>
  </si>
  <si>
    <t>Regina Bryant MD</t>
  </si>
  <si>
    <t>damian.burke@bilearner.com</t>
  </si>
  <si>
    <t>Jessie</t>
  </si>
  <si>
    <t>Samantha Roberts</t>
  </si>
  <si>
    <t>jessie.smith@bilearner.com</t>
  </si>
  <si>
    <t>Hezekiah</t>
  </si>
  <si>
    <t>Cummings</t>
  </si>
  <si>
    <t>Daniel Peterson</t>
  </si>
  <si>
    <t>hezekiah.cummings@bilearner.com</t>
  </si>
  <si>
    <t>Brody</t>
  </si>
  <si>
    <t>Dr. Matthew Harrell</t>
  </si>
  <si>
    <t>brody.house@bilearner.com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</si>
  <si>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</si>
  <si>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</si>
  <si>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</si>
  <si>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</si>
  <si>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</si>
  <si>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</si>
  <si>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</si>
  <si>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</si>
  <si>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</si>
  <si>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</si>
  <si>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</si>
  <si>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</si>
  <si>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</si>
  <si>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</si>
  <si>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</si>
  <si>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 xml:space="preserve">Production       </t>
  </si>
  <si>
    <t>Alexis Gutierrez</t>
  </si>
  <si>
    <t>ramon.schultz@bilearner.com</t>
  </si>
  <si>
    <t>Maxim</t>
  </si>
  <si>
    <t>Michael Mcclure</t>
  </si>
  <si>
    <t>maxim.houston@bilearner.com</t>
  </si>
  <si>
    <t>Deanna</t>
  </si>
  <si>
    <t>Sellers</t>
  </si>
  <si>
    <t>Randall Frey</t>
  </si>
  <si>
    <t>deanna.sellers@bilearner.com</t>
  </si>
  <si>
    <t>Matthew Le</t>
  </si>
  <si>
    <t>frankie.figueroa@bilearner.com</t>
  </si>
  <si>
    <t>Rush</t>
  </si>
  <si>
    <t>Ashley Petty</t>
  </si>
  <si>
    <t>bentley.rush@bilearner.com</t>
  </si>
  <si>
    <t>Alexia</t>
  </si>
  <si>
    <t>Pham</t>
  </si>
  <si>
    <t>Angela Shaffer</t>
  </si>
  <si>
    <t>alexia.pham@bilearner.com</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</si>
  <si>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</si>
  <si>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</si>
  <si>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</si>
  <si>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</si>
  <si>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</si>
  <si>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</si>
  <si>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</si>
  <si>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</si>
  <si>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</si>
  <si>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</si>
  <si>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</si>
  <si>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</si>
  <si>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</si>
  <si>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</si>
  <si>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Maria</t>
  </si>
  <si>
    <t>Grant</t>
  </si>
  <si>
    <t>Connie Martinez</t>
  </si>
  <si>
    <t>maria.grant@bilearner.com</t>
  </si>
  <si>
    <t>Bryanna</t>
  </si>
  <si>
    <t>Ibarra</t>
  </si>
  <si>
    <t>Cheryl Martinez</t>
  </si>
  <si>
    <t>bryanna.ibarra@bilearner.com</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</si>
  <si>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</si>
  <si>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</si>
  <si>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</si>
  <si>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</si>
  <si>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</si>
  <si>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</si>
  <si>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</si>
  <si>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</si>
  <si>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</si>
  <si>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</si>
  <si>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</si>
  <si>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</si>
  <si>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</si>
  <si>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</si>
  <si>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</si>
  <si>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Wilson</t>
  </si>
  <si>
    <t>Virginia Short</t>
  </si>
  <si>
    <t>brendon.wilson@bilearner.com</t>
  </si>
  <si>
    <t>Nancy</t>
  </si>
  <si>
    <t>Short</t>
  </si>
  <si>
    <t>Heather Bell</t>
  </si>
  <si>
    <t>nancy.short@bilearner.com</t>
  </si>
  <si>
    <t>Isabella</t>
  </si>
  <si>
    <t>Wilkins</t>
  </si>
  <si>
    <t>Maria Obrien</t>
  </si>
  <si>
    <t>isabella.wilkins@bilearner.com</t>
  </si>
  <si>
    <t>Mayra</t>
  </si>
  <si>
    <t>Moss</t>
  </si>
  <si>
    <t>George Doyle</t>
  </si>
  <si>
    <t>mayra.moss@bilearner.com</t>
  </si>
  <si>
    <t>IT Support</t>
  </si>
  <si>
    <t>Jason Miller</t>
  </si>
  <si>
    <t>maria.gonzalez@bilearner.com</t>
  </si>
  <si>
    <t>Jumil</t>
  </si>
  <si>
    <t>Turpin</t>
  </si>
  <si>
    <t>Network Engineer</t>
  </si>
  <si>
    <t>Raymond Bird</t>
  </si>
  <si>
    <t>jumil.turpin@bilearner.com</t>
  </si>
  <si>
    <t>Daniele</t>
  </si>
  <si>
    <t>Sr. Network Engineer</t>
  </si>
  <si>
    <t>Thomas Wilson</t>
  </si>
  <si>
    <t>ann.daniele@bilearner.com</t>
  </si>
  <si>
    <t>Joe</t>
  </si>
  <si>
    <t>South</t>
  </si>
  <si>
    <t>Robin Wilson</t>
  </si>
  <si>
    <t>joe.south@bilearner.com</t>
  </si>
  <si>
    <t>Sarah</t>
  </si>
  <si>
    <t>Warfield</t>
  </si>
  <si>
    <t>Julie Lewis</t>
  </si>
  <si>
    <t>sarah.warfield@bilearner.com</t>
  </si>
  <si>
    <t>Alejandro</t>
  </si>
  <si>
    <t>Bacong</t>
  </si>
  <si>
    <t>Joseph Mathews</t>
  </si>
  <si>
    <t>alejandro.bacong@bilearner.com</t>
  </si>
  <si>
    <t>Jyoti</t>
  </si>
  <si>
    <t>Lajiri</t>
  </si>
  <si>
    <t>Karen Crawford</t>
  </si>
  <si>
    <t>jyoti.lajiri@bilearner.com</t>
  </si>
  <si>
    <t>Neville</t>
  </si>
  <si>
    <t>Tredinnick</t>
  </si>
  <si>
    <t>Mary Mcmillan</t>
  </si>
  <si>
    <t>neville.tredinnick@bilearner.com</t>
  </si>
  <si>
    <t>Anthony</t>
  </si>
  <si>
    <t>Cisco</t>
  </si>
  <si>
    <t>Kyle Adams</t>
  </si>
  <si>
    <t>anthony.cisco@bilearner.com</t>
  </si>
  <si>
    <t>Linda</t>
  </si>
  <si>
    <t>Dolan</t>
  </si>
  <si>
    <t>Jamie Baker</t>
  </si>
  <si>
    <t>linda.dolan@bilearner.com</t>
  </si>
  <si>
    <t>Carlos</t>
  </si>
  <si>
    <t>Merlos</t>
  </si>
  <si>
    <t>Daniel White</t>
  </si>
  <si>
    <t>carlos.merlos@bilearner.com</t>
  </si>
  <si>
    <t>Tanya</t>
  </si>
  <si>
    <t>Morway</t>
  </si>
  <si>
    <t>William Johnson</t>
  </si>
  <si>
    <t>tanya.morway@bilearner.com</t>
  </si>
  <si>
    <t>Anita</t>
  </si>
  <si>
    <t>Shepard</t>
  </si>
  <si>
    <t>George Tran</t>
  </si>
  <si>
    <t>anita.shepard@bilearner.com</t>
  </si>
  <si>
    <t>Jeremiah</t>
  </si>
  <si>
    <t>Semizoglou</t>
  </si>
  <si>
    <t>Jonathan Knight</t>
  </si>
  <si>
    <t>jeremiah.semizoglou@bilearner.com</t>
  </si>
  <si>
    <t>United Kingdom</t>
  </si>
  <si>
    <t>Bristol Temple Back</t>
  </si>
  <si>
    <t>Katrina</t>
  </si>
  <si>
    <t>Lambert</t>
  </si>
  <si>
    <t>Calvin Williamson</t>
  </si>
  <si>
    <t>katrina.lambert@bilearner.com</t>
  </si>
  <si>
    <t>Executive Office</t>
  </si>
  <si>
    <t>Alexzander</t>
  </si>
  <si>
    <t>Pope</t>
  </si>
  <si>
    <t>David Rodriguez</t>
  </si>
  <si>
    <t>alexzander.pope@bilearner.com</t>
  </si>
  <si>
    <t>Derek</t>
  </si>
  <si>
    <t>Holmes</t>
  </si>
  <si>
    <t>Carolyn Richards</t>
  </si>
  <si>
    <t>derek.holmes@bilearner.com</t>
  </si>
  <si>
    <t>Karen York</t>
  </si>
  <si>
    <t>danika.deleon@bilearner.com</t>
  </si>
  <si>
    <t>Sabrina</t>
  </si>
  <si>
    <t>Durham</t>
  </si>
  <si>
    <t>Jessica Hernandez</t>
  </si>
  <si>
    <t>sabrina.durham@bilearner.com</t>
  </si>
  <si>
    <t>Dana Ballard</t>
  </si>
  <si>
    <t>frankie.carrillo@bilearner.com</t>
  </si>
  <si>
    <t>Quintin</t>
  </si>
  <si>
    <t>Solomon</t>
  </si>
  <si>
    <t>Charles Duncan</t>
  </si>
  <si>
    <t>quintin.solomon@bilearner.com</t>
  </si>
  <si>
    <t>Pittman</t>
  </si>
  <si>
    <t>Jesse Newman</t>
  </si>
  <si>
    <t>jaqueline.pittman@bilearner.com</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</si>
  <si>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</si>
  <si>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</si>
  <si>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</si>
  <si>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</si>
  <si>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</si>
  <si>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</si>
  <si>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</si>
  <si>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</si>
  <si>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</si>
  <si>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</si>
  <si>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</si>
  <si>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</si>
  <si>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</si>
  <si>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Elise</t>
  </si>
  <si>
    <t>Vazquez</t>
  </si>
  <si>
    <t>Melissa Baker</t>
  </si>
  <si>
    <t>elise.vazquez@bilearner.com</t>
  </si>
  <si>
    <t>Pierce</t>
  </si>
  <si>
    <t>Gregory Coleman</t>
  </si>
  <si>
    <t>monique.pierce@bilearner.com</t>
  </si>
  <si>
    <t>Paul Smith</t>
  </si>
  <si>
    <t>axel.higgins@bilearner.com</t>
  </si>
  <si>
    <t>Australia</t>
  </si>
  <si>
    <t>Melbourne</t>
  </si>
  <si>
    <t>Petty</t>
  </si>
  <si>
    <t>Heather Farmer</t>
  </si>
  <si>
    <t>marcos.petty@bilearner.com</t>
  </si>
  <si>
    <t>Mia</t>
  </si>
  <si>
    <t>Cowan</t>
  </si>
  <si>
    <t>Thomas Weaver</t>
  </si>
  <si>
    <t>mia.cowan@bilearner.com</t>
  </si>
  <si>
    <t>Leonard</t>
  </si>
  <si>
    <t>Duane Le</t>
  </si>
  <si>
    <t>tanya.leonard@bilearner.com</t>
  </si>
  <si>
    <t>Dereon</t>
  </si>
  <si>
    <t>Page</t>
  </si>
  <si>
    <t>Jason Morris DVM</t>
  </si>
  <si>
    <t>dereon.page@bilearner.com</t>
  </si>
  <si>
    <t>Meadow</t>
  </si>
  <si>
    <t>Alex Lewis</t>
  </si>
  <si>
    <t>meadow.boyer@bilearner.com</t>
  </si>
  <si>
    <t>Simpson</t>
  </si>
  <si>
    <t>Kevin Gross</t>
  </si>
  <si>
    <t>paris.simpson@bilearner.com</t>
  </si>
  <si>
    <t>Kyla</t>
  </si>
  <si>
    <t>Clayton Robertson</t>
  </si>
  <si>
    <t>kyla.durham@bilearner.com</t>
  </si>
  <si>
    <t>Cassidy</t>
  </si>
  <si>
    <t>Maddox</t>
  </si>
  <si>
    <t>Melissa Pineda</t>
  </si>
  <si>
    <t>cassidy.maddox@bilearner.com</t>
  </si>
  <si>
    <t>Edgar</t>
  </si>
  <si>
    <t>Underwood</t>
  </si>
  <si>
    <t>edgar.underwood@bilearner.com</t>
  </si>
  <si>
    <t>Jordan Caldwell</t>
  </si>
  <si>
    <t>jaiden.underwood@bilearner.com</t>
  </si>
  <si>
    <t>Anthony Neal</t>
  </si>
  <si>
    <t>eugene.potts@bilearner.com</t>
  </si>
  <si>
    <t>Klein</t>
  </si>
  <si>
    <t>Gregory Rodriguez</t>
  </si>
  <si>
    <t>gilbert.klein@bilearner.com</t>
  </si>
  <si>
    <t>Nathaly</t>
  </si>
  <si>
    <t>Huffman</t>
  </si>
  <si>
    <t>John Gordon</t>
  </si>
  <si>
    <t>nathaly.huffman@bilearner.com</t>
  </si>
  <si>
    <t>Darryl Vargas</t>
  </si>
  <si>
    <t>nancy.clay@bilearner.com</t>
  </si>
  <si>
    <t>Cantrell</t>
  </si>
  <si>
    <t>Cheryl Cook</t>
  </si>
  <si>
    <t>kylie.cantrell@bilearner.com</t>
  </si>
  <si>
    <t>Marquez</t>
  </si>
  <si>
    <t>Thomas Hanson</t>
  </si>
  <si>
    <t>vance.marquez@bilearner.com</t>
  </si>
  <si>
    <t>Dante</t>
  </si>
  <si>
    <t>Wyatt</t>
  </si>
  <si>
    <t>Dr. Eric Henderson</t>
  </si>
  <si>
    <t>dante.wyatt@bilearner.com</t>
  </si>
  <si>
    <t>Rey</t>
  </si>
  <si>
    <t>James Horn</t>
  </si>
  <si>
    <t>rey.monroe@bilearner.com</t>
  </si>
  <si>
    <t>Jayden</t>
  </si>
  <si>
    <t>Mckee</t>
  </si>
  <si>
    <t>Matthew Miranda</t>
  </si>
  <si>
    <t>jayden.mckee@bilearner.com</t>
  </si>
  <si>
    <t>Brady</t>
  </si>
  <si>
    <t>Yoder</t>
  </si>
  <si>
    <t>Jason Patel</t>
  </si>
  <si>
    <t>brady.yoder@bilearner.com</t>
  </si>
  <si>
    <t>Accountant</t>
  </si>
  <si>
    <t>Darwin</t>
  </si>
  <si>
    <t>Michael Young</t>
  </si>
  <si>
    <t>darwin.allen@bilearner.com</t>
  </si>
  <si>
    <t>Jasper</t>
  </si>
  <si>
    <t>Lindsey Osborne</t>
  </si>
  <si>
    <t>jasper.harrison@bilearner.com</t>
  </si>
  <si>
    <t>Humphrey</t>
  </si>
  <si>
    <t>Gerald Yu</t>
  </si>
  <si>
    <t>bailey.humphrey@bilearner.com</t>
  </si>
  <si>
    <t>Clare</t>
  </si>
  <si>
    <t>English</t>
  </si>
  <si>
    <t>Randall Keller</t>
  </si>
  <si>
    <t>clare.english@bilearner.com</t>
  </si>
  <si>
    <t>Amy</t>
  </si>
  <si>
    <t>Sherman</t>
  </si>
  <si>
    <t>Ricky Banks</t>
  </si>
  <si>
    <t>amy.sherman@bilearner.com</t>
  </si>
  <si>
    <t>Lizbeth</t>
  </si>
  <si>
    <t>Hunt</t>
  </si>
  <si>
    <t>Jessica Figueroa</t>
  </si>
  <si>
    <t>lizbeth.hunt@bilearner.com</t>
  </si>
  <si>
    <t>Eden</t>
  </si>
  <si>
    <t>Lindsey Gibson</t>
  </si>
  <si>
    <t>eden.armstrong@bilearner.com</t>
  </si>
  <si>
    <t>Mueller</t>
  </si>
  <si>
    <t>Jeremy Hanson</t>
  </si>
  <si>
    <t>eugene.mueller@bilearner.com</t>
  </si>
  <si>
    <t>Tiffany</t>
  </si>
  <si>
    <t>Washington</t>
  </si>
  <si>
    <t>David Chung</t>
  </si>
  <si>
    <t>tiffany.washington@bilearner.com</t>
  </si>
  <si>
    <t>Jacob Russo</t>
  </si>
  <si>
    <t>sloane.moss@bilearner.com</t>
  </si>
  <si>
    <t>Sales &amp; Marketing</t>
  </si>
  <si>
    <t>Kaeden</t>
  </si>
  <si>
    <t>Vargas</t>
  </si>
  <si>
    <t>Harold Lee</t>
  </si>
  <si>
    <t>kaeden.vargas@bilearner.com</t>
  </si>
  <si>
    <t>Lena</t>
  </si>
  <si>
    <t>Heather Hill</t>
  </si>
  <si>
    <t>lena.sandoval@bilearner.com</t>
  </si>
  <si>
    <t>Adrien</t>
  </si>
  <si>
    <t>Olsen</t>
  </si>
  <si>
    <t>Jasmine Smith</t>
  </si>
  <si>
    <t>adrien.olsen@bilearner.com</t>
  </si>
  <si>
    <t>Damari</t>
  </si>
  <si>
    <t>Brewer</t>
  </si>
  <si>
    <t>Shawn Martin</t>
  </si>
  <si>
    <t>damari.brewer@bilearner.com</t>
  </si>
  <si>
    <t>Annalise</t>
  </si>
  <si>
    <t>Gross</t>
  </si>
  <si>
    <t>Mr. Todd Lawson</t>
  </si>
  <si>
    <t>annalise.gross@bilearner.com</t>
  </si>
  <si>
    <t>Kamari</t>
  </si>
  <si>
    <t>Mcgrath</t>
  </si>
  <si>
    <t>Laura Sanchez</t>
  </si>
  <si>
    <t>kamari.mcgrath@bilearner.com</t>
  </si>
  <si>
    <t>Lorena</t>
  </si>
  <si>
    <t>Rice</t>
  </si>
  <si>
    <t>Jeffrey Ramos</t>
  </si>
  <si>
    <t>lorena.rice@bilearner.com</t>
  </si>
  <si>
    <t>Eliezer</t>
  </si>
  <si>
    <t>Stokes</t>
  </si>
  <si>
    <t>Patricia Johnson</t>
  </si>
  <si>
    <t>eliezer.stokes@bilearner.com</t>
  </si>
  <si>
    <t>General Manager</t>
  </si>
  <si>
    <t>Brandy Greer</t>
  </si>
  <si>
    <t>aspen.reyes@bilearner.com</t>
  </si>
  <si>
    <t>Rudy</t>
  </si>
  <si>
    <t>Richardson</t>
  </si>
  <si>
    <t>Charles Velez</t>
  </si>
  <si>
    <t>rudy.richardson@bilearner.com</t>
  </si>
  <si>
    <t>Underground</t>
  </si>
  <si>
    <t>Alana</t>
  </si>
  <si>
    <t>Castro</t>
  </si>
  <si>
    <t>Deborah Bell</t>
  </si>
  <si>
    <t>alana.castro@bilearner.com</t>
  </si>
  <si>
    <t>Oscar</t>
  </si>
  <si>
    <t>Lopez</t>
  </si>
  <si>
    <t>Christian Ortega</t>
  </si>
  <si>
    <t>oscar.lopez@bilearner.com</t>
  </si>
  <si>
    <t>Michael Morton</t>
  </si>
  <si>
    <t>carter.cook@bilearner.com</t>
  </si>
  <si>
    <t>Liam</t>
  </si>
  <si>
    <t>Hanna</t>
  </si>
  <si>
    <t>Brian Aguirre</t>
  </si>
  <si>
    <t>liam.hanna@bilearner.com</t>
  </si>
  <si>
    <t>Zara</t>
  </si>
  <si>
    <t>Richard Gonzalez</t>
  </si>
  <si>
    <t>zara.pitts@bilearner.com</t>
  </si>
  <si>
    <t>Clerical</t>
  </si>
  <si>
    <t>Abby</t>
  </si>
  <si>
    <t>Woodward</t>
  </si>
  <si>
    <t>Karen Elliott</t>
  </si>
  <si>
    <t>abby.woodward@bilearner.com</t>
  </si>
  <si>
    <t>Litzy</t>
  </si>
  <si>
    <t>Esparza</t>
  </si>
  <si>
    <t>Kelly Bean</t>
  </si>
  <si>
    <t>litzy.esparza@bilearner.com</t>
  </si>
  <si>
    <t>Noemi</t>
  </si>
  <si>
    <t>Jacob Hamilton</t>
  </si>
  <si>
    <t>noemi.brewer@bilearner.com</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</si>
  <si>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</si>
  <si>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</si>
  <si>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</si>
  <si>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</si>
  <si>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</si>
  <si>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</si>
  <si>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</si>
  <si>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</si>
  <si>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</si>
  <si>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</si>
  <si>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</si>
  <si>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</si>
  <si>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</si>
  <si>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</si>
  <si>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</si>
  <si>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</si>
  <si>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Karlie</t>
  </si>
  <si>
    <t>Jimmy Beck</t>
  </si>
  <si>
    <t>karlie.drake@bilearner.com</t>
  </si>
  <si>
    <t>Myla</t>
  </si>
  <si>
    <t>Lisa Chase</t>
  </si>
  <si>
    <t>myla.mullen@bilearner.com</t>
  </si>
  <si>
    <t>Alan</t>
  </si>
  <si>
    <t>Susan Livingston</t>
  </si>
  <si>
    <t>alan.holland@bilearner.com</t>
  </si>
  <si>
    <t>Brooklynn</t>
  </si>
  <si>
    <t>Greene</t>
  </si>
  <si>
    <t>April Castillo</t>
  </si>
  <si>
    <t>brooklynn.greene@bilearner.com</t>
  </si>
  <si>
    <t>Diane James</t>
  </si>
  <si>
    <t>maxwell.mcpherson@bilearner.com</t>
  </si>
  <si>
    <t>Principal</t>
  </si>
  <si>
    <t>Lukas</t>
  </si>
  <si>
    <t>Freeman</t>
  </si>
  <si>
    <t>Allison Shannon</t>
  </si>
  <si>
    <t>lukas.freeman@bilearner.com</t>
  </si>
  <si>
    <t>Yesenia</t>
  </si>
  <si>
    <t>Nielsen</t>
  </si>
  <si>
    <t>David Long</t>
  </si>
  <si>
    <t>yesenia.nielsen@bilearner.com</t>
  </si>
  <si>
    <t>Myah</t>
  </si>
  <si>
    <t>Marsh</t>
  </si>
  <si>
    <t>Kelly Hall</t>
  </si>
  <si>
    <t>myah.marsh@bilearner.com</t>
  </si>
  <si>
    <t>Tester</t>
  </si>
  <si>
    <t>Korbin</t>
  </si>
  <si>
    <t>Rachel Sanchez</t>
  </si>
  <si>
    <t>korbin.gilbert@bilearner.com</t>
  </si>
  <si>
    <t>Jenna</t>
  </si>
  <si>
    <t>Hector Singleton</t>
  </si>
  <si>
    <t>jenna.maddox@bilearner.com</t>
  </si>
  <si>
    <t>Anaya</t>
  </si>
  <si>
    <t>Denise Oconnor</t>
  </si>
  <si>
    <t>anaya.preston@bilearner.com</t>
  </si>
  <si>
    <t>Pena</t>
  </si>
  <si>
    <t>Ruben Cook</t>
  </si>
  <si>
    <t>eugene.pena@bilearner.com</t>
  </si>
  <si>
    <t>Abel</t>
  </si>
  <si>
    <t>Baker</t>
  </si>
  <si>
    <t>Amy Duncan</t>
  </si>
  <si>
    <t>abel.baker@bilearner.com</t>
  </si>
  <si>
    <t>Anthony Cruz MD</t>
  </si>
  <si>
    <t>deven.merritt@bilearner.com</t>
  </si>
  <si>
    <t>Hadassah</t>
  </si>
  <si>
    <t>Moran</t>
  </si>
  <si>
    <t>Michelle Perry</t>
  </si>
  <si>
    <t>hadassah.moran@bilearner.com</t>
  </si>
  <si>
    <t>Thompson</t>
  </si>
  <si>
    <t>Victoria Shaw</t>
  </si>
  <si>
    <t>hezekiah.thompson@bilearner.com</t>
  </si>
  <si>
    <t>Fry</t>
  </si>
  <si>
    <t>Brad Lee</t>
  </si>
  <si>
    <t>quintin.fry@bilearner.com</t>
  </si>
  <si>
    <t>Jersey</t>
  </si>
  <si>
    <t>Alayna</t>
  </si>
  <si>
    <t>Hess</t>
  </si>
  <si>
    <t>Todd Baker</t>
  </si>
  <si>
    <t>alayna.hess@bilearner.com</t>
  </si>
  <si>
    <t>Billable Consultants</t>
  </si>
  <si>
    <t>Amaris</t>
  </si>
  <si>
    <t>Miller</t>
  </si>
  <si>
    <t>Samuel Padilla</t>
  </si>
  <si>
    <t>amaris.miller@bilearner.com</t>
  </si>
  <si>
    <t>Barrett</t>
  </si>
  <si>
    <t>Wilcox</t>
  </si>
  <si>
    <t>Michael Wright</t>
  </si>
  <si>
    <t>barrett.wilcox@bilearner.com</t>
  </si>
  <si>
    <t>Kimberly</t>
  </si>
  <si>
    <t>Watson</t>
  </si>
  <si>
    <t>Bryan Foley</t>
  </si>
  <si>
    <t>kimberly.watson@bilearner.com</t>
  </si>
  <si>
    <t>Rebecca</t>
  </si>
  <si>
    <t>April Anderson MD</t>
  </si>
  <si>
    <t>rebecca.park@bilearner.com</t>
  </si>
  <si>
    <t>Caleb</t>
  </si>
  <si>
    <t>Schneider</t>
  </si>
  <si>
    <t>Matthew Calderon DDS</t>
  </si>
  <si>
    <t>caleb.schneider@bilearner.com</t>
  </si>
  <si>
    <t>Vanessa</t>
  </si>
  <si>
    <t>Bryan Ramos</t>
  </si>
  <si>
    <t>vanessa.james@bilearner.com</t>
  </si>
  <si>
    <t>Copeland</t>
  </si>
  <si>
    <t>Alan Harris</t>
  </si>
  <si>
    <t>maribel.copeland@bilearner.com</t>
  </si>
  <si>
    <t>Rodney Hart</t>
  </si>
  <si>
    <t>henry.zimmerman@bilearner.com</t>
  </si>
  <si>
    <t>Purchasing</t>
  </si>
  <si>
    <t>Nathanial</t>
  </si>
  <si>
    <t>Booth</t>
  </si>
  <si>
    <t>Jorge Mayo</t>
  </si>
  <si>
    <t>nathanial.booth@bilearner.com</t>
  </si>
  <si>
    <t>Rhys</t>
  </si>
  <si>
    <t>Barry</t>
  </si>
  <si>
    <t>Kimberly Good</t>
  </si>
  <si>
    <t>rhys.barry@bilearner.com</t>
  </si>
  <si>
    <t>Jonas</t>
  </si>
  <si>
    <t>Stephanie Harris</t>
  </si>
  <si>
    <t>jonas.rowland@bilearner.com</t>
  </si>
  <si>
    <t>Chris</t>
  </si>
  <si>
    <t>Ethan Allison</t>
  </si>
  <si>
    <t>chris.vincent@bilearner.com</t>
  </si>
  <si>
    <t>Waller</t>
  </si>
  <si>
    <t>Christian Mullen</t>
  </si>
  <si>
    <t>myah.waller@bilearner.com</t>
  </si>
  <si>
    <t>Yaritza</t>
  </si>
  <si>
    <t>Debra Oneal</t>
  </si>
  <si>
    <t>yaritza.sherman@bilearner.com</t>
  </si>
  <si>
    <t>Weaver</t>
  </si>
  <si>
    <t>Cynthia Willis</t>
  </si>
  <si>
    <t>haley.weaver@bilearner.com</t>
  </si>
  <si>
    <t>Alessandra</t>
  </si>
  <si>
    <t>Lauren Douglas</t>
  </si>
  <si>
    <t>alessandra.lee@bilearner.com</t>
  </si>
  <si>
    <t>Hickman</t>
  </si>
  <si>
    <t>Katherine Wright</t>
  </si>
  <si>
    <t>kaitlin.hickman@bilearner.com</t>
  </si>
  <si>
    <t>Juarez</t>
  </si>
  <si>
    <t>Jennifer Lester</t>
  </si>
  <si>
    <t>giancarlo.juarez@bilearner.com</t>
  </si>
  <si>
    <t>Walter</t>
  </si>
  <si>
    <t>Erin Tran</t>
  </si>
  <si>
    <t>walter.zuniga@bilearner.com</t>
  </si>
  <si>
    <t>Bill Barnes</t>
  </si>
  <si>
    <t>anna.jordan@bilearner.com</t>
  </si>
  <si>
    <t>Jeffery</t>
  </si>
  <si>
    <t>Gamble</t>
  </si>
  <si>
    <t>Nicole Morales</t>
  </si>
  <si>
    <t>jeffery.gamble@bilearner.com</t>
  </si>
  <si>
    <t>Misael</t>
  </si>
  <si>
    <t>Gary Davidson</t>
  </si>
  <si>
    <t>misael.hunter@bilearner.com</t>
  </si>
  <si>
    <t>Audrina</t>
  </si>
  <si>
    <t>Walter Powell</t>
  </si>
  <si>
    <t>audrina.yu@bilearner.com</t>
  </si>
  <si>
    <t>Jeramiah</t>
  </si>
  <si>
    <t>Foster</t>
  </si>
  <si>
    <t>Kimberly Wolf</t>
  </si>
  <si>
    <t>jeramiah.foster@bilearner.com</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</si>
  <si>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</si>
  <si>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</si>
  <si>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</si>
  <si>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</si>
  <si>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</si>
  <si>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</si>
  <si>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</si>
  <si>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</si>
  <si>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</si>
  <si>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</si>
  <si>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</si>
  <si>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</si>
  <si>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</si>
  <si>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</si>
  <si>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</si>
  <si>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</si>
  <si>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Arjun</t>
  </si>
  <si>
    <t>Jennifer Flores</t>
  </si>
  <si>
    <t>arjun.tyler@bilearner.com</t>
  </si>
  <si>
    <t>Donald</t>
  </si>
  <si>
    <t>Favis</t>
  </si>
  <si>
    <t>Stephen Rasmussen</t>
  </si>
  <si>
    <t>donald.favis@bilearner.com</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</si>
  <si>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</si>
  <si>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</si>
  <si>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</si>
  <si>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</si>
  <si>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</si>
  <si>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</si>
  <si>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</si>
  <si>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</si>
  <si>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</si>
  <si>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</si>
  <si>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</si>
  <si>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</si>
  <si>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</si>
  <si>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Macau</t>
  </si>
  <si>
    <t>Karthikeyan</t>
  </si>
  <si>
    <t>Ait Sidi</t>
  </si>
  <si>
    <t>Kaitlyn Young</t>
  </si>
  <si>
    <t>karthikeyan.ait sidi@bilearner.com</t>
  </si>
  <si>
    <t>Rogers</t>
  </si>
  <si>
    <t>Alejandra Spencer</t>
  </si>
  <si>
    <t>ivan.rogers@bilearner.com</t>
  </si>
  <si>
    <t>Bianca</t>
  </si>
  <si>
    <t>Roehrich</t>
  </si>
  <si>
    <t>Brian Gamble MD</t>
  </si>
  <si>
    <t>bianca.roehrich@bilearner.com</t>
  </si>
  <si>
    <t>Jason</t>
  </si>
  <si>
    <t>Salter</t>
  </si>
  <si>
    <t xml:space="preserve">Data Analyst </t>
  </si>
  <si>
    <t>Lauren Moore</t>
  </si>
  <si>
    <t>jason.salter@bilearner.com</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</si>
  <si>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</si>
  <si>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</si>
  <si>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</si>
  <si>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</si>
  <si>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</si>
  <si>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</si>
  <si>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</si>
  <si>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</si>
  <si>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</si>
  <si>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</si>
  <si>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</si>
  <si>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</si>
  <si>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</si>
  <si>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</si>
  <si>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</si>
  <si>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Peggy Mccoy</t>
  </si>
  <si>
    <t>randall.pearson@bilearner.com</t>
  </si>
  <si>
    <t>Claudia N</t>
  </si>
  <si>
    <t>Natasha Walton</t>
  </si>
  <si>
    <t>claudia n.carr@bilearner.com</t>
  </si>
  <si>
    <t>George Willis</t>
  </si>
  <si>
    <t>noelle.johnson@bilearner.com</t>
  </si>
  <si>
    <t>Taisha</t>
  </si>
  <si>
    <t>Goble</t>
  </si>
  <si>
    <t>Joseph Jensen</t>
  </si>
  <si>
    <t>taisha.goble@bilearner.com</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</si>
  <si>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</si>
  <si>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</si>
  <si>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</si>
  <si>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</si>
  <si>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</si>
  <si>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</si>
  <si>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</si>
  <si>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</si>
  <si>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</si>
  <si>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</si>
  <si>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</si>
  <si>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</si>
  <si>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</si>
  <si>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Netherlands</t>
  </si>
  <si>
    <t>Amsterdam</t>
  </si>
  <si>
    <t>Shaw</t>
  </si>
  <si>
    <t>Joseph Shelton</t>
  </si>
  <si>
    <t>aliana.shaw@bilearner.com</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</si>
  <si>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</si>
  <si>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</si>
  <si>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</si>
  <si>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</si>
  <si>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</si>
  <si>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</si>
  <si>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</si>
  <si>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</si>
  <si>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</si>
  <si>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</si>
  <si>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</si>
  <si>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</si>
  <si>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</si>
  <si>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</si>
  <si>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</si>
  <si>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</si>
  <si>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</si>
  <si>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</si>
  <si>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</si>
  <si>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</si>
  <si>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</si>
  <si>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</si>
  <si>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</si>
  <si>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</si>
  <si>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</si>
  <si>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</si>
  <si>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</si>
  <si>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</si>
  <si>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</si>
  <si>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</si>
  <si>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</si>
  <si>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</si>
  <si>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</si>
  <si>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</si>
  <si>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</si>
  <si>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</si>
  <si>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Precious</t>
  </si>
  <si>
    <t>Software Engineering Manager</t>
  </si>
  <si>
    <t>Shaun Bell</t>
  </si>
  <si>
    <t>precious.roth@bilearner.com</t>
  </si>
  <si>
    <t>Konner</t>
  </si>
  <si>
    <t>Software Engineer</t>
  </si>
  <si>
    <t>Ruth Myers</t>
  </si>
  <si>
    <t>konner.villegas@bilearner.com</t>
  </si>
  <si>
    <t>Software Engineering</t>
  </si>
  <si>
    <t>Anastasia</t>
  </si>
  <si>
    <t>Harold Jones</t>
  </si>
  <si>
    <t>anastasia.gillespie@bilearner.com</t>
  </si>
  <si>
    <t>Emely</t>
  </si>
  <si>
    <t>Susan Smith</t>
  </si>
  <si>
    <t>emely.rice@bilearner.com</t>
  </si>
  <si>
    <t>Derrick Johnson</t>
  </si>
  <si>
    <t>lewis.nixon@bilearner.com</t>
  </si>
  <si>
    <t>Macy</t>
  </si>
  <si>
    <t>Webster</t>
  </si>
  <si>
    <t>Cynthia Gardner</t>
  </si>
  <si>
    <t>macy.webster@bilearner.com</t>
  </si>
  <si>
    <t>Ciara</t>
  </si>
  <si>
    <t>Acevedo</t>
  </si>
  <si>
    <t>Joel Hodge II</t>
  </si>
  <si>
    <t>ciara.acevedo@bilearner.com</t>
  </si>
  <si>
    <t>Eleanor</t>
  </si>
  <si>
    <t>Raymond Wilson</t>
  </si>
  <si>
    <t>eleanor.patton@bilearner.com</t>
  </si>
  <si>
    <t>Brooklyn</t>
  </si>
  <si>
    <t>Tanner</t>
  </si>
  <si>
    <t>Jason Sims</t>
  </si>
  <si>
    <t>brooklyn.tanner@bilearner.com</t>
  </si>
  <si>
    <t>Zander</t>
  </si>
  <si>
    <t>Ronnie Garcia</t>
  </si>
  <si>
    <t>zander.franco@bilearner.com</t>
  </si>
  <si>
    <t>Kianna</t>
  </si>
  <si>
    <t>Curtis Hill</t>
  </si>
  <si>
    <t>kianna.rhodes@bilearner.com</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</si>
  <si>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</si>
  <si>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</si>
  <si>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</si>
  <si>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</si>
  <si>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</si>
  <si>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</si>
  <si>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</si>
  <si>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</si>
  <si>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</si>
  <si>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</si>
  <si>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</si>
  <si>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</si>
  <si>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Carmen</t>
  </si>
  <si>
    <t>John Hart</t>
  </si>
  <si>
    <t>carmen.atkins@bilearner.com</t>
  </si>
  <si>
    <t>Kiara</t>
  </si>
  <si>
    <t>Fox</t>
  </si>
  <si>
    <t>Richard Bailey</t>
  </si>
  <si>
    <t>kiara.fox@bilearner.com</t>
  </si>
  <si>
    <t>Yair</t>
  </si>
  <si>
    <t>Jennings</t>
  </si>
  <si>
    <t>Beverly Parker</t>
  </si>
  <si>
    <t>yair.jennings@bilearner.com</t>
  </si>
  <si>
    <t>Kaylie</t>
  </si>
  <si>
    <t>Velazquez</t>
  </si>
  <si>
    <t>Daniel Hart</t>
  </si>
  <si>
    <t>kaylie.velazquez@bilearner.com</t>
  </si>
  <si>
    <t>Christine</t>
  </si>
  <si>
    <t>Thomas Ramirez</t>
  </si>
  <si>
    <t>christine.skinner@bilearner.com</t>
  </si>
  <si>
    <t>Eemnes</t>
  </si>
  <si>
    <t>Melissa Turner</t>
  </si>
  <si>
    <t>zayne.mccullough@bilearner.com</t>
  </si>
  <si>
    <t>Family</t>
  </si>
  <si>
    <t>Dennis</t>
  </si>
  <si>
    <t>Key</t>
  </si>
  <si>
    <t>Lynn Jackson</t>
  </si>
  <si>
    <t>dennis.key@bilearner.com</t>
  </si>
  <si>
    <t>Lindsay Nelson</t>
  </si>
  <si>
    <t>aydan.benjamin@bilearner.com</t>
  </si>
  <si>
    <t>Kenzie</t>
  </si>
  <si>
    <t>Anthony Williams</t>
  </si>
  <si>
    <t>kenzie.mullins@bilearner.com</t>
  </si>
  <si>
    <t>Asa</t>
  </si>
  <si>
    <t>Mr. Jason Brock</t>
  </si>
  <si>
    <t>asa.pham@bilearner.com</t>
  </si>
  <si>
    <t>Damarion</t>
  </si>
  <si>
    <t>Caitlin Murphy</t>
  </si>
  <si>
    <t>damarion.schneider@bilearner.com</t>
  </si>
  <si>
    <t>Safety</t>
  </si>
  <si>
    <t>Talan</t>
  </si>
  <si>
    <t>Ashley Cervantes</t>
  </si>
  <si>
    <t>talan.rodgers@bilearner.com</t>
  </si>
  <si>
    <t>Evelin</t>
  </si>
  <si>
    <t>Snow</t>
  </si>
  <si>
    <t>Roy Villegas</t>
  </si>
  <si>
    <t>evelin.snow@bilearner.com</t>
  </si>
  <si>
    <t>Sienna</t>
  </si>
  <si>
    <t>Gregory Ramirez</t>
  </si>
  <si>
    <t>sienna.preston@bilearner.com</t>
  </si>
  <si>
    <t>Taylor</t>
  </si>
  <si>
    <t>Latoya Lam</t>
  </si>
  <si>
    <t>taylor.dennis@bilearner.com</t>
  </si>
  <si>
    <t>Cortez</t>
  </si>
  <si>
    <t>Murillo</t>
  </si>
  <si>
    <t>Stuart White</t>
  </si>
  <si>
    <t>cortez.murillo@bilearner.com</t>
  </si>
  <si>
    <t>Leonel</t>
  </si>
  <si>
    <t>Combs</t>
  </si>
  <si>
    <t>Summer Carter</t>
  </si>
  <si>
    <t>leonel.combs@bilearner.com</t>
  </si>
  <si>
    <t>Jordan George</t>
  </si>
  <si>
    <t>carmen.frost@bilearner.com</t>
  </si>
  <si>
    <t>Ace</t>
  </si>
  <si>
    <t>Brittany Rubio</t>
  </si>
  <si>
    <t>ace.krause@bilearner.com</t>
  </si>
  <si>
    <t>Reuben</t>
  </si>
  <si>
    <t>Davila</t>
  </si>
  <si>
    <t>John Henderson</t>
  </si>
  <si>
    <t>reuben.davila@bilearner.com</t>
  </si>
  <si>
    <t>Angelique</t>
  </si>
  <si>
    <t>Eugene Morgan</t>
  </si>
  <si>
    <t>angelique.mann@bilearner.com</t>
  </si>
  <si>
    <t>Exantus</t>
  </si>
  <si>
    <t>Angela Carlson</t>
  </si>
  <si>
    <t>susan.exantus@bilearner.com</t>
  </si>
  <si>
    <t>Angela Hayes</t>
  </si>
  <si>
    <t>sandra.martin@bilearner.com</t>
  </si>
  <si>
    <t>Keyla</t>
  </si>
  <si>
    <t>Del Bosque</t>
  </si>
  <si>
    <t>Christina Copeland</t>
  </si>
  <si>
    <t>keyla.del bosque@bilearner.com</t>
  </si>
  <si>
    <t>Andrew</t>
  </si>
  <si>
    <t>Szabo</t>
  </si>
  <si>
    <t>Jennifer Cohen</t>
  </si>
  <si>
    <t>andrew.szabo@bilearner.com</t>
  </si>
  <si>
    <t>Luke</t>
  </si>
  <si>
    <t>Patronick</t>
  </si>
  <si>
    <t>Mr. Jesus Richards</t>
  </si>
  <si>
    <t>luke.patronick@bilearner.com</t>
  </si>
  <si>
    <t>Colby</t>
  </si>
  <si>
    <t>Andreola</t>
  </si>
  <si>
    <t>Beth Johnson</t>
  </si>
  <si>
    <t>colby.andreola@bilearner.com</t>
  </si>
  <si>
    <t>Raymond Adams</t>
  </si>
  <si>
    <t>edward.true@bilearner.com</t>
  </si>
  <si>
    <t>Judith</t>
  </si>
  <si>
    <t>Carabbio</t>
  </si>
  <si>
    <t>Jessica Rhodes</t>
  </si>
  <si>
    <t>judith.carabbio@bilearner.com</t>
  </si>
  <si>
    <t>Adell</t>
  </si>
  <si>
    <t>Saada</t>
  </si>
  <si>
    <t>Steven Tran</t>
  </si>
  <si>
    <t>adell.saada@bilearner.com</t>
  </si>
  <si>
    <t>Kristen Collier</t>
  </si>
  <si>
    <t>kamari.hunter@bilearner.com</t>
  </si>
  <si>
    <t>David Lopez</t>
  </si>
  <si>
    <t>sarah.malone@bilearner.com</t>
  </si>
  <si>
    <t>Candice Schmidt</t>
  </si>
  <si>
    <t>skyler.blackwell@bilearner.com</t>
  </si>
  <si>
    <t>Jasmin</t>
  </si>
  <si>
    <t>Shah</t>
  </si>
  <si>
    <t>Christy Craig</t>
  </si>
  <si>
    <t>jasmin.shah@bilearner.com</t>
  </si>
  <si>
    <t>Kole</t>
  </si>
  <si>
    <t>Shared Services Manager</t>
  </si>
  <si>
    <t>Jermaine Weaver</t>
  </si>
  <si>
    <t>kole.quinn@bilearner.com</t>
  </si>
  <si>
    <t>Ansley</t>
  </si>
  <si>
    <t>Jackson</t>
  </si>
  <si>
    <t>James Barajas</t>
  </si>
  <si>
    <t>ansley.jackson@bilearner.com</t>
  </si>
  <si>
    <t>Jayda</t>
  </si>
  <si>
    <t>Reese</t>
  </si>
  <si>
    <t>Senior BI Developer</t>
  </si>
  <si>
    <t>Tyler Davis</t>
  </si>
  <si>
    <t>jayda.reese@bilearner.com</t>
  </si>
  <si>
    <t>Joshua Gonzalez</t>
  </si>
  <si>
    <t>julien.whitehead@bilearner.com</t>
  </si>
  <si>
    <t>Haynes</t>
  </si>
  <si>
    <t>Justin Sherman</t>
  </si>
  <si>
    <t>alan.haynes@bilearner.com</t>
  </si>
  <si>
    <t>Kamryn</t>
  </si>
  <si>
    <t>Herrera</t>
  </si>
  <si>
    <t>Sara Holland</t>
  </si>
  <si>
    <t>kamryn.herrera@bilearner.com</t>
  </si>
  <si>
    <t>Retirement</t>
  </si>
  <si>
    <t>Kelvin</t>
  </si>
  <si>
    <t>Shelia Graham</t>
  </si>
  <si>
    <t>kelvin.foster@bilearner.com</t>
  </si>
  <si>
    <t>Fletcher</t>
  </si>
  <si>
    <t>Amanda Hayden</t>
  </si>
  <si>
    <t>joe.fletcher@bilearner.com</t>
  </si>
  <si>
    <t>Frederick</t>
  </si>
  <si>
    <t>Nicole Haynes</t>
  </si>
  <si>
    <t>frederick.howe@bilearner.com</t>
  </si>
  <si>
    <t>Debra Morales</t>
  </si>
  <si>
    <t>nickolas.davila@bilearner.com</t>
  </si>
  <si>
    <t>Kasey</t>
  </si>
  <si>
    <t>Chad Andrews</t>
  </si>
  <si>
    <t>kasey.boyer@bilearner.com</t>
  </si>
  <si>
    <t>Giovanni</t>
  </si>
  <si>
    <t>Jenkins</t>
  </si>
  <si>
    <t>John Wallace</t>
  </si>
  <si>
    <t>giovanni.jenkins@bilearner.com</t>
  </si>
  <si>
    <t>Alexis</t>
  </si>
  <si>
    <t>Benjamin Frederick</t>
  </si>
  <si>
    <t>alexis.moss@bilearner.com</t>
  </si>
  <si>
    <t>Joanna</t>
  </si>
  <si>
    <t>Murphy</t>
  </si>
  <si>
    <t>Michael Ramos</t>
  </si>
  <si>
    <t>joanna.murphy@bilearner.com</t>
  </si>
  <si>
    <t>Schmidt</t>
  </si>
  <si>
    <t>Donna Boone</t>
  </si>
  <si>
    <t>joseph.schmidt@bilearner.com</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</si>
  <si>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</si>
  <si>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</si>
  <si>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</si>
  <si>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</si>
  <si>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</si>
  <si>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</si>
  <si>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</si>
  <si>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</si>
  <si>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</si>
  <si>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</si>
  <si>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</si>
  <si>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</si>
  <si>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</si>
  <si>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</si>
  <si>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</si>
  <si>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</si>
  <si>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</si>
  <si>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</si>
  <si>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</si>
  <si>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</si>
  <si>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</si>
  <si>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</si>
  <si>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</si>
  <si>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</si>
  <si>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</si>
  <si>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</si>
  <si>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</si>
  <si>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Zoe</t>
  </si>
  <si>
    <t>Colon</t>
  </si>
  <si>
    <t>Stacey Vargas</t>
  </si>
  <si>
    <t>zoe.colon@bilearner.com</t>
  </si>
  <si>
    <t>Poland</t>
  </si>
  <si>
    <t>Warsaw</t>
  </si>
  <si>
    <t>Courtney</t>
  </si>
  <si>
    <t>Beth Anderson</t>
  </si>
  <si>
    <t>courtney.cowan@bilearner.com</t>
  </si>
  <si>
    <t>Crew Leader</t>
  </si>
  <si>
    <t>Joshua Daniels</t>
  </si>
  <si>
    <t>nolan.perez@bilearner.com</t>
  </si>
  <si>
    <t>Farrell</t>
  </si>
  <si>
    <t>Mark Mays</t>
  </si>
  <si>
    <t>katrina.farrell@bilearner.com</t>
  </si>
  <si>
    <t>Camden</t>
  </si>
  <si>
    <t>Brandon Ortiz</t>
  </si>
  <si>
    <t>camden.kelly@bilearner.com</t>
  </si>
  <si>
    <t>Milo</t>
  </si>
  <si>
    <t>Cheryl Swanson</t>
  </si>
  <si>
    <t>milo.hood@bilearner.com</t>
  </si>
  <si>
    <t>Lang</t>
  </si>
  <si>
    <t>Matthew Patel</t>
  </si>
  <si>
    <t>kale.lang@bilearner.com</t>
  </si>
  <si>
    <t>Shyanne</t>
  </si>
  <si>
    <t>Stark</t>
  </si>
  <si>
    <t>Jennifer Adams</t>
  </si>
  <si>
    <t>shyanne.stark@bilearner.com</t>
  </si>
  <si>
    <t>Elliott</t>
  </si>
  <si>
    <t>Ashley</t>
  </si>
  <si>
    <t>Kelly Williams</t>
  </si>
  <si>
    <t>elliott.ashley@bilearner.com</t>
  </si>
  <si>
    <t>Todd</t>
  </si>
  <si>
    <t>Jose Daniel</t>
  </si>
  <si>
    <t>genesis.todd@bilearner.com</t>
  </si>
  <si>
    <t>Sincere</t>
  </si>
  <si>
    <t>Vanessa Ramirez</t>
  </si>
  <si>
    <t>sincere.jimenez@bilearner.com</t>
  </si>
  <si>
    <t>Stephen</t>
  </si>
  <si>
    <t>Daugherty</t>
  </si>
  <si>
    <t>Joshua Pittman</t>
  </si>
  <si>
    <t>stephen.daugherty@bilearner.com</t>
  </si>
  <si>
    <t>Demarion</t>
  </si>
  <si>
    <t>Morrow</t>
  </si>
  <si>
    <t>Patricia Brewer</t>
  </si>
  <si>
    <t>demarion.morrow@bilearner.com</t>
  </si>
  <si>
    <t>Steven</t>
  </si>
  <si>
    <t>Jerry Suarez</t>
  </si>
  <si>
    <t>steven.schneider@bilearner.com</t>
  </si>
  <si>
    <t>Devon</t>
  </si>
  <si>
    <t>Hinton</t>
  </si>
  <si>
    <t>Allison York</t>
  </si>
  <si>
    <t>devon.hinton@bilearner.com</t>
  </si>
  <si>
    <t>Jacquelyn</t>
  </si>
  <si>
    <t>Johns</t>
  </si>
  <si>
    <t>Christopher Romero</t>
  </si>
  <si>
    <t>jacquelyn.johns@bilearner.com</t>
  </si>
  <si>
    <t>Timothy Hansen</t>
  </si>
  <si>
    <t>blaine.keith@bilearner.com</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</si>
  <si>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</si>
  <si>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</si>
  <si>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</si>
  <si>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</si>
  <si>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</si>
  <si>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</si>
  <si>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</si>
  <si>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</si>
  <si>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</si>
  <si>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</si>
  <si>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</si>
  <si>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</si>
  <si>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</si>
  <si>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</si>
  <si>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</si>
  <si>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</si>
  <si>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</si>
  <si>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</si>
  <si>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</si>
  <si>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</si>
  <si>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</si>
  <si>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Isai</t>
  </si>
  <si>
    <t>Alvarado</t>
  </si>
  <si>
    <t>Laura Norman</t>
  </si>
  <si>
    <t>isai.alvarado@bilearner.com</t>
  </si>
  <si>
    <t>Travis</t>
  </si>
  <si>
    <t>Vasquez</t>
  </si>
  <si>
    <t>Amanda Hale</t>
  </si>
  <si>
    <t>travis.vasquez@bilearner.com</t>
  </si>
  <si>
    <t>Program Manager</t>
  </si>
  <si>
    <t>Jazlene</t>
  </si>
  <si>
    <t>Maynard</t>
  </si>
  <si>
    <t>James Baker</t>
  </si>
  <si>
    <t>jazlene.maynard@bilearner.com</t>
  </si>
  <si>
    <t>Donovan</t>
  </si>
  <si>
    <t>Terry Durham</t>
  </si>
  <si>
    <t>wyatt.donovan@bilearner.com</t>
  </si>
  <si>
    <t>Cooper</t>
  </si>
  <si>
    <t>Erik Simon</t>
  </si>
  <si>
    <t>nathaly.cooper@bilearner.com</t>
  </si>
  <si>
    <t>Gage</t>
  </si>
  <si>
    <t>Summer Moreno</t>
  </si>
  <si>
    <t>gage.weeks@bilearner.com</t>
  </si>
  <si>
    <t>Gavin</t>
  </si>
  <si>
    <t>Carla Cox</t>
  </si>
  <si>
    <t>gavin.frye@bilearner.com</t>
  </si>
  <si>
    <t>Amber</t>
  </si>
  <si>
    <t>Mary Mendoza</t>
  </si>
  <si>
    <t>amber.ross@bilearner.com</t>
  </si>
  <si>
    <t>Edwards</t>
  </si>
  <si>
    <t>Cassandra Smith</t>
  </si>
  <si>
    <t>wyatt.edwards@bilearner.com</t>
  </si>
  <si>
    <t>Karla</t>
  </si>
  <si>
    <t>Reed</t>
  </si>
  <si>
    <t>Warren Baker</t>
  </si>
  <si>
    <t>karla.reed@bilearner.com</t>
  </si>
  <si>
    <t>Yadira</t>
  </si>
  <si>
    <t>Amy Bell</t>
  </si>
  <si>
    <t>yadira.mcmillan@bilearner.com</t>
  </si>
  <si>
    <t>Fernando</t>
  </si>
  <si>
    <t>Teresa Lopez</t>
  </si>
  <si>
    <t>fernando.mcconnell@bilearner.com</t>
  </si>
  <si>
    <t>Sean</t>
  </si>
  <si>
    <t>Bean</t>
  </si>
  <si>
    <t>Kimberly Holland</t>
  </si>
  <si>
    <t>sean.bean@bilearner.com</t>
  </si>
  <si>
    <t>Lilianna</t>
  </si>
  <si>
    <t>Mccall</t>
  </si>
  <si>
    <t>Robert Garcia</t>
  </si>
  <si>
    <t>lilianna.mccall@bilearner.com</t>
  </si>
  <si>
    <t>Salvador</t>
  </si>
  <si>
    <t>Nicholas Martinez</t>
  </si>
  <si>
    <t>salvador.thomas@bilearner.com</t>
  </si>
  <si>
    <t>Jair</t>
  </si>
  <si>
    <t>Silva</t>
  </si>
  <si>
    <t>Carlos Barnes</t>
  </si>
  <si>
    <t>jair.silva@bilearner.com</t>
  </si>
  <si>
    <t>Moreno</t>
  </si>
  <si>
    <t>Allison Jacobs</t>
  </si>
  <si>
    <t>derek.moreno@bilearner.com</t>
  </si>
  <si>
    <t>Angela Ramsey</t>
  </si>
  <si>
    <t>litzy.conner@bilearner.com</t>
  </si>
  <si>
    <t>Burnett</t>
  </si>
  <si>
    <t>Malik Smith</t>
  </si>
  <si>
    <t>joanna.burnett@bilearner.com</t>
  </si>
  <si>
    <t>Poznan</t>
  </si>
  <si>
    <t>Jessica Lewis</t>
  </si>
  <si>
    <t>abdullah.frederick@bilearner.com</t>
  </si>
  <si>
    <t>Krakow</t>
  </si>
  <si>
    <t>Armani</t>
  </si>
  <si>
    <t>Porter</t>
  </si>
  <si>
    <t>Kayla Ibarra</t>
  </si>
  <si>
    <t>armani.porter@bilearner.com</t>
  </si>
  <si>
    <t>Sanders</t>
  </si>
  <si>
    <t>Ryan Mathews</t>
  </si>
  <si>
    <t>taylor.sanders@bilearner.com</t>
  </si>
  <si>
    <t>Wroclaw</t>
  </si>
  <si>
    <t>Iliana</t>
  </si>
  <si>
    <t>Melissa Scott</t>
  </si>
  <si>
    <t>iliana.randall@bilearner.com</t>
  </si>
  <si>
    <t>Henderson</t>
  </si>
  <si>
    <t>Robert Schmitt</t>
  </si>
  <si>
    <t>luke.henderson@bilearner.com</t>
  </si>
  <si>
    <t>Patricia Wallace</t>
  </si>
  <si>
    <t>madelyn.lambert@bilearner.com</t>
  </si>
  <si>
    <t>Ava</t>
  </si>
  <si>
    <t>Justin Young</t>
  </si>
  <si>
    <t>ava.pace@bilearner.com</t>
  </si>
  <si>
    <t>Delaney</t>
  </si>
  <si>
    <t>Robert Salinas</t>
  </si>
  <si>
    <t>delaney.bruce@bilearner.com</t>
  </si>
  <si>
    <t>Bullock</t>
  </si>
  <si>
    <t>Mary Anderson</t>
  </si>
  <si>
    <t>jair.bullock@bilearner.com</t>
  </si>
  <si>
    <t>Kayla</t>
  </si>
  <si>
    <t>Jennifer Stevens</t>
  </si>
  <si>
    <t>kayla.farrell@bilearner.com</t>
  </si>
  <si>
    <t>Jennifer Murphy</t>
  </si>
  <si>
    <t>taylor.gamble@bilearner.com</t>
  </si>
  <si>
    <t>Carl</t>
  </si>
  <si>
    <t>Desimone</t>
  </si>
  <si>
    <t>Daniel Booth</t>
  </si>
  <si>
    <t>carl.desimone@bilearner.com</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</si>
  <si>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</si>
  <si>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</si>
  <si>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</si>
  <si>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</si>
  <si>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</si>
  <si>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</si>
  <si>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</si>
  <si>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</si>
  <si>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</si>
  <si>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</si>
  <si>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</si>
  <si>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</si>
  <si>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</si>
  <si>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</si>
  <si>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</si>
  <si>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</si>
  <si>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Nilson</t>
  </si>
  <si>
    <t>Fernandes</t>
  </si>
  <si>
    <t>Jeffrey Saunders</t>
  </si>
  <si>
    <t>nilson.fernandes@bilearner.com</t>
  </si>
  <si>
    <t>Alain</t>
  </si>
  <si>
    <t>Stephanie Griffin</t>
  </si>
  <si>
    <t>alain.robinson@bilearner.com</t>
  </si>
  <si>
    <t>Seffi</t>
  </si>
  <si>
    <t>Robert Sullivan</t>
  </si>
  <si>
    <t>seffi.shields@bilearner.com</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</si>
  <si>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</si>
  <si>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</si>
  <si>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</si>
  <si>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</si>
  <si>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</si>
  <si>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</si>
  <si>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</si>
  <si>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</si>
  <si>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</si>
  <si>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</si>
  <si>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</si>
  <si>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</si>
  <si>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</si>
  <si>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</si>
  <si>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</si>
  <si>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</si>
  <si>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Bernstein</t>
  </si>
  <si>
    <t>Matthew West</t>
  </si>
  <si>
    <t>sean.bernstein@bilearner.com</t>
  </si>
  <si>
    <t>Lublin</t>
  </si>
  <si>
    <t>Shakira</t>
  </si>
  <si>
    <t>Perry</t>
  </si>
  <si>
    <t>Mark Jacobs</t>
  </si>
  <si>
    <t>shakira.perry@bilearner.com</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</si>
  <si>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</si>
  <si>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</si>
  <si>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</si>
  <si>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</si>
  <si>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</si>
  <si>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</si>
  <si>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</si>
  <si>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</si>
  <si>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</si>
  <si>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</si>
  <si>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</si>
  <si>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</si>
  <si>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</si>
  <si>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</si>
  <si>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</si>
  <si>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Joelle</t>
  </si>
  <si>
    <t>Joshua Vasquez</t>
  </si>
  <si>
    <t>joelle.burke@bilearner.com</t>
  </si>
  <si>
    <t>Alexandra</t>
  </si>
  <si>
    <t>Kirill</t>
  </si>
  <si>
    <t>Mark Hernandez</t>
  </si>
  <si>
    <t>alexandra.kirill@bilearner.com</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</si>
  <si>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</si>
  <si>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</si>
  <si>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</si>
  <si>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</si>
  <si>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</si>
  <si>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</si>
  <si>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</si>
  <si>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</si>
  <si>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</si>
  <si>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</si>
  <si>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</si>
  <si>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</si>
  <si>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</si>
  <si>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</si>
  <si>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</si>
  <si>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</si>
  <si>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Payten</t>
  </si>
  <si>
    <t>Dennis Martinez</t>
  </si>
  <si>
    <t>payten.middleton@bilearner.com</t>
  </si>
  <si>
    <t>Stephen Parks</t>
  </si>
  <si>
    <t>harrison.hunt@bilearner.com</t>
  </si>
  <si>
    <t>Brenda Garza DDS</t>
  </si>
  <si>
    <t>orlando.henderson@bilearner.com</t>
  </si>
  <si>
    <t>Darian</t>
  </si>
  <si>
    <t>Ms. Diane Bradshaw DVM</t>
  </si>
  <si>
    <t>darian.potts@bilearner.com</t>
  </si>
  <si>
    <t>Isabela</t>
  </si>
  <si>
    <t>Collins</t>
  </si>
  <si>
    <t>Production Manager</t>
  </si>
  <si>
    <t>Alyssa Gill</t>
  </si>
  <si>
    <t>isabela.collins@bilearner.com</t>
  </si>
  <si>
    <t>Sierra</t>
  </si>
  <si>
    <t>Miss Haley Duke DVM</t>
  </si>
  <si>
    <t>sierra.macias@bilearner.com</t>
  </si>
  <si>
    <t>Giuliana</t>
  </si>
  <si>
    <t>Farmer</t>
  </si>
  <si>
    <t>Barbara Gardner</t>
  </si>
  <si>
    <t>giuliana.farmer@bilearner.com</t>
  </si>
  <si>
    <t>Monique Hudson DDS</t>
  </si>
  <si>
    <t>pierce.robbins@bilearner.com</t>
  </si>
  <si>
    <t>Lamont</t>
  </si>
  <si>
    <t>Angela Peterson</t>
  </si>
  <si>
    <t>lamont.bridges@bilearner.com</t>
  </si>
  <si>
    <t>Gretchen</t>
  </si>
  <si>
    <t>Richard</t>
  </si>
  <si>
    <t>Tony Pratt</t>
  </si>
  <si>
    <t>gretchen.richard@bilearner.com</t>
  </si>
  <si>
    <t>Hart</t>
  </si>
  <si>
    <t>Keith Lyons</t>
  </si>
  <si>
    <t>axel.hart@bilearner.com</t>
  </si>
  <si>
    <t>Kevin Calderon</t>
  </si>
  <si>
    <t>emma.escobar@bilearner.com</t>
  </si>
  <si>
    <t>Maximilian</t>
  </si>
  <si>
    <t>Craig</t>
  </si>
  <si>
    <t>Laura Reid</t>
  </si>
  <si>
    <t>maximilian.craig@bilearner.com</t>
  </si>
  <si>
    <t>Erik</t>
  </si>
  <si>
    <t>Padilla</t>
  </si>
  <si>
    <t>Stacey Fowler</t>
  </si>
  <si>
    <t>erik.padilla@bilearner.com</t>
  </si>
  <si>
    <t>Duffy</t>
  </si>
  <si>
    <t>Stephen Hebert</t>
  </si>
  <si>
    <t>gilbert.duffy@bilearner.com</t>
  </si>
  <si>
    <t>Ayers</t>
  </si>
  <si>
    <t>James Burgess</t>
  </si>
  <si>
    <t>raymond.ayers@bilearner.com</t>
  </si>
  <si>
    <t>Jordan Robinson</t>
  </si>
  <si>
    <t>vincent.wyatt@bilearner.com</t>
  </si>
  <si>
    <t>Health</t>
  </si>
  <si>
    <t>Matthew Baker</t>
  </si>
  <si>
    <t>micah.stanley@bilearner.com</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</si>
  <si>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</si>
  <si>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</si>
  <si>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</si>
  <si>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</si>
  <si>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</si>
  <si>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</si>
  <si>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</si>
  <si>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</si>
  <si>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</si>
  <si>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</si>
  <si>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</si>
  <si>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</si>
  <si>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</si>
  <si>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</si>
  <si>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Cale</t>
  </si>
  <si>
    <t>Victoria Campbell</t>
  </si>
  <si>
    <t>cale.bender@bilearner.com</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</si>
  <si>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</si>
  <si>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</si>
  <si>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</si>
  <si>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</si>
  <si>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</si>
  <si>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</si>
  <si>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</si>
  <si>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</si>
  <si>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</si>
  <si>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</si>
  <si>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</si>
  <si>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</si>
  <si>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</si>
  <si>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</si>
  <si>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</si>
  <si>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</si>
  <si>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</si>
  <si>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</si>
  <si>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</si>
  <si>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</si>
  <si>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</si>
  <si>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</si>
  <si>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</si>
  <si>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</si>
  <si>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</si>
  <si>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</si>
  <si>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</si>
  <si>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</si>
  <si>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</si>
  <si>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</si>
  <si>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</si>
  <si>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</si>
  <si>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</si>
  <si>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</si>
  <si>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</si>
  <si>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</si>
  <si>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</si>
  <si>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</si>
  <si>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</si>
  <si>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</si>
  <si>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</si>
  <si>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</si>
  <si>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</si>
  <si>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</si>
  <si>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</si>
  <si>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</si>
  <si>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</si>
  <si>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Avery</t>
  </si>
  <si>
    <t>Andrew Perez</t>
  </si>
  <si>
    <t>meadow.avery@bilearner.com</t>
  </si>
  <si>
    <t>Allyson</t>
  </si>
  <si>
    <t>Kimberly Marshall</t>
  </si>
  <si>
    <t>allyson.owen@bilearner.com</t>
  </si>
  <si>
    <t>Francisco</t>
  </si>
  <si>
    <t>Simon</t>
  </si>
  <si>
    <t>Ashley Washington</t>
  </si>
  <si>
    <t>francisco.simon@bilearner.com</t>
  </si>
  <si>
    <t>Trent</t>
  </si>
  <si>
    <t>Christian</t>
  </si>
  <si>
    <t>Kristen Chan</t>
  </si>
  <si>
    <t>trent.christian@bilearner.com</t>
  </si>
  <si>
    <t>Chaya</t>
  </si>
  <si>
    <t>Sean Ellis</t>
  </si>
  <si>
    <t>chaya.boyd@bilearner.com</t>
  </si>
  <si>
    <t>Jennifer Cox</t>
  </si>
  <si>
    <t>nehemiah.rivas@bilearner.com</t>
  </si>
  <si>
    <t>Spence</t>
  </si>
  <si>
    <t>Kevin Coleman</t>
  </si>
  <si>
    <t>wyatt.spence@bilearner.com</t>
  </si>
  <si>
    <t>Abram</t>
  </si>
  <si>
    <t>Brian Henderson</t>
  </si>
  <si>
    <t>abram.fisher@bilearner.com</t>
  </si>
  <si>
    <t>Jayleen</t>
  </si>
  <si>
    <t>Alyssa Myers DVM</t>
  </si>
  <si>
    <t>jayleen.oconnell@bilearner.com</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</si>
  <si>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</si>
  <si>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</si>
  <si>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</si>
  <si>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</si>
  <si>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</si>
  <si>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</si>
  <si>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</si>
  <si>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</si>
  <si>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</si>
  <si>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</si>
  <si>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</si>
  <si>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</si>
  <si>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</si>
  <si>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</si>
  <si>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</si>
  <si>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</si>
  <si>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</si>
  <si>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</si>
  <si>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</si>
  <si>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</si>
  <si>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</si>
  <si>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</si>
  <si>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</si>
  <si>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</si>
  <si>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</si>
  <si>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</si>
  <si>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</si>
  <si>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</si>
  <si>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</si>
  <si>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</si>
  <si>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</si>
  <si>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</si>
  <si>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</si>
  <si>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</si>
  <si>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</si>
  <si>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</si>
  <si>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Kaylyn</t>
  </si>
  <si>
    <t>Patrick</t>
  </si>
  <si>
    <t>Christine Foster</t>
  </si>
  <si>
    <t>kaylyn.patrick@bilearner.com</t>
  </si>
  <si>
    <t>Isp</t>
  </si>
  <si>
    <t>Evie</t>
  </si>
  <si>
    <t>Tyler Brown</t>
  </si>
  <si>
    <t>evie.pope@bilearner.com</t>
  </si>
  <si>
    <t>Holly Nichols</t>
  </si>
  <si>
    <t>nayeli.kelley@bilearner.com</t>
  </si>
  <si>
    <t>Krista</t>
  </si>
  <si>
    <t>Jennifer Phillips</t>
  </si>
  <si>
    <t>krista.franco@bilearner.com</t>
  </si>
  <si>
    <t>Teresa</t>
  </si>
  <si>
    <t>Shannon Cruz</t>
  </si>
  <si>
    <t>teresa.farrell@bilearner.com</t>
  </si>
  <si>
    <t>Dorian</t>
  </si>
  <si>
    <t>Jamie Lowe</t>
  </si>
  <si>
    <t>dorian.fox@bilearner.com</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</si>
  <si>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</si>
  <si>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</si>
  <si>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</si>
  <si>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</si>
  <si>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</si>
  <si>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</si>
  <si>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</si>
  <si>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</si>
  <si>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</si>
  <si>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</si>
  <si>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</si>
  <si>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</si>
  <si>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Aydin</t>
  </si>
  <si>
    <t>Jon Adams</t>
  </si>
  <si>
    <t>aydin.tate@bilearner.com</t>
  </si>
  <si>
    <t>Mckinney</t>
  </si>
  <si>
    <t>Cassandra Cox</t>
  </si>
  <si>
    <t>patrick.mckinney@bilearner.com</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</si>
  <si>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</si>
  <si>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</si>
  <si>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</si>
  <si>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</si>
  <si>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</si>
  <si>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</si>
  <si>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</si>
  <si>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</si>
  <si>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</si>
  <si>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</si>
  <si>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</si>
  <si>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</si>
  <si>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</si>
  <si>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Estimator</t>
  </si>
  <si>
    <t>Micheal Bryant</t>
  </si>
  <si>
    <t>roy.morse@bilearner.com</t>
  </si>
  <si>
    <t>Rafael</t>
  </si>
  <si>
    <t>Bryan Simpson</t>
  </si>
  <si>
    <t>rafael.buchanan@bilearner.com</t>
  </si>
  <si>
    <t>Herman</t>
  </si>
  <si>
    <t>Tamara Carter</t>
  </si>
  <si>
    <t>kaitlynn.herman@bilearner.com</t>
  </si>
  <si>
    <t>Marquise</t>
  </si>
  <si>
    <t>Santana</t>
  </si>
  <si>
    <t>Bryan Harris</t>
  </si>
  <si>
    <t>marquise.santana@bilearner.com</t>
  </si>
  <si>
    <t>Jamarion</t>
  </si>
  <si>
    <t>Anna Meyers</t>
  </si>
  <si>
    <t>jamarion.mitchell@bilearner.com</t>
  </si>
  <si>
    <t>Gabrielle</t>
  </si>
  <si>
    <t>Hardy</t>
  </si>
  <si>
    <t>Christopher Levy</t>
  </si>
  <si>
    <t>gabrielle.hardy@bilearner.com</t>
  </si>
  <si>
    <t>Savion</t>
  </si>
  <si>
    <t>David Maddox</t>
  </si>
  <si>
    <t>savion.stokes@bilearner.com</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</si>
  <si>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</si>
  <si>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</si>
  <si>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</si>
  <si>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</si>
  <si>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</si>
  <si>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</si>
  <si>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</si>
  <si>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</si>
  <si>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</si>
  <si>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</si>
  <si>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</si>
  <si>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</si>
  <si>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</si>
  <si>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</si>
  <si>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</si>
  <si>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</si>
  <si>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</si>
  <si>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</si>
  <si>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Faith</t>
  </si>
  <si>
    <t>Carey</t>
  </si>
  <si>
    <t>Emily Rogers</t>
  </si>
  <si>
    <t>faith.carey@bilearner.com</t>
  </si>
  <si>
    <t>Mylie</t>
  </si>
  <si>
    <t>Jasmine Johnson</t>
  </si>
  <si>
    <t>mylie.salazar@bilearner.com</t>
  </si>
  <si>
    <t>Pablo</t>
  </si>
  <si>
    <t>Melissa Tucker</t>
  </si>
  <si>
    <t>pablo.parker@bilearner.com</t>
  </si>
  <si>
    <t>Ulises</t>
  </si>
  <si>
    <t>Shea</t>
  </si>
  <si>
    <t>Timothy Higgins</t>
  </si>
  <si>
    <t>ulises.shea@bilearner.com</t>
  </si>
  <si>
    <t>Bethany</t>
  </si>
  <si>
    <t>Richard Scott</t>
  </si>
  <si>
    <t>bethany.terry@bilearner.com</t>
  </si>
  <si>
    <t>Holloway</t>
  </si>
  <si>
    <t>Hunter Hill</t>
  </si>
  <si>
    <t>kamari.holloway@bilearner.com</t>
  </si>
  <si>
    <t>Melissa Greene</t>
  </si>
  <si>
    <t>jazlene.mcdaniel@bilearner.com</t>
  </si>
  <si>
    <t>Dane</t>
  </si>
  <si>
    <t>Edwin Guerrero</t>
  </si>
  <si>
    <t>dane.kelly@bilearner.com</t>
  </si>
  <si>
    <t>Camila</t>
  </si>
  <si>
    <t>Dunn</t>
  </si>
  <si>
    <t>Ann Collins</t>
  </si>
  <si>
    <t>camila.dunn@bilearner.com</t>
  </si>
  <si>
    <t>Aurora</t>
  </si>
  <si>
    <t>John Miles</t>
  </si>
  <si>
    <t>aurora.frederick@bilearner.com</t>
  </si>
  <si>
    <t>Caylee</t>
  </si>
  <si>
    <t>Nunez</t>
  </si>
  <si>
    <t>Kevin Mendez</t>
  </si>
  <si>
    <t>caylee.nunez@bilearner.com</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</si>
  <si>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</si>
  <si>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</si>
  <si>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</si>
  <si>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</si>
  <si>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</si>
  <si>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</si>
  <si>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</si>
  <si>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</si>
  <si>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</si>
  <si>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</si>
  <si>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</si>
  <si>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</si>
  <si>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</si>
  <si>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Joshua Johns</t>
  </si>
  <si>
    <t>marques.zimmerman@bilearner.com</t>
  </si>
  <si>
    <t>Singapore</t>
  </si>
  <si>
    <t>Livia</t>
  </si>
  <si>
    <t>Robert Watts</t>
  </si>
  <si>
    <t>livia.salazar@bilearner.com</t>
  </si>
  <si>
    <t>Choi</t>
  </si>
  <si>
    <t>Kelly Tate</t>
  </si>
  <si>
    <t>alana.choi@bilearner.com</t>
  </si>
  <si>
    <t>Levi</t>
  </si>
  <si>
    <t>Lawson</t>
  </si>
  <si>
    <t>Terry Flores</t>
  </si>
  <si>
    <t>levi.lawson@bilearner.com</t>
  </si>
  <si>
    <t>Leslie Davis</t>
  </si>
  <si>
    <t>kane.black@bilearner.com</t>
  </si>
  <si>
    <t>Canada</t>
  </si>
  <si>
    <t>Toronto</t>
  </si>
  <si>
    <t>Paola</t>
  </si>
  <si>
    <t>Sarah Williams</t>
  </si>
  <si>
    <t>paola.weeks@bilearner.com</t>
  </si>
  <si>
    <t>Recruiting</t>
  </si>
  <si>
    <t>Mack</t>
  </si>
  <si>
    <t>Luke Miller</t>
  </si>
  <si>
    <t>brooklynn.mack@bilearner.com</t>
  </si>
  <si>
    <t>Darrell</t>
  </si>
  <si>
    <t>Zamora</t>
  </si>
  <si>
    <t>Jeremiah Smith</t>
  </si>
  <si>
    <t>darrell.zamora@bilearner.com</t>
  </si>
  <si>
    <t>Irvin</t>
  </si>
  <si>
    <t>Krista Smith</t>
  </si>
  <si>
    <t>irvin.warner@bilearner.com</t>
  </si>
  <si>
    <t>Dayton</t>
  </si>
  <si>
    <t>Eric Greer</t>
  </si>
  <si>
    <t>dayton.castro@bilearner.com</t>
  </si>
  <si>
    <t>Hailey</t>
  </si>
  <si>
    <t>Mckay</t>
  </si>
  <si>
    <t>Hannah Davis</t>
  </si>
  <si>
    <t>hailey.mckay@bilearner.com</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</si>
  <si>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</si>
  <si>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</si>
  <si>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</si>
  <si>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</si>
  <si>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</si>
  <si>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</si>
  <si>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</si>
  <si>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</si>
  <si>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</si>
  <si>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</si>
  <si>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</si>
  <si>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</si>
  <si>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</si>
  <si>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</si>
  <si>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</si>
  <si>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</si>
  <si>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</si>
  <si>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</si>
  <si>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</si>
  <si>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</si>
  <si>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</si>
  <si>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</si>
  <si>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</si>
  <si>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</si>
  <si>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</si>
  <si>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</si>
  <si>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Virginia Castro</t>
  </si>
  <si>
    <t>aliana.pena@bilearner.com</t>
  </si>
  <si>
    <t>Goodwin</t>
  </si>
  <si>
    <t>Tina Morgan</t>
  </si>
  <si>
    <t>ramon.goodwin@bilearner.com</t>
  </si>
  <si>
    <t>Saunders</t>
  </si>
  <si>
    <t>Nancy Gutierrez</t>
  </si>
  <si>
    <t>cory.saunders@bilearner.com</t>
  </si>
  <si>
    <t>Brandon Bates</t>
  </si>
  <si>
    <t>alessandra.huynh@bilearner.com</t>
  </si>
  <si>
    <t>Maeve</t>
  </si>
  <si>
    <t>Angela Brooks</t>
  </si>
  <si>
    <t>maeve.holmes@bilearner.com</t>
  </si>
  <si>
    <t>Alejandra</t>
  </si>
  <si>
    <t>Mclean</t>
  </si>
  <si>
    <t>Katie Barry</t>
  </si>
  <si>
    <t>alejandra.mclean@bilearner.com</t>
  </si>
  <si>
    <t>Potter</t>
  </si>
  <si>
    <t>Craig Arias</t>
  </si>
  <si>
    <t>reuben.potter@bilearner.com</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</si>
  <si>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</si>
  <si>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</si>
  <si>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</si>
  <si>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</si>
  <si>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</si>
  <si>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</si>
  <si>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</si>
  <si>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</si>
  <si>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</si>
  <si>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</si>
  <si>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</si>
  <si>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</si>
  <si>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</si>
  <si>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</si>
  <si>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Ceo</t>
  </si>
  <si>
    <t>Ashanti</t>
  </si>
  <si>
    <t>Scott</t>
  </si>
  <si>
    <t>Lisa Gonzalez</t>
  </si>
  <si>
    <t>ashanti.scott@bilearner.com</t>
  </si>
  <si>
    <t>Theresa Miller</t>
  </si>
  <si>
    <t>sarahi.burke@bilearner.com</t>
  </si>
  <si>
    <t>Aimee</t>
  </si>
  <si>
    <t>Christopher Stewart</t>
  </si>
  <si>
    <t>aimee.terry@bilearner.com</t>
  </si>
  <si>
    <t>Sheri Pearson</t>
  </si>
  <si>
    <t>jerimiah.jackson@bilearner.com</t>
  </si>
  <si>
    <t>Callie</t>
  </si>
  <si>
    <t>Dennis Davis</t>
  </si>
  <si>
    <t>callie.murray@bilearner.com</t>
  </si>
  <si>
    <t>Fabian</t>
  </si>
  <si>
    <t>Young</t>
  </si>
  <si>
    <t>Timothy Hester</t>
  </si>
  <si>
    <t>fabian.young@bilearner.com</t>
  </si>
  <si>
    <t>Juliette</t>
  </si>
  <si>
    <t>Morton</t>
  </si>
  <si>
    <t>Thomas Baker</t>
  </si>
  <si>
    <t>juliette.morton@bilearner.com</t>
  </si>
  <si>
    <t>Alyvia</t>
  </si>
  <si>
    <t>Tracy Ramos</t>
  </si>
  <si>
    <t>alyvia.sellers@bilearner.com</t>
  </si>
  <si>
    <t>Gay</t>
  </si>
  <si>
    <t>Alicia Lindsey</t>
  </si>
  <si>
    <t>tyler.gay@bilearner.com</t>
  </si>
  <si>
    <t>Adam Harmon</t>
  </si>
  <si>
    <t>noemi.randall@bilearner.com</t>
  </si>
  <si>
    <t>Lozano</t>
  </si>
  <si>
    <t>Brandon Lane</t>
  </si>
  <si>
    <t>jazlene.lozano@bilearner.com</t>
  </si>
  <si>
    <t>Jeremy Thomas</t>
  </si>
  <si>
    <t>jennifer.salazar@bilearner.com</t>
  </si>
  <si>
    <t>Vaughn</t>
  </si>
  <si>
    <t>Justin Phelps</t>
  </si>
  <si>
    <t>vaughn.leonard@bilearner.com</t>
  </si>
  <si>
    <t>Caitlin</t>
  </si>
  <si>
    <t>Robertson</t>
  </si>
  <si>
    <t>Tabitha Martin</t>
  </si>
  <si>
    <t>caitlin.robertson@bilearner.com</t>
  </si>
  <si>
    <t>Elyse</t>
  </si>
  <si>
    <t>Huerta</t>
  </si>
  <si>
    <t>Katherine Huber</t>
  </si>
  <si>
    <t>elyse.huerta@bilearner.com</t>
  </si>
  <si>
    <t>Switzerland</t>
  </si>
  <si>
    <t>Zug</t>
  </si>
  <si>
    <t>Kyle</t>
  </si>
  <si>
    <t>James Benson</t>
  </si>
  <si>
    <t>kyle.sanders@bilearner.com</t>
  </si>
  <si>
    <t>Thomas Rogers</t>
  </si>
  <si>
    <t>barrett.jennings@bilearner.com</t>
  </si>
  <si>
    <t>Veronica Alexander MD</t>
  </si>
  <si>
    <t>darius.koch@bilearner.com</t>
  </si>
  <si>
    <t>Kolton</t>
  </si>
  <si>
    <t>Dawson</t>
  </si>
  <si>
    <t>Angela Jackson</t>
  </si>
  <si>
    <t>kolton.dawson@bilearner.com</t>
  </si>
  <si>
    <t>Cole</t>
  </si>
  <si>
    <t>Lisa Campbell</t>
  </si>
  <si>
    <t>ciara.cole@bilearner.com</t>
  </si>
  <si>
    <t>Virginia</t>
  </si>
  <si>
    <t>Sophia Bowman</t>
  </si>
  <si>
    <t>virginia.wallace@bilearner.com</t>
  </si>
  <si>
    <t>Malik</t>
  </si>
  <si>
    <t>Chelsey Crawford</t>
  </si>
  <si>
    <t>malik.ochoa@bilearner.com</t>
  </si>
  <si>
    <t>Brianna Blanchard</t>
  </si>
  <si>
    <t>elyse.pratt@bilearner.com</t>
  </si>
  <si>
    <t>Hill</t>
  </si>
  <si>
    <t>Adam Miller</t>
  </si>
  <si>
    <t>yahir.hill@bilearner.com</t>
  </si>
  <si>
    <t>Harley</t>
  </si>
  <si>
    <t>Abbott</t>
  </si>
  <si>
    <t>Brenda Johnson</t>
  </si>
  <si>
    <t>harley.abbott@bilearner.com</t>
  </si>
  <si>
    <t>Natalie Shaffer</t>
  </si>
  <si>
    <t>dawson.pratt@bilearner.com</t>
  </si>
  <si>
    <t>Michaela</t>
  </si>
  <si>
    <t>Rachel Wilkins</t>
  </si>
  <si>
    <t>michaela.smith@bilearner.com</t>
  </si>
  <si>
    <t>Lillie</t>
  </si>
  <si>
    <t>Leblanc</t>
  </si>
  <si>
    <t>Nicole Pierce</t>
  </si>
  <si>
    <t>lillie.leblanc@bilearner.com</t>
  </si>
  <si>
    <t>Rivera</t>
  </si>
  <si>
    <t>Nicole Gamble</t>
  </si>
  <si>
    <t>sincere.rivera@bilearner.com</t>
  </si>
  <si>
    <t>Good</t>
  </si>
  <si>
    <t>Lauren Gonzales</t>
  </si>
  <si>
    <t>lucas.good@bilearner.com</t>
  </si>
  <si>
    <t>Taiwan</t>
  </si>
  <si>
    <t>Margaret Murphy</t>
  </si>
  <si>
    <t>jonas.hernandez@bilearner.com</t>
  </si>
  <si>
    <t>Christine Oneill</t>
  </si>
  <si>
    <t>cason.tyler@bilearner.com</t>
  </si>
  <si>
    <t>Malachi</t>
  </si>
  <si>
    <t>Singleton</t>
  </si>
  <si>
    <t>Regina Rogers</t>
  </si>
  <si>
    <t>malachi.singleton@bilearner.com</t>
  </si>
  <si>
    <t>Natalie</t>
  </si>
  <si>
    <t>Christensen</t>
  </si>
  <si>
    <t>Timothy Blackwell</t>
  </si>
  <si>
    <t>natalie.christensen@bilearner.com</t>
  </si>
  <si>
    <t>Jordyn</t>
  </si>
  <si>
    <t>Sheppard</t>
  </si>
  <si>
    <t>Jeffrey Bowen</t>
  </si>
  <si>
    <t>jordyn.sheppard@bilearner.com</t>
  </si>
  <si>
    <t>Matthews</t>
  </si>
  <si>
    <t>Eileen Rodriguez</t>
  </si>
  <si>
    <t>rohan.matthews@bilearner.com</t>
  </si>
  <si>
    <t>Deborah Arnold</t>
  </si>
  <si>
    <t>taniya.stafford@bilearner.com</t>
  </si>
  <si>
    <t>Cherish</t>
  </si>
  <si>
    <t>Chase Hardy</t>
  </si>
  <si>
    <t>cherish.preston@bilearner.com</t>
  </si>
  <si>
    <t>Briley</t>
  </si>
  <si>
    <t>Hanson</t>
  </si>
  <si>
    <t>John Gonzalez</t>
  </si>
  <si>
    <t>briley.hanson@bilearner.com</t>
  </si>
  <si>
    <t>Jennifer Randall</t>
  </si>
  <si>
    <t>hugo.tate@bilearner.com</t>
  </si>
  <si>
    <t>Daniel</t>
  </si>
  <si>
    <t>Griffin</t>
  </si>
  <si>
    <t>Evelyn Diaz</t>
  </si>
  <si>
    <t>daniel.griffin@bilearner.com</t>
  </si>
  <si>
    <t>Dakota</t>
  </si>
  <si>
    <t>Salinas</t>
  </si>
  <si>
    <t>Justin Johnson</t>
  </si>
  <si>
    <t>dakota.salinas@bilearner.com</t>
  </si>
  <si>
    <t>Janiyah</t>
  </si>
  <si>
    <t>Ballard</t>
  </si>
  <si>
    <t>Kevin Pearson</t>
  </si>
  <si>
    <t>janiyah.ballard@bilearner.com</t>
  </si>
  <si>
    <t>United Arab Emirates</t>
  </si>
  <si>
    <t>Dubai</t>
  </si>
  <si>
    <t>Annika</t>
  </si>
  <si>
    <t>Bryan Salas</t>
  </si>
  <si>
    <t>annika.malone@bilearner.com</t>
  </si>
  <si>
    <t>Germany</t>
  </si>
  <si>
    <t>Munich</t>
  </si>
  <si>
    <t>Lin</t>
  </si>
  <si>
    <t>Jeffery Williams</t>
  </si>
  <si>
    <t>celeste.lin@bilearner.com</t>
  </si>
  <si>
    <t>Larissa</t>
  </si>
  <si>
    <t>Amy Hess</t>
  </si>
  <si>
    <t>larissa.warner@bilearner.com</t>
  </si>
  <si>
    <t>Lawrence</t>
  </si>
  <si>
    <t>Ashley Craig</t>
  </si>
  <si>
    <t>lawrence.cross@bilearner.com</t>
  </si>
  <si>
    <t>Barnes</t>
  </si>
  <si>
    <t>Lisa Ward</t>
  </si>
  <si>
    <t>kara.barnes@bilearner.com</t>
  </si>
  <si>
    <t>Richard Santos</t>
  </si>
  <si>
    <t>emery.schmidt@bilearner.com</t>
  </si>
  <si>
    <t>London</t>
  </si>
  <si>
    <t>Adalyn</t>
  </si>
  <si>
    <t>Vaughan</t>
  </si>
  <si>
    <t>Nathan Hill</t>
  </si>
  <si>
    <t>adalyn.vaughan@bilearner.com</t>
  </si>
  <si>
    <t>Lloyd</t>
  </si>
  <si>
    <t>Cindy Smith</t>
  </si>
  <si>
    <t>chase.lloyd@bilearner.com</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</si>
  <si>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</si>
  <si>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</si>
  <si>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</si>
  <si>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</si>
  <si>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</si>
  <si>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</si>
  <si>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</si>
  <si>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</si>
  <si>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</si>
  <si>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</si>
  <si>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</si>
  <si>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</si>
  <si>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</si>
  <si>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</si>
  <si>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Pennington</t>
  </si>
  <si>
    <t>Aaron Mendoza</t>
  </si>
  <si>
    <t>aliana.pennington@bilearner.com</t>
  </si>
  <si>
    <t>Estrella</t>
  </si>
  <si>
    <t>Benitez</t>
  </si>
  <si>
    <t>Crystal Taylor</t>
  </si>
  <si>
    <t>estrella.benitez@bilearner.com</t>
  </si>
  <si>
    <t>Amanda Barnes</t>
  </si>
  <si>
    <t>kylie.gilbert@bilearner.com</t>
  </si>
  <si>
    <t>John Bradford</t>
  </si>
  <si>
    <t>oscar.munoz@bilearner.com</t>
  </si>
  <si>
    <t>Christopher Norris</t>
  </si>
  <si>
    <t>dane.barton@bilearner.com</t>
  </si>
  <si>
    <t>Dexter</t>
  </si>
  <si>
    <t>Cline</t>
  </si>
  <si>
    <t>Mr. Danny Snow</t>
  </si>
  <si>
    <t>dexter.cline@bilearner.com</t>
  </si>
  <si>
    <t>Atticus</t>
  </si>
  <si>
    <t>Isaac Foley</t>
  </si>
  <si>
    <t>atticus.frost@bilearner.com</t>
  </si>
  <si>
    <t>Bristol Whitefrairs</t>
  </si>
  <si>
    <t>Yamilet</t>
  </si>
  <si>
    <t>Holly Pearson</t>
  </si>
  <si>
    <t>yamilet.cohen@bilearner.com</t>
  </si>
  <si>
    <t>Reynolds</t>
  </si>
  <si>
    <t>Adam Vang</t>
  </si>
  <si>
    <t>emmalee.reynolds@bilearner.com</t>
  </si>
  <si>
    <t>Moshe</t>
  </si>
  <si>
    <t>Anna Townsend</t>
  </si>
  <si>
    <t>moshe.taylor@bilearner.com</t>
  </si>
  <si>
    <t>Irene</t>
  </si>
  <si>
    <t>Melton</t>
  </si>
  <si>
    <t>Edgar Moore</t>
  </si>
  <si>
    <t>irene.melton@bilearner.com</t>
  </si>
  <si>
    <t>Eddie</t>
  </si>
  <si>
    <t>Whitney</t>
  </si>
  <si>
    <t>Gary Nelson</t>
  </si>
  <si>
    <t>eddie.whitney@bilearner.com</t>
  </si>
  <si>
    <t>Marcel</t>
  </si>
  <si>
    <t>Gomez</t>
  </si>
  <si>
    <t>Andrea Fowler</t>
  </si>
  <si>
    <t>marcel.gomez@bilearner.com</t>
  </si>
  <si>
    <t>Foster-Baker</t>
  </si>
  <si>
    <t>Gina Williams</t>
  </si>
  <si>
    <t>amy.foster-baker@bilearner.com</t>
  </si>
  <si>
    <t>Janet</t>
  </si>
  <si>
    <t>King</t>
  </si>
  <si>
    <t>President &amp; CEO</t>
  </si>
  <si>
    <t>Michael West</t>
  </si>
  <si>
    <t>janet.king@bilearner.com</t>
  </si>
  <si>
    <t>Bonalyn</t>
  </si>
  <si>
    <t>Boutwell</t>
  </si>
  <si>
    <t>Leslie Allen</t>
  </si>
  <si>
    <t>bonalyn.boutwell@bilearner.com</t>
  </si>
  <si>
    <t>Nan</t>
  </si>
  <si>
    <t>Singh</t>
  </si>
  <si>
    <t>Administrative Assistant</t>
  </si>
  <si>
    <t>Donald Decker</t>
  </si>
  <si>
    <t>nan.singh@bilearner.com</t>
  </si>
  <si>
    <t>Steans</t>
  </si>
  <si>
    <t>Accountant I</t>
  </si>
  <si>
    <t>Donald Richardson</t>
  </si>
  <si>
    <t>tyrone.steans@bilearner.com</t>
  </si>
  <si>
    <t>Estelle</t>
  </si>
  <si>
    <t>Howard</t>
  </si>
  <si>
    <t>James Bell</t>
  </si>
  <si>
    <t>estelle.howard@bilearner.com</t>
  </si>
  <si>
    <t>France</t>
  </si>
  <si>
    <t>William</t>
  </si>
  <si>
    <t>LaRotonda</t>
  </si>
  <si>
    <t>Adrienne Roth</t>
  </si>
  <si>
    <t>william.larotonda@bilearner.com</t>
  </si>
  <si>
    <t>Brown</t>
  </si>
  <si>
    <t>Jessica Blackwell</t>
  </si>
  <si>
    <t>mia.brown@bilearner.com</t>
  </si>
  <si>
    <t>Leigh Ann</t>
  </si>
  <si>
    <t>Mary Walker</t>
  </si>
  <si>
    <t>leigh ann.smith@bilearner.com</t>
  </si>
  <si>
    <t>Peter</t>
  </si>
  <si>
    <t>Derrick Garcia</t>
  </si>
  <si>
    <t>peter.foley@bilearner.com</t>
  </si>
  <si>
    <t>United States</t>
  </si>
  <si>
    <t>Boston</t>
  </si>
  <si>
    <t>Carney</t>
  </si>
  <si>
    <t>Jesus Golden</t>
  </si>
  <si>
    <t>maximus.carney@bilearner.com</t>
  </si>
  <si>
    <t>Jaida</t>
  </si>
  <si>
    <t>Sweeney</t>
  </si>
  <si>
    <t>Mark Greene</t>
  </si>
  <si>
    <t>jaida.sweeney@bilearner.com</t>
  </si>
  <si>
    <t>Lisa Mills</t>
  </si>
  <si>
    <t>rhys.lawson@bilearner.com</t>
  </si>
  <si>
    <t>Robles</t>
  </si>
  <si>
    <t>Robert Sawyer</t>
  </si>
  <si>
    <t>skyler.robles@bilearner.com</t>
  </si>
  <si>
    <t>Keller</t>
  </si>
  <si>
    <t>Desiree Bender</t>
  </si>
  <si>
    <t>allyson.keller@bilearner.com</t>
  </si>
  <si>
    <t>Jeremy Smith</t>
  </si>
  <si>
    <t>eddie.bauer@bilearner.com</t>
  </si>
  <si>
    <t>Roger</t>
  </si>
  <si>
    <t>Mary Taylor</t>
  </si>
  <si>
    <t>roger.taylor@bilearner.com</t>
  </si>
  <si>
    <t>Reading</t>
  </si>
  <si>
    <t>Marshall</t>
  </si>
  <si>
    <t>Barry Fitzgerald</t>
  </si>
  <si>
    <t>marshall.sellers@bilearner.com</t>
  </si>
  <si>
    <t>Cloe</t>
  </si>
  <si>
    <t>Tracey Clark</t>
  </si>
  <si>
    <t>cloe.mcgrath@bilearner.com</t>
  </si>
  <si>
    <t>Christina Knight</t>
  </si>
  <si>
    <t>susan.gordon@bilearner.com</t>
  </si>
  <si>
    <t>Makenna</t>
  </si>
  <si>
    <t>Newton</t>
  </si>
  <si>
    <t>Debra Garza</t>
  </si>
  <si>
    <t>makenna.newton@bilearner.com</t>
  </si>
  <si>
    <t>Ashley Petersen</t>
  </si>
  <si>
    <t>kellen.smith@bilearner.com</t>
  </si>
  <si>
    <t>Sherlyn</t>
  </si>
  <si>
    <t>Carroll</t>
  </si>
  <si>
    <t>Jamie Collins</t>
  </si>
  <si>
    <t>sherlyn.carroll@bilearner.com</t>
  </si>
  <si>
    <t>Safety Manager</t>
  </si>
  <si>
    <t>Rogelio</t>
  </si>
  <si>
    <t>Flores</t>
  </si>
  <si>
    <t>Stephen Ray</t>
  </si>
  <si>
    <t>rogelio.flores@bilearner.com</t>
  </si>
  <si>
    <t>Kadence</t>
  </si>
  <si>
    <t>Michael Norton</t>
  </si>
  <si>
    <t>kadence.gentry@bilearner.com</t>
  </si>
  <si>
    <t>Golden</t>
  </si>
  <si>
    <t>Diane Ramirez</t>
  </si>
  <si>
    <t>willow.golden@bilearner.com</t>
  </si>
  <si>
    <t>Sims</t>
  </si>
  <si>
    <t>Ralph Sloan</t>
  </si>
  <si>
    <t>amiyah.sims@bilearner.com</t>
  </si>
  <si>
    <t>Hogan</t>
  </si>
  <si>
    <t>Mark Willis</t>
  </si>
  <si>
    <t>jeffery.hogan@bilearner.com</t>
  </si>
  <si>
    <t>Joshua Huber</t>
  </si>
  <si>
    <t>shaniya.hamilton@bilearner.com</t>
  </si>
  <si>
    <t>Johan</t>
  </si>
  <si>
    <t>John Clark MD</t>
  </si>
  <si>
    <t>johan.willis@bilearner.com</t>
  </si>
  <si>
    <t>Seth</t>
  </si>
  <si>
    <t>Alvarez</t>
  </si>
  <si>
    <t>Amy Jones</t>
  </si>
  <si>
    <t>seth.alvarez@bilearner.com</t>
  </si>
  <si>
    <t>Maurice Krause</t>
  </si>
  <si>
    <t>aron.grant@bilearner.com</t>
  </si>
  <si>
    <t>Haleigh</t>
  </si>
  <si>
    <t>Amy Griffin</t>
  </si>
  <si>
    <t>haleigh.carter@bilearner.com</t>
  </si>
  <si>
    <t>Tatiana</t>
  </si>
  <si>
    <t>Ayala</t>
  </si>
  <si>
    <t>Debra Gomez</t>
  </si>
  <si>
    <t>tatiana.ayala@bilearner.com</t>
  </si>
  <si>
    <t>Kaylynn</t>
  </si>
  <si>
    <t>Mcguire</t>
  </si>
  <si>
    <t>Jeremy Pope</t>
  </si>
  <si>
    <t>kaylynn.mcguire@bilearner.com</t>
  </si>
  <si>
    <t>Villarreal</t>
  </si>
  <si>
    <t>Jeffrey Williams</t>
  </si>
  <si>
    <t>timothy.villarreal@bilearner.com</t>
  </si>
  <si>
    <t>Petersen</t>
  </si>
  <si>
    <t>Daniel Cooper</t>
  </si>
  <si>
    <t>elliott.petersen@bilearner.com</t>
  </si>
  <si>
    <t>Lily</t>
  </si>
  <si>
    <t>Chase Ho</t>
  </si>
  <si>
    <t>lily.tyler@bilearner.com</t>
  </si>
  <si>
    <t>Noe</t>
  </si>
  <si>
    <t>Felicia Bailey</t>
  </si>
  <si>
    <t>noe.mann@bilearner.com</t>
  </si>
  <si>
    <t>Christina</t>
  </si>
  <si>
    <t>Christopher Jones</t>
  </si>
  <si>
    <t>christina.terry@bilearner.com</t>
  </si>
  <si>
    <t>Performance Issue</t>
  </si>
  <si>
    <t>Alec Taylor</t>
  </si>
  <si>
    <t>niko.durham@bilearner.com</t>
  </si>
  <si>
    <t>Strong</t>
  </si>
  <si>
    <t>Ronald Jones</t>
  </si>
  <si>
    <t>dante.strong@bilearner.com</t>
  </si>
  <si>
    <t>Angeline</t>
  </si>
  <si>
    <t>Mrs. Tracy Cisneros DDS</t>
  </si>
  <si>
    <t>angeline.perez@bilearner.com</t>
  </si>
  <si>
    <t>Jairo</t>
  </si>
  <si>
    <t>Isabella Hawkins</t>
  </si>
  <si>
    <t>jairo.blanchard@bilearner.com</t>
  </si>
  <si>
    <t>Rishi</t>
  </si>
  <si>
    <t>Watkins</t>
  </si>
  <si>
    <t>Kendra Garcia</t>
  </si>
  <si>
    <t>rishi.watkins@bilearner.com</t>
  </si>
  <si>
    <t>Immanuel</t>
  </si>
  <si>
    <t>Dawn Williams</t>
  </si>
  <si>
    <t>immanuel.goodwin@bilearner.com</t>
  </si>
  <si>
    <t>Elle</t>
  </si>
  <si>
    <t>Rebecca Randolph</t>
  </si>
  <si>
    <t>elle.berry@bilearner.com</t>
  </si>
  <si>
    <t>William Page</t>
  </si>
  <si>
    <t>raphael.francis@bilearner.com</t>
  </si>
  <si>
    <t>Hadley</t>
  </si>
  <si>
    <t>Deborah Johnson</t>
  </si>
  <si>
    <t>hadley.barrett@bilearner.com</t>
  </si>
  <si>
    <t>Mollie</t>
  </si>
  <si>
    <t>Danny Williams</t>
  </si>
  <si>
    <t>mollie.jenkins@bilearner.com</t>
  </si>
  <si>
    <t>Cali</t>
  </si>
  <si>
    <t>Misty Collier</t>
  </si>
  <si>
    <t>cali.nolan@bilearner.com</t>
  </si>
  <si>
    <t>Crane</t>
  </si>
  <si>
    <t>Peter Ortiz</t>
  </si>
  <si>
    <t>malik.crane@bilearner.com</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</si>
  <si>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</si>
  <si>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</si>
  <si>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</si>
  <si>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</si>
  <si>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</si>
  <si>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</si>
  <si>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</si>
  <si>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</si>
  <si>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</si>
  <si>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</si>
  <si>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</si>
  <si>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</si>
  <si>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</si>
  <si>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</si>
  <si>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</si>
  <si>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Gary Clark</t>
  </si>
  <si>
    <t>frankie.davenport@bilearner.com</t>
  </si>
  <si>
    <t>Hammond</t>
  </si>
  <si>
    <t>Tina Shaw</t>
  </si>
  <si>
    <t>morgan.hammond@bilearner.com</t>
  </si>
  <si>
    <t>Stephen Myers</t>
  </si>
  <si>
    <t>judith.mccullough@bilearner.com</t>
  </si>
  <si>
    <t>Hong Kong</t>
  </si>
  <si>
    <t>Luca</t>
  </si>
  <si>
    <t>Jeremy Anderson</t>
  </si>
  <si>
    <t>luca.francis@bilearner.com</t>
  </si>
  <si>
    <t>Mallory</t>
  </si>
  <si>
    <t>Linda Brown</t>
  </si>
  <si>
    <t>mallory.figueroa@bilearner.com</t>
  </si>
  <si>
    <t>Douglas</t>
  </si>
  <si>
    <t>Harry Ellis</t>
  </si>
  <si>
    <t>larissa.douglas@bilearner.com</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</si>
  <si>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</si>
  <si>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</si>
  <si>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</si>
  <si>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</si>
  <si>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</si>
  <si>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</si>
  <si>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</si>
  <si>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</si>
  <si>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</si>
  <si>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</si>
  <si>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</si>
  <si>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</si>
  <si>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</si>
  <si>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</si>
  <si>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</si>
  <si>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</si>
  <si>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</si>
  <si>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</si>
  <si>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</si>
  <si>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Mrs. Tammy Ballard</t>
  </si>
  <si>
    <t>karla.farrell@bilearner.com</t>
  </si>
  <si>
    <t>Brittany Glover</t>
  </si>
  <si>
    <t>anderson.meadows@bilearner.com</t>
  </si>
  <si>
    <t>Joseph Edwards</t>
  </si>
  <si>
    <t>jacey.braun@bilearner.com</t>
  </si>
  <si>
    <t>Nathan</t>
  </si>
  <si>
    <t>Sean Hall</t>
  </si>
  <si>
    <t>nathan.kline@bilearner.com</t>
  </si>
  <si>
    <t>Jamie Gardner</t>
  </si>
  <si>
    <t>gabriella.benitez@bilearner.com</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</si>
  <si>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</si>
  <si>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</si>
  <si>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</si>
  <si>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</si>
  <si>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</si>
  <si>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</si>
  <si>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</si>
  <si>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</si>
  <si>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</si>
  <si>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</si>
  <si>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</si>
  <si>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</si>
  <si>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</si>
  <si>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Rose</t>
  </si>
  <si>
    <t>Ivey</t>
  </si>
  <si>
    <t>Abigail Johnson</t>
  </si>
  <si>
    <t>rose.ivey@bilearner.com</t>
  </si>
  <si>
    <t>Elijian</t>
  </si>
  <si>
    <t>Clukey</t>
  </si>
  <si>
    <t>Wesley Stephens</t>
  </si>
  <si>
    <t>elijian.clukey@bilearner.com</t>
  </si>
  <si>
    <t>Winthrop</t>
  </si>
  <si>
    <t>Mr. Kevin Reid</t>
  </si>
  <si>
    <t>jordan.winthrop@bilearner.com</t>
  </si>
  <si>
    <t>Shari</t>
  </si>
  <si>
    <t>Ngodup</t>
  </si>
  <si>
    <t>Jorge Taylor</t>
  </si>
  <si>
    <t>shari.ngodup@bilearner.com</t>
  </si>
  <si>
    <t>John</t>
  </si>
  <si>
    <t>Kretschmer</t>
  </si>
  <si>
    <t>Robert Gonzalez</t>
  </si>
  <si>
    <t>john.kretschmer@bilearner.com</t>
  </si>
  <si>
    <t>Debbie</t>
  </si>
  <si>
    <t>Mangal</t>
  </si>
  <si>
    <t>Kristin Baird</t>
  </si>
  <si>
    <t>debbie.mangal@bilearner.com</t>
  </si>
  <si>
    <t>Helen</t>
  </si>
  <si>
    <t>Billis</t>
  </si>
  <si>
    <t>Mrs. Sabrina Reed</t>
  </si>
  <si>
    <t>helen.billis@bilearner.com</t>
  </si>
  <si>
    <t>Yen</t>
  </si>
  <si>
    <t>Johnston</t>
  </si>
  <si>
    <t>Larry Frost</t>
  </si>
  <si>
    <t>yen.johnston@bilearner.com</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</si>
  <si>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</si>
  <si>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</si>
  <si>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</si>
  <si>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</si>
  <si>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</si>
  <si>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</si>
  <si>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</si>
  <si>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</si>
  <si>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</si>
  <si>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</si>
  <si>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</si>
  <si>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</si>
  <si>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Shana</t>
  </si>
  <si>
    <t>Petingill</t>
  </si>
  <si>
    <t>Lisa Peters</t>
  </si>
  <si>
    <t>shana.petingill@bilearner.com</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</si>
  <si>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</si>
  <si>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</si>
  <si>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</si>
  <si>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</si>
  <si>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</si>
  <si>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</si>
  <si>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</si>
  <si>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</si>
  <si>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</si>
  <si>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</si>
  <si>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</si>
  <si>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</si>
  <si>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</si>
  <si>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</si>
  <si>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Price</t>
  </si>
  <si>
    <t>Tina Griffin</t>
  </si>
  <si>
    <t>ashanti.price@bilearner.com</t>
  </si>
  <si>
    <t>Rojas</t>
  </si>
  <si>
    <t>Joshua Gregory</t>
  </si>
  <si>
    <t>makenna.rojas@bilearner.com</t>
  </si>
  <si>
    <t>Rory</t>
  </si>
  <si>
    <t>Kathleen Patterson</t>
  </si>
  <si>
    <t>rory.stone@bilearner.com</t>
  </si>
  <si>
    <t>Warehouse Technician</t>
  </si>
  <si>
    <t>Montgomery</t>
  </si>
  <si>
    <t>Maria Payne</t>
  </si>
  <si>
    <t>ann.montgomery@bilearner.com</t>
  </si>
  <si>
    <t>Erin</t>
  </si>
  <si>
    <t>Holder</t>
  </si>
  <si>
    <t>Samantha Salas</t>
  </si>
  <si>
    <t>erin.holder@bilearner.com</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</si>
  <si>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</si>
  <si>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</si>
  <si>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</si>
  <si>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</si>
  <si>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</si>
  <si>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</si>
  <si>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</si>
  <si>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</si>
  <si>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</si>
  <si>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</si>
  <si>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</si>
  <si>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</si>
  <si>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</si>
  <si>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</si>
  <si>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</si>
  <si>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</si>
  <si>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</si>
  <si>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</si>
  <si>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</si>
  <si>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</si>
  <si>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</si>
  <si>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Gianna</t>
  </si>
  <si>
    <t>Justin Kent</t>
  </si>
  <si>
    <t>gianna.lopez@bilearner.com</t>
  </si>
  <si>
    <t>Azaria</t>
  </si>
  <si>
    <t>Thomas Leon</t>
  </si>
  <si>
    <t>azaria.young@bilearner.com</t>
  </si>
  <si>
    <t>Bautista</t>
  </si>
  <si>
    <t>Crystal Barnes</t>
  </si>
  <si>
    <t>aydin.bautista@bilearner.com</t>
  </si>
  <si>
    <t>Antoine</t>
  </si>
  <si>
    <t>Schaefer</t>
  </si>
  <si>
    <t>Nicholas Oconnor</t>
  </si>
  <si>
    <t>antoine.schaefer@bilearner.com</t>
  </si>
  <si>
    <t>Sarah Stevenson</t>
  </si>
  <si>
    <t>milagros.cobb@bilearner.com</t>
  </si>
  <si>
    <t>Barry Payne</t>
  </si>
  <si>
    <t>jean.duffy@bilearner.com</t>
  </si>
  <si>
    <t>Campbell</t>
  </si>
  <si>
    <t>Doyle</t>
  </si>
  <si>
    <t>Paula Ross</t>
  </si>
  <si>
    <t>campbell.doyle@bilearner.com</t>
  </si>
  <si>
    <t>Lisa Spencer</t>
  </si>
  <si>
    <t>deven.vincent@bilearner.com</t>
  </si>
  <si>
    <t>Evangeline</t>
  </si>
  <si>
    <t>Downs</t>
  </si>
  <si>
    <t>Joseph Smith</t>
  </si>
  <si>
    <t>evangeline.downs@bilearner.com</t>
  </si>
  <si>
    <t>Kaley</t>
  </si>
  <si>
    <t>Samantha Ross</t>
  </si>
  <si>
    <t>kaley.ali@bilearner.com</t>
  </si>
  <si>
    <t>Madeline</t>
  </si>
  <si>
    <t>Bernard</t>
  </si>
  <si>
    <t>Timothy Johnston</t>
  </si>
  <si>
    <t>madeline.bernard@bilearner.com</t>
  </si>
  <si>
    <t>Alijah</t>
  </si>
  <si>
    <t>Brandi Ruiz</t>
  </si>
  <si>
    <t>alijah.singh@bilearner.com</t>
  </si>
  <si>
    <t>Ayla</t>
  </si>
  <si>
    <t>Desiree Martinez</t>
  </si>
  <si>
    <t>ayla.roberts@bilearner.com</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</si>
  <si>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</si>
  <si>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</si>
  <si>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</si>
  <si>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</si>
  <si>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</si>
  <si>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</si>
  <si>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</si>
  <si>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</si>
  <si>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</si>
  <si>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</si>
  <si>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</si>
  <si>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</si>
  <si>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</si>
  <si>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</si>
  <si>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Dangelo</t>
  </si>
  <si>
    <t>Gould</t>
  </si>
  <si>
    <t>Daniel Mason</t>
  </si>
  <si>
    <t>dangelo.gould@bilearner.com</t>
  </si>
  <si>
    <t>Humberto</t>
  </si>
  <si>
    <t>Horn</t>
  </si>
  <si>
    <t>Tommy Green</t>
  </si>
  <si>
    <t>humberto.horn@bilearner.com</t>
  </si>
  <si>
    <t>Chavez</t>
  </si>
  <si>
    <t>Holly Lee</t>
  </si>
  <si>
    <t>miranda.chavez@bilearner.com</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</si>
  <si>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</si>
  <si>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</si>
  <si>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</si>
  <si>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</si>
  <si>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</si>
  <si>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</si>
  <si>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</si>
  <si>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</si>
  <si>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</si>
  <si>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</si>
  <si>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</si>
  <si>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</si>
  <si>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</si>
  <si>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Joseph Riley</t>
  </si>
  <si>
    <t>harley.mccullough@bilearner.com</t>
  </si>
  <si>
    <t>Montoya</t>
  </si>
  <si>
    <t>Alexis Bell</t>
  </si>
  <si>
    <t>lucian.montoya@bilearner.com</t>
  </si>
  <si>
    <t>Shiloh</t>
  </si>
  <si>
    <t>Baird</t>
  </si>
  <si>
    <t>Jesus Mejia</t>
  </si>
  <si>
    <t>shiloh.baird@bilearner.com</t>
  </si>
  <si>
    <t>Tara</t>
  </si>
  <si>
    <t>Ashley Gamble</t>
  </si>
  <si>
    <t>tara.alvarado@bilearner.com</t>
  </si>
  <si>
    <t>Raina</t>
  </si>
  <si>
    <t>Michael Rodriguez</t>
  </si>
  <si>
    <t>raina.vaughan@bilearner.com</t>
  </si>
  <si>
    <t>Miguel Whitehead</t>
  </si>
  <si>
    <t>sienna.bullock@bilearner.com</t>
  </si>
  <si>
    <t>Tyrese</t>
  </si>
  <si>
    <t>Lindsey Carter PhD</t>
  </si>
  <si>
    <t>tyrese.goodman@bilearner.com</t>
  </si>
  <si>
    <t>Landry</t>
  </si>
  <si>
    <t>Sherry Jones</t>
  </si>
  <si>
    <t>giovanni.landry@bilearner.com</t>
  </si>
  <si>
    <t>Moses</t>
  </si>
  <si>
    <t>Ryan Cooke</t>
  </si>
  <si>
    <t>javon.moses@bilearner.com</t>
  </si>
  <si>
    <t>Alonso</t>
  </si>
  <si>
    <t>Williams</t>
  </si>
  <si>
    <t>Sara Farrell</t>
  </si>
  <si>
    <t>alonso.williams@bilearner.com</t>
  </si>
  <si>
    <t>Kamila</t>
  </si>
  <si>
    <t>Rosales</t>
  </si>
  <si>
    <t>Brittany Payne</t>
  </si>
  <si>
    <t>kamila.rosales@bilearner.com</t>
  </si>
  <si>
    <t>Jadiel</t>
  </si>
  <si>
    <t>Linda Boyer</t>
  </si>
  <si>
    <t>jadiel.french@bilearner.com</t>
  </si>
  <si>
    <t>John Carter</t>
  </si>
  <si>
    <t>brennan.jefferson@bilearner.com</t>
  </si>
  <si>
    <t>Glenn</t>
  </si>
  <si>
    <t>Joshua Watkins</t>
  </si>
  <si>
    <t>noe.glenn@bilearner.com</t>
  </si>
  <si>
    <t>Adam Graves</t>
  </si>
  <si>
    <t>vaughn.kim@bilearner.com</t>
  </si>
  <si>
    <t>Anabel</t>
  </si>
  <si>
    <t>Evans</t>
  </si>
  <si>
    <t>Shane Carr</t>
  </si>
  <si>
    <t>anabel.evans@bilearner.com</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</si>
  <si>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</si>
  <si>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</si>
  <si>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</si>
  <si>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</si>
  <si>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</si>
  <si>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</si>
  <si>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</si>
  <si>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</si>
  <si>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</si>
  <si>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</si>
  <si>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</si>
  <si>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</si>
  <si>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</si>
  <si>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</si>
  <si>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</si>
  <si>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</si>
  <si>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</si>
  <si>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</si>
  <si>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</si>
  <si>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</si>
  <si>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</si>
  <si>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</si>
  <si>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</si>
  <si>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</si>
  <si>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</si>
  <si>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</si>
  <si>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</si>
  <si>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</si>
  <si>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</si>
  <si>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</si>
  <si>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</si>
  <si>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</si>
  <si>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</si>
  <si>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Karina</t>
  </si>
  <si>
    <t>Mccarthy</t>
  </si>
  <si>
    <t>Chase Ali</t>
  </si>
  <si>
    <t>karina.mccarthy@bilearner.com</t>
  </si>
  <si>
    <t>Kirby</t>
  </si>
  <si>
    <t>Teresa Wood</t>
  </si>
  <si>
    <t>ruben.kirby@bilearner.com</t>
  </si>
  <si>
    <t>Indonesia</t>
  </si>
  <si>
    <t>Jakarta</t>
  </si>
  <si>
    <t>Hughes</t>
  </si>
  <si>
    <t>Timothy Powell</t>
  </si>
  <si>
    <t>alexia.hughes@bilearner.com</t>
  </si>
  <si>
    <t>Miles</t>
  </si>
  <si>
    <t>Michelle Webb</t>
  </si>
  <si>
    <t>miles.gill@bilearner.com</t>
  </si>
  <si>
    <t>Kaden</t>
  </si>
  <si>
    <t>Jared Walsh</t>
  </si>
  <si>
    <t>kaden.woodard@bilearner.com</t>
  </si>
  <si>
    <t>Jennifer Rivera</t>
  </si>
  <si>
    <t>frida.wilkins@bilearner.com</t>
  </si>
  <si>
    <t>Kamron</t>
  </si>
  <si>
    <t>Susan Burns</t>
  </si>
  <si>
    <t>kamron.doyle@bilearner.com</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</si>
  <si>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</si>
  <si>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</si>
  <si>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</si>
  <si>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</si>
  <si>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</si>
  <si>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</si>
  <si>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</si>
  <si>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</si>
  <si>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</si>
  <si>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</si>
  <si>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</si>
  <si>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</si>
  <si>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</si>
  <si>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</si>
  <si>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</si>
  <si>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</si>
  <si>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</si>
  <si>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Mahoney</t>
  </si>
  <si>
    <t>Sarah Harper</t>
  </si>
  <si>
    <t>lorena.mahoney@bilearner.com</t>
  </si>
  <si>
    <t>Dennis Yates</t>
  </si>
  <si>
    <t>krystal.atkinson@bilearner.com</t>
  </si>
  <si>
    <t>Soren</t>
  </si>
  <si>
    <t>Christopher Smith</t>
  </si>
  <si>
    <t>soren.merritt@bilearner.com</t>
  </si>
  <si>
    <t>Malaysia</t>
  </si>
  <si>
    <t>Johor</t>
  </si>
  <si>
    <t>Tracy Phillips</t>
  </si>
  <si>
    <t>frida.salazar@bilearner.com</t>
  </si>
  <si>
    <t>Annie</t>
  </si>
  <si>
    <t>Barry Martinez</t>
  </si>
  <si>
    <t>annie.peters@bilearner.com</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</si>
  <si>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</si>
  <si>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</si>
  <si>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</si>
  <si>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</si>
  <si>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</si>
  <si>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</si>
  <si>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</si>
  <si>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</si>
  <si>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</si>
  <si>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</si>
  <si>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</si>
  <si>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</si>
  <si>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</si>
  <si>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</si>
  <si>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</si>
  <si>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</si>
  <si>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</si>
  <si>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</si>
  <si>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Yasmin</t>
  </si>
  <si>
    <t>Jorge Cunningham</t>
  </si>
  <si>
    <t>yasmin.warren@bilearner.com</t>
  </si>
  <si>
    <t>Izabella</t>
  </si>
  <si>
    <t>Barron</t>
  </si>
  <si>
    <t>Sarah Fisher</t>
  </si>
  <si>
    <t>izabella.barron@bilearner.com</t>
  </si>
  <si>
    <t>Melissa Moreno</t>
  </si>
  <si>
    <t>victoria.soto@bilearner.com</t>
  </si>
  <si>
    <t>Cody</t>
  </si>
  <si>
    <t>Crystal Smith</t>
  </si>
  <si>
    <t>cody.beard@bilearner.com</t>
  </si>
  <si>
    <t>Abigayle</t>
  </si>
  <si>
    <t>Lori Lopez DVM</t>
  </si>
  <si>
    <t>abigayle.mccann@bilearner.com</t>
  </si>
  <si>
    <t>Kevin Rodriguez</t>
  </si>
  <si>
    <t>brenden.marks@bilearner.com</t>
  </si>
  <si>
    <t>Mary Higgins</t>
  </si>
  <si>
    <t>jaqueline.gallagher@bilearner.com</t>
  </si>
  <si>
    <t>Abagail</t>
  </si>
  <si>
    <t>Austin Salas</t>
  </si>
  <si>
    <t>abagail.banks@bilearner.com</t>
  </si>
  <si>
    <t>Marissa Clarke</t>
  </si>
  <si>
    <t>nickolas.guzman@bilearner.com</t>
  </si>
  <si>
    <t>Business Development</t>
  </si>
  <si>
    <t>Guillermo</t>
  </si>
  <si>
    <t>Cindy Lopez</t>
  </si>
  <si>
    <t>guillermo.rose@bilearner.com</t>
  </si>
  <si>
    <t>Moises</t>
  </si>
  <si>
    <t>Brock</t>
  </si>
  <si>
    <t>Nicole Harrington</t>
  </si>
  <si>
    <t>moises.brock@bilearner.com</t>
  </si>
  <si>
    <t>Hayden</t>
  </si>
  <si>
    <t>Richmond</t>
  </si>
  <si>
    <t>hayden.richmond@bilearner.com</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</si>
  <si>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</si>
  <si>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</si>
  <si>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</si>
  <si>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</si>
  <si>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</si>
  <si>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</si>
  <si>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</si>
  <si>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</si>
  <si>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</si>
  <si>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</si>
  <si>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</si>
  <si>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</si>
  <si>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</si>
  <si>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Kendal</t>
  </si>
  <si>
    <t>Maria Huber</t>
  </si>
  <si>
    <t>kendal.abbott@bilearner.com</t>
  </si>
  <si>
    <t>Holly</t>
  </si>
  <si>
    <t>Carol Knapp</t>
  </si>
  <si>
    <t>holly.taylor@bilearner.com</t>
  </si>
  <si>
    <t>Alan Anderson</t>
  </si>
  <si>
    <t>hadassah.blackburn@bilearner.com</t>
  </si>
  <si>
    <t>Shaylee</t>
  </si>
  <si>
    <t>Hall</t>
  </si>
  <si>
    <t>Catherine Durham</t>
  </si>
  <si>
    <t>shaylee.hall@bilearner.com</t>
  </si>
  <si>
    <t>Travis Smith</t>
  </si>
  <si>
    <t>richard.nelson@bilearner.com</t>
  </si>
  <si>
    <t>Brazil</t>
  </si>
  <si>
    <t>Sao Paulo</t>
  </si>
  <si>
    <t>Deborah Clark</t>
  </si>
  <si>
    <t>leyla.davila@bilearner.com</t>
  </si>
  <si>
    <t>Kolten</t>
  </si>
  <si>
    <t>Calhoun</t>
  </si>
  <si>
    <t>Tonya Lewis</t>
  </si>
  <si>
    <t>kolten.calhoun@bilearner.com</t>
  </si>
  <si>
    <t>Camille</t>
  </si>
  <si>
    <t>Albert Wilson</t>
  </si>
  <si>
    <t>camille.livingston@bilearner.com</t>
  </si>
  <si>
    <t>Timothy Anthony</t>
  </si>
  <si>
    <t>lilianna.colon@bilearner.com</t>
  </si>
  <si>
    <t>Jackie Poole</t>
  </si>
  <si>
    <t>chaim.patrick@bilearner.com</t>
  </si>
  <si>
    <t>Amara</t>
  </si>
  <si>
    <t>Castillo</t>
  </si>
  <si>
    <t>Dr. Daisy James</t>
  </si>
  <si>
    <t>amara.castillo@bilearner.com</t>
  </si>
  <si>
    <t>Eaton</t>
  </si>
  <si>
    <t>Amber Gutierrez</t>
  </si>
  <si>
    <t>joel.eaton@bilearner.com</t>
  </si>
  <si>
    <t>Priscilla</t>
  </si>
  <si>
    <t>Walters</t>
  </si>
  <si>
    <t>Johnny Simpson</t>
  </si>
  <si>
    <t>priscilla.walters@bilearner.com</t>
  </si>
  <si>
    <t>Leach</t>
  </si>
  <si>
    <t>Ashley Padilla</t>
  </si>
  <si>
    <t>nehemiah.leach@bilearner.com</t>
  </si>
  <si>
    <t>Ashtyn</t>
  </si>
  <si>
    <t>Seth Parks</t>
  </si>
  <si>
    <t>ashtyn.huynh@bilearner.com</t>
  </si>
  <si>
    <t>Tristen</t>
  </si>
  <si>
    <t>Timothy Robbins</t>
  </si>
  <si>
    <t>tristen.reed@bilearner.com</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</si>
  <si>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</si>
  <si>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</si>
  <si>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</si>
  <si>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</si>
  <si>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</si>
  <si>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</si>
  <si>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</si>
  <si>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</si>
  <si>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</si>
  <si>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</si>
  <si>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</si>
  <si>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</si>
  <si>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Kendra Huerta</t>
  </si>
  <si>
    <t>rene.pena@bilearner.com</t>
  </si>
  <si>
    <t>Angelo</t>
  </si>
  <si>
    <t>Larry Miller</t>
  </si>
  <si>
    <t>angelo.fox@bilearner.com</t>
  </si>
  <si>
    <t>Ernesto</t>
  </si>
  <si>
    <t>Madden</t>
  </si>
  <si>
    <t>Timothy Jennings</t>
  </si>
  <si>
    <t>ernesto.madden@bilearner.com</t>
  </si>
  <si>
    <t>Amari</t>
  </si>
  <si>
    <t>Mary Stokes</t>
  </si>
  <si>
    <t>amari.christian@bilearner.com</t>
  </si>
  <si>
    <t>Geneva</t>
  </si>
  <si>
    <t>Lilly</t>
  </si>
  <si>
    <t>Turner</t>
  </si>
  <si>
    <t>Samuel Donovan</t>
  </si>
  <si>
    <t>lilly.turner@bilearner.com</t>
  </si>
  <si>
    <t>Eddie Herrera</t>
  </si>
  <si>
    <t>rayne.simpson@bilearner.com</t>
  </si>
  <si>
    <t>Tapia</t>
  </si>
  <si>
    <t>Michael Reed</t>
  </si>
  <si>
    <t>aaron.tapia@bilearner.com</t>
  </si>
  <si>
    <t>Zurich</t>
  </si>
  <si>
    <t>Luke Bright</t>
  </si>
  <si>
    <t>aimee.santana@bilearner.com</t>
  </si>
  <si>
    <t>Raegan</t>
  </si>
  <si>
    <t>Stanton</t>
  </si>
  <si>
    <t>Bonnie Myers</t>
  </si>
  <si>
    <t>raegan.stanton@bilearner.com</t>
  </si>
  <si>
    <t>Cio</t>
  </si>
  <si>
    <t>Pamela Guzman</t>
  </si>
  <si>
    <t>johan.sosa@bilearner.com</t>
  </si>
  <si>
    <t>Cyprus</t>
  </si>
  <si>
    <t>Limassol</t>
  </si>
  <si>
    <t>Stacy</t>
  </si>
  <si>
    <t>Bonilla</t>
  </si>
  <si>
    <t>Brittany Sanchez</t>
  </si>
  <si>
    <t>stacy.bonilla@bilearner.com</t>
  </si>
  <si>
    <t>Valery</t>
  </si>
  <si>
    <t>Crystal Nelson</t>
  </si>
  <si>
    <t>valery.holder@bilearner.com</t>
  </si>
  <si>
    <t>Skye</t>
  </si>
  <si>
    <t>Cochran</t>
  </si>
  <si>
    <t>Jenna Martin</t>
  </si>
  <si>
    <t>skye.cochran@bilearner.com</t>
  </si>
  <si>
    <t>Lacey Andrews</t>
  </si>
  <si>
    <t>jerimiah.mendez@bilearner.com</t>
  </si>
  <si>
    <t>Lam</t>
  </si>
  <si>
    <t>madden.lam@bilearner.com</t>
  </si>
  <si>
    <t>Nicole</t>
  </si>
  <si>
    <t>Charles Massey</t>
  </si>
  <si>
    <t>nicole.stone@bilearner.com</t>
  </si>
  <si>
    <t>Brice</t>
  </si>
  <si>
    <t>Karen Marquez MD</t>
  </si>
  <si>
    <t>brice.christian@bilearner.com</t>
  </si>
  <si>
    <t>Sage</t>
  </si>
  <si>
    <t>Valerie Gregory</t>
  </si>
  <si>
    <t>sage.potter@bilearner.com</t>
  </si>
  <si>
    <t>Peck</t>
  </si>
  <si>
    <t>David Bullock</t>
  </si>
  <si>
    <t>kyle.peck@bilearner.com</t>
  </si>
  <si>
    <t>Zaniyah</t>
  </si>
  <si>
    <t>Roman</t>
  </si>
  <si>
    <t>Matthew Mcdaniel</t>
  </si>
  <si>
    <t>zaniyah.roman@bilearner.com</t>
  </si>
  <si>
    <t>Katie</t>
  </si>
  <si>
    <t>Gutierrez</t>
  </si>
  <si>
    <t>Cory Edwards</t>
  </si>
  <si>
    <t>katie.gutierrez@bilearner.com</t>
  </si>
  <si>
    <t>Kelly Reyes</t>
  </si>
  <si>
    <t>walker.baird@bilearner.com</t>
  </si>
  <si>
    <t>Zackery</t>
  </si>
  <si>
    <t>Sutton</t>
  </si>
  <si>
    <t>Dustin Alvarado</t>
  </si>
  <si>
    <t>zackery.sutton@bilearner.com</t>
  </si>
  <si>
    <t>Ponce</t>
  </si>
  <si>
    <t>Kenneth Reeves</t>
  </si>
  <si>
    <t>hazel.ponce@bilearner.com</t>
  </si>
  <si>
    <t>Joey</t>
  </si>
  <si>
    <t>Juan Spencer</t>
  </si>
  <si>
    <t>joey.alvarez@bilearner.com</t>
  </si>
  <si>
    <t>Titus</t>
  </si>
  <si>
    <t>Day</t>
  </si>
  <si>
    <t>Melissa Rodriguez</t>
  </si>
  <si>
    <t>titus.day@bilearner.com</t>
  </si>
  <si>
    <t>Bella</t>
  </si>
  <si>
    <t>Norris</t>
  </si>
  <si>
    <t>Andrew Johnson</t>
  </si>
  <si>
    <t>bella.norris@bilearner.com</t>
  </si>
  <si>
    <t>Braden</t>
  </si>
  <si>
    <t>Jodi Scott</t>
  </si>
  <si>
    <t>braden.ballard@bilearner.com</t>
  </si>
  <si>
    <t>Tyler Jackson</t>
  </si>
  <si>
    <t>aron.graham@bilearner.com</t>
  </si>
  <si>
    <t>Jordan Medina</t>
  </si>
  <si>
    <t>shamar.cross@bilearner.com</t>
  </si>
  <si>
    <t>Kailee</t>
  </si>
  <si>
    <t>Thomas Garner</t>
  </si>
  <si>
    <t>kailee.harmon@bilearner.com</t>
  </si>
  <si>
    <t>Kaufman</t>
  </si>
  <si>
    <t>Anne Weaver</t>
  </si>
  <si>
    <t>alice.kaufman@bilearner.com</t>
  </si>
  <si>
    <t>Todd Cooper</t>
  </si>
  <si>
    <t>cesar.house@bilearner.com</t>
  </si>
  <si>
    <t>Berlin</t>
  </si>
  <si>
    <t>Lynn</t>
  </si>
  <si>
    <t>Kathryn Drake</t>
  </si>
  <si>
    <t>guillermo.lynn@bilearner.com</t>
  </si>
  <si>
    <t>Myles</t>
  </si>
  <si>
    <t>April Mcdonald</t>
  </si>
  <si>
    <t>myles.hart@bilearner.com</t>
  </si>
  <si>
    <t>Taylor Harris</t>
  </si>
  <si>
    <t>deborah.kline@bilearner.com</t>
  </si>
  <si>
    <t>Patricia</t>
  </si>
  <si>
    <t>Amber Moody</t>
  </si>
  <si>
    <t>patricia.pruitt@bilearner.com</t>
  </si>
  <si>
    <t>Larry Ramirez</t>
  </si>
  <si>
    <t>alice.craig@bilearner.com</t>
  </si>
  <si>
    <t>Debra Freeman</t>
  </si>
  <si>
    <t>mariana.copeland@bilearner.com</t>
  </si>
  <si>
    <t>Frankfurt</t>
  </si>
  <si>
    <t>Nick</t>
  </si>
  <si>
    <t>Lisa Walton</t>
  </si>
  <si>
    <t>nick.merritt@bilearner.com</t>
  </si>
  <si>
    <t>Chance</t>
  </si>
  <si>
    <t>Julie Porter</t>
  </si>
  <si>
    <t>chance.warner@bilearner.com</t>
  </si>
  <si>
    <t>Kim Mcintyre</t>
  </si>
  <si>
    <t>ryann.tapia@bilearner.com</t>
  </si>
  <si>
    <t>Cologne</t>
  </si>
  <si>
    <t>Diego</t>
  </si>
  <si>
    <t>Hays</t>
  </si>
  <si>
    <t>Stacy Hall</t>
  </si>
  <si>
    <t>diego.hays@bilearner.com</t>
  </si>
  <si>
    <t>Adams</t>
  </si>
  <si>
    <t>Amanda Patterson</t>
  </si>
  <si>
    <t>gabriel.adams@bilearner.com</t>
  </si>
  <si>
    <t>Mcdowell</t>
  </si>
  <si>
    <t>Bill Horn</t>
  </si>
  <si>
    <t>rohan.mcdowell@bilearner.com</t>
  </si>
  <si>
    <t>Move/Relocation</t>
  </si>
  <si>
    <t>Kevin Hall</t>
  </si>
  <si>
    <t>sullivan.whitehead@bilearner.com</t>
  </si>
  <si>
    <t>Cfo</t>
  </si>
  <si>
    <t>Lilliana</t>
  </si>
  <si>
    <t>Randolph</t>
  </si>
  <si>
    <t>Robin Valdez</t>
  </si>
  <si>
    <t>lilliana.randolph@bilearner.com</t>
  </si>
  <si>
    <t>Presley</t>
  </si>
  <si>
    <t>Zachary Santana</t>
  </si>
  <si>
    <t>presley.salazar@bilearner.com</t>
  </si>
  <si>
    <t>Jennifer Campos</t>
  </si>
  <si>
    <t>lilianna.lynn@bilearner.com</t>
  </si>
  <si>
    <t>Gerardo</t>
  </si>
  <si>
    <t>Sampson</t>
  </si>
  <si>
    <t>Alicia Orr</t>
  </si>
  <si>
    <t>gerardo.sampson@bilearner.com</t>
  </si>
  <si>
    <t>Edward Merritt II</t>
  </si>
  <si>
    <t>miguel.kim@bilearner.com</t>
  </si>
  <si>
    <t>Muhammad</t>
  </si>
  <si>
    <t>Katherine Morris</t>
  </si>
  <si>
    <t>muhammad.mcpherson@bilearner.com</t>
  </si>
  <si>
    <t>Jensen</t>
  </si>
  <si>
    <t>Alexis Reed</t>
  </si>
  <si>
    <t>myles.jensen@bilearner.com</t>
  </si>
  <si>
    <t>Alessandro</t>
  </si>
  <si>
    <t>Harris</t>
  </si>
  <si>
    <t>Dr. Ray Austin</t>
  </si>
  <si>
    <t>alessandro.harris@bilearner.com</t>
  </si>
  <si>
    <t>Samuel Horton</t>
  </si>
  <si>
    <t>eugene.reyes@bilearner.com</t>
  </si>
  <si>
    <t>Brenda Butler</t>
  </si>
  <si>
    <t>shamar.guzman@bilearner.com</t>
  </si>
  <si>
    <t>Mcintyre</t>
  </si>
  <si>
    <t>April Sanchez</t>
  </si>
  <si>
    <t>mohammed.mcintyre@bilearner.com</t>
  </si>
  <si>
    <t>Monica Hubbard</t>
  </si>
  <si>
    <t>travis.morgan@bilearner.com</t>
  </si>
  <si>
    <t>Fuller</t>
  </si>
  <si>
    <t>Antonio Wilson</t>
  </si>
  <si>
    <t>alessandro.fuller@bilearner.com</t>
  </si>
  <si>
    <t>Kamden</t>
  </si>
  <si>
    <t>Carla Francis</t>
  </si>
  <si>
    <t>kamden.ochoa@bilearner.com</t>
  </si>
  <si>
    <t>Mauritius</t>
  </si>
  <si>
    <t>Elizabeth Allen</t>
  </si>
  <si>
    <t>charlee.wiggins@bilearner.com</t>
  </si>
  <si>
    <t>Natalia</t>
  </si>
  <si>
    <t>Donna Collins</t>
  </si>
  <si>
    <t>natalia.hamilton@bilearner.com</t>
  </si>
  <si>
    <t>Kierra</t>
  </si>
  <si>
    <t>kierra.boone@bilearner.com</t>
  </si>
  <si>
    <t>Laura Meadows</t>
  </si>
  <si>
    <t>charlie.ramirez@bilearner.com</t>
  </si>
  <si>
    <t>Jennifer Mendez</t>
  </si>
  <si>
    <t>chris.johnson@bilearner.com</t>
  </si>
  <si>
    <t>Lynn Lewis</t>
  </si>
  <si>
    <t>john.bentley@bilearner.com</t>
  </si>
  <si>
    <t>Francisco Henry</t>
  </si>
  <si>
    <t>myla.mcintyre@bilearner.com</t>
  </si>
  <si>
    <t>Demarcus</t>
  </si>
  <si>
    <t>Marie Cruz</t>
  </si>
  <si>
    <t>demarcus.ware@bilearner.com</t>
  </si>
  <si>
    <t>Daniels</t>
  </si>
  <si>
    <t>April Carpenter</t>
  </si>
  <si>
    <t>devon.daniels@bilearner.com</t>
  </si>
  <si>
    <t>Odin</t>
  </si>
  <si>
    <t>Christopher Sullivan</t>
  </si>
  <si>
    <t>odin.heath@bilearner.com</t>
  </si>
  <si>
    <t>Elizabeth Klein MD</t>
  </si>
  <si>
    <t>bryanna.mahoney@bilearner.com</t>
  </si>
  <si>
    <t>Jonathon Rivera</t>
  </si>
  <si>
    <t>ashlynn.thompson@bilearner.com</t>
  </si>
  <si>
    <t>Ryan Dominguez</t>
  </si>
  <si>
    <t>ansley.duke@bilearner.com</t>
  </si>
  <si>
    <t>Izaiah</t>
  </si>
  <si>
    <t>Mark Marks</t>
  </si>
  <si>
    <t>izaiah.quinn@bilearner.com</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</si>
  <si>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</si>
  <si>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</si>
  <si>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</si>
  <si>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</si>
  <si>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</si>
  <si>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</si>
  <si>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</si>
  <si>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</si>
  <si>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</si>
  <si>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</si>
  <si>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</si>
  <si>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</si>
  <si>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Wendy Williamson</t>
  </si>
  <si>
    <t>raegan.spence@bilearner.com</t>
  </si>
  <si>
    <t>Jacoby</t>
  </si>
  <si>
    <t>Glenda Wilson</t>
  </si>
  <si>
    <t>jacoby.singleton@bilearner.com</t>
  </si>
  <si>
    <t>Yates</t>
  </si>
  <si>
    <t>Bailey Richards</t>
  </si>
  <si>
    <t>kara.yates@bilearner.com</t>
  </si>
  <si>
    <t>Beau</t>
  </si>
  <si>
    <t>Taylor Cruz</t>
  </si>
  <si>
    <t>beau.barron@bilearner.com</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</si>
  <si>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</si>
  <si>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</si>
  <si>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</si>
  <si>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</si>
  <si>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</si>
  <si>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</si>
  <si>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</si>
  <si>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</si>
  <si>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</si>
  <si>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</si>
  <si>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</si>
  <si>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</si>
  <si>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</si>
  <si>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</si>
  <si>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</si>
  <si>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</si>
  <si>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</si>
  <si>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David Browning</t>
  </si>
  <si>
    <t>evie.mclaughlin@bilearner.com</t>
  </si>
  <si>
    <t>Robert</t>
  </si>
  <si>
    <t>Hubert</t>
  </si>
  <si>
    <t>BI Developer</t>
  </si>
  <si>
    <t>Alicia Mendoza</t>
  </si>
  <si>
    <t>robert.hubert@bilearner.com</t>
  </si>
  <si>
    <t>Matthew</t>
  </si>
  <si>
    <t>Westinghouse</t>
  </si>
  <si>
    <t>Cynthia Goodwin</t>
  </si>
  <si>
    <t>matthew.westinghouse@bilearner.com</t>
  </si>
  <si>
    <t>David Beard</t>
  </si>
  <si>
    <t>jason.smith@bilearner.com</t>
  </si>
  <si>
    <t>Wang</t>
  </si>
  <si>
    <t>Maria Rivera</t>
  </si>
  <si>
    <t>charlie.wang@bilearner.com</t>
  </si>
  <si>
    <t>Kurt</t>
  </si>
  <si>
    <t>Navathe</t>
  </si>
  <si>
    <t>Victor Maynard</t>
  </si>
  <si>
    <t>kurt.navathe@bilearner.com</t>
  </si>
  <si>
    <t>Roper</t>
  </si>
  <si>
    <t>William Green</t>
  </si>
  <si>
    <t>katie.roper@bilearner.com</t>
  </si>
  <si>
    <t>Maggie</t>
  </si>
  <si>
    <t>Alicia Howard</t>
  </si>
  <si>
    <t>maggie.rachael@bilearner.com</t>
  </si>
  <si>
    <t>Binh</t>
  </si>
  <si>
    <t>Walter Thompson</t>
  </si>
  <si>
    <t>binh.le@bilearner.com</t>
  </si>
  <si>
    <t>Robert Crawford</t>
  </si>
  <si>
    <t>lucia.peterson@bilearner.com</t>
  </si>
  <si>
    <t>Nola</t>
  </si>
  <si>
    <t>David Wu</t>
  </si>
  <si>
    <t>nola.moss@bilearner.com</t>
  </si>
  <si>
    <t>chance.braun@bilearner.com</t>
  </si>
  <si>
    <t>Alma</t>
  </si>
  <si>
    <t>Mary Lewis</t>
  </si>
  <si>
    <t>alma.pennington@bilearner.com</t>
  </si>
  <si>
    <t>Miley</t>
  </si>
  <si>
    <t>Sandra Gardner</t>
  </si>
  <si>
    <t>miley.french@bilearner.com</t>
  </si>
  <si>
    <t>Levine</t>
  </si>
  <si>
    <t>Bethany Jackson</t>
  </si>
  <si>
    <t>kole.levine@bilearner.com</t>
  </si>
  <si>
    <t>Azul</t>
  </si>
  <si>
    <t>Alexandra Harvey</t>
  </si>
  <si>
    <t>azul.watkins@bilearner.com</t>
  </si>
  <si>
    <t>Landen</t>
  </si>
  <si>
    <t>Sales Manager</t>
  </si>
  <si>
    <t>Donna Gomez</t>
  </si>
  <si>
    <t>landen.blanchard@bilearner.com</t>
  </si>
  <si>
    <t>Leroy</t>
  </si>
  <si>
    <t>Norman</t>
  </si>
  <si>
    <t>Mr. Keith Smith DVM</t>
  </si>
  <si>
    <t>leroy.norman@bilearner.com</t>
  </si>
  <si>
    <t>Nikhil</t>
  </si>
  <si>
    <t>Miss Andrea Robertson</t>
  </si>
  <si>
    <t>nikhil.pineda@bilearner.com</t>
  </si>
  <si>
    <t>Robert Ford</t>
  </si>
  <si>
    <t>kadence.simon@bilearner.com</t>
  </si>
  <si>
    <t>Elliot</t>
  </si>
  <si>
    <t>Phillips</t>
  </si>
  <si>
    <t>Christopher Meyer</t>
  </si>
  <si>
    <t>elliot.phillips@bilearner.com</t>
  </si>
  <si>
    <t>Daniel Cooke</t>
  </si>
  <si>
    <t>taniya.daniels@bilearner.com</t>
  </si>
  <si>
    <t>Jennifer Davies</t>
  </si>
  <si>
    <t>julia.jimenez@bilearner.com</t>
  </si>
  <si>
    <t>Christopher King</t>
  </si>
  <si>
    <t>kamden.paul@bilearner.com</t>
  </si>
  <si>
    <t>Octavio</t>
  </si>
  <si>
    <t>Jasmine Mclaughlin</t>
  </si>
  <si>
    <t>octavio.hicks@bilearner.com</t>
  </si>
  <si>
    <t>Jaidyn</t>
  </si>
  <si>
    <t>Jennifer Briggs</t>
  </si>
  <si>
    <t>jaidyn.malone@bilearner.com</t>
  </si>
  <si>
    <t>Cora</t>
  </si>
  <si>
    <t>Carol Morales</t>
  </si>
  <si>
    <t>cora.perez@bilearner.com</t>
  </si>
  <si>
    <t>Isis</t>
  </si>
  <si>
    <t>Johnny Parker</t>
  </si>
  <si>
    <t>isis.ayala@bilearner.com</t>
  </si>
  <si>
    <t>Karen Cordova</t>
  </si>
  <si>
    <t>charlee.calhoun@bilearner.com</t>
  </si>
  <si>
    <t>Diana Schmitt</t>
  </si>
  <si>
    <t>walter.pruitt@bilearner.com</t>
  </si>
  <si>
    <t>Julie</t>
  </si>
  <si>
    <t>Harrington</t>
  </si>
  <si>
    <t>Courtney Chang</t>
  </si>
  <si>
    <t>julie.harrington@bilearner.com</t>
  </si>
  <si>
    <t>Wood</t>
  </si>
  <si>
    <t>Patricia Moore</t>
  </si>
  <si>
    <t>amara.wood@bilearner.com</t>
  </si>
  <si>
    <t>Tiffany Cantrell</t>
  </si>
  <si>
    <t>nevaeh.ponce@bilearner.com</t>
  </si>
  <si>
    <t>Greta</t>
  </si>
  <si>
    <t>Alyssa Gutierrez</t>
  </si>
  <si>
    <t>greta.fields@bilearner.com</t>
  </si>
  <si>
    <t>Raymond Walsh</t>
  </si>
  <si>
    <t>zackery.hess@bilearner.com</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</si>
  <si>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</si>
  <si>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</si>
  <si>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</si>
  <si>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</si>
  <si>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</si>
  <si>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</si>
  <si>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</si>
  <si>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</si>
  <si>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</si>
  <si>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</si>
  <si>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</si>
  <si>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</si>
  <si>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</si>
  <si>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</si>
  <si>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</si>
  <si>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Whitney Miller</t>
  </si>
  <si>
    <t>drake.nicholson@bilearner.com</t>
  </si>
  <si>
    <t>Kenna</t>
  </si>
  <si>
    <t>Christina Randall</t>
  </si>
  <si>
    <t>kenna.porter@bilearner.com</t>
  </si>
  <si>
    <t>Wong</t>
  </si>
  <si>
    <t>William Lloyd</t>
  </si>
  <si>
    <t>peter.wong@bilearner.com</t>
  </si>
  <si>
    <t>Fatima</t>
  </si>
  <si>
    <t>Mrs. Jennifer Hughes</t>
  </si>
  <si>
    <t>fatima.pennington@bilearner.com</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</si>
  <si>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</si>
  <si>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</si>
  <si>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</si>
  <si>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</si>
  <si>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</si>
  <si>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</si>
  <si>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</si>
  <si>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</si>
  <si>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</si>
  <si>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</si>
  <si>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</si>
  <si>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</si>
  <si>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</si>
  <si>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</si>
  <si>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</si>
  <si>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</si>
  <si>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</si>
  <si>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</si>
  <si>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</si>
  <si>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</si>
  <si>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</si>
  <si>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Emily Chen</t>
  </si>
  <si>
    <t>amaris.torres@bilearner.com</t>
  </si>
  <si>
    <t>Lowe</t>
  </si>
  <si>
    <t>April Gallagher</t>
  </si>
  <si>
    <t>titus.lowe@bilearner.com</t>
  </si>
  <si>
    <t>Savanah</t>
  </si>
  <si>
    <t>Prince</t>
  </si>
  <si>
    <t>Deborah White</t>
  </si>
  <si>
    <t>savanah.prince@bilearner.com</t>
  </si>
  <si>
    <t>Pollard</t>
  </si>
  <si>
    <t>Crystal Garcia</t>
  </si>
  <si>
    <t>dawson.pollard@bilearner.com</t>
  </si>
  <si>
    <t>Jeremy Ewing</t>
  </si>
  <si>
    <t>moises.day@bilearner.com</t>
  </si>
  <si>
    <t>Sadie</t>
  </si>
  <si>
    <t>Dillon Guerrero</t>
  </si>
  <si>
    <t>sadie.sheppard@bilearner.com</t>
  </si>
  <si>
    <t>Barbara Boyd</t>
  </si>
  <si>
    <t>soren.coleman@bilearner.com</t>
  </si>
  <si>
    <t>Morris</t>
  </si>
  <si>
    <t>Susan Barrett</t>
  </si>
  <si>
    <t>sage.morris@bilearner.com</t>
  </si>
  <si>
    <t>Lillian</t>
  </si>
  <si>
    <t>Steele</t>
  </si>
  <si>
    <t>Anthony Foster</t>
  </si>
  <si>
    <t>lillian.steele@bilearner.com</t>
  </si>
  <si>
    <t>Malta</t>
  </si>
  <si>
    <t>Meza</t>
  </si>
  <si>
    <t>Jennifer Cook</t>
  </si>
  <si>
    <t>deanna.meza@bilearner.com</t>
  </si>
  <si>
    <t>Troy</t>
  </si>
  <si>
    <t>Elizabeth Romero</t>
  </si>
  <si>
    <t>troy.todd@bilearner.com</t>
  </si>
  <si>
    <t>Beckett</t>
  </si>
  <si>
    <t>Rebecca Davis</t>
  </si>
  <si>
    <t>beckett.shea@bilearner.com</t>
  </si>
  <si>
    <t>Eve</t>
  </si>
  <si>
    <t>Christopher Ayala</t>
  </si>
  <si>
    <t>eve.barker@bilearner.com</t>
  </si>
  <si>
    <t>Jeremy Wright</t>
  </si>
  <si>
    <t>lillie.wilkerson@bilearner.com</t>
  </si>
  <si>
    <t>alexis.harrell@bilearner.com</t>
  </si>
  <si>
    <t>Mylee</t>
  </si>
  <si>
    <t>Charles Williamson</t>
  </si>
  <si>
    <t>mylee.snow@bilearner.com</t>
  </si>
  <si>
    <t>Elsa</t>
  </si>
  <si>
    <t>Mckenzie</t>
  </si>
  <si>
    <t>James Black</t>
  </si>
  <si>
    <t>elsa.mckenzie@bilearner.com</t>
  </si>
  <si>
    <t>Kolby</t>
  </si>
  <si>
    <t>Wendy Palmer</t>
  </si>
  <si>
    <t>kolby.reed@bilearner.com</t>
  </si>
  <si>
    <t>Kyler</t>
  </si>
  <si>
    <t>Morales</t>
  </si>
  <si>
    <t>Tracy Price</t>
  </si>
  <si>
    <t>kyler.morales@bilearner.com</t>
  </si>
  <si>
    <t>Jasiah</t>
  </si>
  <si>
    <t>Walton</t>
  </si>
  <si>
    <t>Ruth Cruz</t>
  </si>
  <si>
    <t>jasiah.walton@bilearner.com</t>
  </si>
  <si>
    <t>Urijah</t>
  </si>
  <si>
    <t>William Hutchinson</t>
  </si>
  <si>
    <t>urijah.brandt@bilearner.com</t>
  </si>
  <si>
    <t>Sharon Kim</t>
  </si>
  <si>
    <t>gianna.pope@bilearner.com</t>
  </si>
  <si>
    <t>Malia</t>
  </si>
  <si>
    <t>Dennis Gardner</t>
  </si>
  <si>
    <t>malia.reynolds@bilearner.com</t>
  </si>
  <si>
    <t>Claire</t>
  </si>
  <si>
    <t>Jennifer Hernandez</t>
  </si>
  <si>
    <t>claire.gordon@bilearner.com</t>
  </si>
  <si>
    <t>Margaret Martinez</t>
  </si>
  <si>
    <t>joshua.hall@bilearner.com</t>
  </si>
  <si>
    <t>Mattie</t>
  </si>
  <si>
    <t>Melanie Campbell</t>
  </si>
  <si>
    <t>mattie.peters@bilearner.com</t>
  </si>
  <si>
    <t>Makai</t>
  </si>
  <si>
    <t>Deborah Beltran</t>
  </si>
  <si>
    <t>makai.nolan@bilearner.com</t>
  </si>
  <si>
    <t>Seychelles</t>
  </si>
  <si>
    <t>Trevon</t>
  </si>
  <si>
    <t>Justin Jordan</t>
  </si>
  <si>
    <t>trevon.briggs@bilearner.com</t>
  </si>
  <si>
    <t>Katherine Mccarthy</t>
  </si>
  <si>
    <t>gretchen.weeks@bilearner.com</t>
  </si>
  <si>
    <t>Corey</t>
  </si>
  <si>
    <t>Hurst</t>
  </si>
  <si>
    <t>Jacob Brown</t>
  </si>
  <si>
    <t>corey.hurst@bilearner.com</t>
  </si>
  <si>
    <t>Alison</t>
  </si>
  <si>
    <t>Bradley Sandoval</t>
  </si>
  <si>
    <t>alison.pugh@bilearner.com</t>
  </si>
  <si>
    <t>Contracts</t>
  </si>
  <si>
    <t>Mary Waters</t>
  </si>
  <si>
    <t>kadence.sandoval@bilearner.com</t>
  </si>
  <si>
    <t>Rachel Thomas</t>
  </si>
  <si>
    <t>mckenzie.kim@bilearner.com</t>
  </si>
  <si>
    <t>Edinburgh</t>
  </si>
  <si>
    <t>David Kirk</t>
  </si>
  <si>
    <t>randall.miller@bilearner.com</t>
  </si>
  <si>
    <t>Lailah</t>
  </si>
  <si>
    <t>Christopher Fisher</t>
  </si>
  <si>
    <t>lailah.hughes@bilearner.com</t>
  </si>
  <si>
    <t>Quentin</t>
  </si>
  <si>
    <t>Calderon</t>
  </si>
  <si>
    <t>Charles Mcdonald</t>
  </si>
  <si>
    <t>quentin.calderon@bilearner.com</t>
  </si>
  <si>
    <t>Molly</t>
  </si>
  <si>
    <t>Bonnie Smith</t>
  </si>
  <si>
    <t>molly.fischer@bilearner.com</t>
  </si>
  <si>
    <t>Whitney Roberts</t>
  </si>
  <si>
    <t>anaya.stanton@bilearner.com</t>
  </si>
  <si>
    <t>Jaden</t>
  </si>
  <si>
    <t>Paige Eaton DDS</t>
  </si>
  <si>
    <t>jaden.houston@bilearner.com</t>
  </si>
  <si>
    <t>Lance</t>
  </si>
  <si>
    <t>Johnny Stevens</t>
  </si>
  <si>
    <t>lance.bailey@bilearner.com</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</si>
  <si>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</si>
  <si>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</si>
  <si>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</si>
  <si>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</si>
  <si>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</si>
  <si>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</si>
  <si>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</si>
  <si>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</si>
  <si>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</si>
  <si>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</si>
  <si>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</si>
  <si>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</si>
  <si>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</si>
  <si>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Tyrell</t>
  </si>
  <si>
    <t>Fuentes</t>
  </si>
  <si>
    <t>Steven Oliver</t>
  </si>
  <si>
    <t>tyrell.fuentes@bilearner.com</t>
  </si>
  <si>
    <t>Vicki Delgado</t>
  </si>
  <si>
    <t>benjamin.kaufman@bilearner.com</t>
  </si>
  <si>
    <t>Daryl Swanson</t>
  </si>
  <si>
    <t>ayla.mcgrath@bilearner.com</t>
  </si>
  <si>
    <t>Katelyn</t>
  </si>
  <si>
    <t>James Johnson</t>
  </si>
  <si>
    <t>katelyn.stevens@bilearner.com</t>
  </si>
  <si>
    <t>Juan Jackson</t>
  </si>
  <si>
    <t>jaiden.christian@bilearner.com</t>
  </si>
  <si>
    <t>Wendy Daniels</t>
  </si>
  <si>
    <t>elliott.odonnell@bilearner.com</t>
  </si>
  <si>
    <t>ronnie.dillon@bilearner.com</t>
  </si>
  <si>
    <t>Gideon</t>
  </si>
  <si>
    <t>Nicole Taylor</t>
  </si>
  <si>
    <t>gideon.saunders@bilearner.com</t>
  </si>
  <si>
    <t>Valerie</t>
  </si>
  <si>
    <t>Amanda Shaw MD</t>
  </si>
  <si>
    <t>valerie.davis@bilearner.com</t>
  </si>
  <si>
    <t>Jamarcus</t>
  </si>
  <si>
    <t>Nancy Cruz</t>
  </si>
  <si>
    <t>jamarcus.thomas@bilearner.com</t>
  </si>
  <si>
    <t>Alden</t>
  </si>
  <si>
    <t>Elizabeth Walker</t>
  </si>
  <si>
    <t>alden.powers@bilearner.com</t>
  </si>
  <si>
    <t>Haylie</t>
  </si>
  <si>
    <t>Arnold</t>
  </si>
  <si>
    <t>Leslie Tran</t>
  </si>
  <si>
    <t>haylie.arnold@bilearner.com</t>
  </si>
  <si>
    <t>Cockel</t>
  </si>
  <si>
    <t>Yesenia Woodard</t>
  </si>
  <si>
    <t>james.cockel@bilearner.com</t>
  </si>
  <si>
    <t>Donna</t>
  </si>
  <si>
    <t>Brill</t>
  </si>
  <si>
    <t>Michelle Henson</t>
  </si>
  <si>
    <t>donna.brill@bilearner.com</t>
  </si>
  <si>
    <t>Squatrito</t>
  </si>
  <si>
    <t>Natasha Sullivan</t>
  </si>
  <si>
    <t>kristen.squatrito@bilearner.com</t>
  </si>
  <si>
    <t>Erasumus</t>
  </si>
  <si>
    <t>Monkfish</t>
  </si>
  <si>
    <t>Mark Smith</t>
  </si>
  <si>
    <t>erasumus.monkfish@bilearner.com</t>
  </si>
  <si>
    <t>May</t>
  </si>
  <si>
    <t>Samantha Hancock</t>
  </si>
  <si>
    <t>may.roberson@bilearner.com</t>
  </si>
  <si>
    <t>Maurice</t>
  </si>
  <si>
    <t>Joshua Ward</t>
  </si>
  <si>
    <t>shana.maurice@bilearner.com</t>
  </si>
  <si>
    <t>Raul</t>
  </si>
  <si>
    <t>Garcia</t>
  </si>
  <si>
    <t>Anthony Martinez</t>
  </si>
  <si>
    <t>raul.garcia@bilearner.com</t>
  </si>
  <si>
    <t>Baczenski</t>
  </si>
  <si>
    <t>Cody Scott</t>
  </si>
  <si>
    <t>rachael.baczenski@bilearner.com</t>
  </si>
  <si>
    <t>Enrico</t>
  </si>
  <si>
    <t>Langton</t>
  </si>
  <si>
    <t>Jeffrey Thompson</t>
  </si>
  <si>
    <t>enrico.langton@bilearner.com</t>
  </si>
  <si>
    <t>Colleen</t>
  </si>
  <si>
    <t>Zima</t>
  </si>
  <si>
    <t>Jacqueline Jones</t>
  </si>
  <si>
    <t>colleen.zima@bilearner.com</t>
  </si>
  <si>
    <t>Phil</t>
  </si>
  <si>
    <t>Close</t>
  </si>
  <si>
    <t>Tami Fuentes</t>
  </si>
  <si>
    <t>phil.close@bilearner.com</t>
  </si>
  <si>
    <t>Hang T</t>
  </si>
  <si>
    <t>Wolk</t>
  </si>
  <si>
    <t>Michael Farmer</t>
  </si>
  <si>
    <t>hang t.wolk@bilearner.com</t>
  </si>
  <si>
    <t>Lei-Ming</t>
  </si>
  <si>
    <t>Madeline Baker</t>
  </si>
  <si>
    <t>lei-ming.nguyen@bilearner.com</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</si>
  <si>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</si>
  <si>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</si>
  <si>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</si>
  <si>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</si>
  <si>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</si>
  <si>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</si>
  <si>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</si>
  <si>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</si>
  <si>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</si>
  <si>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</si>
  <si>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</si>
  <si>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</si>
  <si>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</si>
  <si>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</si>
  <si>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</si>
  <si>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</si>
  <si>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</si>
  <si>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</si>
  <si>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</si>
  <si>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Mary Blackwell</t>
  </si>
  <si>
    <t>susan.good@bilearner.com</t>
  </si>
  <si>
    <t>Benjamin Hamilton</t>
  </si>
  <si>
    <t>ashley.rose@bilearner.com</t>
  </si>
  <si>
    <t>Gonzales</t>
  </si>
  <si>
    <t>Kimberly Wilcox</t>
  </si>
  <si>
    <t>kaeden.gonzales@bilearner.com</t>
  </si>
  <si>
    <t>Alissa</t>
  </si>
  <si>
    <t>Frey</t>
  </si>
  <si>
    <t>Chase Swanson</t>
  </si>
  <si>
    <t>alissa.frey@bilearner.com</t>
  </si>
  <si>
    <t>Evan Durham</t>
  </si>
  <si>
    <t>presley.steele@bilearner.com</t>
  </si>
  <si>
    <t>Mario Johnson MD</t>
  </si>
  <si>
    <t>boston.avila@bilearner.com</t>
  </si>
  <si>
    <t>Rodolfo</t>
  </si>
  <si>
    <t>Kimberly Williams</t>
  </si>
  <si>
    <t>rodolfo.michael@bilearner.com</t>
  </si>
  <si>
    <t>Felix</t>
  </si>
  <si>
    <t>Fritz</t>
  </si>
  <si>
    <t>Alejandro Davies</t>
  </si>
  <si>
    <t>felix.fritz@bilearner.com</t>
  </si>
  <si>
    <t>New York</t>
  </si>
  <si>
    <t>Amira</t>
  </si>
  <si>
    <t>Duane Anderson</t>
  </si>
  <si>
    <t>amira.mcmillan@bilearner.com</t>
  </si>
  <si>
    <t>Annabelle</t>
  </si>
  <si>
    <t>David Cooper</t>
  </si>
  <si>
    <t>annabelle.graham@bilearner.com</t>
  </si>
  <si>
    <t>Leia</t>
  </si>
  <si>
    <t>Rebecca Conway</t>
  </si>
  <si>
    <t>leia.mccann@bilearner.com</t>
  </si>
  <si>
    <t>New York State</t>
  </si>
  <si>
    <t>Melissa Chavez</t>
  </si>
  <si>
    <t>henry.gray@bilearner.com</t>
  </si>
  <si>
    <t>Jose</t>
  </si>
  <si>
    <t>Patricia Newman</t>
  </si>
  <si>
    <t>jose.houston@bilearner.com</t>
  </si>
  <si>
    <t>Janessa</t>
  </si>
  <si>
    <t>Sally Meadows</t>
  </si>
  <si>
    <t>janessa.mcconnell@bilearner.com</t>
  </si>
  <si>
    <t>Samson</t>
  </si>
  <si>
    <t>Sara Golden</t>
  </si>
  <si>
    <t>samson.ellis@bilearner.com</t>
  </si>
  <si>
    <t>Lauren</t>
  </si>
  <si>
    <t>Kent</t>
  </si>
  <si>
    <t>Roger Reed</t>
  </si>
  <si>
    <t>lauren.kent@bilearner.com</t>
  </si>
  <si>
    <t>Washington State</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</si>
  <si>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</si>
  <si>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</si>
  <si>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</si>
  <si>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</si>
  <si>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</si>
  <si>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</si>
  <si>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</si>
  <si>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</si>
  <si>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</si>
  <si>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</si>
  <si>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</si>
  <si>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</si>
  <si>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Florida</t>
  </si>
  <si>
    <t>Kenneth</t>
  </si>
  <si>
    <t>Renee Beasley</t>
  </si>
  <si>
    <t>kenneth.peters@bilearner.com</t>
  </si>
  <si>
    <t>Scott Graves</t>
  </si>
  <si>
    <t>lucia.hudson@bilearner.com</t>
  </si>
  <si>
    <t>San Francisco</t>
  </si>
  <si>
    <t>Bryan Harvey</t>
  </si>
  <si>
    <t>rashad.randall@bilearner.com</t>
  </si>
  <si>
    <t>Hayley</t>
  </si>
  <si>
    <t>York</t>
  </si>
  <si>
    <t>John Ramirez</t>
  </si>
  <si>
    <t>hayley.york@bilearner.com</t>
  </si>
  <si>
    <t>Massachusetts State</t>
  </si>
  <si>
    <t>Salma</t>
  </si>
  <si>
    <t>David Reid</t>
  </si>
  <si>
    <t>salma.shepard@bilearner.com</t>
  </si>
  <si>
    <t>Jamie Holloway</t>
  </si>
  <si>
    <t>hallie.thornton@bilearner.com</t>
  </si>
  <si>
    <t>Bishop</t>
  </si>
  <si>
    <t>Mitchell Woods</t>
  </si>
  <si>
    <t>tiana.bishop@bilearner.com</t>
  </si>
  <si>
    <t>California State</t>
  </si>
  <si>
    <t>Regina</t>
  </si>
  <si>
    <t>Aaron Cochran</t>
  </si>
  <si>
    <t>regina.garcia@bilearner.com</t>
  </si>
  <si>
    <t>Scott Smith</t>
  </si>
  <si>
    <t>julie.cochran@bilearner.com</t>
  </si>
  <si>
    <t>Lucas Rodriguez</t>
  </si>
  <si>
    <t>yamilet.pierce@bilearner.com</t>
  </si>
  <si>
    <t>Amare</t>
  </si>
  <si>
    <t>Hartman</t>
  </si>
  <si>
    <t>Brian Rogers</t>
  </si>
  <si>
    <t>amare.hartman@bilearner.com</t>
  </si>
  <si>
    <t>Brandon Mcdonald</t>
  </si>
  <si>
    <t>cannon.lee@bilearner.com</t>
  </si>
  <si>
    <t>San Jose</t>
  </si>
  <si>
    <t>Yael</t>
  </si>
  <si>
    <t>Hodge</t>
  </si>
  <si>
    <t>Christina Cohen</t>
  </si>
  <si>
    <t>yael.hodge@bilearner.com</t>
  </si>
  <si>
    <t>Colton</t>
  </si>
  <si>
    <t>Booker</t>
  </si>
  <si>
    <t>Jason Taylor</t>
  </si>
  <si>
    <t>colton.booker@bilearner.com</t>
  </si>
  <si>
    <t>Abril</t>
  </si>
  <si>
    <t>Cunningham</t>
  </si>
  <si>
    <t>Angela Maxwell</t>
  </si>
  <si>
    <t>abril.cunningham@bilearner.com</t>
  </si>
  <si>
    <t>Braxton</t>
  </si>
  <si>
    <t>Kenneth Dean</t>
  </si>
  <si>
    <t>braxton.house@bilearner.com</t>
  </si>
  <si>
    <t>Destiney</t>
  </si>
  <si>
    <t>Julie Smith</t>
  </si>
  <si>
    <t>destiney.pearson@bilearner.com</t>
  </si>
  <si>
    <t>Trystan</t>
  </si>
  <si>
    <t>Mr. John Thomas</t>
  </si>
  <si>
    <t>trystan.ramos@bilearner.com</t>
  </si>
  <si>
    <t>Michael Mcgee PhD</t>
  </si>
  <si>
    <t>miley.gutierrez@bilearner.com</t>
  </si>
  <si>
    <t>Estero</t>
  </si>
  <si>
    <t>Hoover</t>
  </si>
  <si>
    <t>Daniel Banks</t>
  </si>
  <si>
    <t>tara.hoover@bilearner.com</t>
  </si>
  <si>
    <t>Layla</t>
  </si>
  <si>
    <t>Edward Peterson</t>
  </si>
  <si>
    <t>layla.gutierrez@bilearner.com</t>
  </si>
  <si>
    <t>Jakayla</t>
  </si>
  <si>
    <t>Reginald Hernandez</t>
  </si>
  <si>
    <t>jakayla.hall@bilearner.com</t>
  </si>
  <si>
    <t>Ferguson</t>
  </si>
  <si>
    <t>Danielle Smith</t>
  </si>
  <si>
    <t>jayson.ferguson@bilearner.com</t>
  </si>
  <si>
    <t>Sara Smith</t>
  </si>
  <si>
    <t>nick.daniels@bilearner.com</t>
  </si>
  <si>
    <t>South Carolina State</t>
  </si>
  <si>
    <t>Marvin</t>
  </si>
  <si>
    <t>Becky Cardenas</t>
  </si>
  <si>
    <t>marvin.abbott@bilearner.com</t>
  </si>
  <si>
    <t>Sawyer</t>
  </si>
  <si>
    <t>Oliver</t>
  </si>
  <si>
    <t>Brittany Olson</t>
  </si>
  <si>
    <t>sawyer.oliver@bilearner.com</t>
  </si>
  <si>
    <t>Barajas</t>
  </si>
  <si>
    <t>Victor Blair</t>
  </si>
  <si>
    <t>linda.barajas@bilearner.com</t>
  </si>
  <si>
    <t>James Ashley</t>
  </si>
  <si>
    <t>chance.blackwell@bilearner.com</t>
  </si>
  <si>
    <t>Antonio</t>
  </si>
  <si>
    <t>Mccoy</t>
  </si>
  <si>
    <t>Shawn Howard</t>
  </si>
  <si>
    <t>antonio.mccoy@bilearner.com</t>
  </si>
  <si>
    <t>Emmett</t>
  </si>
  <si>
    <t>Pamela Cruz</t>
  </si>
  <si>
    <t>emmett.mercado@bilearner.com</t>
  </si>
  <si>
    <t>Clara</t>
  </si>
  <si>
    <t>Jennifer Harrington</t>
  </si>
  <si>
    <t>clara.wheeler@bilearner.com</t>
  </si>
  <si>
    <t>Illinois State</t>
  </si>
  <si>
    <t>Kieran</t>
  </si>
  <si>
    <t>Kathryn Avila</t>
  </si>
  <si>
    <t>kieran.morse@bilearner.com</t>
  </si>
  <si>
    <t>Oregon State</t>
  </si>
  <si>
    <t>Aliyah</t>
  </si>
  <si>
    <t>Alexandra Clark</t>
  </si>
  <si>
    <t>aliyah.schmitt@bilearner.com</t>
  </si>
  <si>
    <t>Kyan</t>
  </si>
  <si>
    <t>Bethany Wilkerson</t>
  </si>
  <si>
    <t>kyan.morrison@bilearner.com</t>
  </si>
  <si>
    <t>Rayan</t>
  </si>
  <si>
    <t>Stephenson</t>
  </si>
  <si>
    <t>Brian Archer</t>
  </si>
  <si>
    <t>rayan.stephenson@bilearner.com</t>
  </si>
  <si>
    <t>Gael</t>
  </si>
  <si>
    <t>Jacobs</t>
  </si>
  <si>
    <t>Kathleen Moon</t>
  </si>
  <si>
    <t>gael.jacobs@bilearner.com</t>
  </si>
  <si>
    <t>Dallas</t>
  </si>
  <si>
    <t>Stephany</t>
  </si>
  <si>
    <t>William Cooper</t>
  </si>
  <si>
    <t>stephany.neal@bilearner.com</t>
  </si>
  <si>
    <t>Rebecca Pearson</t>
  </si>
  <si>
    <t>trevon.deleon@bilearner.com</t>
  </si>
  <si>
    <t>Phoenix</t>
  </si>
  <si>
    <t>Patricia Perry</t>
  </si>
  <si>
    <t>phoenix.pitts@bilearner.com</t>
  </si>
  <si>
    <t>Angela Reese</t>
  </si>
  <si>
    <t>nola.gillespie@bilearner.com</t>
  </si>
  <si>
    <t>Sydney</t>
  </si>
  <si>
    <t>Christina Hayden</t>
  </si>
  <si>
    <t>jeramiah.schwartz@bilearner.com</t>
  </si>
  <si>
    <t>Aaden</t>
  </si>
  <si>
    <t>Victoria Jacobs</t>
  </si>
  <si>
    <t>aaden.mercer@bilearner.com</t>
  </si>
  <si>
    <t>Belgium</t>
  </si>
  <si>
    <t>Antwerp</t>
  </si>
  <si>
    <t>John Jordan</t>
  </si>
  <si>
    <t>nathalia.good@bilearner.com</t>
  </si>
  <si>
    <t>Zaria</t>
  </si>
  <si>
    <t>Benton</t>
  </si>
  <si>
    <t>Stephen Richardson</t>
  </si>
  <si>
    <t>zaria.benton@bilearner.com</t>
  </si>
  <si>
    <t>Ortega</t>
  </si>
  <si>
    <t>Catherine Baker</t>
  </si>
  <si>
    <t>miley.ortega@bilearner.com</t>
  </si>
  <si>
    <t>William Hall III</t>
  </si>
  <si>
    <t>julia.farmer@bilearner.com</t>
  </si>
  <si>
    <t>James Meyer</t>
  </si>
  <si>
    <t>valentin.lam@bilearner.com</t>
  </si>
  <si>
    <t>Bulgaria</t>
  </si>
  <si>
    <t>Sofia</t>
  </si>
  <si>
    <t>Darnell</t>
  </si>
  <si>
    <t>Ritter</t>
  </si>
  <si>
    <t>Daniel Thomas</t>
  </si>
  <si>
    <t>darnell.ritter@bilearner.com</t>
  </si>
  <si>
    <t>Christopher Davis</t>
  </si>
  <si>
    <t>kierra.lozano@bilearner.com</t>
  </si>
  <si>
    <t>Jamari</t>
  </si>
  <si>
    <t>Ronald Castro</t>
  </si>
  <si>
    <t>jamari.dunn@bilearner.com</t>
  </si>
  <si>
    <t>William Newman</t>
  </si>
  <si>
    <t>zoey.page@bilearner.com</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</si>
  <si>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</si>
  <si>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</si>
  <si>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</si>
  <si>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</si>
  <si>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</si>
  <si>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</si>
  <si>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</si>
  <si>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</si>
  <si>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</si>
  <si>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</si>
  <si>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</si>
  <si>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</si>
  <si>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</si>
  <si>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</si>
  <si>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</si>
  <si>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</si>
  <si>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Lori Mason</t>
  </si>
  <si>
    <t>abby.curtis@bilearner.com</t>
  </si>
  <si>
    <t>Giana</t>
  </si>
  <si>
    <t>Stephen Neal</t>
  </si>
  <si>
    <t>giana.moore@bilearner.com</t>
  </si>
  <si>
    <t>Santos</t>
  </si>
  <si>
    <t>Robert Sanchez</t>
  </si>
  <si>
    <t>giada.santos@bilearner.com</t>
  </si>
  <si>
    <t>Virgin Islands, British</t>
  </si>
  <si>
    <t>BVI</t>
  </si>
  <si>
    <t>Glenda Williams</t>
  </si>
  <si>
    <t>jessie.church@bilearner.com</t>
  </si>
  <si>
    <t>Patrick Hall</t>
  </si>
  <si>
    <t>kaylah.ramos@bilearner.com</t>
  </si>
  <si>
    <t>Joel Flynn</t>
  </si>
  <si>
    <t>camille.fritz@bilearner.com</t>
  </si>
  <si>
    <t>Deangelo</t>
  </si>
  <si>
    <t>Patrick Carpenter</t>
  </si>
  <si>
    <t>deangelo.murillo@bilearner.com</t>
  </si>
  <si>
    <t>Daniel Mathis</t>
  </si>
  <si>
    <t>emerson.gallagher@bilearner.com</t>
  </si>
  <si>
    <t>April</t>
  </si>
  <si>
    <t>Bradley Randall</t>
  </si>
  <si>
    <t>april.bentley@bilearner.com</t>
  </si>
  <si>
    <t>Ainsley</t>
  </si>
  <si>
    <t>Anita Chapman</t>
  </si>
  <si>
    <t>ainsley.booth@bilearner.com</t>
  </si>
  <si>
    <t>Joseph Diaz</t>
  </si>
  <si>
    <t>dereon.huffman@bilearner.com</t>
  </si>
  <si>
    <t>Colin</t>
  </si>
  <si>
    <t>Cherry</t>
  </si>
  <si>
    <t>Danielle Reyes</t>
  </si>
  <si>
    <t>colin.cherry@bilearner.com</t>
  </si>
  <si>
    <t>Daniel Hardy</t>
  </si>
  <si>
    <t>karla.hines@bilearner.com</t>
  </si>
  <si>
    <t>Michael Graves</t>
  </si>
  <si>
    <t>colton.decker@bilearner.com</t>
  </si>
  <si>
    <t>Tran</t>
  </si>
  <si>
    <t>Elizabeth Kaufman</t>
  </si>
  <si>
    <t>jayleen.tran@bilearner.com</t>
  </si>
  <si>
    <t>Joshua Glenn</t>
  </si>
  <si>
    <t>aydin.perry@bilearner.com</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</si>
  <si>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</si>
  <si>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</si>
  <si>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</si>
  <si>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</si>
  <si>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</si>
  <si>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</si>
  <si>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</si>
  <si>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</si>
  <si>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</si>
  <si>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</si>
  <si>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</si>
  <si>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</si>
  <si>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</si>
  <si>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</si>
  <si>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</si>
  <si>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Curacao</t>
  </si>
  <si>
    <t>Amanda</t>
  </si>
  <si>
    <t>Matthew Ramirez</t>
  </si>
  <si>
    <t>amanda.lambert@bilearner.com</t>
  </si>
  <si>
    <t>Winston</t>
  </si>
  <si>
    <t>Sarah Delacruz</t>
  </si>
  <si>
    <t>winston.callahan@bilearner.com</t>
  </si>
  <si>
    <t>Maverick</t>
  </si>
  <si>
    <t>Lee Lucas</t>
  </si>
  <si>
    <t>maverick.lang@bilearner.com</t>
  </si>
  <si>
    <t>Harold</t>
  </si>
  <si>
    <t>Lisa Reed</t>
  </si>
  <si>
    <t>harold.reid@bilearner.com</t>
  </si>
  <si>
    <t>Cindy</t>
  </si>
  <si>
    <t>Mary Conley</t>
  </si>
  <si>
    <t>cindy.york@bilearner.com</t>
  </si>
  <si>
    <t>Breanna</t>
  </si>
  <si>
    <t>Cardenas</t>
  </si>
  <si>
    <t>Ashley Orozco</t>
  </si>
  <si>
    <t>breanna.cardenas@bilearner.com</t>
  </si>
  <si>
    <t>Tripp</t>
  </si>
  <si>
    <t>Blake</t>
  </si>
  <si>
    <t>Angelica Vazquez</t>
  </si>
  <si>
    <t>tripp.blake@bilearner.com</t>
  </si>
  <si>
    <t>Czech Republic</t>
  </si>
  <si>
    <t>Prague</t>
  </si>
  <si>
    <t>Christopher Ponce</t>
  </si>
  <si>
    <t>elaine.moon@bilearner.com</t>
  </si>
  <si>
    <t>Jaime</t>
  </si>
  <si>
    <t>Tara Fields</t>
  </si>
  <si>
    <t>jaime.morrow@bilearner.com</t>
  </si>
  <si>
    <t>Hungary</t>
  </si>
  <si>
    <t>Budapest</t>
  </si>
  <si>
    <t>Leslie</t>
  </si>
  <si>
    <t>Joshua Evans</t>
  </si>
  <si>
    <t>leslie.potts@bilearner.com</t>
  </si>
  <si>
    <t>keith.haas@bilearner.com</t>
  </si>
  <si>
    <t>Matteo</t>
  </si>
  <si>
    <t>Oneal</t>
  </si>
  <si>
    <t>Nancy Valdez</t>
  </si>
  <si>
    <t>matteo.oneal@bilearner.com</t>
  </si>
  <si>
    <t>Ireland</t>
  </si>
  <si>
    <t>Shannon</t>
  </si>
  <si>
    <t>erik.graham@bilearner.com</t>
  </si>
  <si>
    <t>Haney</t>
  </si>
  <si>
    <t>Ryan Baker</t>
  </si>
  <si>
    <t>lailah.haney@bilearner.com</t>
  </si>
  <si>
    <t>Mohamed</t>
  </si>
  <si>
    <t>Tammy Poole</t>
  </si>
  <si>
    <t>mohamed.gay@bilearner.com</t>
  </si>
  <si>
    <t>Dublin George’s Quay</t>
  </si>
  <si>
    <t>Jenna Perry</t>
  </si>
  <si>
    <t>frankie.banks@bilearner.com</t>
  </si>
  <si>
    <t>Ana Harding</t>
  </si>
  <si>
    <t>lorelei.glass@bilearner.com</t>
  </si>
  <si>
    <t>Marie</t>
  </si>
  <si>
    <t>Thomas Davis</t>
  </si>
  <si>
    <t>marie.moyer@bilearner.com</t>
  </si>
  <si>
    <t>Jennifer Boone</t>
  </si>
  <si>
    <t>amari.bowen@bilearner.com</t>
  </si>
  <si>
    <t>Dickerson</t>
  </si>
  <si>
    <t>Karen Smith</t>
  </si>
  <si>
    <t>prince.dickerson@bilearner.com</t>
  </si>
  <si>
    <t>Jamie Anderson</t>
  </si>
  <si>
    <t>lane.church@bilearner.com</t>
  </si>
  <si>
    <t>Cassie</t>
  </si>
  <si>
    <t>Kathleen Boyle</t>
  </si>
  <si>
    <t>cassie.nolan@bilearner.com</t>
  </si>
  <si>
    <t>Natalie Roman</t>
  </si>
  <si>
    <t>mauricio.buchanan@bilearner.com</t>
  </si>
  <si>
    <t>Briana</t>
  </si>
  <si>
    <t>Anthony Diaz</t>
  </si>
  <si>
    <t>briana.wang@bilearner.com</t>
  </si>
  <si>
    <t>Robert Adams</t>
  </si>
  <si>
    <t>salma.blackwell@bilearner.com</t>
  </si>
  <si>
    <t>Shelby</t>
  </si>
  <si>
    <t>Steven Reid</t>
  </si>
  <si>
    <t>shelby.frazier@bilearner.com</t>
  </si>
  <si>
    <t>Lindsay</t>
  </si>
  <si>
    <t>Andrew Calderon</t>
  </si>
  <si>
    <t>lindsay.becker@bilearner.com</t>
  </si>
  <si>
    <t>Reyna</t>
  </si>
  <si>
    <t>Andrew Ball</t>
  </si>
  <si>
    <t>reyna.good@bilearner.com</t>
  </si>
  <si>
    <t>Nathalie</t>
  </si>
  <si>
    <t>Christine Larson</t>
  </si>
  <si>
    <t>nathalie.rivera@bilearner.com</t>
  </si>
  <si>
    <t>Saniyah</t>
  </si>
  <si>
    <t>Brenda Thompson</t>
  </si>
  <si>
    <t>saniyah.schroeder@bilearner.com</t>
  </si>
  <si>
    <t>Patricia Robbins</t>
  </si>
  <si>
    <t>taylor.mann@bilearner.com</t>
  </si>
  <si>
    <t>Rylee</t>
  </si>
  <si>
    <t>Terry Stevens</t>
  </si>
  <si>
    <t>rylee.stevenson@bilearner.com</t>
  </si>
  <si>
    <t>Waylon</t>
  </si>
  <si>
    <t>Rachel Paul</t>
  </si>
  <si>
    <t>waylon.pennington@bilearner.com</t>
  </si>
  <si>
    <t>Kobe</t>
  </si>
  <si>
    <t>Elizabeth Miller</t>
  </si>
  <si>
    <t>kobe.crosby@bilearner.com</t>
  </si>
  <si>
    <t>Davidson</t>
  </si>
  <si>
    <t>David Vasquez</t>
  </si>
  <si>
    <t>carmen.davidson@bilearner.com</t>
  </si>
  <si>
    <t>Sidney</t>
  </si>
  <si>
    <t>Alexandra Rice</t>
  </si>
  <si>
    <t>sidney.moran@bilearner.com</t>
  </si>
  <si>
    <t>Alena</t>
  </si>
  <si>
    <t>Thomas Lee</t>
  </si>
  <si>
    <t>alena.bonilla@bilearner.com</t>
  </si>
  <si>
    <t>Baron</t>
  </si>
  <si>
    <t>Luna</t>
  </si>
  <si>
    <t>Christina Burgess</t>
  </si>
  <si>
    <t>baron.luna@bilearner.com</t>
  </si>
  <si>
    <t>Giselle</t>
  </si>
  <si>
    <t>Regina Goodwin</t>
  </si>
  <si>
    <t>giselle.butler@bilearner.com</t>
  </si>
  <si>
    <t>Alicia Gonzalez</t>
  </si>
  <si>
    <t>sophie.horne@bilearner.com</t>
  </si>
  <si>
    <t>Jabari</t>
  </si>
  <si>
    <t>Peter Giles</t>
  </si>
  <si>
    <t>jabari.guerrero@bilearner.com</t>
  </si>
  <si>
    <t>Daniel Guerra</t>
  </si>
  <si>
    <t>ahmed.montgomery@bilearner.com</t>
  </si>
  <si>
    <t>Luxembourg</t>
  </si>
  <si>
    <t>Esther</t>
  </si>
  <si>
    <t>Spears</t>
  </si>
  <si>
    <t>Ashley Clark</t>
  </si>
  <si>
    <t>esther.spears@bilearner.com</t>
  </si>
  <si>
    <t>Veronica Murphy</t>
  </si>
  <si>
    <t>darian.wall@bilearner.com</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</si>
  <si>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</si>
  <si>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</si>
  <si>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</si>
  <si>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</si>
  <si>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</si>
  <si>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</si>
  <si>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</si>
  <si>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</si>
  <si>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</si>
  <si>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</si>
  <si>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</si>
  <si>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</si>
  <si>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</si>
  <si>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</si>
  <si>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</si>
  <si>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</si>
  <si>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</si>
  <si>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</si>
  <si>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</si>
  <si>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</si>
  <si>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</si>
  <si>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</si>
  <si>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</si>
  <si>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</si>
  <si>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Duarte</t>
  </si>
  <si>
    <t>Ashley Cannon</t>
  </si>
  <si>
    <t>kolton.duarte@bilearner.com</t>
  </si>
  <si>
    <t>Lauren Thompson</t>
  </si>
  <si>
    <t>jonas.braun@bilearner.com</t>
  </si>
  <si>
    <t>Diana Cox</t>
  </si>
  <si>
    <t>meadow.howe@bilearner.com</t>
  </si>
  <si>
    <t>Samantha Hester</t>
  </si>
  <si>
    <t>sarahi.raymond@bilearner.com</t>
  </si>
  <si>
    <t>Roger Lynch</t>
  </si>
  <si>
    <t>taylor.wiggins@bilearner.com</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</si>
  <si>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</si>
  <si>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</si>
  <si>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</si>
  <si>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</si>
  <si>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</si>
  <si>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</si>
  <si>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</si>
  <si>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</si>
  <si>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</si>
  <si>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</si>
  <si>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</si>
  <si>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</si>
  <si>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</si>
  <si>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</si>
  <si>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</si>
  <si>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</si>
  <si>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</si>
  <si>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</si>
  <si>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</si>
  <si>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</si>
  <si>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</si>
  <si>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</si>
  <si>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</si>
  <si>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Erica</t>
  </si>
  <si>
    <t>Brett Sims</t>
  </si>
  <si>
    <t>erica.french@bilearner.com</t>
  </si>
  <si>
    <t>Natalie Johnson</t>
  </si>
  <si>
    <t>damaris.oneal@bilearner.com</t>
  </si>
  <si>
    <t>Deanna Freeman</t>
  </si>
  <si>
    <t>rebecca.craig@bilearner.com</t>
  </si>
  <si>
    <t>Carley</t>
  </si>
  <si>
    <t>Waters</t>
  </si>
  <si>
    <t>Mary Todd</t>
  </si>
  <si>
    <t>carley.waters@bilearner.com</t>
  </si>
  <si>
    <t>Kadyn</t>
  </si>
  <si>
    <t>Kevin Perkins</t>
  </si>
  <si>
    <t>kadyn.harrison@bilearner.com</t>
  </si>
  <si>
    <t>Megan</t>
  </si>
  <si>
    <t>Huang</t>
  </si>
  <si>
    <t>Joseph Bryant</t>
  </si>
  <si>
    <t>megan.huang@bilearner.com</t>
  </si>
  <si>
    <t>Kayla Shelton</t>
  </si>
  <si>
    <t>callum.blair@bilearner.com</t>
  </si>
  <si>
    <t>Donaldson</t>
  </si>
  <si>
    <t>Dylan Foster</t>
  </si>
  <si>
    <t>emilie.donaldson@bilearner.com</t>
  </si>
  <si>
    <t>Mary Morgan</t>
  </si>
  <si>
    <t>darius.duke@bilearner.com</t>
  </si>
  <si>
    <t>Kenya</t>
  </si>
  <si>
    <t>Danny Howard</t>
  </si>
  <si>
    <t>kenya.decker@bilearner.com</t>
  </si>
  <si>
    <t>Lisa Morrison</t>
  </si>
  <si>
    <t>tyrese.sloan@bilearner.com</t>
  </si>
  <si>
    <t>John Adams</t>
  </si>
  <si>
    <t>giana.roach@bilearner.com</t>
  </si>
  <si>
    <t>Teagan</t>
  </si>
  <si>
    <t>Swanson</t>
  </si>
  <si>
    <t>Derek Thompson</t>
  </si>
  <si>
    <t>teagan.swanson@bilearner.com</t>
  </si>
  <si>
    <t>Jerome</t>
  </si>
  <si>
    <t>Jason Kelly</t>
  </si>
  <si>
    <t>jerome.fischer@bilearner.com</t>
  </si>
  <si>
    <t>Grayson</t>
  </si>
  <si>
    <t>Cheryl Anderson</t>
  </si>
  <si>
    <t>grayson.preston@bilearner.com</t>
  </si>
  <si>
    <t>Jeffrey Peters</t>
  </si>
  <si>
    <t>turner.bradley@bilearner.com</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</si>
  <si>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</si>
  <si>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</si>
  <si>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</si>
  <si>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</si>
  <si>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</si>
  <si>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</si>
  <si>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</si>
  <si>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</si>
  <si>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</si>
  <si>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</si>
  <si>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</si>
  <si>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</si>
  <si>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Daneault</t>
  </si>
  <si>
    <t>Laura Smith</t>
  </si>
  <si>
    <t>lynn.daneault@bilearner.com</t>
  </si>
  <si>
    <t>Donysha</t>
  </si>
  <si>
    <t>Kampew</t>
  </si>
  <si>
    <t>Steve Grant</t>
  </si>
  <si>
    <t>donysha.kampew@bilearner.com</t>
  </si>
  <si>
    <t>Jordin</t>
  </si>
  <si>
    <t>Brent Hickman</t>
  </si>
  <si>
    <t>jordin.lozano@bilearner.com</t>
  </si>
  <si>
    <t>Ronald</t>
  </si>
  <si>
    <t>Mary Weber</t>
  </si>
  <si>
    <t>ronald.gross@bilearner.com</t>
  </si>
  <si>
    <t>Kayla Peterson</t>
  </si>
  <si>
    <t>maryjane.choi@bilearner.com</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</si>
  <si>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</si>
  <si>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</si>
  <si>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</si>
  <si>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</si>
  <si>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</si>
  <si>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</si>
  <si>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</si>
  <si>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</si>
  <si>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</si>
  <si>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</si>
  <si>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</si>
  <si>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</si>
  <si>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</si>
  <si>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</si>
  <si>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Timothy Wheeler</t>
  </si>
  <si>
    <t>zander.aguilar@bilearner.com</t>
  </si>
  <si>
    <t>Steve Macdonald</t>
  </si>
  <si>
    <t>alessandro.chavez@bilearner.com</t>
  </si>
  <si>
    <t>Romania</t>
  </si>
  <si>
    <t>Bucharest</t>
  </si>
  <si>
    <t>Jaxson</t>
  </si>
  <si>
    <t>Christopher Murray DDS</t>
  </si>
  <si>
    <t>jaxson.brady@bilearner.com</t>
  </si>
  <si>
    <t>Whitaker</t>
  </si>
  <si>
    <t>James Mitchell</t>
  </si>
  <si>
    <t>giovanni.whitaker@bilearner.com</t>
  </si>
  <si>
    <t>John Chavez</t>
  </si>
  <si>
    <t>karen.goodman@bilearner.com</t>
  </si>
  <si>
    <t>Skyla</t>
  </si>
  <si>
    <t>Teresa Williamson</t>
  </si>
  <si>
    <t>skyla.lambert@bilearner.com</t>
  </si>
  <si>
    <t>Kimberly Washington</t>
  </si>
  <si>
    <t>ashlynn.duffy@bilearner.com</t>
  </si>
  <si>
    <t>Stephanie Anderson</t>
  </si>
  <si>
    <t>lilliana.walker@bilearner.com</t>
  </si>
  <si>
    <t>Jeffery Snyder</t>
  </si>
  <si>
    <t>lindsay.copeland@bilearner.com</t>
  </si>
  <si>
    <t>Kristin</t>
  </si>
  <si>
    <t>Mccarty</t>
  </si>
  <si>
    <t>Abigail Marks</t>
  </si>
  <si>
    <t>kristin.mccarty@bilearner.com</t>
  </si>
  <si>
    <t>Barbara</t>
  </si>
  <si>
    <t>Sutwell</t>
  </si>
  <si>
    <t>Jeffrey Murphy</t>
  </si>
  <si>
    <t>barbara.sutwell@bilearner.com</t>
  </si>
  <si>
    <t>Lenora</t>
  </si>
  <si>
    <t>Tejeda</t>
  </si>
  <si>
    <t>Heather Riley</t>
  </si>
  <si>
    <t>lenora.tejeda@bilearner.com</t>
  </si>
  <si>
    <t>Ludwick</t>
  </si>
  <si>
    <t>Jonathan Huber</t>
  </si>
  <si>
    <t>ludwick.harrell@bilearner.com</t>
  </si>
  <si>
    <t>Patrick Liu</t>
  </si>
  <si>
    <t>courtney.beatrice@bilearner.com</t>
  </si>
  <si>
    <t>Melisa</t>
  </si>
  <si>
    <t>Gerke</t>
  </si>
  <si>
    <t>Jimmy Cox</t>
  </si>
  <si>
    <t>melisa.gerke@bilearner.com</t>
  </si>
  <si>
    <t>Chan</t>
  </si>
  <si>
    <t>Neil Aguilar</t>
  </si>
  <si>
    <t>lin.chan@bilearner.com</t>
  </si>
  <si>
    <t>Kamrin</t>
  </si>
  <si>
    <t>Sander</t>
  </si>
  <si>
    <t>Kirsten Patel</t>
  </si>
  <si>
    <t>kamrin.sander@bilearner.com</t>
  </si>
  <si>
    <t>Slovakia</t>
  </si>
  <si>
    <t>Bratislava</t>
  </si>
  <si>
    <t>Rhoads</t>
  </si>
  <si>
    <t>Sean Scott</t>
  </si>
  <si>
    <t>thomas.rhoads@bilearner.com</t>
  </si>
  <si>
    <t>Spain</t>
  </si>
  <si>
    <t>Barcelona</t>
  </si>
  <si>
    <t>Nina</t>
  </si>
  <si>
    <t>Panjwani</t>
  </si>
  <si>
    <t>Matthew Hawkins</t>
  </si>
  <si>
    <t>nina.panjwani@bilearner.com</t>
  </si>
  <si>
    <t>Faller</t>
  </si>
  <si>
    <t>Susan Gilbert</t>
  </si>
  <si>
    <t>megan.faller@bilearner.com</t>
  </si>
  <si>
    <t>Judy</t>
  </si>
  <si>
    <t>Jung</t>
  </si>
  <si>
    <t>Tiffany Baker</t>
  </si>
  <si>
    <t>judy.jung@bilearner.com</t>
  </si>
  <si>
    <t>Evensen</t>
  </si>
  <si>
    <t>Ashley Wagner</t>
  </si>
  <si>
    <t>april.evensen@bilearner.com</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</si>
  <si>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</si>
  <si>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</si>
  <si>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</si>
  <si>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</si>
  <si>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</si>
  <si>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</si>
  <si>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</si>
  <si>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</si>
  <si>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</si>
  <si>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</si>
  <si>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</si>
  <si>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</si>
  <si>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</si>
  <si>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</si>
  <si>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</si>
  <si>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</si>
  <si>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</si>
  <si>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</si>
  <si>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Madrid</t>
  </si>
  <si>
    <t>Trina</t>
  </si>
  <si>
    <t>Alagbe</t>
  </si>
  <si>
    <t>Mark Bradley</t>
  </si>
  <si>
    <t>trina.alagbe@bilearner.com</t>
  </si>
  <si>
    <t>Betsy</t>
  </si>
  <si>
    <t>Bondwell</t>
  </si>
  <si>
    <t>Christopher Rodriguez</t>
  </si>
  <si>
    <t>betsy.bondwell@bilearner.com</t>
  </si>
  <si>
    <t>Caroline Little</t>
  </si>
  <si>
    <t>joe.smith@bilearner.com</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</si>
  <si>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</si>
  <si>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</si>
  <si>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</si>
  <si>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</si>
  <si>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</si>
  <si>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</si>
  <si>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</si>
  <si>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</si>
  <si>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</si>
  <si>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</si>
  <si>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</si>
  <si>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</si>
  <si>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</si>
  <si>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</si>
  <si>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</si>
  <si>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</si>
  <si>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</si>
  <si>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James Foster</t>
  </si>
  <si>
    <t>lillian.hines@bilearner.com</t>
  </si>
  <si>
    <t>Christopher Sanford</t>
  </si>
  <si>
    <t>liam.snow@bilearner.com</t>
  </si>
  <si>
    <t>Heather Ramirez</t>
  </si>
  <si>
    <t>arianna.horton@bilearner.com</t>
  </si>
  <si>
    <t>Ayanna</t>
  </si>
  <si>
    <t>Amanda Mills</t>
  </si>
  <si>
    <t>ayanna.short@bilearner.com</t>
  </si>
  <si>
    <t>Steve</t>
  </si>
  <si>
    <t>Charles</t>
  </si>
  <si>
    <t>Jordan Cox</t>
  </si>
  <si>
    <t>steve.charles@bilearner.com</t>
  </si>
  <si>
    <t>Ricardo</t>
  </si>
  <si>
    <t>Daniel Huff</t>
  </si>
  <si>
    <t>ricardo.bruce@bilearner.com</t>
  </si>
  <si>
    <t>Laura</t>
  </si>
  <si>
    <t>Samantha Bryant</t>
  </si>
  <si>
    <t>laura.gutierrez@bilearner.com</t>
  </si>
  <si>
    <t>Hunter Cervantes</t>
  </si>
  <si>
    <t>braxton.rojas@bilearner.com</t>
  </si>
  <si>
    <t>Samantha Wyatt</t>
  </si>
  <si>
    <t>sage.mercer@bilearner.com</t>
  </si>
  <si>
    <t>Richard Davis II</t>
  </si>
  <si>
    <t>chase.horn@bilearner.com</t>
  </si>
  <si>
    <t>Lisa Jones</t>
  </si>
  <si>
    <t>juliana.dyer@bilearner.com</t>
  </si>
  <si>
    <t>Alec</t>
  </si>
  <si>
    <t>Stephens</t>
  </si>
  <si>
    <t>Jessica Garcia</t>
  </si>
  <si>
    <t>alec.stephens@bilearner.com</t>
  </si>
  <si>
    <t>Adriana</t>
  </si>
  <si>
    <t>Jacqueline Jackson</t>
  </si>
  <si>
    <t>adriana.weber@bilearner.com</t>
  </si>
  <si>
    <t>Lola</t>
  </si>
  <si>
    <t>Kimberly Fox</t>
  </si>
  <si>
    <t>lola.hensley@bilearner.com</t>
  </si>
  <si>
    <t>Delgado</t>
  </si>
  <si>
    <t>Melissa Welch</t>
  </si>
  <si>
    <t>shamar.delgado@bilearner.com</t>
  </si>
  <si>
    <t>James Ferguson</t>
  </si>
  <si>
    <t>emmanuel.huang@bilearner.com</t>
  </si>
  <si>
    <t>Brenna</t>
  </si>
  <si>
    <t>Michael Pope</t>
  </si>
  <si>
    <t>brenna.decker@bilearner.com</t>
  </si>
  <si>
    <t>Averie</t>
  </si>
  <si>
    <t>Brandon Jones</t>
  </si>
  <si>
    <t>averie.wolfe@bilearner.com</t>
  </si>
  <si>
    <t>Gaige</t>
  </si>
  <si>
    <t>Carrie Davidson</t>
  </si>
  <si>
    <t>gaige.marsh@bilearner.com</t>
  </si>
  <si>
    <t>Ricky Stephens</t>
  </si>
  <si>
    <t>karli.ross@bilearner.com</t>
  </si>
  <si>
    <t>Kathleen Gonzalez</t>
  </si>
  <si>
    <t>amiyah.beasley@bilearner.com</t>
  </si>
  <si>
    <t>Gibbs</t>
  </si>
  <si>
    <t>Leslie Hernandez</t>
  </si>
  <si>
    <t>kayla.gibbs@bilearner.com</t>
  </si>
  <si>
    <t>Judith Ryan</t>
  </si>
  <si>
    <t>jocelyn.jackson@bilearner.com</t>
  </si>
  <si>
    <t>Newman</t>
  </si>
  <si>
    <t>gilbert.newman@bilearner.com</t>
  </si>
  <si>
    <t>Amanda Garcia</t>
  </si>
  <si>
    <t>roberto.rosales@bilearner.com</t>
  </si>
  <si>
    <t>Kathleen Hayes</t>
  </si>
  <si>
    <t>justice.rhodes@bilearner.com</t>
  </si>
  <si>
    <t>Adyson</t>
  </si>
  <si>
    <t>Michael Austin</t>
  </si>
  <si>
    <t>adyson.esparza@bilearner.com</t>
  </si>
  <si>
    <t>Laci</t>
  </si>
  <si>
    <t>Glenn Rollins</t>
  </si>
  <si>
    <t>laci.baird@bilearner.com</t>
  </si>
  <si>
    <t>Renee Valentine</t>
  </si>
  <si>
    <t>samson.meza@bilearner.com</t>
  </si>
  <si>
    <t>Chief Operating Officer</t>
  </si>
  <si>
    <t>Deacon</t>
  </si>
  <si>
    <t>Bass</t>
  </si>
  <si>
    <t>Elizabeth Stewart</t>
  </si>
  <si>
    <t>deacon.bass@bilearner.com</t>
  </si>
  <si>
    <t>Kaila</t>
  </si>
  <si>
    <t>Michelle Taylor</t>
  </si>
  <si>
    <t>kaila.johnston@bilearner.com</t>
  </si>
  <si>
    <t>Cayden</t>
  </si>
  <si>
    <t>Alexander Parker</t>
  </si>
  <si>
    <t>cayden.maynard@bilearner.com</t>
  </si>
  <si>
    <t>Araceli</t>
  </si>
  <si>
    <t>Eric Vincent</t>
  </si>
  <si>
    <t>araceli.mcguire@bilearner.com</t>
  </si>
  <si>
    <t>Naomi</t>
  </si>
  <si>
    <t>Hardin</t>
  </si>
  <si>
    <t>Nichole Jordan</t>
  </si>
  <si>
    <t>naomi.hardin@bilearner.com</t>
  </si>
  <si>
    <t>Jason Kennedy</t>
  </si>
  <si>
    <t>darnell.eaton@bilearner.com</t>
  </si>
  <si>
    <t>Crystal Johnson</t>
  </si>
  <si>
    <t>zariah.ritter@bilearner.com</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</si>
  <si>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</si>
  <si>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</si>
  <si>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</si>
  <si>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</si>
  <si>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</si>
  <si>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</si>
  <si>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</si>
  <si>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</si>
  <si>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</si>
  <si>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</si>
  <si>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</si>
  <si>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</si>
  <si>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</si>
  <si>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</si>
  <si>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Danielle Little</t>
  </si>
  <si>
    <t>emery.peck@bilearner.com</t>
  </si>
  <si>
    <t>Sweden</t>
  </si>
  <si>
    <t>Stockholm</t>
  </si>
  <si>
    <t>Allison Fox</t>
  </si>
  <si>
    <t>angelique.mathis@bilearner.com</t>
  </si>
  <si>
    <t>Woods</t>
  </si>
  <si>
    <t>Christine Salas</t>
  </si>
  <si>
    <t>marlee.woods@bilearner.com</t>
  </si>
  <si>
    <t>Valentine</t>
  </si>
  <si>
    <t>Stephanie Bridges</t>
  </si>
  <si>
    <t>jocelyn.valentine@bilearner.com</t>
  </si>
  <si>
    <t>Sara Chapman</t>
  </si>
  <si>
    <t>sophie.moran@bilearner.com</t>
  </si>
  <si>
    <t>Snyder</t>
  </si>
  <si>
    <t>Troy Price</t>
  </si>
  <si>
    <t>yair.snyder@bilearner.com</t>
  </si>
  <si>
    <t>Jason Johnson</t>
  </si>
  <si>
    <t>shamar.herman@bilearner.com</t>
  </si>
  <si>
    <t>Ishaan</t>
  </si>
  <si>
    <t>James White</t>
  </si>
  <si>
    <t>ishaan.schaefer@bilearner.com</t>
  </si>
  <si>
    <t>Michael Ortiz</t>
  </si>
  <si>
    <t>liam.figueroa@bilearner.com</t>
  </si>
  <si>
    <t>Paul Wilcox</t>
  </si>
  <si>
    <t>linda.combs@bilearner.com</t>
  </si>
  <si>
    <t>Alyssa Garrett</t>
  </si>
  <si>
    <t>marilyn.moss@bilearner.com</t>
  </si>
  <si>
    <t>Yuliana</t>
  </si>
  <si>
    <t>Nicole Rodriguez</t>
  </si>
  <si>
    <t>yuliana.nelson@bilearner.com</t>
  </si>
  <si>
    <t>August</t>
  </si>
  <si>
    <t>Mary Clark</t>
  </si>
  <si>
    <t>august.wiley@bilearner.com</t>
  </si>
  <si>
    <t>Daniel Stafford</t>
  </si>
  <si>
    <t>lindsay.pennington@bilearner.com</t>
  </si>
  <si>
    <t>Nico</t>
  </si>
  <si>
    <t>Christopher White</t>
  </si>
  <si>
    <t>nico.villarreal@bilearner.com</t>
  </si>
  <si>
    <t>Conway</t>
  </si>
  <si>
    <t>Randall Hill</t>
  </si>
  <si>
    <t>jaliyah.conway@bilearner.com</t>
  </si>
  <si>
    <t>Alicia Horton</t>
  </si>
  <si>
    <t>raymond.gillespie@bilearner.com</t>
  </si>
  <si>
    <t>Montes</t>
  </si>
  <si>
    <t>Melinda Brown</t>
  </si>
  <si>
    <t>joey.montes@bilearner.com</t>
  </si>
  <si>
    <t>Ian</t>
  </si>
  <si>
    <t>Keith Morrison</t>
  </si>
  <si>
    <t>ian.hester@bilearner.com</t>
  </si>
  <si>
    <t>Rios</t>
  </si>
  <si>
    <t>Pamela Calderon</t>
  </si>
  <si>
    <t>weston.rios@bilearner.com</t>
  </si>
  <si>
    <t>Carson</t>
  </si>
  <si>
    <t>Andrea Riley</t>
  </si>
  <si>
    <t>carson.pennington@bilearner.com</t>
  </si>
  <si>
    <t>Brynlee</t>
  </si>
  <si>
    <t>Eric Walton</t>
  </si>
  <si>
    <t>brynlee.crawford@bilearner.com</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</si>
  <si>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</si>
  <si>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</si>
  <si>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</si>
  <si>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</si>
  <si>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</si>
  <si>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</si>
  <si>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</si>
  <si>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</si>
  <si>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</si>
  <si>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</si>
  <si>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</si>
  <si>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</si>
  <si>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</si>
  <si>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</si>
  <si>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</si>
  <si>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</si>
  <si>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</si>
  <si>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</si>
  <si>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</si>
  <si>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</si>
  <si>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</si>
  <si>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</si>
  <si>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</si>
  <si>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</si>
  <si>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</si>
  <si>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</si>
  <si>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</si>
  <si>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</si>
  <si>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</si>
  <si>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Desiree Jennings</t>
  </si>
  <si>
    <t>jaden.charles@bilearner.com</t>
  </si>
  <si>
    <t>Contreras</t>
  </si>
  <si>
    <t>Dr. Donald Henry</t>
  </si>
  <si>
    <t>blaine.contreras@bilearner.com</t>
  </si>
  <si>
    <t>Curtis Gonzales</t>
  </si>
  <si>
    <t>kolten.kim@bilearner.com</t>
  </si>
  <si>
    <t>Erika</t>
  </si>
  <si>
    <t>Shawn Acosta</t>
  </si>
  <si>
    <t>erika.mata@bilearner.com</t>
  </si>
  <si>
    <t>Jamie Hernandez</t>
  </si>
  <si>
    <t>beau.olsen@bilearner.com</t>
  </si>
  <si>
    <t>Abigail Cooper</t>
  </si>
  <si>
    <t>kelly.ellis@bilearner.com</t>
  </si>
  <si>
    <t>Amanda Jones</t>
  </si>
  <si>
    <t>nikhil.rivas@bilearner.com</t>
  </si>
  <si>
    <t>Stephanie Morales</t>
  </si>
  <si>
    <t>brady.boyd@bilearner.com</t>
  </si>
  <si>
    <t>Alfred</t>
  </si>
  <si>
    <t>Manning</t>
  </si>
  <si>
    <t>Sally Owens</t>
  </si>
  <si>
    <t>alfred.manning@bilearner.com</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</si>
  <si>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</si>
  <si>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</si>
  <si>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</si>
  <si>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</si>
  <si>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</si>
  <si>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</si>
  <si>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</si>
  <si>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</si>
  <si>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</si>
  <si>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</si>
  <si>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</si>
  <si>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</si>
  <si>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</si>
  <si>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Yesenia Sandoval</t>
  </si>
  <si>
    <t>bria.spence@bilearner.com</t>
  </si>
  <si>
    <t>Lisa Bryant</t>
  </si>
  <si>
    <t>ellie.holder@bilearner.com</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</si>
  <si>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</si>
  <si>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</si>
  <si>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</si>
  <si>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</si>
  <si>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</si>
  <si>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</si>
  <si>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</si>
  <si>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</si>
  <si>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</si>
  <si>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</si>
  <si>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</si>
  <si>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</si>
  <si>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</si>
  <si>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</si>
  <si>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</si>
  <si>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</si>
  <si>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</si>
  <si>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</si>
  <si>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Byrd</t>
  </si>
  <si>
    <t>Michelle Williams</t>
  </si>
  <si>
    <t>tamia.byrd@bilearner.com</t>
  </si>
  <si>
    <t>Vicki Ortega</t>
  </si>
  <si>
    <t>oliver.richardson@bilearner.com</t>
  </si>
  <si>
    <t>Larson</t>
  </si>
  <si>
    <t>David Simpson</t>
  </si>
  <si>
    <t>nathalia.larson@bilearner.com</t>
  </si>
  <si>
    <t>Laurel</t>
  </si>
  <si>
    <t>Christina Serrano</t>
  </si>
  <si>
    <t>laurel.chan@bilearner.com</t>
  </si>
  <si>
    <t>Yolanda Sanders</t>
  </si>
  <si>
    <t>alejandra.barnes@bilearner.com</t>
  </si>
  <si>
    <t>Emilio</t>
  </si>
  <si>
    <t>Michael Potts</t>
  </si>
  <si>
    <t>emilio.daniel@bilearner.com</t>
  </si>
  <si>
    <t>Alexander Martin</t>
  </si>
  <si>
    <t>ellie.robbins@bilearner.com</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</si>
  <si>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</si>
  <si>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</si>
  <si>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</si>
  <si>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</si>
  <si>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</si>
  <si>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</si>
  <si>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</si>
  <si>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</si>
  <si>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</si>
  <si>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</si>
  <si>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</si>
  <si>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</si>
  <si>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</si>
  <si>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Eliza</t>
  </si>
  <si>
    <t>Steven Short</t>
  </si>
  <si>
    <t>eliza.munoz@bilearner.com</t>
  </si>
  <si>
    <t>Drew Hawkins</t>
  </si>
  <si>
    <t>arianna.durham@bilearner.com</t>
  </si>
  <si>
    <t>Lia</t>
  </si>
  <si>
    <t>Wendy Adams</t>
  </si>
  <si>
    <t>lia.orr@bilearner.com</t>
  </si>
  <si>
    <t>Ethan</t>
  </si>
  <si>
    <t>Zachary Hanson</t>
  </si>
  <si>
    <t>ethan.rhodes@bilearner.com</t>
  </si>
  <si>
    <t>Michelle Dickerson</t>
  </si>
  <si>
    <t>alexis.nielsen@bilearner.com</t>
  </si>
  <si>
    <t>Christopher Wallace</t>
  </si>
  <si>
    <t>adalyn.bass@bilearner.com</t>
  </si>
  <si>
    <t>Benson</t>
  </si>
  <si>
    <t>Sean Jones</t>
  </si>
  <si>
    <t>hadley.benson@bilearner.com</t>
  </si>
  <si>
    <t>Harold Mccullough</t>
  </si>
  <si>
    <t>carlee.lang@bilearner.com</t>
  </si>
  <si>
    <t>Eli</t>
  </si>
  <si>
    <t>Andrew Norton</t>
  </si>
  <si>
    <t>eli.flores@bilearner.com</t>
  </si>
  <si>
    <t>Lyric</t>
  </si>
  <si>
    <t>Allen Mckinney</t>
  </si>
  <si>
    <t>lyric.solomon@bilearner.com</t>
  </si>
  <si>
    <t>Stephen Knight</t>
  </si>
  <si>
    <t>jerome.howard@bilearner.com</t>
  </si>
  <si>
    <t>Kenneth Mathews</t>
  </si>
  <si>
    <t>parker.fritz@bilearner.com</t>
  </si>
  <si>
    <t>Robert Mercado</t>
  </si>
  <si>
    <t>phillip.fuentes@bilearner.com</t>
  </si>
  <si>
    <t>Victor Graves DVM</t>
  </si>
  <si>
    <t>drake.wiggins@bilearner.com</t>
  </si>
  <si>
    <t>Lucy</t>
  </si>
  <si>
    <t>Tracey Jackson</t>
  </si>
  <si>
    <t>lucy.santos@bilearner.com</t>
  </si>
  <si>
    <t>Curry</t>
  </si>
  <si>
    <t>Sarah Carter</t>
  </si>
  <si>
    <t>justice.curry@bilearner.com</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</si>
  <si>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</si>
  <si>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</si>
  <si>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</si>
  <si>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</si>
  <si>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</si>
  <si>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</si>
  <si>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</si>
  <si>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</si>
  <si>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</si>
  <si>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</si>
  <si>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</si>
  <si>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</si>
  <si>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Jesse Gilmore</t>
  </si>
  <si>
    <t>jacqueline.black@bilearner.com</t>
  </si>
  <si>
    <t>Denise</t>
  </si>
  <si>
    <t>Austin Brown</t>
  </si>
  <si>
    <t>denise.mccullough@bilearner.com</t>
  </si>
  <si>
    <t>Zain</t>
  </si>
  <si>
    <t>Jeremiah Harper</t>
  </si>
  <si>
    <t>zain.tanner@bilearner.com</t>
  </si>
  <si>
    <t>Jessica Shaffer</t>
  </si>
  <si>
    <t>richard.deleon@bilearner.com</t>
  </si>
  <si>
    <t>Carmelo</t>
  </si>
  <si>
    <t>Sharon Salas</t>
  </si>
  <si>
    <t>carmelo.hayden@bilearner.com</t>
  </si>
  <si>
    <t>Cristina Davis</t>
  </si>
  <si>
    <t>emilio.pierce@bilearner.com</t>
  </si>
  <si>
    <t>Lisa Manning</t>
  </si>
  <si>
    <t>emerson.wood@bilearner.com</t>
  </si>
  <si>
    <t>Caitlin Stokes</t>
  </si>
  <si>
    <t>abagail.moran@bilearner.com</t>
  </si>
  <si>
    <t>Kristin White</t>
  </si>
  <si>
    <t>nikhil.cummings@bilearner.com</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</si>
  <si>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</si>
  <si>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</si>
  <si>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</si>
  <si>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</si>
  <si>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</si>
  <si>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</si>
  <si>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</si>
  <si>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</si>
  <si>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</si>
  <si>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</si>
  <si>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</si>
  <si>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</si>
  <si>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</si>
  <si>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</si>
  <si>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</si>
  <si>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Farley</t>
  </si>
  <si>
    <t>Jackie Tran</t>
  </si>
  <si>
    <t>chace.farley@bilearner.com</t>
  </si>
  <si>
    <t>Spencer</t>
  </si>
  <si>
    <t>Kristin Lee</t>
  </si>
  <si>
    <t>spencer.hicks@bilearner.com</t>
  </si>
  <si>
    <t>Sean Ayers</t>
  </si>
  <si>
    <t>leslie.zamora@bilearner.com</t>
  </si>
  <si>
    <t>Chasity</t>
  </si>
  <si>
    <t>Steven Logan</t>
  </si>
  <si>
    <t>chasity.kennedy@bilearner.com</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</si>
  <si>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</si>
  <si>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</si>
  <si>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</si>
  <si>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</si>
  <si>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</si>
  <si>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</si>
  <si>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</si>
  <si>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</si>
  <si>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</si>
  <si>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</si>
  <si>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</si>
  <si>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</si>
  <si>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</si>
  <si>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</si>
  <si>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Scarlett</t>
  </si>
  <si>
    <t>Christine Campbell</t>
  </si>
  <si>
    <t>scarlett.brooks@bilearner.com</t>
  </si>
  <si>
    <t>Makhi</t>
  </si>
  <si>
    <t>Adriana Wood</t>
  </si>
  <si>
    <t>makhi.kramer@bilearner.com</t>
  </si>
  <si>
    <t>Faulkner</t>
  </si>
  <si>
    <t>Vanessa Garcia</t>
  </si>
  <si>
    <t>beatrice.faulkner@bilearner.com</t>
  </si>
  <si>
    <t>Mayo</t>
  </si>
  <si>
    <t>Shaun Barr</t>
  </si>
  <si>
    <t>valeria.mayo@bilearner.com</t>
  </si>
  <si>
    <t>Elizabeth Ray</t>
  </si>
  <si>
    <t>darrell.vaughan@bilearner.com</t>
  </si>
  <si>
    <t>Joseph Guerra</t>
  </si>
  <si>
    <t>carlos.murphy@bilearner.com</t>
  </si>
  <si>
    <t>Charles Castillo</t>
  </si>
  <si>
    <t>wilson.sloan@bilearner.com</t>
  </si>
  <si>
    <t>Evp</t>
  </si>
  <si>
    <t>Laura Fernandez</t>
  </si>
  <si>
    <t>kaleb.elliott@bilearner.com</t>
  </si>
  <si>
    <t>Christine Bryant</t>
  </si>
  <si>
    <t>harley.jones@bilearner.com</t>
  </si>
  <si>
    <t>Andrea Simmons</t>
  </si>
  <si>
    <t>casey.dixon@bilearner.com</t>
  </si>
  <si>
    <t>Josue</t>
  </si>
  <si>
    <t>Jill Hubbard</t>
  </si>
  <si>
    <t>josue.gentry@bilearner.com</t>
  </si>
  <si>
    <t>Adelaide</t>
  </si>
  <si>
    <t>Jessica Morales</t>
  </si>
  <si>
    <t>adelaide.meyer@bilearner.com</t>
  </si>
  <si>
    <t>Pierre</t>
  </si>
  <si>
    <t>Matthew Valdez</t>
  </si>
  <si>
    <t>pierre.craig@bilearner.com</t>
  </si>
  <si>
    <t>Leo</t>
  </si>
  <si>
    <t>Alex Price</t>
  </si>
  <si>
    <t>leo.hickman@bilearner.com</t>
  </si>
  <si>
    <t>Jerry Peters</t>
  </si>
  <si>
    <t>frankie.franklin@bilearner.com</t>
  </si>
  <si>
    <t>Cain</t>
  </si>
  <si>
    <t>Jessica Myers</t>
  </si>
  <si>
    <t>vance.cain@bilearner.com</t>
  </si>
  <si>
    <t>Andrea Morales</t>
  </si>
  <si>
    <t>joel.koch@bilearner.com</t>
  </si>
  <si>
    <t>Cheyanne</t>
  </si>
  <si>
    <t>Charles Williams</t>
  </si>
  <si>
    <t>cheyanne.hess@bilearner.com</t>
  </si>
  <si>
    <t>Eric Rivera</t>
  </si>
  <si>
    <t>ishaan.sheppard@bilearner.com</t>
  </si>
  <si>
    <t>Areli</t>
  </si>
  <si>
    <t>Jimmy Watkins</t>
  </si>
  <si>
    <t>areli.mitchell@bilearner.com</t>
  </si>
  <si>
    <t>Keith Odonnell</t>
  </si>
  <si>
    <t>alexis.kirby@bilearner.com</t>
  </si>
  <si>
    <t>Isaiah Giles</t>
  </si>
  <si>
    <t>alfred.caldwell@bilearner.com</t>
  </si>
  <si>
    <t>Julianna</t>
  </si>
  <si>
    <t>Vang</t>
  </si>
  <si>
    <t>Steven Mccarthy</t>
  </si>
  <si>
    <t>julianna.vang@bilearner.com</t>
  </si>
  <si>
    <t>Jesse Montoya</t>
  </si>
  <si>
    <t>arthur.wilson@bilearner.com</t>
  </si>
  <si>
    <t>Ariel</t>
  </si>
  <si>
    <t>Osborn</t>
  </si>
  <si>
    <t>Melissa Glass</t>
  </si>
  <si>
    <t>ariel.osborn@bilearner.com</t>
  </si>
  <si>
    <t>Heather Swanson</t>
  </si>
  <si>
    <t>ansley.arias@bilearner.com</t>
  </si>
  <si>
    <t>Melany</t>
  </si>
  <si>
    <t>Scott Baker</t>
  </si>
  <si>
    <t>melany.stafford@bilearner.com</t>
  </si>
  <si>
    <t>Matias</t>
  </si>
  <si>
    <t>Burns</t>
  </si>
  <si>
    <t>James Medina</t>
  </si>
  <si>
    <t>matias.burns@bilearner.com</t>
  </si>
  <si>
    <t>Aden</t>
  </si>
  <si>
    <t>Tyler Sexton</t>
  </si>
  <si>
    <t>aden.george@bilearner.com</t>
  </si>
  <si>
    <t>Karen Frank</t>
  </si>
  <si>
    <t>rodolfo.franklin@bilearner.com</t>
  </si>
  <si>
    <t>Emily Mills</t>
  </si>
  <si>
    <t>juliet.wall@bilearner.com</t>
  </si>
  <si>
    <t>Anna Garcia</t>
  </si>
  <si>
    <t>london.contreras@bilearner.com</t>
  </si>
  <si>
    <t>Burton</t>
  </si>
  <si>
    <t>Jennifer Moore</t>
  </si>
  <si>
    <t>kyler.burton@bilearner.com</t>
  </si>
  <si>
    <t>Yasmine</t>
  </si>
  <si>
    <t>Tracey Cox</t>
  </si>
  <si>
    <t>yasmine.hughes@bilearner.com</t>
  </si>
  <si>
    <t>Michelle Kennedy</t>
  </si>
  <si>
    <t>dillon.sullivan@bilearner.com</t>
  </si>
  <si>
    <t>Kendrick</t>
  </si>
  <si>
    <t>Theresa Olson</t>
  </si>
  <si>
    <t>kendrick.ashley@bilearner.com</t>
  </si>
  <si>
    <t>Denise Roach</t>
  </si>
  <si>
    <t>rashad.mayo@bilearner.com</t>
  </si>
  <si>
    <t>Sarah Harrison</t>
  </si>
  <si>
    <t>Delilah</t>
  </si>
  <si>
    <t>Cooke</t>
  </si>
  <si>
    <t>Shawn Prince</t>
  </si>
  <si>
    <t>delilah.cooke@bilearner.com</t>
  </si>
  <si>
    <t>Nicholas Ho</t>
  </si>
  <si>
    <t>simone.sharp@bilearner.com</t>
  </si>
  <si>
    <t>Cristofer</t>
  </si>
  <si>
    <t>Jennifer Collins</t>
  </si>
  <si>
    <t>cristofer.mcbride@bilearner.com</t>
  </si>
  <si>
    <t>Ryan Armstrong</t>
  </si>
  <si>
    <t>charlize.wong@bilearner.com</t>
  </si>
  <si>
    <t>Mark Moore</t>
  </si>
  <si>
    <t>adelaide.herman@bilearner.com</t>
  </si>
  <si>
    <t>Kason</t>
  </si>
  <si>
    <t>Julia Mitchell</t>
  </si>
  <si>
    <t>kason.ellison@bilearner.com</t>
  </si>
  <si>
    <t>Theresa Welch</t>
  </si>
  <si>
    <t>tyree.weaver@bilearner.com</t>
  </si>
  <si>
    <t>Nicholas Robertson</t>
  </si>
  <si>
    <t>landen.figueroa@bilearner.com</t>
  </si>
  <si>
    <t>Amy Hinton</t>
  </si>
  <si>
    <t>francis.robbins@bilearner.com</t>
  </si>
  <si>
    <t>Christopher Gardner</t>
  </si>
  <si>
    <t>raphael.solomon@bilearner.com</t>
  </si>
  <si>
    <t>Castaneda</t>
  </si>
  <si>
    <t>Elizabeth Koch</t>
  </si>
  <si>
    <t>zariah.castaneda@bilearner.com</t>
  </si>
  <si>
    <t>Nathaniel Harvey</t>
  </si>
  <si>
    <t>trevin.lambert@bilearner.com</t>
  </si>
  <si>
    <t>Sharon Thompson</t>
  </si>
  <si>
    <t>nathalie.hays@bilearner.com</t>
  </si>
  <si>
    <t>Vickie Garrett</t>
  </si>
  <si>
    <t>bria.bush@bilearner.com</t>
  </si>
  <si>
    <t>Jeremy Ritter</t>
  </si>
  <si>
    <t>mason.brewer@bilearner.com</t>
  </si>
  <si>
    <t>Todd Henson</t>
  </si>
  <si>
    <t>salvatore.snyder@bilearner.com</t>
  </si>
  <si>
    <t>Vivian</t>
  </si>
  <si>
    <t>Nathan Bush</t>
  </si>
  <si>
    <t>vivian.hickman@bilearner.com</t>
  </si>
  <si>
    <t>Erica Wilson</t>
  </si>
  <si>
    <t>amaris.kirk@bilearner.com</t>
  </si>
  <si>
    <t>Patrick Garner</t>
  </si>
  <si>
    <t>grant.york@bilearner.com</t>
  </si>
  <si>
    <t>Daniel Mullins</t>
  </si>
  <si>
    <t>tyree.mahoney@bilearner.com</t>
  </si>
  <si>
    <t>Steven Kennedy</t>
  </si>
  <si>
    <t>kimberly.horn@bilearner.com</t>
  </si>
  <si>
    <t>Joshua Nguyen</t>
  </si>
  <si>
    <t>paul.moreno@bilearner.com</t>
  </si>
  <si>
    <t>Macey</t>
  </si>
  <si>
    <t>Robert Wallace</t>
  </si>
  <si>
    <t>macey.christian@bilearner.com</t>
  </si>
  <si>
    <t>Carol Ingram</t>
  </si>
  <si>
    <t>joel.bowen@bilearner.com</t>
  </si>
  <si>
    <t>Deanna Diaz</t>
  </si>
  <si>
    <t>isis.vega@bilearner.com</t>
  </si>
  <si>
    <t>Josie</t>
  </si>
  <si>
    <t>Traci Dillon</t>
  </si>
  <si>
    <t>josie.mercer@bilearner.com</t>
  </si>
  <si>
    <t>Steven Valdez</t>
  </si>
  <si>
    <t>ellie.ortega@bilearner.com</t>
  </si>
  <si>
    <t>Tamara Humphrey</t>
  </si>
  <si>
    <t>adrien.maddox@bilearner.com</t>
  </si>
  <si>
    <t>Landyn</t>
  </si>
  <si>
    <t>Joseph Bell</t>
  </si>
  <si>
    <t>landyn.velez@bilearner.com</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</si>
  <si>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</si>
  <si>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</si>
  <si>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</si>
  <si>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</si>
  <si>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</si>
  <si>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</si>
  <si>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</si>
  <si>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</si>
  <si>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</si>
  <si>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</si>
  <si>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</si>
  <si>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</si>
  <si>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Leonidas</t>
  </si>
  <si>
    <t>Lee Crawford</t>
  </si>
  <si>
    <t>leonidas.bridges@bilearner.com</t>
  </si>
  <si>
    <t>Gia</t>
  </si>
  <si>
    <t>Jason Boyd</t>
  </si>
  <si>
    <t>gia.franco@bilearner.com</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</si>
  <si>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</si>
  <si>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</si>
  <si>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</si>
  <si>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</si>
  <si>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</si>
  <si>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</si>
  <si>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</si>
  <si>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</si>
  <si>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</si>
  <si>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</si>
  <si>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</si>
  <si>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</si>
  <si>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</si>
  <si>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</si>
  <si>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Leonara</t>
  </si>
  <si>
    <t>Matthew Wood</t>
  </si>
  <si>
    <t>leonara.lindsay@bilearner.com</t>
  </si>
  <si>
    <t>Savanna</t>
  </si>
  <si>
    <t>Amber Hoffman</t>
  </si>
  <si>
    <t>savanna.mayo@bilearner.com</t>
  </si>
  <si>
    <t>Branden</t>
  </si>
  <si>
    <t>Khan</t>
  </si>
  <si>
    <t>David Kennedy</t>
  </si>
  <si>
    <t>branden.khan@bilearner.com</t>
  </si>
  <si>
    <t>Aiden</t>
  </si>
  <si>
    <t>Amber Johnson</t>
  </si>
  <si>
    <t>aiden.wade@bilearner.com</t>
  </si>
  <si>
    <t>Conrad</t>
  </si>
  <si>
    <t>Susan Kelly</t>
  </si>
  <si>
    <t>conrad.ochoa@bilearner.com</t>
  </si>
  <si>
    <t>Jaylyn</t>
  </si>
  <si>
    <t>IT Manager - Support</t>
  </si>
  <si>
    <t>Lynn Fry</t>
  </si>
  <si>
    <t>jaylyn.bruce@bilearner.com</t>
  </si>
  <si>
    <t>IT Manager - Infra</t>
  </si>
  <si>
    <t>Donna Brown</t>
  </si>
  <si>
    <t>kaylie.ayers@bilearner.com</t>
  </si>
  <si>
    <t>Arellano</t>
  </si>
  <si>
    <t>IT Manager - DB</t>
  </si>
  <si>
    <t>Jacob Christian</t>
  </si>
  <si>
    <t>abdullah.arellano@bilearner.com</t>
  </si>
  <si>
    <t>Lance Torres</t>
  </si>
  <si>
    <t>hazel.lane@bilearner.com</t>
  </si>
  <si>
    <t>Lilah</t>
  </si>
  <si>
    <t>Charles Johnson</t>
  </si>
  <si>
    <t>lilah.harrison@bilearner.com</t>
  </si>
  <si>
    <t>Cedric</t>
  </si>
  <si>
    <t>Megan Walker</t>
  </si>
  <si>
    <t>cedric.sawyer@bilearner.com</t>
  </si>
  <si>
    <t>Scott Thomas</t>
  </si>
  <si>
    <t>caiden.lam@bilearner.com</t>
  </si>
  <si>
    <t>Isla</t>
  </si>
  <si>
    <t>Jason Smith</t>
  </si>
  <si>
    <t>isla.hawkins@bilearner.com</t>
  </si>
  <si>
    <t>Eric Clay</t>
  </si>
  <si>
    <t>hadley.nash@bilearner.com</t>
  </si>
  <si>
    <t>Kimberly Rosales</t>
  </si>
  <si>
    <t>milo.jensen@bilearner.com</t>
  </si>
  <si>
    <t>Zechariah</t>
  </si>
  <si>
    <t>Daniel Blake</t>
  </si>
  <si>
    <t>zechariah.strong@bilearner.com</t>
  </si>
  <si>
    <t>Maldonado</t>
  </si>
  <si>
    <t>Timothy Young</t>
  </si>
  <si>
    <t>raymond.maldonado@bilearner.com</t>
  </si>
  <si>
    <t>Romero</t>
  </si>
  <si>
    <t>Michael Webb</t>
  </si>
  <si>
    <t>kayley.romero@bilearner.com</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</si>
  <si>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</si>
  <si>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</si>
  <si>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</si>
  <si>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</si>
  <si>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</si>
  <si>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</si>
  <si>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</si>
  <si>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</si>
  <si>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</si>
  <si>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</si>
  <si>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</si>
  <si>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</si>
  <si>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</si>
  <si>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</si>
  <si>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Kyson</t>
  </si>
  <si>
    <t>Grimes</t>
  </si>
  <si>
    <t>Elizabeth Peterson</t>
  </si>
  <si>
    <t>kyson.grimes@bilearner.com</t>
  </si>
  <si>
    <t>Princess</t>
  </si>
  <si>
    <t>Long</t>
  </si>
  <si>
    <t>Amber Rocha</t>
  </si>
  <si>
    <t>princess.long@bilearner.com</t>
  </si>
  <si>
    <t>Lyla</t>
  </si>
  <si>
    <t>John Thomas</t>
  </si>
  <si>
    <t>lyla.wong@bilearner.com</t>
  </si>
  <si>
    <t>April Burns</t>
  </si>
  <si>
    <t>shyanne.livingston@bilearner.com</t>
  </si>
  <si>
    <t>Sean Hill</t>
  </si>
  <si>
    <t>dario.whitney@bilearner.com</t>
  </si>
  <si>
    <t>Erika Green</t>
  </si>
  <si>
    <t>pedro.nelson@bilearner.com</t>
  </si>
  <si>
    <t>Carlo</t>
  </si>
  <si>
    <t>David Velasquez</t>
  </si>
  <si>
    <t>carlo.carr@bilearner.com</t>
  </si>
  <si>
    <t>Aileen</t>
  </si>
  <si>
    <t>Pacheco</t>
  </si>
  <si>
    <t>Alicia Farrell</t>
  </si>
  <si>
    <t>aileen.pacheco@bilearner.com</t>
  </si>
  <si>
    <t>dorian.wu@bilearner.com</t>
  </si>
  <si>
    <t>Monica</t>
  </si>
  <si>
    <t>Jesse Archer</t>
  </si>
  <si>
    <t>monica.pham@bilearner.com</t>
  </si>
  <si>
    <t>Londyn</t>
  </si>
  <si>
    <t>Mrs. Lori Petty MD</t>
  </si>
  <si>
    <t>londyn.underwood@bilearner.com</t>
  </si>
  <si>
    <t>Paul Robertson</t>
  </si>
  <si>
    <t>britney.logan@bilearner.com</t>
  </si>
  <si>
    <t>William Murray</t>
  </si>
  <si>
    <t>alessandra.novak@bilearner.com</t>
  </si>
  <si>
    <t>Corey Fletcher</t>
  </si>
  <si>
    <t>ariel.powers@bilearner.com</t>
  </si>
  <si>
    <t>Jewel</t>
  </si>
  <si>
    <t>Bryant</t>
  </si>
  <si>
    <t>James Rhodes</t>
  </si>
  <si>
    <t>jewel.bryant@bilearner.com</t>
  </si>
  <si>
    <t>Peter Williams</t>
  </si>
  <si>
    <t>irene.kim@bilearner.com</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</si>
  <si>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</si>
  <si>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</si>
  <si>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</si>
  <si>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</si>
  <si>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</si>
  <si>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</si>
  <si>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</si>
  <si>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</si>
  <si>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</si>
  <si>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</si>
  <si>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</si>
  <si>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</si>
  <si>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</si>
  <si>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Dawn Smith DDS</t>
  </si>
  <si>
    <t>kaylyn.pham@bilearner.com</t>
  </si>
  <si>
    <t>Ingrid</t>
  </si>
  <si>
    <t>Lucero</t>
  </si>
  <si>
    <t>Meredith Martin</t>
  </si>
  <si>
    <t>ingrid.lucero@bilearner.com</t>
  </si>
  <si>
    <t>Jodi Wheeler</t>
  </si>
  <si>
    <t>keshawn.gilmore@bilearner.com</t>
  </si>
  <si>
    <t>Robert Morrow</t>
  </si>
  <si>
    <t>connor.wang@bilearner.com</t>
  </si>
  <si>
    <t>Rocco</t>
  </si>
  <si>
    <t>Victor Armstrong</t>
  </si>
  <si>
    <t>rocco.vaughan@bilearner.com</t>
  </si>
  <si>
    <t>Gregory Brown</t>
  </si>
  <si>
    <t>samuel.jennings@bilearner.com</t>
  </si>
  <si>
    <t>Shane</t>
  </si>
  <si>
    <t>Andrea Clark</t>
  </si>
  <si>
    <t>shane.harper@bilearner.com</t>
  </si>
  <si>
    <t>Kali</t>
  </si>
  <si>
    <t>Casey Galvan</t>
  </si>
  <si>
    <t>kali.yates@bilearner.com</t>
  </si>
  <si>
    <t>Piper</t>
  </si>
  <si>
    <t>Joseph Underwood</t>
  </si>
  <si>
    <t>piper.guzman@bilearner.com</t>
  </si>
  <si>
    <t>Chelsea Smith</t>
  </si>
  <si>
    <t>halle.pena@bilearner.com</t>
  </si>
  <si>
    <t>Jameson</t>
  </si>
  <si>
    <t>Timothy Owens</t>
  </si>
  <si>
    <t>jameson.eaton@bilearner.com</t>
  </si>
  <si>
    <t>Antony</t>
  </si>
  <si>
    <t>Jennifer Watts</t>
  </si>
  <si>
    <t>antony.brandt@bilearner.com</t>
  </si>
  <si>
    <t>Kelly Waters</t>
  </si>
  <si>
    <t>armani.rogers@bilearner.com</t>
  </si>
  <si>
    <t>Lyons</t>
  </si>
  <si>
    <t>Beverly Ramirez</t>
  </si>
  <si>
    <t>jacoby.lyons@bilearner.com</t>
  </si>
  <si>
    <t>Dylan</t>
  </si>
  <si>
    <t>David Rose PhD</t>
  </si>
  <si>
    <t>dylan.livingston@bilearner.com</t>
  </si>
  <si>
    <t>Raelynn</t>
  </si>
  <si>
    <t>Jared Conley</t>
  </si>
  <si>
    <t>raelynn.compton@bilearner.com</t>
  </si>
  <si>
    <t>Darryl</t>
  </si>
  <si>
    <t>Daniel Simpson</t>
  </si>
  <si>
    <t>darryl.richmond@bilearner.com</t>
  </si>
  <si>
    <t>Ana</t>
  </si>
  <si>
    <t>Kenneth Chavez</t>
  </si>
  <si>
    <t>ana.stafford@bilearner.com</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</si>
  <si>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</si>
  <si>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</si>
  <si>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</si>
  <si>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</si>
  <si>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</si>
  <si>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</si>
  <si>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</si>
  <si>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</si>
  <si>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</si>
  <si>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</si>
  <si>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</si>
  <si>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</si>
  <si>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</si>
  <si>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</si>
  <si>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</si>
  <si>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</si>
  <si>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</si>
  <si>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</si>
  <si>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Elijiah</t>
  </si>
  <si>
    <t>Shannon Klein</t>
  </si>
  <si>
    <t>elijiah.gray@bilearner.com</t>
  </si>
  <si>
    <t>Bozzi</t>
  </si>
  <si>
    <t>Richard Jackson</t>
  </si>
  <si>
    <t>charles.bozzi@bilearner.com</t>
  </si>
  <si>
    <t>Michael Stevenson</t>
  </si>
  <si>
    <t>sean.quinn@bilearner.com</t>
  </si>
  <si>
    <t>Jim Lee</t>
  </si>
  <si>
    <t>jennifer.zamora@bilearner.com</t>
  </si>
  <si>
    <t>Webster L</t>
  </si>
  <si>
    <t>Thomas Green</t>
  </si>
  <si>
    <t>webster l.butler@bilearner.com</t>
  </si>
  <si>
    <t>Brannon</t>
  </si>
  <si>
    <t>Jonathan Nguyen</t>
  </si>
  <si>
    <t>brannon.miller@bilearner.com</t>
  </si>
  <si>
    <t>Ketsia</t>
  </si>
  <si>
    <t>Liebig</t>
  </si>
  <si>
    <t>James Hunt</t>
  </si>
  <si>
    <t>ketsia.liebig@bilearner.com</t>
  </si>
  <si>
    <t>Spirea</t>
  </si>
  <si>
    <t>Laura Mccarty</t>
  </si>
  <si>
    <t>kelley.spirea@bilearner.com</t>
  </si>
  <si>
    <t>Brandon R</t>
  </si>
  <si>
    <t>LeBlanc</t>
  </si>
  <si>
    <t>James Reynolds</t>
  </si>
  <si>
    <t>brandon r.leblanc@bilearner.com</t>
  </si>
  <si>
    <t>Debra</t>
  </si>
  <si>
    <t>Houlihan</t>
  </si>
  <si>
    <t>Director of Sales</t>
  </si>
  <si>
    <t>Joseph Chavez</t>
  </si>
  <si>
    <t>debra.houlihan@bilearner.com</t>
  </si>
  <si>
    <t>Bramante</t>
  </si>
  <si>
    <t>Director of Operations</t>
  </si>
  <si>
    <t>Mr. Nicholas Greene</t>
  </si>
  <si>
    <t>elisa.bramante@bilearner.com</t>
  </si>
  <si>
    <t>Hogland</t>
  </si>
  <si>
    <t>Ann Watson</t>
  </si>
  <si>
    <t>jonathan.hogland@bilearner.com</t>
  </si>
  <si>
    <t>Richard Collins</t>
  </si>
  <si>
    <t>david.stanley@bilearner.com</t>
  </si>
  <si>
    <t>Ariana</t>
  </si>
  <si>
    <t>Amanda Harris</t>
  </si>
  <si>
    <t>ariana.strickland@bilearner.com</t>
  </si>
  <si>
    <t>Michael Davis</t>
  </si>
  <si>
    <t>everett.jordan@bilearner.com</t>
  </si>
  <si>
    <t>Caroline Reynolds</t>
  </si>
  <si>
    <t>ronnie.middleton@bilearner.com</t>
  </si>
  <si>
    <t>Deandre</t>
  </si>
  <si>
    <t>Christine Adams</t>
  </si>
  <si>
    <t>deandre.richard@bilearner.com</t>
  </si>
  <si>
    <t>Kelsey Morales</t>
  </si>
  <si>
    <t>terry.gay@bilearner.com</t>
  </si>
  <si>
    <t>Rich</t>
  </si>
  <si>
    <t>Ashley Cummings</t>
  </si>
  <si>
    <t>emiliano.rich@bilearner.com</t>
  </si>
  <si>
    <t>Wesley</t>
  </si>
  <si>
    <t>Donna Pope</t>
  </si>
  <si>
    <t>wesley.nguyen@bilearner.com</t>
  </si>
  <si>
    <t>lauren.keith@bilearner.com</t>
  </si>
  <si>
    <t>Katie Carroll</t>
  </si>
  <si>
    <t>marlene.rhodes@bilearner.com</t>
  </si>
  <si>
    <t>Penelope</t>
  </si>
  <si>
    <t>Christopher Owen</t>
  </si>
  <si>
    <t>penelope.jordan@bilearner.com</t>
  </si>
  <si>
    <t>Michael Richardson</t>
  </si>
  <si>
    <t>marlon.stanton@bilearner.com</t>
  </si>
  <si>
    <t>Rosemary</t>
  </si>
  <si>
    <t>Tracy Logan</t>
  </si>
  <si>
    <t>rosemary.thornton@bilearner.com</t>
  </si>
  <si>
    <t>Thomas Whitaker</t>
  </si>
  <si>
    <t>ayanna.lutz@bilearner.com</t>
  </si>
  <si>
    <t>James Hernandez</t>
  </si>
  <si>
    <t>case.hahn@bilearner.com</t>
  </si>
  <si>
    <t>Asia</t>
  </si>
  <si>
    <t>Matthew Tucker</t>
  </si>
  <si>
    <t>asia.rivers@bilearner.com</t>
  </si>
  <si>
    <t>Alexa</t>
  </si>
  <si>
    <t>Kelly Mathis</t>
  </si>
  <si>
    <t>alexa.mercer@bilearner.com</t>
  </si>
  <si>
    <t>Jade</t>
  </si>
  <si>
    <t>Kimberly Garcia</t>
  </si>
  <si>
    <t>jade.sloan@bilearner.com</t>
  </si>
  <si>
    <t>Craig White</t>
  </si>
  <si>
    <t>araceli.castillo@bilearner.com</t>
  </si>
  <si>
    <t>Samantha Barnett</t>
  </si>
  <si>
    <t>maximilian.carney@bilearner.com</t>
  </si>
  <si>
    <t>Bowman</t>
  </si>
  <si>
    <t>Sara Clayton</t>
  </si>
  <si>
    <t>ayanna.bowman@bilearner.com</t>
  </si>
  <si>
    <t>Vanessa Bell</t>
  </si>
  <si>
    <t>lia.blair@bilearner.com</t>
  </si>
  <si>
    <t>Marcelo</t>
  </si>
  <si>
    <t>Kyle Strong</t>
  </si>
  <si>
    <t>marcelo.flowers@bilearner.com</t>
  </si>
  <si>
    <t>Antwan</t>
  </si>
  <si>
    <t>Michelle Walker</t>
  </si>
  <si>
    <t>antwan.gay@bilearner.com</t>
  </si>
  <si>
    <t>Hoffman</t>
  </si>
  <si>
    <t>Debbie Smith</t>
  </si>
  <si>
    <t>jaydan.hoffman@bilearner.com</t>
  </si>
  <si>
    <t>Samuel Brown</t>
  </si>
  <si>
    <t>faith.golden@bilearner.com</t>
  </si>
  <si>
    <t>Harvey</t>
  </si>
  <si>
    <t>Steven Miller</t>
  </si>
  <si>
    <t>kaylee.harvey@bilearner.com</t>
  </si>
  <si>
    <t>David Powers</t>
  </si>
  <si>
    <t>kristen.peters@bilearner.com</t>
  </si>
  <si>
    <t>Gallegos</t>
  </si>
  <si>
    <t>Kimberly Owen</t>
  </si>
  <si>
    <t>hadassah.gallegos@bilearner.com</t>
  </si>
  <si>
    <t>Angela Sims</t>
  </si>
  <si>
    <t>ariel.cervantes@bilearner.com</t>
  </si>
  <si>
    <t>Aubree</t>
  </si>
  <si>
    <t>Sheila Roberts MD</t>
  </si>
  <si>
    <t>aubree.villanueva@bilearner.com</t>
  </si>
  <si>
    <t>Justin Perez</t>
  </si>
  <si>
    <t>aspen.dixon@bilearner.com</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</si>
  <si>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</si>
  <si>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</si>
  <si>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</si>
  <si>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</si>
  <si>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</si>
  <si>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</si>
  <si>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</si>
  <si>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</si>
  <si>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</si>
  <si>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</si>
  <si>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</si>
  <si>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</si>
  <si>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</si>
  <si>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Forbes</t>
  </si>
  <si>
    <t>Crystal Mahoney</t>
  </si>
  <si>
    <t>john.forbes@bilearner.com</t>
  </si>
  <si>
    <t>Violet</t>
  </si>
  <si>
    <t>violet.willis@bilearner.com</t>
  </si>
  <si>
    <t>Austin</t>
  </si>
  <si>
    <t>Lisa Barrera</t>
  </si>
  <si>
    <t>jaime.austin@bilearner.com</t>
  </si>
  <si>
    <t>Natalee</t>
  </si>
  <si>
    <t>Melissa Hodges</t>
  </si>
  <si>
    <t>natalee.lane@bilearner.com</t>
  </si>
  <si>
    <t>Alexandria Hahn</t>
  </si>
  <si>
    <t>iris.preston@bilearner.com</t>
  </si>
  <si>
    <t>Magdalena</t>
  </si>
  <si>
    <t>Charles Willis</t>
  </si>
  <si>
    <t>magdalena.fischer@bilearner.com</t>
  </si>
  <si>
    <t>Tim Wilcox</t>
  </si>
  <si>
    <t>walter.dominguez@bilearner.com</t>
  </si>
  <si>
    <t>Amber White</t>
  </si>
  <si>
    <t>hallie.macias@bilearner.com</t>
  </si>
  <si>
    <t>Hull</t>
  </si>
  <si>
    <t>ivan.hull@bilearner.com</t>
  </si>
  <si>
    <t>Brett Aguilar</t>
  </si>
  <si>
    <t>india.kemp@bilearner.com</t>
  </si>
  <si>
    <t>Dudley</t>
  </si>
  <si>
    <t>Derrick Cannon</t>
  </si>
  <si>
    <t>alice.dudley@bilearner.com</t>
  </si>
  <si>
    <t>Jesus</t>
  </si>
  <si>
    <t>Hendricks</t>
  </si>
  <si>
    <t>Brandon Walsh</t>
  </si>
  <si>
    <t>jesus.hendricks@bilearner.com</t>
  </si>
  <si>
    <t>Owens</t>
  </si>
  <si>
    <t>Richard Higgins</t>
  </si>
  <si>
    <t>eli.owens@bilearner.com</t>
  </si>
  <si>
    <t>Emelia</t>
  </si>
  <si>
    <t>Robert Warren</t>
  </si>
  <si>
    <t>emelia.mcintyre@bilearner.com</t>
  </si>
  <si>
    <t>Kuala Lumpur</t>
  </si>
  <si>
    <t>Regina Smith</t>
  </si>
  <si>
    <t>jaden.bates@bilearner.com</t>
  </si>
  <si>
    <t>Nyla</t>
  </si>
  <si>
    <t>Cindy Schneider</t>
  </si>
  <si>
    <t>nyla.schwartz@bilearner.com</t>
  </si>
  <si>
    <t>Taryn</t>
  </si>
  <si>
    <t>Elizabeth Dillon</t>
  </si>
  <si>
    <t>taryn.black@bilearner.com</t>
  </si>
  <si>
    <t>Karley</t>
  </si>
  <si>
    <t>Jesus Smith</t>
  </si>
  <si>
    <t>karley.novak@bilearner.com</t>
  </si>
  <si>
    <t>Timothy Waters</t>
  </si>
  <si>
    <t>payten.harvey@bilearner.com</t>
  </si>
  <si>
    <t>Joshua Johnson</t>
  </si>
  <si>
    <t>reagan.atkinson@bilearner.com</t>
  </si>
  <si>
    <t>Werner</t>
  </si>
  <si>
    <t>Joanna Foster</t>
  </si>
  <si>
    <t>rey.werner@bilearner.com</t>
  </si>
  <si>
    <t>Kendall</t>
  </si>
  <si>
    <t>Rita Abbott</t>
  </si>
  <si>
    <t>kendall.mcintyre@bilearner.com</t>
  </si>
  <si>
    <t>Anahi</t>
  </si>
  <si>
    <t>Renee Ritter</t>
  </si>
  <si>
    <t>anahi.frye@bilearner.com</t>
  </si>
  <si>
    <t>Dalia</t>
  </si>
  <si>
    <t>Michelle Nguyen</t>
  </si>
  <si>
    <t>dalia.booth@bilearner.com</t>
  </si>
  <si>
    <t>Elizabeth Houston</t>
  </si>
  <si>
    <t>charlee.navarro@bilearner.com</t>
  </si>
  <si>
    <t>Karter</t>
  </si>
  <si>
    <t>Elizabeth Gray</t>
  </si>
  <si>
    <t>karter.perry@bilearner.com</t>
  </si>
  <si>
    <t>Civil Hand</t>
  </si>
  <si>
    <t>Sariah</t>
  </si>
  <si>
    <t>Little</t>
  </si>
  <si>
    <t>Courtney Webb</t>
  </si>
  <si>
    <t>sariah.little@bilearner.com</t>
  </si>
  <si>
    <t>Erin Richard</t>
  </si>
  <si>
    <t>antoine.murray@bilearner.com</t>
  </si>
  <si>
    <t>Summer</t>
  </si>
  <si>
    <t>Christy Wagner</t>
  </si>
  <si>
    <t>summer.huang@bilearner.com</t>
  </si>
  <si>
    <t>Andrew Wright</t>
  </si>
  <si>
    <t>jaylyn.contreras@bilearner.com</t>
  </si>
  <si>
    <t>Deborah Wood</t>
  </si>
  <si>
    <t>brenna.york@bilearner.com</t>
  </si>
  <si>
    <t>Christine Randall</t>
  </si>
  <si>
    <t>braden.wiggins@bilearner.com</t>
  </si>
  <si>
    <t>Debra Green</t>
  </si>
  <si>
    <t>nola.bullock@bilearner.com</t>
  </si>
  <si>
    <t>Kaleigh</t>
  </si>
  <si>
    <t>Frances Olsen</t>
  </si>
  <si>
    <t>kaleigh.keller@bilearner.com</t>
  </si>
  <si>
    <t>Benjamin Johnson</t>
  </si>
  <si>
    <t>milagros.jimenez@bilearner.com</t>
  </si>
  <si>
    <t>Tyler Galvan</t>
  </si>
  <si>
    <t>timothy.goodwin@bilearner.com</t>
  </si>
  <si>
    <t>Terri Morris</t>
  </si>
  <si>
    <t>reese.kennedy@bilearner.com</t>
  </si>
  <si>
    <t>Mariam</t>
  </si>
  <si>
    <t>John Hurst</t>
  </si>
  <si>
    <t>mariam.doyle@bilearner.com</t>
  </si>
  <si>
    <t>Kristi Lee</t>
  </si>
  <si>
    <t>clinton.brennan@bilearner.com</t>
  </si>
  <si>
    <t>Nicole Sosa</t>
  </si>
  <si>
    <t>maximilian.moyer@bilearner.com</t>
  </si>
  <si>
    <t>Cynthia Nguyen</t>
  </si>
  <si>
    <t>salvador.robinson@bilearner.com</t>
  </si>
  <si>
    <t>Brian Ortiz MD</t>
  </si>
  <si>
    <t>ahmed.mcmahon@bilearner.com</t>
  </si>
  <si>
    <t>Lisa Davis</t>
  </si>
  <si>
    <t>junior.york@bilearner.com</t>
  </si>
  <si>
    <t>Erica Allen</t>
  </si>
  <si>
    <t>marilyn.wiley@bilearner.com</t>
  </si>
  <si>
    <t>Hebert</t>
  </si>
  <si>
    <t>Michael Lucas</t>
  </si>
  <si>
    <t>selena.hebert@bilearner.com</t>
  </si>
  <si>
    <t>Eric Campbell</t>
  </si>
  <si>
    <t>selena.adkins@bilearner.com</t>
  </si>
  <si>
    <t>Jamie Simon</t>
  </si>
  <si>
    <t>erica.sloan@bilearner.com</t>
  </si>
  <si>
    <t>Jeremy Lee</t>
  </si>
  <si>
    <t>payton.nolan@bilearner.com</t>
  </si>
  <si>
    <t>Leticia</t>
  </si>
  <si>
    <t>Parks</t>
  </si>
  <si>
    <t>Zachary Parker</t>
  </si>
  <si>
    <t>leticia.parks@bilearner.com</t>
  </si>
  <si>
    <t>Carolyn</t>
  </si>
  <si>
    <t>Jennifer Krause</t>
  </si>
  <si>
    <t>carolyn.sosa@bilearner.com</t>
  </si>
  <si>
    <t>German</t>
  </si>
  <si>
    <t>Heidi Martin</t>
  </si>
  <si>
    <t>german.higgins@bilearner.com</t>
  </si>
  <si>
    <t>Eric Strickland</t>
  </si>
  <si>
    <t>heath.romero@bilearner.com</t>
  </si>
  <si>
    <t>Friedman</t>
  </si>
  <si>
    <t>Mark Wood</t>
  </si>
  <si>
    <t>davion.friedman@bilearner.com</t>
  </si>
  <si>
    <t>Danny</t>
  </si>
  <si>
    <t>Robert Wolfe</t>
  </si>
  <si>
    <t>danny.thomas@bilearner.com</t>
  </si>
  <si>
    <t>Matthias</t>
  </si>
  <si>
    <t>Dunlap</t>
  </si>
  <si>
    <t>Kimberly Moore</t>
  </si>
  <si>
    <t>matthias.dunlap@bilearner.com</t>
  </si>
  <si>
    <t>Eric Richardson</t>
  </si>
  <si>
    <t>sawyer.little@bilearner.com</t>
  </si>
  <si>
    <t>Uriel</t>
  </si>
  <si>
    <t>Tyler Christian</t>
  </si>
  <si>
    <t>uriel.brennan@bilearner.com</t>
  </si>
  <si>
    <t>Brandi Lambert</t>
  </si>
  <si>
    <t>gretchen.richards@bilearner.com</t>
  </si>
  <si>
    <t>Taylor Shaw</t>
  </si>
  <si>
    <t>madden.roman@bilearner.com</t>
  </si>
  <si>
    <t>Michelle Scott</t>
  </si>
  <si>
    <t>keshawn.singh@bilearner.com</t>
  </si>
  <si>
    <t>Lawrence Walsh</t>
  </si>
  <si>
    <t>barrett.obrien@bilearner.com</t>
  </si>
  <si>
    <t>Gisselle</t>
  </si>
  <si>
    <t>Cassandra Snyder</t>
  </si>
  <si>
    <t>gisselle.villanueva@bilearner.com</t>
  </si>
  <si>
    <t>Timothy Mason</t>
  </si>
  <si>
    <t>demetrius.mendez@bilearner.com</t>
  </si>
  <si>
    <t>Services</t>
  </si>
  <si>
    <t>Michael Morse</t>
  </si>
  <si>
    <t>rhett.holmes@bilearner.com</t>
  </si>
  <si>
    <t>Patty Boyd</t>
  </si>
  <si>
    <t>harold.david@bilearner.com</t>
  </si>
  <si>
    <t>Linda Simmons</t>
  </si>
  <si>
    <t>terrell.guerra@bilearner.com</t>
  </si>
  <si>
    <t>Gerald Carpenter</t>
  </si>
  <si>
    <t>reginald.klein@bilearner.com</t>
  </si>
  <si>
    <t>Barry Powell</t>
  </si>
  <si>
    <t>marcos.sloan@bilearner.com</t>
  </si>
  <si>
    <t>davion.hahn@bilearner.com</t>
  </si>
  <si>
    <t>Brian Peters</t>
  </si>
  <si>
    <t>brice.phillips@bilearner.com</t>
  </si>
  <si>
    <t>Alvaro</t>
  </si>
  <si>
    <t>Michael Anderson</t>
  </si>
  <si>
    <t>alvaro.le@bilearner.com</t>
  </si>
  <si>
    <t>Darien</t>
  </si>
  <si>
    <t>Christopher Reid</t>
  </si>
  <si>
    <t>darien.young@bilearner.com</t>
  </si>
  <si>
    <t>Dawn Smith</t>
  </si>
  <si>
    <t>hayley.chung@bilearner.com</t>
  </si>
  <si>
    <t>Michael Hayes</t>
  </si>
  <si>
    <t>ellis.maldonado@bilearner.com</t>
  </si>
  <si>
    <t>Brandy Coleman</t>
  </si>
  <si>
    <t>alena.ibarra@bilearner.com</t>
  </si>
  <si>
    <t>Emily</t>
  </si>
  <si>
    <t>Jackie Walsh</t>
  </si>
  <si>
    <t>emily.davidson@bilearner.com</t>
  </si>
  <si>
    <t>Taylor Cohen</t>
  </si>
  <si>
    <t>nickolas.stephens@bilearner.com</t>
  </si>
  <si>
    <t>Gary Gray</t>
  </si>
  <si>
    <t>lamont.prince@bilearner.com</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</si>
  <si>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</si>
  <si>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</si>
  <si>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</si>
  <si>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</si>
  <si>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</si>
  <si>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</si>
  <si>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</si>
  <si>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</si>
  <si>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</si>
  <si>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</si>
  <si>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</si>
  <si>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</si>
  <si>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Clayton Phillips</t>
  </si>
  <si>
    <t>alexus.greer@bilearner.com</t>
  </si>
  <si>
    <t>Julianne</t>
  </si>
  <si>
    <t>Carmen Fuentes</t>
  </si>
  <si>
    <t>julianne.shaw@bilearner.com</t>
  </si>
  <si>
    <t>Lara</t>
  </si>
  <si>
    <t>Steven Drake</t>
  </si>
  <si>
    <t>raelynn.lara@bilearner.com</t>
  </si>
  <si>
    <t>Chang</t>
  </si>
  <si>
    <t>Tiffany Taylor</t>
  </si>
  <si>
    <t>leland.chang@bilearner.com</t>
  </si>
  <si>
    <t>Anna Love</t>
  </si>
  <si>
    <t>hayley.webb@bilearner.com</t>
  </si>
  <si>
    <t>Sean Garcia</t>
  </si>
  <si>
    <t>teagan.rodriguez@bilearner.com</t>
  </si>
  <si>
    <t>Joyce</t>
  </si>
  <si>
    <t>Joshua Benton</t>
  </si>
  <si>
    <t>kaylyn.joyce@bilearner.com</t>
  </si>
  <si>
    <t>Carleigh</t>
  </si>
  <si>
    <t>Emily Fritz</t>
  </si>
  <si>
    <t>carleigh.garrison@bilearner.com</t>
  </si>
  <si>
    <t>Brycen</t>
  </si>
  <si>
    <t>Kayla Allen</t>
  </si>
  <si>
    <t>brycen.york@bilearner.com</t>
  </si>
  <si>
    <t>Joseph Parker</t>
  </si>
  <si>
    <t>rigoberto.gibson@bilearner.com</t>
  </si>
  <si>
    <t>Tina Lopez</t>
  </si>
  <si>
    <t>yael.garcia@bilearner.com</t>
  </si>
  <si>
    <t>Joseph Krause</t>
  </si>
  <si>
    <t>jonathon.montes@bilearner.com</t>
  </si>
  <si>
    <t>David Patel</t>
  </si>
  <si>
    <t>alexzander.guzman@bilearner.com</t>
  </si>
  <si>
    <t>Johnny Hall</t>
  </si>
  <si>
    <t>gunnar.gray@bilearner.com</t>
  </si>
  <si>
    <t>Emilee</t>
  </si>
  <si>
    <t>Mary Contreras</t>
  </si>
  <si>
    <t>emilee.thompson@bilearner.com</t>
  </si>
  <si>
    <t>Pamela Shelton</t>
  </si>
  <si>
    <t>emmett.chandler@bilearner.com</t>
  </si>
  <si>
    <t>Ramsey</t>
  </si>
  <si>
    <t>Kristy Taylor</t>
  </si>
  <si>
    <t>vincent.ramsey@bilearner.com</t>
  </si>
  <si>
    <t>Gregory Myers</t>
  </si>
  <si>
    <t>dallas.ross@bilearner.com</t>
  </si>
  <si>
    <t>Gregg Thomas</t>
  </si>
  <si>
    <t>elvis.kaufman@bilearner.com</t>
  </si>
  <si>
    <t>Rayna</t>
  </si>
  <si>
    <t>William Castillo</t>
  </si>
  <si>
    <t>rayna.gates@bilearner.com</t>
  </si>
  <si>
    <t>Edwin Freeman</t>
  </si>
  <si>
    <t>darryl.wiley@bilearner.com</t>
  </si>
  <si>
    <t>Blevins</t>
  </si>
  <si>
    <t>Melissa Rice</t>
  </si>
  <si>
    <t>liam.blevins@bilearner.com</t>
  </si>
  <si>
    <t>Easton</t>
  </si>
  <si>
    <t>Gina Dillon</t>
  </si>
  <si>
    <t>easton.zavala@bilearner.com</t>
  </si>
  <si>
    <t>susan.wiggins@bilearner.com</t>
  </si>
  <si>
    <t>Christopher Mccann</t>
  </si>
  <si>
    <t>alison.evans@bilearner.com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</si>
  <si>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</si>
  <si>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</si>
  <si>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</si>
  <si>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</si>
  <si>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</si>
  <si>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</si>
  <si>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</si>
  <si>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</si>
  <si>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</si>
  <si>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</si>
  <si>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</si>
  <si>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</si>
  <si>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</si>
  <si>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</si>
  <si>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</si>
  <si>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</si>
  <si>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</si>
  <si>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</si>
  <si>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</si>
  <si>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</si>
  <si>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</si>
  <si>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</si>
  <si>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</si>
  <si>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</si>
  <si>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</si>
  <si>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Eric Miller</t>
  </si>
  <si>
    <t>jensen.mccullough@bilearner.com</t>
  </si>
  <si>
    <t>Doris Boyd</t>
  </si>
  <si>
    <t>kristin.hickman@bilearner.com</t>
  </si>
  <si>
    <t>Chana</t>
  </si>
  <si>
    <t>Desiree Blair</t>
  </si>
  <si>
    <t>chana.fox@bilearner.com</t>
  </si>
  <si>
    <t>Angela Chapman</t>
  </si>
  <si>
    <t>vivian.bright@bilearner.com</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</si>
  <si>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</si>
  <si>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</si>
  <si>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</si>
  <si>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</si>
  <si>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</si>
  <si>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</si>
  <si>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</si>
  <si>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</si>
  <si>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</si>
  <si>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</si>
  <si>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</si>
  <si>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</si>
  <si>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</si>
  <si>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</si>
  <si>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</si>
  <si>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</si>
  <si>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</si>
  <si>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</si>
  <si>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</si>
  <si>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</si>
  <si>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</si>
  <si>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Bradyn</t>
  </si>
  <si>
    <t>Sarah Kennedy</t>
  </si>
  <si>
    <t>bradyn.pham@bilearner.com</t>
  </si>
  <si>
    <t>Kathryn Chen</t>
  </si>
  <si>
    <t>konner.pierce@bilearner.com</t>
  </si>
  <si>
    <t>Tucker</t>
  </si>
  <si>
    <t>Billy Waters</t>
  </si>
  <si>
    <t>tucker.haas@bilearner.com</t>
  </si>
  <si>
    <t>Miranda Webb</t>
  </si>
  <si>
    <t>lainey.york@bilearner.com</t>
  </si>
  <si>
    <t>Elizabeth Cook</t>
  </si>
  <si>
    <t>ava.chan@bilearner.com</t>
  </si>
  <si>
    <t>Lindsay Nguyen</t>
  </si>
  <si>
    <t>marquise.pacheco@bilearner.com</t>
  </si>
  <si>
    <t>Heidi Mann</t>
  </si>
  <si>
    <t>callum.miles@bilearner.com</t>
  </si>
  <si>
    <t>Natasha</t>
  </si>
  <si>
    <t>Valdez</t>
  </si>
  <si>
    <t>Matthew Hull</t>
  </si>
  <si>
    <t>natasha.valdez@bilearner.com</t>
  </si>
  <si>
    <t>Talia</t>
  </si>
  <si>
    <t>Ryan Wise</t>
  </si>
  <si>
    <t>talia.barrett@bilearner.com</t>
  </si>
  <si>
    <t>Justin Cook</t>
  </si>
  <si>
    <t>kailyn.torres@bilearner.com</t>
  </si>
  <si>
    <t>Heather Liu</t>
  </si>
  <si>
    <t>uriah.pennington@bilearner.com</t>
  </si>
  <si>
    <t>Dustin Carroll</t>
  </si>
  <si>
    <t>cesar.hunter@bilearner.com</t>
  </si>
  <si>
    <t>Brianna</t>
  </si>
  <si>
    <t>Cindy Riley</t>
  </si>
  <si>
    <t>brianna.hurley@bilearner.com</t>
  </si>
  <si>
    <t>Gary Davis</t>
  </si>
  <si>
    <t>ariel.may@bilearner.com</t>
  </si>
  <si>
    <t>Alexa Powell</t>
  </si>
  <si>
    <t>anastasia.hardy@bilearner.com</t>
  </si>
  <si>
    <t>Corp Operations</t>
  </si>
  <si>
    <t>Amber Ross</t>
  </si>
  <si>
    <t>aliana.blake@bilearner.com</t>
  </si>
  <si>
    <t>Gabriel Fitzgerald</t>
  </si>
  <si>
    <t>houston.burnett@bilearner.com</t>
  </si>
  <si>
    <t>Conley</t>
  </si>
  <si>
    <t>Ryan Thompson</t>
  </si>
  <si>
    <t>case.conley@bilearner.com</t>
  </si>
  <si>
    <t>Timothy Spencer</t>
  </si>
  <si>
    <t>trevin.shannon@bilearner.com</t>
  </si>
  <si>
    <t>Andrew Fleming</t>
  </si>
  <si>
    <t>braden.nicholson@bilearner.com</t>
  </si>
  <si>
    <t>Mireya</t>
  </si>
  <si>
    <t>Edward Ross</t>
  </si>
  <si>
    <t>mireya.sutton@bilearner.com</t>
  </si>
  <si>
    <t>Foss</t>
  </si>
  <si>
    <t>IT Director</t>
  </si>
  <si>
    <t>Renee Johnson</t>
  </si>
  <si>
    <t>jason.foss@bilearner.com</t>
  </si>
  <si>
    <t>Roup</t>
  </si>
  <si>
    <t>Thomas Kim</t>
  </si>
  <si>
    <t>simon.roup@bilearner.com</t>
  </si>
  <si>
    <t>Eric</t>
  </si>
  <si>
    <t>Dougall</t>
  </si>
  <si>
    <t>Erin Jones</t>
  </si>
  <si>
    <t>eric.dougall@bilearner.com</t>
  </si>
  <si>
    <t>Amy Palmer</t>
  </si>
  <si>
    <t>peter.monroe@bilearner.com</t>
  </si>
  <si>
    <t>Brian</t>
  </si>
  <si>
    <t>Champaigne</t>
  </si>
  <si>
    <t>Natalie Liu</t>
  </si>
  <si>
    <t>brian.champaigne@bilearner.com</t>
  </si>
  <si>
    <t>Alex</t>
  </si>
  <si>
    <t>Sweetwater</t>
  </si>
  <si>
    <t>Regina Becker</t>
  </si>
  <si>
    <t>alex.sweetwater@bilearner.com</t>
  </si>
  <si>
    <t>Timothy Jackson</t>
  </si>
  <si>
    <t>ricardo.ruiz@bilearner.com</t>
  </si>
  <si>
    <t>Laura Avila</t>
  </si>
  <si>
    <t>leo.cooper@bilearner.com</t>
  </si>
  <si>
    <t>Welch</t>
  </si>
  <si>
    <t>Angela Mcdonald</t>
  </si>
  <si>
    <t>braedon.welch@bilearner.com</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</si>
  <si>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</si>
  <si>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</si>
  <si>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</si>
  <si>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</si>
  <si>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</si>
  <si>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</si>
  <si>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</si>
  <si>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</si>
  <si>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</si>
  <si>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</si>
  <si>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</si>
  <si>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Burch</t>
  </si>
  <si>
    <t>Dawn Foley</t>
  </si>
  <si>
    <t>owen.burch@bilearner.com</t>
  </si>
  <si>
    <t>abel.bush@bilearner.com</t>
  </si>
  <si>
    <t>Brian Thompson</t>
  </si>
  <si>
    <t>selina.mullins@bilearner.com</t>
  </si>
  <si>
    <t>Chaney</t>
  </si>
  <si>
    <t>Angel Howard</t>
  </si>
  <si>
    <t>marilyn.chaney@bilearner.com</t>
  </si>
  <si>
    <t>Joseph Bowen</t>
  </si>
  <si>
    <t>camron.keller@bilearner.com</t>
  </si>
  <si>
    <t>Micheal Moreno</t>
  </si>
  <si>
    <t>ali.benjamin@bilearner.com</t>
  </si>
  <si>
    <t>John Vaughn</t>
  </si>
  <si>
    <t>annabelle.frederick@bilearner.com</t>
  </si>
  <si>
    <t>Joy</t>
  </si>
  <si>
    <t>Jennifer Graves</t>
  </si>
  <si>
    <t>joy.sellers@bilearner.com</t>
  </si>
  <si>
    <t>Sandra Rodriguez</t>
  </si>
  <si>
    <t>charlie.brady@bilearner.com</t>
  </si>
  <si>
    <t>Sean Wong</t>
  </si>
  <si>
    <t>ally.goodman@bilearner.com</t>
  </si>
  <si>
    <t>Nathan Espinoza</t>
  </si>
  <si>
    <t>vanessa.zuniga@bilearner.com</t>
  </si>
  <si>
    <t>Kyle Day</t>
  </si>
  <si>
    <t>carleigh.hendricks@bilearner.com</t>
  </si>
  <si>
    <t>Trey</t>
  </si>
  <si>
    <t>Jacob Robinson</t>
  </si>
  <si>
    <t>trey.johnston@bilearner.com</t>
  </si>
  <si>
    <t>adalyn.hess@bilearner.com</t>
  </si>
  <si>
    <t>Kelsey Cochran</t>
  </si>
  <si>
    <t>selina.tapia@bilearner.com</t>
  </si>
  <si>
    <t>Abigail Reynolds</t>
  </si>
  <si>
    <t>madeleine.paul@bilearner.com</t>
  </si>
  <si>
    <t>Lamb</t>
  </si>
  <si>
    <t>Mitchell Oliver</t>
  </si>
  <si>
    <t>ronald.lamb@bilearner.com</t>
  </si>
  <si>
    <t>Beltran</t>
  </si>
  <si>
    <t>Edwin Sparks</t>
  </si>
  <si>
    <t>ernesto.beltran@bilearner.com</t>
  </si>
  <si>
    <t>Pamela Robbins</t>
  </si>
  <si>
    <t>lawrence.obrien@bilearner.com</t>
  </si>
  <si>
    <t>Trinity</t>
  </si>
  <si>
    <t>Laura Goodman</t>
  </si>
  <si>
    <t>trinity.estes@bilearner.com</t>
  </si>
  <si>
    <t>Amina</t>
  </si>
  <si>
    <t>Jeffrey Frazier</t>
  </si>
  <si>
    <t>amina.bush@bilearner.com</t>
  </si>
  <si>
    <t>Michael Perez</t>
  </si>
  <si>
    <t>mayra.lynn@bilearner.com</t>
  </si>
  <si>
    <t>Robert Cannon</t>
  </si>
  <si>
    <t>ally.brennan@bilearner.com</t>
  </si>
  <si>
    <t>Alina</t>
  </si>
  <si>
    <t>Mario Ellis</t>
  </si>
  <si>
    <t>alina.benson@bilearner.com</t>
  </si>
  <si>
    <t>Rebekah</t>
  </si>
  <si>
    <t>Christina Barnes</t>
  </si>
  <si>
    <t>rebekah.delacruz@bilearner.com</t>
  </si>
  <si>
    <t>Julia Johnson</t>
  </si>
  <si>
    <t>melody.wright@bilearner.com</t>
  </si>
  <si>
    <t>Kristin Andrews</t>
  </si>
  <si>
    <t>richard.oconnell@bilearner.com</t>
  </si>
  <si>
    <t>Olivia</t>
  </si>
  <si>
    <t>Kim Murphy</t>
  </si>
  <si>
    <t>olivia.goodman@bilearner.com</t>
  </si>
  <si>
    <t>Jeffrey Santana</t>
  </si>
  <si>
    <t>zaniyah.parks@bilearner.com</t>
  </si>
  <si>
    <t>Williamson</t>
  </si>
  <si>
    <t>Elizabeth Pope</t>
  </si>
  <si>
    <t>maximilian.williamson@bilearner.com</t>
  </si>
  <si>
    <t>Sheila Estrada</t>
  </si>
  <si>
    <t>serena.barajas@bilearner.com</t>
  </si>
  <si>
    <t>Larry</t>
  </si>
  <si>
    <t>Zachary Higgins</t>
  </si>
  <si>
    <t>larry.novak@bilearner.com</t>
  </si>
  <si>
    <t>Anthony Harris</t>
  </si>
  <si>
    <t>kadyn.marsh@bilearner.com</t>
  </si>
  <si>
    <t>Nylah</t>
  </si>
  <si>
    <t>Brenda Salas</t>
  </si>
  <si>
    <t>nylah.hood@bilearner.com</t>
  </si>
  <si>
    <t>Melvin Mitchell</t>
  </si>
  <si>
    <t>rigoberto.allen@bilearner.com</t>
  </si>
  <si>
    <t>Angela Boyle</t>
  </si>
  <si>
    <t>gabriella.clements@bilearner.com</t>
  </si>
  <si>
    <t>Hana</t>
  </si>
  <si>
    <t>Mr. John Long</t>
  </si>
  <si>
    <t>hana.lucero@bilearner.com</t>
  </si>
  <si>
    <t>Attendant</t>
  </si>
  <si>
    <t>Luciana</t>
  </si>
  <si>
    <t>Mary Thomas</t>
  </si>
  <si>
    <t>luciana.gill@bilearner.com</t>
  </si>
  <si>
    <t>Lisa Holloway DDS</t>
  </si>
  <si>
    <t>demetrius.cooley@bilearner.com</t>
  </si>
  <si>
    <t>Lauren Baker</t>
  </si>
  <si>
    <t>chandler.reynolds@bilearner.com</t>
  </si>
  <si>
    <t>Iyana</t>
  </si>
  <si>
    <t>Scott Moore</t>
  </si>
  <si>
    <t>iyana.benjamin@bilearner.com</t>
  </si>
  <si>
    <t>David Roberts</t>
  </si>
  <si>
    <t>antoine.haney@bilearner.com</t>
  </si>
  <si>
    <t>Randy Thomas</t>
  </si>
  <si>
    <t>alfred.rivas@bilearner.com</t>
  </si>
  <si>
    <t>James Bradley</t>
  </si>
  <si>
    <t>darien.sawyer@bilearner.com</t>
  </si>
  <si>
    <t>Ebony Shepard</t>
  </si>
  <si>
    <t>isaias.pineda@bilearner.com</t>
  </si>
  <si>
    <t>casey.bradford@bilearner.com</t>
  </si>
  <si>
    <t>Caroline Brooks</t>
  </si>
  <si>
    <t>london.bautista@bilearner.com</t>
  </si>
  <si>
    <t>Svp</t>
  </si>
  <si>
    <t>Pamela Stone</t>
  </si>
  <si>
    <t>kayleigh.davenport@bilearner.com</t>
  </si>
  <si>
    <t>Koen</t>
  </si>
  <si>
    <t>Amanda Nguyen</t>
  </si>
  <si>
    <t>koen.flores@bilearner.com</t>
  </si>
  <si>
    <t>Finley</t>
  </si>
  <si>
    <t>Kenneth Berry</t>
  </si>
  <si>
    <t>ernest.finley@bilearner.com</t>
  </si>
  <si>
    <t>Julie Howard</t>
  </si>
  <si>
    <t>wade.hernandez@bilearner.com</t>
  </si>
  <si>
    <t>Michael Whitehead</t>
  </si>
  <si>
    <t>odin.key@bilearner.com</t>
  </si>
  <si>
    <t>Martin Obrien</t>
  </si>
  <si>
    <t>deven.huff@bilearner.com</t>
  </si>
  <si>
    <t>Katherine Morgan</t>
  </si>
  <si>
    <t>kenna.simon@bilearner.com</t>
  </si>
  <si>
    <t>Luz</t>
  </si>
  <si>
    <t>Brittany Johnson</t>
  </si>
  <si>
    <t>luz.garza@bilearner.com</t>
  </si>
  <si>
    <t>Tristan</t>
  </si>
  <si>
    <t>Robert Wilkerson</t>
  </si>
  <si>
    <t>tristan.reed@bilearner.com</t>
  </si>
  <si>
    <t>Beck</t>
  </si>
  <si>
    <t>Mark Cole</t>
  </si>
  <si>
    <t>beckett.beck@bilearner.com</t>
  </si>
  <si>
    <t>Coby</t>
  </si>
  <si>
    <t>Edwin Chen</t>
  </si>
  <si>
    <t>coby.giles@bilearner.com</t>
  </si>
  <si>
    <t>Jalen</t>
  </si>
  <si>
    <t>Nathan Vazquez</t>
  </si>
  <si>
    <t>jalen.jennings@bilearner.com</t>
  </si>
  <si>
    <t>Ralph</t>
  </si>
  <si>
    <t>William Brown</t>
  </si>
  <si>
    <t>ralph.barrera@bilearner.com</t>
  </si>
  <si>
    <t>Dylan Brown</t>
  </si>
  <si>
    <t>shania.caldwell@bilearner.com</t>
  </si>
  <si>
    <t>Victoria Munoz</t>
  </si>
  <si>
    <t>colby.horne@bilearner.com</t>
  </si>
  <si>
    <t>kaiden.cunningham@bilearner.com</t>
  </si>
  <si>
    <t>Jo Ruiz</t>
  </si>
  <si>
    <t>davion.vasquez@bilearner.com</t>
  </si>
  <si>
    <t>Ernest Jones</t>
  </si>
  <si>
    <t>maeve.gordon@bilearner.com</t>
  </si>
  <si>
    <t>Monserrat</t>
  </si>
  <si>
    <t>James Gibson</t>
  </si>
  <si>
    <t>monserrat.ferguson@bilearner.com</t>
  </si>
  <si>
    <t>Sarah Campbell</t>
  </si>
  <si>
    <t>nathan.schmitt@bilearner.com</t>
  </si>
  <si>
    <t>Ashly</t>
  </si>
  <si>
    <t>Melody Walker</t>
  </si>
  <si>
    <t>ashly.mullen@bilearner.com</t>
  </si>
  <si>
    <t>Benjamin Mcdonald</t>
  </si>
  <si>
    <t>angelique.cochran@bilearner.com</t>
  </si>
  <si>
    <t>Kenny</t>
  </si>
  <si>
    <t>Sean Gonzalez</t>
  </si>
  <si>
    <t>kenny.rojas@bilearner.com</t>
  </si>
  <si>
    <t>Brian Mueller</t>
  </si>
  <si>
    <t>deandre.oneal@bilearner.com</t>
  </si>
  <si>
    <t>Adison</t>
  </si>
  <si>
    <t>Jeffrey Duran</t>
  </si>
  <si>
    <t>adison.huerta@bilearner.com</t>
  </si>
  <si>
    <t>Erica Lawrence</t>
  </si>
  <si>
    <t>elisabeth.bradley@bilearner.com</t>
  </si>
  <si>
    <t>Sylvia</t>
  </si>
  <si>
    <t>Christy Cunningham</t>
  </si>
  <si>
    <t>sylvia.price@bilearner.com</t>
  </si>
  <si>
    <t>Mr. David Booth</t>
  </si>
  <si>
    <t>eden.choi@bilearner.com</t>
  </si>
  <si>
    <t>Mrs. Debra Flynn</t>
  </si>
  <si>
    <t>emerson.grimes@bilearner.com</t>
  </si>
  <si>
    <t>Tamara Adkins</t>
  </si>
  <si>
    <t>ayden.wu@bilearner.com</t>
  </si>
  <si>
    <t>Megan Hart</t>
  </si>
  <si>
    <t>hayley.keller@bilearner.com</t>
  </si>
  <si>
    <t>Alannah</t>
  </si>
  <si>
    <t>Stacy Lopez</t>
  </si>
  <si>
    <t>alannah.rivas@bilearner.com</t>
  </si>
  <si>
    <t>Jessica</t>
  </si>
  <si>
    <t>Bunbury</t>
  </si>
  <si>
    <t>Keith Adams</t>
  </si>
  <si>
    <t>jessica.bunbury@bilearner.com</t>
  </si>
  <si>
    <t>Leruth</t>
  </si>
  <si>
    <t>Travis Davenport</t>
  </si>
  <si>
    <t>giovanni.leruth@bilearner.com</t>
  </si>
  <si>
    <t>Patricia Norris</t>
  </si>
  <si>
    <t>ricardo.gonzales@bilearner.com</t>
  </si>
  <si>
    <t>Hamburg</t>
  </si>
  <si>
    <t>Caitrin</t>
  </si>
  <si>
    <t>Patrick Patterson</t>
  </si>
  <si>
    <t>caitrin.strong@bilearner.com</t>
  </si>
  <si>
    <t>Dietrich</t>
  </si>
  <si>
    <t>Mrs. Stephanie Forbes</t>
  </si>
  <si>
    <t>jenna.dietrich@bilearner.com</t>
  </si>
  <si>
    <t>Michelle</t>
  </si>
  <si>
    <t>Jon Estes</t>
  </si>
  <si>
    <t>michelle.carter@bilearner.com</t>
  </si>
  <si>
    <t>Jackie</t>
  </si>
  <si>
    <t>Julia Moss</t>
  </si>
  <si>
    <t>jackie.valentin@bilearner.com</t>
  </si>
  <si>
    <t>Digitale</t>
  </si>
  <si>
    <t>Nathan Kelly</t>
  </si>
  <si>
    <t>alfred.digitale@bilearner.com</t>
  </si>
  <si>
    <t>Mullaney</t>
  </si>
  <si>
    <t>Nina Scott</t>
  </si>
  <si>
    <t>howard.mullaney@bilearner.com</t>
  </si>
  <si>
    <t>John Hunter</t>
  </si>
  <si>
    <t>whitney.gill@bilearner.com</t>
  </si>
  <si>
    <t>Gerry</t>
  </si>
  <si>
    <t>Raymond Fields</t>
  </si>
  <si>
    <t>gerry.friedman@bilearner.com</t>
  </si>
  <si>
    <t>Noah</t>
  </si>
  <si>
    <t>Samuel Reyes</t>
  </si>
  <si>
    <t>noah.villanueva@bilearner.com</t>
  </si>
  <si>
    <t>Mike</t>
  </si>
  <si>
    <t>Guilianno</t>
  </si>
  <si>
    <t>Martha Stone</t>
  </si>
  <si>
    <t>mike.guilianno@bilearner.com</t>
  </si>
  <si>
    <t>Ozark</t>
  </si>
  <si>
    <t>Joshua Campbell</t>
  </si>
  <si>
    <t>travis.ozark@bilearner.com</t>
  </si>
  <si>
    <t>Ashley Phillips</t>
  </si>
  <si>
    <t>rylee.frye@bilearner.com</t>
  </si>
  <si>
    <t>Joshua Mccoy</t>
  </si>
  <si>
    <t>callum.ford@bilearner.com</t>
  </si>
  <si>
    <t>Timothy Brown</t>
  </si>
  <si>
    <t>jabari.frank@bilearner.com</t>
  </si>
  <si>
    <t>Wilkinson</t>
  </si>
  <si>
    <t>Nancy Mccarthy</t>
  </si>
  <si>
    <t>stephanie.wilkinson@bilearner.com</t>
  </si>
  <si>
    <t>Patricia Martinez</t>
  </si>
  <si>
    <t>cruz.arellano@bilearner.com</t>
  </si>
  <si>
    <t>Rubi</t>
  </si>
  <si>
    <t>Martin Shelton</t>
  </si>
  <si>
    <t>rubi.shields@bilearner.com</t>
  </si>
  <si>
    <t>Kimberly Lee</t>
  </si>
  <si>
    <t>sage.booker@bilearner.com</t>
  </si>
  <si>
    <t>Nathan Silva</t>
  </si>
  <si>
    <t>aileen.wright@bilearner.com</t>
  </si>
  <si>
    <t>Karly</t>
  </si>
  <si>
    <t>Ho</t>
  </si>
  <si>
    <t>Julie Young</t>
  </si>
  <si>
    <t>karly.ho@bilearner.com</t>
  </si>
  <si>
    <t>Thaddeus</t>
  </si>
  <si>
    <t>Katelyn Kramer</t>
  </si>
  <si>
    <t>thaddeus.lutz@bilearner.com</t>
  </si>
  <si>
    <t>Mrs. Deanna Cooper</t>
  </si>
  <si>
    <t>layla.kane@bilearner.com</t>
  </si>
  <si>
    <t>Payne</t>
  </si>
  <si>
    <t>Brian Scott</t>
  </si>
  <si>
    <t>yesenia.payne@bilearner.com</t>
  </si>
  <si>
    <t>Jase</t>
  </si>
  <si>
    <t>Michaela Jones</t>
  </si>
  <si>
    <t>jase.waters@bilearner.com</t>
  </si>
  <si>
    <t>Kelsey Dunn</t>
  </si>
  <si>
    <t>thomas.sloan@bilearner.com</t>
  </si>
  <si>
    <t>Lonnie Sanders</t>
  </si>
  <si>
    <t>anya.baldwin@bilearner.com</t>
  </si>
  <si>
    <t>Ariana Brady</t>
  </si>
  <si>
    <t>jacquelyn.austin@bilearner.com</t>
  </si>
  <si>
    <t>Jessica Rose</t>
  </si>
  <si>
    <t>kaitlynn.aguirre@bilearner.com</t>
  </si>
  <si>
    <t>Cantu</t>
  </si>
  <si>
    <t>Barbara Neal</t>
  </si>
  <si>
    <t>saniyah.cantu@bilearner.com</t>
  </si>
  <si>
    <t>Dickson</t>
  </si>
  <si>
    <t>Julie Mcclain</t>
  </si>
  <si>
    <t>jakayla.dickson@bilearner.com</t>
  </si>
  <si>
    <t>Mary Mitchell</t>
  </si>
  <si>
    <t>aspen.freeman@bilearner.com</t>
  </si>
  <si>
    <t>Jason Reeves</t>
  </si>
  <si>
    <t>lamont.summers@bilearner.com</t>
  </si>
  <si>
    <t>Hobbs</t>
  </si>
  <si>
    <t>Cynthia Hurley</t>
  </si>
  <si>
    <t>lewis.hobbs@bilearner.com</t>
  </si>
  <si>
    <t>Camacho</t>
  </si>
  <si>
    <t>Robert Thompson</t>
  </si>
  <si>
    <t>harrison.camacho@bilearner.com</t>
  </si>
  <si>
    <t>Kelly James</t>
  </si>
  <si>
    <t>ronald.marquez@bilearner.com</t>
  </si>
  <si>
    <t>Arabella</t>
  </si>
  <si>
    <t>Juan Henson</t>
  </si>
  <si>
    <t>arabella.hunter@bilearner.com</t>
  </si>
  <si>
    <t>Amiya</t>
  </si>
  <si>
    <t>Jacob Nelson</t>
  </si>
  <si>
    <t>amiya.richardson@bilearner.com</t>
  </si>
  <si>
    <t>Raquel</t>
  </si>
  <si>
    <t>Lisa Green</t>
  </si>
  <si>
    <t>raquel.sosa@bilearner.com</t>
  </si>
  <si>
    <t>Andy</t>
  </si>
  <si>
    <t>Jose Copeland</t>
  </si>
  <si>
    <t>andy.stewart@bilearner.com</t>
  </si>
  <si>
    <t>Richard Price</t>
  </si>
  <si>
    <t>patrick.padilla@bilearner.com</t>
  </si>
  <si>
    <t>Gary Ortiz</t>
  </si>
  <si>
    <t>destiney.navarro@bilearner.com</t>
  </si>
  <si>
    <t>Tanya Wilson</t>
  </si>
  <si>
    <t>yadira.barron@bilearner.com</t>
  </si>
  <si>
    <t>Anika</t>
  </si>
  <si>
    <t>Linda Lewis</t>
  </si>
  <si>
    <t>anika.bender@bilearner.com</t>
  </si>
  <si>
    <t>Alexandria Brown</t>
  </si>
  <si>
    <t>carlo.giles@bilearner.com</t>
  </si>
  <si>
    <t>Kaylin</t>
  </si>
  <si>
    <t>Sarah Bates</t>
  </si>
  <si>
    <t>kaylin.dillon@bilearner.com</t>
  </si>
  <si>
    <t>Mr. Benjamin Lucas</t>
  </si>
  <si>
    <t>laura.bullock@bilearner.com</t>
  </si>
  <si>
    <t>Mary</t>
  </si>
  <si>
    <t>Sheila Taylor</t>
  </si>
  <si>
    <t>mary.moore@bilearner.com</t>
  </si>
  <si>
    <t>Benjamin Cooper</t>
  </si>
  <si>
    <t>harper.clark@bilearner.com</t>
  </si>
  <si>
    <t>Janet Andrews</t>
  </si>
  <si>
    <t>charles.howard@bilearner.com</t>
  </si>
  <si>
    <t>Jaron</t>
  </si>
  <si>
    <t>William Ellis</t>
  </si>
  <si>
    <t>jaron.rojas@bilearner.com</t>
  </si>
  <si>
    <t>Kenneth Perry</t>
  </si>
  <si>
    <t>jordyn.mcguire@bilearner.com</t>
  </si>
  <si>
    <t>Valentino</t>
  </si>
  <si>
    <t>Michael Taylor</t>
  </si>
  <si>
    <t>valentino.myers@bilearner.com</t>
  </si>
  <si>
    <t>Thomas Roberts</t>
  </si>
  <si>
    <t>charles.coleman@bilearner.com</t>
  </si>
  <si>
    <t>kamden.cummings@bilearner.com</t>
  </si>
  <si>
    <t>Andrea Dean</t>
  </si>
  <si>
    <t>kiley.wagner@bilearner.com</t>
  </si>
  <si>
    <t>Maria Hale</t>
  </si>
  <si>
    <t>Suarez</t>
  </si>
  <si>
    <t>Joshua Carpenter</t>
  </si>
  <si>
    <t>madeline.suarez@bilearner.com</t>
  </si>
  <si>
    <t>Steven Hall</t>
  </si>
  <si>
    <t>zain.nolan@bilearner.com</t>
  </si>
  <si>
    <t>Mcgee</t>
  </si>
  <si>
    <t>David Clark</t>
  </si>
  <si>
    <t>hezekiah.mcgee@bilearner.com</t>
  </si>
  <si>
    <t>Lauren Shepard</t>
  </si>
  <si>
    <t>maxim.phillips@bilearner.com</t>
  </si>
  <si>
    <t>Jason Hayes</t>
  </si>
  <si>
    <t>gwendolyn.hogan@bilearner.com</t>
  </si>
  <si>
    <t>Kaia</t>
  </si>
  <si>
    <t>Troy Bennett</t>
  </si>
  <si>
    <t>kaia.hernandez@bilearner.com</t>
  </si>
  <si>
    <t>Mathias</t>
  </si>
  <si>
    <t>Michelle Guzman</t>
  </si>
  <si>
    <t>mathias.tran@bilearner.com</t>
  </si>
  <si>
    <t>Sandra Young</t>
  </si>
  <si>
    <t>simeon.roy@bilearner.com</t>
  </si>
  <si>
    <t>Jacob Perez</t>
  </si>
  <si>
    <t>magdalena.whitehead@bilearner.com</t>
  </si>
  <si>
    <t>Lisa Dyer</t>
  </si>
  <si>
    <t>gwendolyn.mccall@bilearner.com</t>
  </si>
  <si>
    <t>Rebecca Taylor DVM</t>
  </si>
  <si>
    <t>demarion.harrington@bilearner.com</t>
  </si>
  <si>
    <t>Deborah Stephens</t>
  </si>
  <si>
    <t>katelyn.brown@bilearner.com</t>
  </si>
  <si>
    <t>Patrick Lopez</t>
  </si>
  <si>
    <t>miranda.keith@bilearner.com</t>
  </si>
  <si>
    <t>breanna.kerr@bilearner.com</t>
  </si>
  <si>
    <t>Cathy Whitehead</t>
  </si>
  <si>
    <t>saniya.ho@bilearner.com</t>
  </si>
  <si>
    <t>Rylan</t>
  </si>
  <si>
    <t>Lisa Johnson</t>
  </si>
  <si>
    <t>rylan.key@bilearner.com</t>
  </si>
  <si>
    <t>William Fernandez</t>
  </si>
  <si>
    <t>nathaly.stevens@bilearner.com</t>
  </si>
  <si>
    <t>Leslie Scott</t>
  </si>
  <si>
    <t>maximus.delgado@bilearner.com</t>
  </si>
  <si>
    <t>Vanessa Donaldson DVM</t>
  </si>
  <si>
    <t>karley.long@bilearner.com</t>
  </si>
  <si>
    <t>Steven Saunders</t>
  </si>
  <si>
    <t>demarcus.frazier@bilearner.com</t>
  </si>
  <si>
    <t>Virginia Smith</t>
  </si>
  <si>
    <t>fernando.richard@bilearner.com</t>
  </si>
  <si>
    <t>Keon</t>
  </si>
  <si>
    <t>Brett Vargas</t>
  </si>
  <si>
    <t>keon.gonzalez@bilearner.com</t>
  </si>
  <si>
    <t>Lauryn</t>
  </si>
  <si>
    <t>lauryn.anthony@bilearner.com</t>
  </si>
  <si>
    <t>John Wright</t>
  </si>
  <si>
    <t>amanda.allison@bilearner.com</t>
  </si>
  <si>
    <t>Tony Moore</t>
  </si>
  <si>
    <t>urijah.houston@bilearner.com</t>
  </si>
  <si>
    <t>Trace</t>
  </si>
  <si>
    <t>Jeffrey Hodge</t>
  </si>
  <si>
    <t>trace.brandt@bilearner.com</t>
  </si>
  <si>
    <t>Emily Simmons</t>
  </si>
  <si>
    <t>yuliana.levine@bilearner.com</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</si>
  <si>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</si>
  <si>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</si>
  <si>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</si>
  <si>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</si>
  <si>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</si>
  <si>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</si>
  <si>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</si>
  <si>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</si>
  <si>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</si>
  <si>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</si>
  <si>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</si>
  <si>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Felipe</t>
  </si>
  <si>
    <t>Rose Cunningham</t>
  </si>
  <si>
    <t>felipe.rollins@bilearner.com</t>
  </si>
  <si>
    <t>Abdiel</t>
  </si>
  <si>
    <t>Jessica Harrison</t>
  </si>
  <si>
    <t>abdiel.good@bilearner.com</t>
  </si>
  <si>
    <t>Taylor Lopez</t>
  </si>
  <si>
    <t>kaylyn.frye@bilearner.com</t>
  </si>
  <si>
    <t>Marisol</t>
  </si>
  <si>
    <t>Joshua Brown</t>
  </si>
  <si>
    <t>marisol.alvarez@bilearner.com</t>
  </si>
  <si>
    <t>Roger Campbell</t>
  </si>
  <si>
    <t>lane.willis@bilearner.com</t>
  </si>
  <si>
    <t>Jordan Alexander</t>
  </si>
  <si>
    <t>jade.becker@bilearner.com</t>
  </si>
  <si>
    <t>Alexander Holmes</t>
  </si>
  <si>
    <t>vincent.logan@bilearner.com</t>
  </si>
  <si>
    <t>Nasir</t>
  </si>
  <si>
    <t>Andrea Whitaker</t>
  </si>
  <si>
    <t>nasir.glass@bilearner.com</t>
  </si>
  <si>
    <t>Quincy</t>
  </si>
  <si>
    <t>Carrie Wells</t>
  </si>
  <si>
    <t>quincy.shannon@bilearner.com</t>
  </si>
  <si>
    <t>David Figueroa</t>
  </si>
  <si>
    <t>alena.walter@bilearner.com</t>
  </si>
  <si>
    <t>Kevin Parrish</t>
  </si>
  <si>
    <t>clay.compton@bilearner.com</t>
  </si>
  <si>
    <t>Fernandez</t>
  </si>
  <si>
    <t>Monica Miller</t>
  </si>
  <si>
    <t>kayden.fernandez@bilearner.com</t>
  </si>
  <si>
    <t>Bryson</t>
  </si>
  <si>
    <t>Brandi Collins</t>
  </si>
  <si>
    <t>bryson.giles@bilearner.com</t>
  </si>
  <si>
    <t>Jimmy Jones</t>
  </si>
  <si>
    <t>demarcus.small@bilearner.com</t>
  </si>
  <si>
    <t>Bruce Roy</t>
  </si>
  <si>
    <t>presley.dodson@bilearner.com</t>
  </si>
  <si>
    <t>Heather Wright</t>
  </si>
  <si>
    <t>christine.giles@bilearner.com</t>
  </si>
  <si>
    <t>Joseph Rivas</t>
  </si>
  <si>
    <t>jasmine.rogers@bilearner.com</t>
  </si>
  <si>
    <t>Hannah Rose</t>
  </si>
  <si>
    <t>jaime.greer@bilearner.com</t>
  </si>
  <si>
    <t>Hutchinson</t>
  </si>
  <si>
    <t>Zachary Ortiz</t>
  </si>
  <si>
    <t>keagan.hutchinson@bilearner.com</t>
  </si>
  <si>
    <t>charlize.ballard@bilearner.com</t>
  </si>
  <si>
    <t>Nicholas Huang</t>
  </si>
  <si>
    <t>kendrick.pollard@bilearner.com</t>
  </si>
  <si>
    <t>Joshua Rosales</t>
  </si>
  <si>
    <t>meadow.reed@bilearner.com</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</si>
  <si>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</si>
  <si>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</si>
  <si>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</si>
  <si>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</si>
  <si>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</si>
  <si>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</si>
  <si>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</si>
  <si>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</si>
  <si>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</si>
  <si>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</si>
  <si>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</si>
  <si>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</si>
  <si>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</si>
  <si>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</si>
  <si>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Taylor Huerta</t>
  </si>
  <si>
    <t>soren.downs@bilearner.com</t>
  </si>
  <si>
    <t>Denise Adams</t>
  </si>
  <si>
    <t>ralph.stone@bilearner.com</t>
  </si>
  <si>
    <t>Malcolm</t>
  </si>
  <si>
    <t>Ryan Flores</t>
  </si>
  <si>
    <t>malcolm.rivas@bilearner.com</t>
  </si>
  <si>
    <t>Adam</t>
  </si>
  <si>
    <t>Mackenzie Cole</t>
  </si>
  <si>
    <t>adam.beltran@bilearner.com</t>
  </si>
  <si>
    <t>Emily Jones</t>
  </si>
  <si>
    <t>isis.ortega@bilearner.com</t>
  </si>
  <si>
    <t>Chelsea Garcia</t>
  </si>
  <si>
    <t>meadow.delgado@bilearner.com</t>
  </si>
  <si>
    <t>Jacob Simmons</t>
  </si>
  <si>
    <t>benjamin.goodman@bilearner.com</t>
  </si>
  <si>
    <t>Jaycee</t>
  </si>
  <si>
    <t>Samuel Phillips</t>
  </si>
  <si>
    <t>jaycee.alexander@bilearner.com</t>
  </si>
  <si>
    <t>Stephen Burns</t>
  </si>
  <si>
    <t>cannon.gray@bilearner.com</t>
  </si>
  <si>
    <t>Nicholas White</t>
  </si>
  <si>
    <t>brynn.kennedy@bilearner.com</t>
  </si>
  <si>
    <t>Gregory Hill</t>
  </si>
  <si>
    <t>branden.ali@bilearner.com</t>
  </si>
  <si>
    <t>Anna Henry</t>
  </si>
  <si>
    <t>sophie.carrillo@bilearner.com</t>
  </si>
  <si>
    <t>Saul</t>
  </si>
  <si>
    <t>Jennifer Alvarez</t>
  </si>
  <si>
    <t>saul.shaw@bilearner.com</t>
  </si>
  <si>
    <t>Ashley Larson</t>
  </si>
  <si>
    <t>isla.mcdaniel@bilearner.com</t>
  </si>
  <si>
    <t>Lea</t>
  </si>
  <si>
    <t>Donna Hurst</t>
  </si>
  <si>
    <t>lea.cantu@bilearner.com</t>
  </si>
  <si>
    <t>Yadiel</t>
  </si>
  <si>
    <t>Eric Byrd</t>
  </si>
  <si>
    <t>yadiel.riggs@bilearner.com</t>
  </si>
  <si>
    <t>Brianna Johnson</t>
  </si>
  <si>
    <t>annalise.olsen@bilearner.com</t>
  </si>
  <si>
    <t>Theodore</t>
  </si>
  <si>
    <t>Savannah Oconnell</t>
  </si>
  <si>
    <t>theodore.castro@bilearner.com</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</si>
  <si>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</si>
  <si>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</si>
  <si>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</si>
  <si>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</si>
  <si>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</si>
  <si>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</si>
  <si>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</si>
  <si>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</si>
  <si>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</si>
  <si>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</si>
  <si>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</si>
  <si>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</si>
  <si>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</si>
  <si>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</si>
  <si>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</si>
  <si>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</si>
  <si>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</si>
  <si>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</si>
  <si>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</si>
  <si>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</si>
  <si>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</si>
  <si>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</si>
  <si>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</si>
  <si>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</si>
  <si>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Cheyenne</t>
  </si>
  <si>
    <t>Kathleen Hickman</t>
  </si>
  <si>
    <t>cheyenne.herman@bilearner.com</t>
  </si>
  <si>
    <t>Brendan Melendez</t>
  </si>
  <si>
    <t>emerson.zavala@bilearner.com</t>
  </si>
  <si>
    <t>Wendy Sullivan</t>
  </si>
  <si>
    <t>sawyer.oneal@bilearner.com</t>
  </si>
  <si>
    <t>Ariel Davis</t>
  </si>
  <si>
    <t>kyleigh.mathis@bilearner.com</t>
  </si>
  <si>
    <t>Nicholas Robinson</t>
  </si>
  <si>
    <t>maximus.mcdowell@bilearner.com</t>
  </si>
  <si>
    <t>Elaine Johnson</t>
  </si>
  <si>
    <t>dean.little@bilearner.com</t>
  </si>
  <si>
    <t>Rachel White</t>
  </si>
  <si>
    <t>martin.herrera@bilearner.com</t>
  </si>
  <si>
    <t>Sheri Valenzuela</t>
  </si>
  <si>
    <t>uriah.briggs@bilearner.com</t>
  </si>
  <si>
    <t>Brandon Perez</t>
  </si>
  <si>
    <t>kianna.little@bilearner.com</t>
  </si>
  <si>
    <t>Kathryn Kidd DVM</t>
  </si>
  <si>
    <t>david.kirk@bilearner.com</t>
  </si>
  <si>
    <t>Mario Moran</t>
  </si>
  <si>
    <t>alexandra.bryant@bilearner.com</t>
  </si>
  <si>
    <t>Brian Allen</t>
  </si>
  <si>
    <t>denzel.jensen@bilearner.com</t>
  </si>
  <si>
    <t>Stephanie Jackson</t>
  </si>
  <si>
    <t>fletcher.maxwell@bilearner.com</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</si>
  <si>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</si>
  <si>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</si>
  <si>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</si>
  <si>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</si>
  <si>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</si>
  <si>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</si>
  <si>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</si>
  <si>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</si>
  <si>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</si>
  <si>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</si>
  <si>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</si>
  <si>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</si>
  <si>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</si>
  <si>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Spencer Larson</t>
  </si>
  <si>
    <t>kaeden.branch@bilearner.com</t>
  </si>
  <si>
    <t>Cynthia Martin</t>
  </si>
  <si>
    <t>gabriel.swanson@bilearner.com</t>
  </si>
  <si>
    <t>Cody Hughes</t>
  </si>
  <si>
    <t>madyson.chapman@bilearner.com</t>
  </si>
  <si>
    <t>Ronald Mata</t>
  </si>
  <si>
    <t>kellen.hill@bilearner.com</t>
  </si>
  <si>
    <t>Samir</t>
  </si>
  <si>
    <t>Chad Boone</t>
  </si>
  <si>
    <t>samir.gray@bilearner.com</t>
  </si>
  <si>
    <t>Hampton</t>
  </si>
  <si>
    <t>Carmen Wilson</t>
  </si>
  <si>
    <t>stephanie.hampton@bilearner.com</t>
  </si>
  <si>
    <t>Paul Hernandez</t>
  </si>
  <si>
    <t>walter.mayo@bilearner.com</t>
  </si>
  <si>
    <t>John Ferguson</t>
  </si>
  <si>
    <t>harley.greer@bilearner.com</t>
  </si>
  <si>
    <t>Bailey Case</t>
  </si>
  <si>
    <t>misael.pratt@bilearner.com</t>
  </si>
  <si>
    <t>Sneha</t>
  </si>
  <si>
    <t>Jhaveri</t>
  </si>
  <si>
    <t>Todd Gonzales</t>
  </si>
  <si>
    <t>sneha.jhaveri@bilearner.com</t>
  </si>
  <si>
    <t>Melinda</t>
  </si>
  <si>
    <t>Saar-Beckles</t>
  </si>
  <si>
    <t>Deanna Kerr</t>
  </si>
  <si>
    <t>melinda.saar-beckles@bilearner.com</t>
  </si>
  <si>
    <t>Elizabeth</t>
  </si>
  <si>
    <t>Meads</t>
  </si>
  <si>
    <t>Matthew Wilcox</t>
  </si>
  <si>
    <t>elizabeth.meads@bilearner.com</t>
  </si>
  <si>
    <t>Timothy Roman</t>
  </si>
  <si>
    <t>patrick.moran@bilearner.com</t>
  </si>
  <si>
    <t>Mathew</t>
  </si>
  <si>
    <t>Linden</t>
  </si>
  <si>
    <t>Steven White</t>
  </si>
  <si>
    <t>mathew.linden@bilearner.com</t>
  </si>
  <si>
    <t>Adeel</t>
  </si>
  <si>
    <t>Osturnka</t>
  </si>
  <si>
    <t>Laura Rodriguez</t>
  </si>
  <si>
    <t>adeel.osturnka@bilearner.com</t>
  </si>
  <si>
    <t>Cornett</t>
  </si>
  <si>
    <t>Joshua Smith</t>
  </si>
  <si>
    <t>lisa.cornett@bilearner.com</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</si>
  <si>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</si>
  <si>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</si>
  <si>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</si>
  <si>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</si>
  <si>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</si>
  <si>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</si>
  <si>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</si>
  <si>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</si>
  <si>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</si>
  <si>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</si>
  <si>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</si>
  <si>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</si>
  <si>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</si>
  <si>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Jonathan R</t>
  </si>
  <si>
    <t>LeBel</t>
  </si>
  <si>
    <t>James Austin</t>
  </si>
  <si>
    <t>jonathan r.lebel@bilearner.com</t>
  </si>
  <si>
    <t>Stoica</t>
  </si>
  <si>
    <t>Mrs. Megan Booker</t>
  </si>
  <si>
    <t>rick.stoica@bilearner.com</t>
  </si>
  <si>
    <t>Adil</t>
  </si>
  <si>
    <t>Sahoo</t>
  </si>
  <si>
    <t>Alexis Shaw</t>
  </si>
  <si>
    <t>adil.sahoo@bilearner.com</t>
  </si>
  <si>
    <t>Gaul</t>
  </si>
  <si>
    <t>Austin Klein</t>
  </si>
  <si>
    <t>barbara.gaul@bilearner.com</t>
  </si>
  <si>
    <t>Demita</t>
  </si>
  <si>
    <t>Cheryl Cole</t>
  </si>
  <si>
    <t>carla.demita@bilearner.com</t>
  </si>
  <si>
    <t>Katelyn Coleman</t>
  </si>
  <si>
    <t>paula.gross@bilearner.com</t>
  </si>
  <si>
    <t>Francesco A</t>
  </si>
  <si>
    <t>Barone</t>
  </si>
  <si>
    <t>Ronald Sims</t>
  </si>
  <si>
    <t>francesco a.barone@bilearner.com</t>
  </si>
  <si>
    <t>Rex</t>
  </si>
  <si>
    <t>England</t>
  </si>
  <si>
    <t>Richard Long</t>
  </si>
  <si>
    <t>rex.england@bilearner.com</t>
  </si>
  <si>
    <t>Hendrickson</t>
  </si>
  <si>
    <t>Kaitlyn Hale</t>
  </si>
  <si>
    <t>trina.hendrickson@bilearner.com</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</si>
  <si>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</si>
  <si>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</si>
  <si>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</si>
  <si>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</si>
  <si>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</si>
  <si>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</si>
  <si>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</si>
  <si>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</si>
  <si>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</si>
  <si>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</si>
  <si>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</si>
  <si>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</si>
  <si>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</si>
  <si>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</si>
  <si>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</si>
  <si>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</si>
  <si>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</si>
  <si>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</si>
  <si>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</si>
  <si>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</si>
  <si>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</si>
  <si>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</si>
  <si>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</si>
  <si>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</si>
  <si>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</si>
  <si>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Raymond Burton</t>
  </si>
  <si>
    <t>javon.mckenzie@bilearner.com</t>
  </si>
  <si>
    <t>Adam Murphy</t>
  </si>
  <si>
    <t>lilly.huynh@bilearner.com</t>
  </si>
  <si>
    <t>Kimberly Stout</t>
  </si>
  <si>
    <t>anika.robbins@bilearner.com</t>
  </si>
  <si>
    <t>Jonathan Hale</t>
  </si>
  <si>
    <t>ishaan.robinson@bilearner.com</t>
  </si>
  <si>
    <t>Robert Schmitt DDS</t>
  </si>
  <si>
    <t>paola.macdonald@bilearner.com</t>
  </si>
  <si>
    <t>Jamie Parker</t>
  </si>
  <si>
    <t>lorelei.sellers@bilearner.com</t>
  </si>
  <si>
    <t>Gillian</t>
  </si>
  <si>
    <t>Riddle</t>
  </si>
  <si>
    <t>Lauren Thomas</t>
  </si>
  <si>
    <t>gillian.riddle@bilearner.com</t>
  </si>
  <si>
    <t>Pamela Taylor</t>
  </si>
  <si>
    <t>atticus.white@bilearner.com</t>
  </si>
  <si>
    <t>Phyllis Cox</t>
  </si>
  <si>
    <t>virginia.nunez@bilearner.com</t>
  </si>
  <si>
    <t>Caden</t>
  </si>
  <si>
    <t>Jonathan Williams</t>
  </si>
  <si>
    <t>caden.taylor@bilearner.com</t>
  </si>
  <si>
    <t>Edward Navarro</t>
  </si>
  <si>
    <t>brooks.leach@bilearner.com</t>
  </si>
  <si>
    <t>Isabel</t>
  </si>
  <si>
    <t>Matthew Craig</t>
  </si>
  <si>
    <t>isabel.wyatt@bilearner.com</t>
  </si>
  <si>
    <t>Warren Pollard</t>
  </si>
  <si>
    <t>angelo.henry@bilearner.com</t>
  </si>
  <si>
    <t>Joselyn</t>
  </si>
  <si>
    <t>Felicia Smith</t>
  </si>
  <si>
    <t>joselyn.moss@bilearner.com</t>
  </si>
  <si>
    <t>Diamond</t>
  </si>
  <si>
    <t>Mcclain</t>
  </si>
  <si>
    <t>Robert Nguyen</t>
  </si>
  <si>
    <t>diamond.mcclain@bilearner.com</t>
  </si>
  <si>
    <t>Jesse Hall</t>
  </si>
  <si>
    <t>eden.dalton@bilearner.com</t>
  </si>
  <si>
    <t>George Palmer Jr.</t>
  </si>
  <si>
    <t>emely.parks@bilearner.com</t>
  </si>
  <si>
    <t>Casey Garner</t>
  </si>
  <si>
    <t>corinne.hopkins@bilearner.com</t>
  </si>
  <si>
    <t>Destiny</t>
  </si>
  <si>
    <t>Megan Harrison</t>
  </si>
  <si>
    <t>destiny.blake@bilearner.com</t>
  </si>
  <si>
    <t>Kidd</t>
  </si>
  <si>
    <t>Sierra Thompson</t>
  </si>
  <si>
    <t>zaria.kidd@bilearner.com</t>
  </si>
  <si>
    <t>Ingram</t>
  </si>
  <si>
    <t>Donna Sullivan</t>
  </si>
  <si>
    <t>adam.ingram@bilearner.com</t>
  </si>
  <si>
    <t>Timothy Pratt</t>
  </si>
  <si>
    <t>makenna.foster@bilearner.com</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</si>
  <si>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</si>
  <si>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</si>
  <si>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</si>
  <si>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</si>
  <si>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</si>
  <si>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</si>
  <si>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</si>
  <si>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</si>
  <si>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</si>
  <si>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</si>
  <si>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</si>
  <si>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</si>
  <si>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</si>
  <si>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</si>
  <si>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</si>
  <si>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</si>
  <si>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Sharon Fox</t>
  </si>
  <si>
    <t>keagan.villa@bilearner.com</t>
  </si>
  <si>
    <t>Robert Powers</t>
  </si>
  <si>
    <t>kendra.foley@bilearner.com</t>
  </si>
  <si>
    <t>Debra Phillips</t>
  </si>
  <si>
    <t>jabari.stanton@bilearner.com</t>
  </si>
  <si>
    <t>David Holt</t>
  </si>
  <si>
    <t>phoenix.farley@bilearner.com</t>
  </si>
  <si>
    <t>Lisa Ingram</t>
  </si>
  <si>
    <t>aurora.bass@bilearner.com</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</si>
  <si>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</si>
  <si>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</si>
  <si>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</si>
  <si>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</si>
  <si>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</si>
  <si>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</si>
  <si>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</si>
  <si>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</si>
  <si>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</si>
  <si>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</si>
  <si>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</si>
  <si>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</si>
  <si>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Heidi Williams</t>
  </si>
  <si>
    <t>davin.wade@bilearner.com</t>
  </si>
  <si>
    <t>Eric Soto</t>
  </si>
  <si>
    <t>pierce.bender@bilearner.com</t>
  </si>
  <si>
    <t>Marin</t>
  </si>
  <si>
    <t>Mosley</t>
  </si>
  <si>
    <t>Alfred Sanders</t>
  </si>
  <si>
    <t>marin.mosley@bilearner.com</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</si>
  <si>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</si>
  <si>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</si>
  <si>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</si>
  <si>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</si>
  <si>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</si>
  <si>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</si>
  <si>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</si>
  <si>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</si>
  <si>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</si>
  <si>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</si>
  <si>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</si>
  <si>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Bruce Barber</t>
  </si>
  <si>
    <t>ignacio.mcintyre@bilearner.com</t>
  </si>
  <si>
    <t>Dennis Foster</t>
  </si>
  <si>
    <t>jaydon.lambert@bilearner.com</t>
  </si>
  <si>
    <t>Ryan Kelly</t>
  </si>
  <si>
    <t>serenity.carlson@bilearner.com</t>
  </si>
  <si>
    <t>Nathan Johnson</t>
  </si>
  <si>
    <t>leslie.maynard@bilearner.com</t>
  </si>
  <si>
    <t>Philip Morris</t>
  </si>
  <si>
    <t>craig.sherman@bilearner.com</t>
  </si>
  <si>
    <t>Lilyana</t>
  </si>
  <si>
    <t>Felicia Gomez</t>
  </si>
  <si>
    <t>lilyana.huffman@bilearner.com</t>
  </si>
  <si>
    <t>Reeves</t>
  </si>
  <si>
    <t>Sandy Wilson</t>
  </si>
  <si>
    <t>jacey.reeves@bilearner.com</t>
  </si>
  <si>
    <t>Bonnie Bell</t>
  </si>
  <si>
    <t>madyson.silva@bilearner.com</t>
  </si>
  <si>
    <t>Liberty</t>
  </si>
  <si>
    <t>Jonathan Stephens</t>
  </si>
  <si>
    <t>liberty.poole@bilearner.com</t>
  </si>
  <si>
    <t>Michael Horton</t>
  </si>
  <si>
    <t>antonio.romero@bilearner.com</t>
  </si>
  <si>
    <t>Eric Young</t>
  </si>
  <si>
    <t>jaylen.butler@bilearner.com</t>
  </si>
  <si>
    <t>Gloria</t>
  </si>
  <si>
    <t>Michele Young</t>
  </si>
  <si>
    <t>gloria.marks@bilearner.com</t>
  </si>
  <si>
    <t>Jaylee</t>
  </si>
  <si>
    <t>Karen Espinoza</t>
  </si>
  <si>
    <t>jaylee.cunningham@bilearner.com</t>
  </si>
  <si>
    <t>Yvonne Reilly</t>
  </si>
  <si>
    <t>jordon.wyatt@bilearner.com</t>
  </si>
  <si>
    <t>David Ball</t>
  </si>
  <si>
    <t>darien.doyle@bilearner.com</t>
  </si>
  <si>
    <t>Dr. Terry Young</t>
  </si>
  <si>
    <t>ryan.rollins@bilearner.com</t>
  </si>
  <si>
    <t>Manuel</t>
  </si>
  <si>
    <t>manuel.haley@bilearner.com</t>
  </si>
  <si>
    <t>Anthony Saunders</t>
  </si>
  <si>
    <t>litzy.lloyd@bilearner.com</t>
  </si>
  <si>
    <t>Nancy Newman</t>
  </si>
  <si>
    <t>jett.york@bilearner.com</t>
  </si>
  <si>
    <t>Robin Jones</t>
  </si>
  <si>
    <t>natalia.bush@bilearner.com</t>
  </si>
  <si>
    <t>Jessica Saunders</t>
  </si>
  <si>
    <t>mallory.carey@bilearner.com</t>
  </si>
  <si>
    <t>Willie Compton</t>
  </si>
  <si>
    <t>pierre.tate@bilearner.com</t>
  </si>
  <si>
    <t>Andrew Thomas</t>
  </si>
  <si>
    <t>shannon.hurst@bilearner.com</t>
  </si>
  <si>
    <t>Victoria Williams</t>
  </si>
  <si>
    <t>carleigh.schultz@bilearner.com</t>
  </si>
  <si>
    <t>Rihanna</t>
  </si>
  <si>
    <t>Stephanie Gonzalez</t>
  </si>
  <si>
    <t>rihanna.briggs@bilearner.com</t>
  </si>
  <si>
    <t>Brianna Butler</t>
  </si>
  <si>
    <t>eden.levy@bilearner.com</t>
  </si>
  <si>
    <t>Donald Hamilton</t>
  </si>
  <si>
    <t>nathanial.davis@bilearner.com</t>
  </si>
  <si>
    <t>Eileen</t>
  </si>
  <si>
    <t>Amber Adams</t>
  </si>
  <si>
    <t>eileen.beard@bilearner.com</t>
  </si>
  <si>
    <t>Michael Armstrong</t>
  </si>
  <si>
    <t>kale.potter@bilearner.com</t>
  </si>
  <si>
    <t>Thomas Lewis</t>
  </si>
  <si>
    <t>sage.boyer@bilearner.com</t>
  </si>
  <si>
    <t>Christina Young</t>
  </si>
  <si>
    <t>dane.owens@bilearner.com</t>
  </si>
  <si>
    <t>Kayla Chavez</t>
  </si>
  <si>
    <t>colin.simpson@bilearner.com</t>
  </si>
  <si>
    <t>Tracey Turner</t>
  </si>
  <si>
    <t>rachel.buckley@bilearner.com</t>
  </si>
  <si>
    <t>Michelle Murphy</t>
  </si>
  <si>
    <t>maria.cameron@bilearner.com</t>
  </si>
  <si>
    <t>Sharon Jones</t>
  </si>
  <si>
    <t>judith.savage@bilearner.com</t>
  </si>
  <si>
    <t>Tony Spears</t>
  </si>
  <si>
    <t>randall.west@bilearner.com</t>
  </si>
  <si>
    <t>Palmer</t>
  </si>
  <si>
    <t>April Sutton</t>
  </si>
  <si>
    <t>caitlin.palmer@bilearner.com</t>
  </si>
  <si>
    <t>Jeffrey Robinson</t>
  </si>
  <si>
    <t>luke.heath@bilearner.com</t>
  </si>
  <si>
    <t>Esperanza</t>
  </si>
  <si>
    <t>Jeremy Frey</t>
  </si>
  <si>
    <t>esperanza.horne@bilearner.com</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</si>
  <si>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</si>
  <si>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</si>
  <si>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</si>
  <si>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</si>
  <si>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</si>
  <si>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</si>
  <si>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</si>
  <si>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</si>
  <si>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</si>
  <si>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</si>
  <si>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</si>
  <si>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Christina Smith</t>
  </si>
  <si>
    <t>tania.taylor@bilearner.com</t>
  </si>
  <si>
    <t>Steven Myers</t>
  </si>
  <si>
    <t>greta.horne@bilearner.com</t>
  </si>
  <si>
    <t>jordyn.snyder@bilearner.com</t>
  </si>
  <si>
    <t>Tracy Scott</t>
  </si>
  <si>
    <t>alex.collins@bilearner.com</t>
  </si>
  <si>
    <t>Wanda Murray</t>
  </si>
  <si>
    <t>harley.walker@bilearner.com</t>
  </si>
  <si>
    <t>Luka</t>
  </si>
  <si>
    <t>Kim Berry</t>
  </si>
  <si>
    <t>luka.novak@bilearner.com</t>
  </si>
  <si>
    <t>Skylar</t>
  </si>
  <si>
    <t>Emily Jennings</t>
  </si>
  <si>
    <t>skylar.riggs@bilearner.com</t>
  </si>
  <si>
    <t>Michael Hopkins</t>
  </si>
  <si>
    <t>shania.barrera@bilearner.com</t>
  </si>
  <si>
    <t>Cory Freeman</t>
  </si>
  <si>
    <t>trystan.fernandez@bilearner.com</t>
  </si>
  <si>
    <t>Rodney Grant</t>
  </si>
  <si>
    <t>aimee.berg@bilearner.com</t>
  </si>
  <si>
    <t>Marcus Lloyd</t>
  </si>
  <si>
    <t>kyson.scott@bilearner.com</t>
  </si>
  <si>
    <t>Lamar</t>
  </si>
  <si>
    <t>Peter Norton</t>
  </si>
  <si>
    <t>lamar.kirk@bilearner.com</t>
  </si>
  <si>
    <t>Ashley Pearson</t>
  </si>
  <si>
    <t>slade.lynn@bilearner.com</t>
  </si>
  <si>
    <t>Riley</t>
  </si>
  <si>
    <t>Larry Lewis</t>
  </si>
  <si>
    <t>riley.leon@bilearner.com</t>
  </si>
  <si>
    <t>Kelli Blair</t>
  </si>
  <si>
    <t>humberto.yoder@bilearner.com</t>
  </si>
  <si>
    <t>Terry Bautista</t>
  </si>
  <si>
    <t>michelle.pearson@bilearner.com</t>
  </si>
  <si>
    <t>Dylan Allen</t>
  </si>
  <si>
    <t>natalya.reyes@bilearner.com</t>
  </si>
  <si>
    <t>Thomas Reed</t>
  </si>
  <si>
    <t>celia.mcpherson@bilearner.com</t>
  </si>
  <si>
    <t>Brian Castillo</t>
  </si>
  <si>
    <t>matias.barton@bilearner.com</t>
  </si>
  <si>
    <t>Caitlyn</t>
  </si>
  <si>
    <t>Christopher Ball</t>
  </si>
  <si>
    <t>caitlyn.vaughan@bilearner.com</t>
  </si>
  <si>
    <t>Addyson</t>
  </si>
  <si>
    <t>Andrew Bass</t>
  </si>
  <si>
    <t>addyson.pollard@bilearner.com</t>
  </si>
  <si>
    <t>Gregory Lee</t>
  </si>
  <si>
    <t>laila.wiggins@bilearner.com</t>
  </si>
  <si>
    <t>Terrance</t>
  </si>
  <si>
    <t>Tasha Porter</t>
  </si>
  <si>
    <t>terrance.wiggins@bilearner.com</t>
  </si>
  <si>
    <t>Aliza</t>
  </si>
  <si>
    <t>Michael Jenkins</t>
  </si>
  <si>
    <t>aliza.pace@bilearner.com</t>
  </si>
  <si>
    <t>Stein</t>
  </si>
  <si>
    <t>Darlene Chambers</t>
  </si>
  <si>
    <t>mauricio.stein@bilearner.com</t>
  </si>
  <si>
    <t>Stephanie Hill</t>
  </si>
  <si>
    <t>gia.winters@bilearner.com</t>
  </si>
  <si>
    <t>Aidyn</t>
  </si>
  <si>
    <t>Melissa Young</t>
  </si>
  <si>
    <t>aidyn.cuevas@bilearner.com</t>
  </si>
  <si>
    <t>Angel</t>
  </si>
  <si>
    <t>Kenneth Vaughn</t>
  </si>
  <si>
    <t>angel.santos@bilearner.com</t>
  </si>
  <si>
    <t>Johnathan</t>
  </si>
  <si>
    <t>Mercedes Cervantes</t>
  </si>
  <si>
    <t>johnathan.huerta@bilearner.com</t>
  </si>
  <si>
    <t>Garner</t>
  </si>
  <si>
    <t>Christine Owens</t>
  </si>
  <si>
    <t>katelyn.garner@bilearner.com</t>
  </si>
  <si>
    <t>Deshawn</t>
  </si>
  <si>
    <t>Yesenia Hawkins</t>
  </si>
  <si>
    <t>deshawn.ayers@bilearner.com</t>
  </si>
  <si>
    <t>Siena</t>
  </si>
  <si>
    <t>Rebekah Jordan</t>
  </si>
  <si>
    <t>siena.meadows@bilearner.com</t>
  </si>
  <si>
    <t>Christine Johnson</t>
  </si>
  <si>
    <t>presley.padilla@bilearner.com</t>
  </si>
  <si>
    <t>Marquis</t>
  </si>
  <si>
    <t>William Livingston</t>
  </si>
  <si>
    <t>marquis.atkinson@bilearner.com</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</si>
  <si>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</si>
  <si>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</si>
  <si>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</si>
  <si>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</si>
  <si>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</si>
  <si>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</si>
  <si>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</si>
  <si>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</si>
  <si>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</si>
  <si>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</si>
  <si>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</si>
  <si>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</si>
  <si>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</si>
  <si>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</si>
  <si>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</si>
  <si>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</si>
  <si>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</si>
  <si>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</si>
  <si>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</si>
  <si>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</si>
  <si>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</si>
  <si>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</si>
  <si>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</si>
  <si>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James Smith</t>
  </si>
  <si>
    <t>jordyn.patel@bilearner.com</t>
  </si>
  <si>
    <t>Crystal Jones</t>
  </si>
  <si>
    <t>michael.acosta@bilearner.com</t>
  </si>
  <si>
    <t>Janiah</t>
  </si>
  <si>
    <t>Ball</t>
  </si>
  <si>
    <t>Amy Pearson</t>
  </si>
  <si>
    <t>janiah.ball@bilearner.com</t>
  </si>
  <si>
    <t>Emma Wilson</t>
  </si>
  <si>
    <t>brice.medina@bilearner.com</t>
  </si>
  <si>
    <t>Ismael</t>
  </si>
  <si>
    <t>Mark Adkins</t>
  </si>
  <si>
    <t>ismael.bowers@bilearner.com</t>
  </si>
  <si>
    <t>Gregory Palmer</t>
  </si>
  <si>
    <t>caden.silva@bilearner.com</t>
  </si>
  <si>
    <t>Stephanie Perez</t>
  </si>
  <si>
    <t>yadira.dean@bilearner.com</t>
  </si>
  <si>
    <t>Carolyn Campbell</t>
  </si>
  <si>
    <t>miles.roberts@bilearner.com</t>
  </si>
  <si>
    <t>Norma Parker</t>
  </si>
  <si>
    <t>joel.spence@bilearner.com</t>
  </si>
  <si>
    <t>Anna Ashley</t>
  </si>
  <si>
    <t>kole.garrison@bilearner.com</t>
  </si>
  <si>
    <t>Andersen</t>
  </si>
  <si>
    <t>Monica Jackson</t>
  </si>
  <si>
    <t>kaylin.andersen@bilearner.com</t>
  </si>
  <si>
    <t>Yareli</t>
  </si>
  <si>
    <t>Sandy Jones</t>
  </si>
  <si>
    <t>yareli.valdez@bilearner.com</t>
  </si>
  <si>
    <t>Sanford</t>
  </si>
  <si>
    <t>Thomas Williams</t>
  </si>
  <si>
    <t>rubi.sanford@bilearner.com</t>
  </si>
  <si>
    <t>Jeffrey Garcia</t>
  </si>
  <si>
    <t>jayden.bolton@bilearner.com</t>
  </si>
  <si>
    <t>Richard Reynolds</t>
  </si>
  <si>
    <t>izabella.watson@bilearner.com</t>
  </si>
  <si>
    <t>Victoria Andersen</t>
  </si>
  <si>
    <t>jon.galvan@bilearner.com</t>
  </si>
  <si>
    <t>Sarah Cortez</t>
  </si>
  <si>
    <t>halle.chan@bilearner.com</t>
  </si>
  <si>
    <t>Braeden</t>
  </si>
  <si>
    <t>Lynn Beasley DVM</t>
  </si>
  <si>
    <t>braeden.moss@bilearner.com</t>
  </si>
  <si>
    <t>Brandon Walter</t>
  </si>
  <si>
    <t>fernando.mcdowell@bilearner.com</t>
  </si>
  <si>
    <t>Triston</t>
  </si>
  <si>
    <t>Diana Stewart</t>
  </si>
  <si>
    <t>triston.ewing@bilearner.com</t>
  </si>
  <si>
    <t>Christopher Martin</t>
  </si>
  <si>
    <t>pablo.yates@bilearner.com</t>
  </si>
  <si>
    <t>James Cole</t>
  </si>
  <si>
    <t>jordan.hayes@bilearner.com</t>
  </si>
  <si>
    <t>Amy Dominguez</t>
  </si>
  <si>
    <t>kianna.wilkerson@bilearner.com</t>
  </si>
  <si>
    <t>Kenneth Powell</t>
  </si>
  <si>
    <t>paul.steele@bilearner.com</t>
  </si>
  <si>
    <t>Timothy Kidd</t>
  </si>
  <si>
    <t>jason.moyer@bilearner.com</t>
  </si>
  <si>
    <t>Dawn Stark</t>
  </si>
  <si>
    <t>larissa.taylor@bilearner.com</t>
  </si>
  <si>
    <t>Aryanna</t>
  </si>
  <si>
    <t>Lisa Griffin</t>
  </si>
  <si>
    <t>aryanna.larson@bilearner.com</t>
  </si>
  <si>
    <t>Eliana</t>
  </si>
  <si>
    <t>Susan Herrera</t>
  </si>
  <si>
    <t>eliana.hammond@bilearner.com</t>
  </si>
  <si>
    <t>Julie Larson</t>
  </si>
  <si>
    <t>adrien.krause@bilearner.com</t>
  </si>
  <si>
    <t>Galloway</t>
  </si>
  <si>
    <t>Ryan Johnson</t>
  </si>
  <si>
    <t>annie.galloway@bilearner.com</t>
  </si>
  <si>
    <t>Emily King</t>
  </si>
  <si>
    <t>kamryn.mckinney@bilearner.com</t>
  </si>
  <si>
    <t>Dahlia</t>
  </si>
  <si>
    <t>Gloria Taylor</t>
  </si>
  <si>
    <t>dahlia.waller@bilearner.com</t>
  </si>
  <si>
    <t>Alonzo</t>
  </si>
  <si>
    <t>Mr. David Dudley</t>
  </si>
  <si>
    <t>alonzo.bradley@bilearner.com</t>
  </si>
  <si>
    <t>Aaron Erickson</t>
  </si>
  <si>
    <t>harley.soto@bilearner.com</t>
  </si>
  <si>
    <t>Belen</t>
  </si>
  <si>
    <t>Roy Mora</t>
  </si>
  <si>
    <t>belen.vasquez@bilearner.com</t>
  </si>
  <si>
    <t>James Chapman</t>
  </si>
  <si>
    <t>charlize.rocha@bilearner.com</t>
  </si>
  <si>
    <t>Louis Griffith</t>
  </si>
  <si>
    <t>aleena.david@bilearner.com</t>
  </si>
  <si>
    <t>Michael Powell</t>
  </si>
  <si>
    <t>bridger.alvarado@bilearner.com</t>
  </si>
  <si>
    <t>Nicole Henderson</t>
  </si>
  <si>
    <t>cannon.morgan@bilearner.com</t>
  </si>
  <si>
    <t>Ryan Larson</t>
  </si>
  <si>
    <t>weston.ramsey@bilearner.com</t>
  </si>
  <si>
    <t>Carly Rogers</t>
  </si>
  <si>
    <t>adison.ray@bilearner.com</t>
  </si>
  <si>
    <t>Aarav</t>
  </si>
  <si>
    <t>Espinoza</t>
  </si>
  <si>
    <t>David Ali</t>
  </si>
  <si>
    <t>aarav.espinoza@bilearner.com</t>
  </si>
  <si>
    <t>Katherine Blanchard</t>
  </si>
  <si>
    <t>destiney.barry@bilearner.com</t>
  </si>
  <si>
    <t>Dennis Simpson</t>
  </si>
  <si>
    <t>ulises.herring@bilearner.com</t>
  </si>
  <si>
    <t>Mr. Justin Moore</t>
  </si>
  <si>
    <t>marquis.cardenas@bilearner.com</t>
  </si>
  <si>
    <t>Miya</t>
  </si>
  <si>
    <t>Brett Davies</t>
  </si>
  <si>
    <t>miya.cruz@bilearner.com</t>
  </si>
  <si>
    <t>Floyd</t>
  </si>
  <si>
    <t>Susan Hahn</t>
  </si>
  <si>
    <t>erin.floyd@bilearner.com</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</si>
  <si>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</si>
  <si>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</si>
  <si>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</si>
  <si>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</si>
  <si>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</si>
  <si>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</si>
  <si>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</si>
  <si>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</si>
  <si>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</si>
  <si>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</si>
  <si>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</si>
  <si>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Eric Houston</t>
  </si>
  <si>
    <t>joanna.bradley@bilearner.com</t>
  </si>
  <si>
    <t>Sade</t>
  </si>
  <si>
    <t>Paul Gonzalez</t>
  </si>
  <si>
    <t>sade.smith@bilearner.com</t>
  </si>
  <si>
    <t>Lowan M</t>
  </si>
  <si>
    <t>Biden</t>
  </si>
  <si>
    <t>Taylor Grant</t>
  </si>
  <si>
    <t>lowan m.biden@bilearner.com</t>
  </si>
  <si>
    <t>Alexandra Riley</t>
  </si>
  <si>
    <t>lauren.peters@bilearner.com</t>
  </si>
  <si>
    <t>Shenice</t>
  </si>
  <si>
    <t>Gold</t>
  </si>
  <si>
    <t>Jennifer Munoz</t>
  </si>
  <si>
    <t>shenice.gold@bilearner.com</t>
  </si>
  <si>
    <t>Brigit</t>
  </si>
  <si>
    <t>McCarthy</t>
  </si>
  <si>
    <t>Ian Jenkins</t>
  </si>
  <si>
    <t>brigit.mccarthy@bilearner.com</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</si>
  <si>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</si>
  <si>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</si>
  <si>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</si>
  <si>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</si>
  <si>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</si>
  <si>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</si>
  <si>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</si>
  <si>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</si>
  <si>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</si>
  <si>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</si>
  <si>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</si>
  <si>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Jesse Bell</t>
  </si>
  <si>
    <t>richard.newman@bilearner.com</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</si>
  <si>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</si>
  <si>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</si>
  <si>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</si>
  <si>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</si>
  <si>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</si>
  <si>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</si>
  <si>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</si>
  <si>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</si>
  <si>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</si>
  <si>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</si>
  <si>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</si>
  <si>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</si>
  <si>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</si>
  <si>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</si>
  <si>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</si>
  <si>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Kathy Hart</t>
  </si>
  <si>
    <t>tanya.foreman@bilearner.com</t>
  </si>
  <si>
    <t>Jeremy Alexander</t>
  </si>
  <si>
    <t>roger.walker@bilearner.com</t>
  </si>
  <si>
    <t>Tayana</t>
  </si>
  <si>
    <t>Jeannite</t>
  </si>
  <si>
    <t>Patricia Lowe</t>
  </si>
  <si>
    <t>tayana.jeannite@bilearner.com</t>
  </si>
  <si>
    <t>Heitzman</t>
  </si>
  <si>
    <t>Catherine Rodriguez</t>
  </si>
  <si>
    <t>anthony.heitzman@bilearner.com</t>
  </si>
  <si>
    <t>Violeta</t>
  </si>
  <si>
    <t>Ferreira</t>
  </si>
  <si>
    <t>Melinda Davidson</t>
  </si>
  <si>
    <t>violeta.ferreira@bilearner.com</t>
  </si>
  <si>
    <t>Geoff</t>
  </si>
  <si>
    <t>Dickinson</t>
  </si>
  <si>
    <t>Nicholas Smith</t>
  </si>
  <si>
    <t>geoff.dickinson@bilearner.com</t>
  </si>
  <si>
    <t>Monica Cochran</t>
  </si>
  <si>
    <t>justice.gentry@bilearner.com</t>
  </si>
  <si>
    <t>Brenda Duncan</t>
  </si>
  <si>
    <t>kason.kramer@bilearner.com</t>
  </si>
  <si>
    <t>Alfredo</t>
  </si>
  <si>
    <t>Wesley Pearson</t>
  </si>
  <si>
    <t>alfredo.perry@bilearner.com</t>
  </si>
  <si>
    <t>Daniel Rowe</t>
  </si>
  <si>
    <t>skyler.drake@bilearner.com</t>
  </si>
  <si>
    <t>Brittney Stone</t>
  </si>
  <si>
    <t>moshe.copeland@bilearner.com</t>
  </si>
  <si>
    <t>Pamela Suarez</t>
  </si>
  <si>
    <t>harley.nunez@bilearner.com</t>
  </si>
  <si>
    <t>Sammy</t>
  </si>
  <si>
    <t>Tiffany Smith</t>
  </si>
  <si>
    <t>sammy.walter@bilearner.com</t>
  </si>
  <si>
    <t>Jason Huber</t>
  </si>
  <si>
    <t>ronnie.haas@bilearner.com</t>
  </si>
  <si>
    <t>Zachary Hill</t>
  </si>
  <si>
    <t>kira.robertson@bilearner.com</t>
  </si>
  <si>
    <t>Danny Young</t>
  </si>
  <si>
    <t>jaqueline.ford@bilearner.com</t>
  </si>
  <si>
    <t>Kenneth Huff</t>
  </si>
  <si>
    <t>trace.cherry@bilearner.com</t>
  </si>
  <si>
    <t>Charles Brock</t>
  </si>
  <si>
    <t>travis.cardenas@bilearner.com</t>
  </si>
  <si>
    <t>Lori Morton</t>
  </si>
  <si>
    <t>reyna.hicks@bilearner.com</t>
  </si>
  <si>
    <t>Thomas Nguyen</t>
  </si>
  <si>
    <t>trent.sandoval@bilearner.com</t>
  </si>
  <si>
    <t>Miss Angel Elliott</t>
  </si>
  <si>
    <t>reginald.dougherty@bilearner.com</t>
  </si>
  <si>
    <t>Dwayne Johnson</t>
  </si>
  <si>
    <t>paul.greer@bilearner.com</t>
  </si>
  <si>
    <t>Tiara</t>
  </si>
  <si>
    <t>Lisa Walters</t>
  </si>
  <si>
    <t>tiara.velez@bilearner.com</t>
  </si>
  <si>
    <t>Brandon Coleman</t>
  </si>
  <si>
    <t>mareli.wilson@bilearner.com</t>
  </si>
  <si>
    <t>Efrain</t>
  </si>
  <si>
    <t>Michael Smith</t>
  </si>
  <si>
    <t>efrain.underwood@bilearner.com</t>
  </si>
  <si>
    <t>Powell</t>
  </si>
  <si>
    <t>Gabriela Boyd</t>
  </si>
  <si>
    <t>madeline.powell@bilearner.com</t>
  </si>
  <si>
    <t>Kevin Robertson</t>
  </si>
  <si>
    <t>alfred.goodman@bilearner.com</t>
  </si>
  <si>
    <t>Aracely</t>
  </si>
  <si>
    <t>Tony Moyer</t>
  </si>
  <si>
    <t>aracely.kelly@bilearner.com</t>
  </si>
  <si>
    <t>Heidi Ruiz</t>
  </si>
  <si>
    <t>morgan.velazquez@bilearner.com</t>
  </si>
  <si>
    <t>Valerie Gallagher</t>
  </si>
  <si>
    <t>isla.becker@bilearner.com</t>
  </si>
  <si>
    <t>Walter Sanchez</t>
  </si>
  <si>
    <t>scott.sanford@bilearner.com</t>
  </si>
  <si>
    <t>Deja</t>
  </si>
  <si>
    <t>Misty Preston</t>
  </si>
  <si>
    <t>deja.ritter@bilearner.com</t>
  </si>
  <si>
    <t>Amelia</t>
  </si>
  <si>
    <t>Danielle Long</t>
  </si>
  <si>
    <t>amelia.gamble@bilearner.com</t>
  </si>
  <si>
    <t>Pranav</t>
  </si>
  <si>
    <t>Michael Hendricks</t>
  </si>
  <si>
    <t>pranav.middleton@bilearner.com</t>
  </si>
  <si>
    <t>Ashley Hill</t>
  </si>
  <si>
    <t>moshe.hunter@bilearner.com</t>
  </si>
  <si>
    <t>Douglas Washington</t>
  </si>
  <si>
    <t>arjun.gibson@bilearner.com</t>
  </si>
  <si>
    <t>Alaina</t>
  </si>
  <si>
    <t>alaina.jenkins@bilearner.com</t>
  </si>
  <si>
    <t>Thomas Humphrey</t>
  </si>
  <si>
    <t>elyse.morrow@bilearner.com</t>
  </si>
  <si>
    <t>Paula Perez</t>
  </si>
  <si>
    <t>lincoln.brady@bilearner.com</t>
  </si>
  <si>
    <t>Allisson</t>
  </si>
  <si>
    <t>Scott Torres</t>
  </si>
  <si>
    <t>allisson.braun@bilearner.com</t>
  </si>
  <si>
    <t>Miguel Rodgers</t>
  </si>
  <si>
    <t>leonel.chang@bilearner.com</t>
  </si>
  <si>
    <t>Grant Brooks</t>
  </si>
  <si>
    <t>marshall.lucas@bilearner.com</t>
  </si>
  <si>
    <t>Kristina Jackson</t>
  </si>
  <si>
    <t>haiden.scott@bilearner.com</t>
  </si>
  <si>
    <t>Melissa Stuart</t>
  </si>
  <si>
    <t>kyan.miranda@bilearner.com</t>
  </si>
  <si>
    <t>Deborah Lopez</t>
  </si>
  <si>
    <t>ayanna.garrison@bilearner.com</t>
  </si>
  <si>
    <t>Erin George</t>
  </si>
  <si>
    <t>alan.woods@bilearner.com</t>
  </si>
  <si>
    <t>Brian Green</t>
  </si>
  <si>
    <t>teagan.phelps@bilearner.com</t>
  </si>
  <si>
    <t>Tommy Lee</t>
  </si>
  <si>
    <t>malachi.burnett@bilearner.com</t>
  </si>
  <si>
    <t>Kadin</t>
  </si>
  <si>
    <t>Kevin Davis</t>
  </si>
  <si>
    <t>kadin.mcdowell@bilearner.com</t>
  </si>
  <si>
    <t>reed.brandt@bilearner.com</t>
  </si>
  <si>
    <t>Maria Hall</t>
  </si>
  <si>
    <t>cristofer.schwartz@bilearner.com</t>
  </si>
  <si>
    <t>Jaelynn</t>
  </si>
  <si>
    <t>Bryan Clark</t>
  </si>
  <si>
    <t>jaelynn.salazar@bilearner.com</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</si>
  <si>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</si>
  <si>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</si>
  <si>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</si>
  <si>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</si>
  <si>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</si>
  <si>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</si>
  <si>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</si>
  <si>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</si>
  <si>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</si>
  <si>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</si>
  <si>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</si>
  <si>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</si>
  <si>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</si>
  <si>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</si>
  <si>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Evan Hernandez</t>
  </si>
  <si>
    <t>marquis.johns@bilearner.com</t>
  </si>
  <si>
    <t>Caleb Floyd Jr.</t>
  </si>
  <si>
    <t>areli.torres@bilearner.com</t>
  </si>
  <si>
    <t>Brandon Atkinson</t>
  </si>
  <si>
    <t>rey.morton@bilearner.com</t>
  </si>
  <si>
    <t>Alisha Ramirez</t>
  </si>
  <si>
    <t>deven.gillespie@bilearner.com</t>
  </si>
  <si>
    <t>Caroline Duffy</t>
  </si>
  <si>
    <t>rowan.gilbert@bilearner.com</t>
  </si>
  <si>
    <t>Cullen</t>
  </si>
  <si>
    <t>Charles Dean</t>
  </si>
  <si>
    <t>cullen.ruiz@bilearner.com</t>
  </si>
  <si>
    <t>Nicholas Duncan</t>
  </si>
  <si>
    <t>kamron.goodwin@bilearner.com</t>
  </si>
  <si>
    <t>Claudia</t>
  </si>
  <si>
    <t>Anna Davidson</t>
  </si>
  <si>
    <t>claudia.melton@bilearner.com</t>
  </si>
  <si>
    <t>Micheal Merritt</t>
  </si>
  <si>
    <t>francesca.lowe@bilearner.com</t>
  </si>
  <si>
    <t>Jeffrey Espinoza</t>
  </si>
  <si>
    <t>violet.horn@bilearner.com</t>
  </si>
  <si>
    <t>Joshua Diaz</t>
  </si>
  <si>
    <t>carlie.wagner@bilearner.com</t>
  </si>
  <si>
    <t>Harmony</t>
  </si>
  <si>
    <t>Joshua Hunt</t>
  </si>
  <si>
    <t>harmony.pruitt@bilearner.com</t>
  </si>
  <si>
    <t>Alex Holt</t>
  </si>
  <si>
    <t>briley.huerta@bilearner.com</t>
  </si>
  <si>
    <t>Ean</t>
  </si>
  <si>
    <t>Ralph Delgado</t>
  </si>
  <si>
    <t>ean.barajas@bilearner.com</t>
  </si>
  <si>
    <t>Dayana</t>
  </si>
  <si>
    <t>Gregory</t>
  </si>
  <si>
    <t>Rodney Burch</t>
  </si>
  <si>
    <t>dayana.gregory@bilearner.com</t>
  </si>
  <si>
    <t>Joseph Norris</t>
  </si>
  <si>
    <t>zaniyah.mccarthy@bilearner.com</t>
  </si>
  <si>
    <t>Anthony Guerrero</t>
  </si>
  <si>
    <t>matthias.simon@bilearner.com</t>
  </si>
  <si>
    <t>lyric.butler@bilearner.com</t>
  </si>
  <si>
    <t>Duran</t>
  </si>
  <si>
    <t>Richard Contreras</t>
  </si>
  <si>
    <t>bridger.duran@bilearner.com</t>
  </si>
  <si>
    <t>Shelia Goodwin</t>
  </si>
  <si>
    <t>amirah.cline@bilearner.com</t>
  </si>
  <si>
    <t>James Walker</t>
  </si>
  <si>
    <t>izaiah.gallagher@bilearner.com</t>
  </si>
  <si>
    <t>Patrick Martinez</t>
  </si>
  <si>
    <t>marcelo.galvan@bilearner.com</t>
  </si>
  <si>
    <t>Odom</t>
  </si>
  <si>
    <t>Brandon Hernandez</t>
  </si>
  <si>
    <t>kaylynn.odom@bilearner.com</t>
  </si>
  <si>
    <t>Courtney Poole</t>
  </si>
  <si>
    <t>oliver.dalton@bilearner.com</t>
  </si>
  <si>
    <t>Patience</t>
  </si>
  <si>
    <t>Deborah Diaz</t>
  </si>
  <si>
    <t>patience.henry@bilearner.com</t>
  </si>
  <si>
    <t>Meagan Gaines</t>
  </si>
  <si>
    <t>london.pennington@bilearner.com</t>
  </si>
  <si>
    <t>anna.salazar@bilearner.com</t>
  </si>
  <si>
    <t>Jamie Pope</t>
  </si>
  <si>
    <t>vicente.davis@bilearner.com</t>
  </si>
  <si>
    <t>Annabel</t>
  </si>
  <si>
    <t>Joseph Lane</t>
  </si>
  <si>
    <t>annabel.lewis@bilearner.com</t>
  </si>
  <si>
    <t>Rose Johnson</t>
  </si>
  <si>
    <t>alana.nunez@bilearner.com</t>
  </si>
  <si>
    <t>David Hicks</t>
  </si>
  <si>
    <t>jaylen.donaldson@bilearner.com</t>
  </si>
  <si>
    <t>Shelton</t>
  </si>
  <si>
    <t>Geoffrey Curtis</t>
  </si>
  <si>
    <t>malakai.shelton@bilearner.com</t>
  </si>
  <si>
    <t>Erick</t>
  </si>
  <si>
    <t>Holly Miller</t>
  </si>
  <si>
    <t>erick.wood@bilearner.com</t>
  </si>
  <si>
    <t>Ronald Shepherd DDS</t>
  </si>
  <si>
    <t>daniel.frye@bilearner.com</t>
  </si>
  <si>
    <t>Jayvon</t>
  </si>
  <si>
    <t>Jeremy Ray</t>
  </si>
  <si>
    <t>jayvon.simpson@bilearner.com</t>
  </si>
  <si>
    <t>Barbara Clark</t>
  </si>
  <si>
    <t>bryant.singleton@bilearner.com</t>
  </si>
  <si>
    <t>Joshua Peters</t>
  </si>
  <si>
    <t>adam.meza@bilearner.com</t>
  </si>
  <si>
    <t>Omari</t>
  </si>
  <si>
    <t>Daniel Smith</t>
  </si>
  <si>
    <t>omari.keller@bilearner.com</t>
  </si>
  <si>
    <t>Asher</t>
  </si>
  <si>
    <t>Audrey Hamilton</t>
  </si>
  <si>
    <t>asher.miles@bilearner.com</t>
  </si>
  <si>
    <t>Aaron Andrews</t>
  </si>
  <si>
    <t>makaila.baxter@bilearner.com</t>
  </si>
  <si>
    <t>Tommy</t>
  </si>
  <si>
    <t>tommy.carter@bilearner.com</t>
  </si>
  <si>
    <t>Zavier</t>
  </si>
  <si>
    <t>Brittany Ray</t>
  </si>
  <si>
    <t>zavier.reese@bilearner.com</t>
  </si>
  <si>
    <t>Jonathan Jones</t>
  </si>
  <si>
    <t>colt.kemp@bilearner.com</t>
  </si>
  <si>
    <t>Marco</t>
  </si>
  <si>
    <t>Brian Jennings</t>
  </si>
  <si>
    <t>marco.robles@bilearner.com</t>
  </si>
  <si>
    <t>Sandra Reed</t>
  </si>
  <si>
    <t>nick.palmer@bilearner.com</t>
  </si>
  <si>
    <t>Mekhi</t>
  </si>
  <si>
    <t>Erica Davis</t>
  </si>
  <si>
    <t>mekhi.hopkins@bilearner.com</t>
  </si>
  <si>
    <t>Sara Mckay</t>
  </si>
  <si>
    <t>eileen.oneal@bilearner.com</t>
  </si>
  <si>
    <t>Alani</t>
  </si>
  <si>
    <t>Julie Donovan</t>
  </si>
  <si>
    <t>alani.cooley@bilearner.com</t>
  </si>
  <si>
    <t>Campos</t>
  </si>
  <si>
    <t>Duane Kelly</t>
  </si>
  <si>
    <t>corinne.campos@bilearner.com</t>
  </si>
  <si>
    <t>Amy Boyd</t>
  </si>
  <si>
    <t>heaven.nelson@bilearner.com</t>
  </si>
  <si>
    <t>Baylee</t>
  </si>
  <si>
    <t>Laura Mayo</t>
  </si>
  <si>
    <t>baylee.castaneda@bilearner.com</t>
  </si>
  <si>
    <t>Brittany Rios</t>
  </si>
  <si>
    <t>morgan.roth@bilearner.com</t>
  </si>
  <si>
    <t>Charles Cruz</t>
  </si>
  <si>
    <t>kali.hensley@bilearner.com</t>
  </si>
  <si>
    <t>Florida State</t>
  </si>
  <si>
    <t>Carolyn Stewart</t>
  </si>
  <si>
    <t>beckett.sandoval@bilearner.com</t>
  </si>
  <si>
    <t>Isabell</t>
  </si>
  <si>
    <t>Daniel Hinton</t>
  </si>
  <si>
    <t>isabell.meadows@bilearner.com</t>
  </si>
  <si>
    <t>Joshua Foster</t>
  </si>
  <si>
    <t>jordin.alexander@bilearner.com</t>
  </si>
  <si>
    <t>Summer Dickerson</t>
  </si>
  <si>
    <t>frederick.carney@bilearner.com</t>
  </si>
  <si>
    <t>Mr. Joseph Ashley</t>
  </si>
  <si>
    <t>baron.lindsey@bilearner.com</t>
  </si>
  <si>
    <t>Bethany Gaines</t>
  </si>
  <si>
    <t>rigoberto.gentry@bilearner.com</t>
  </si>
  <si>
    <t>Melvin Dean</t>
  </si>
  <si>
    <t>rayne.chambers@bilearner.com</t>
  </si>
  <si>
    <t>Simmons</t>
  </si>
  <si>
    <t>Zachary Smith</t>
  </si>
  <si>
    <t>laila.simmons@bilearner.com</t>
  </si>
  <si>
    <t>carsen.schmidt@bilearner.com</t>
  </si>
  <si>
    <t>Erica Harper</t>
  </si>
  <si>
    <t>bethany.mckay@bilearner.com</t>
  </si>
  <si>
    <t>Stephanie Frost</t>
  </si>
  <si>
    <t>eden.robles@bilearner.com</t>
  </si>
  <si>
    <t>Bryan Ortega DVM</t>
  </si>
  <si>
    <t>abel.snow@bilearner.com</t>
  </si>
  <si>
    <t>Matthew Smith</t>
  </si>
  <si>
    <t>ashton.winters@bilearner.com</t>
  </si>
  <si>
    <t>Scott Stone</t>
  </si>
  <si>
    <t>josie.melton@bilearner.com</t>
  </si>
  <si>
    <t>Frances Martinez</t>
  </si>
  <si>
    <t>bruno.jimenez@bilearner.com</t>
  </si>
  <si>
    <t>Warehouse Manager</t>
  </si>
  <si>
    <t>Elijah</t>
  </si>
  <si>
    <t>Barr</t>
  </si>
  <si>
    <t>Heather Adams</t>
  </si>
  <si>
    <t>elijah.barr@bilearner.com</t>
  </si>
  <si>
    <t>Oswaldo</t>
  </si>
  <si>
    <t>Julie Hernandez</t>
  </si>
  <si>
    <t>oswaldo.hanson@bilearner.com</t>
  </si>
  <si>
    <t>Timothy Myers</t>
  </si>
  <si>
    <t>samara.roberson@bilearner.com</t>
  </si>
  <si>
    <t>Luis</t>
  </si>
  <si>
    <t>Anna Walters</t>
  </si>
  <si>
    <t>luis.frazier@bilearner.com</t>
  </si>
  <si>
    <t>Ebony Adkins</t>
  </si>
  <si>
    <t>jaquan.hancock@bilearner.com</t>
  </si>
  <si>
    <t>Molly Guerrero</t>
  </si>
  <si>
    <t>emanuel.george@bilearner.com</t>
  </si>
  <si>
    <t>Donna Duffy</t>
  </si>
  <si>
    <t>giselle.calderon@bilearner.com</t>
  </si>
  <si>
    <t>Corey Barry</t>
  </si>
  <si>
    <t>cullen.french@bilearner.com</t>
  </si>
  <si>
    <t>Braiden</t>
  </si>
  <si>
    <t>Paul Brewer</t>
  </si>
  <si>
    <t>braiden.kirby@bilearner.com</t>
  </si>
  <si>
    <t>Steven Brown</t>
  </si>
  <si>
    <t>johnathan.harmon@bilearner.com</t>
  </si>
  <si>
    <t>Camren</t>
  </si>
  <si>
    <t>Kyle Anderson</t>
  </si>
  <si>
    <t>camren.bridges@bilearner.com</t>
  </si>
  <si>
    <t>Dr. Anna Hayes DVM</t>
  </si>
  <si>
    <t>jeramiah.chandler@bilearner.com</t>
  </si>
  <si>
    <t>Dana</t>
  </si>
  <si>
    <t>Thomas Bautista</t>
  </si>
  <si>
    <t>dana.stevenson@bilearner.com</t>
  </si>
  <si>
    <t>Andrew Davis</t>
  </si>
  <si>
    <t>angelique.hogan@bilearner.com</t>
  </si>
  <si>
    <t>Moriah</t>
  </si>
  <si>
    <t>Rachel Chaney</t>
  </si>
  <si>
    <t>moriah.dodson@bilearner.com</t>
  </si>
  <si>
    <t>Rachel Barr MD</t>
  </si>
  <si>
    <t>connor.bray@bilearner.com</t>
  </si>
  <si>
    <t>Zaiden</t>
  </si>
  <si>
    <t>Michael Hays</t>
  </si>
  <si>
    <t>zaiden.leblanc@bilearner.com</t>
  </si>
  <si>
    <t>Taliyah</t>
  </si>
  <si>
    <t>Kristi Cox</t>
  </si>
  <si>
    <t>taliyah.yang@bilearner.com</t>
  </si>
  <si>
    <t>Tracey Wu</t>
  </si>
  <si>
    <t>boston.cochran@bilearner.com</t>
  </si>
  <si>
    <t>Samuel Frye</t>
  </si>
  <si>
    <t>amelia.mueller@bilearner.com</t>
  </si>
  <si>
    <t>Lillianna</t>
  </si>
  <si>
    <t>Stacey Robles</t>
  </si>
  <si>
    <t>lillianna.hull@bilearner.com</t>
  </si>
  <si>
    <t>James Flynn</t>
  </si>
  <si>
    <t>laci.frederick@bilearner.com</t>
  </si>
  <si>
    <t>Douglas Jacobson</t>
  </si>
  <si>
    <t>jayda.chapman@bilearner.com</t>
  </si>
  <si>
    <t>Scott Dawson</t>
  </si>
  <si>
    <t>kennedy.beard@bilearner.com</t>
  </si>
  <si>
    <t>Patricia Potter</t>
  </si>
  <si>
    <t>alma.hanna@bilearner.com</t>
  </si>
  <si>
    <t>Ximena</t>
  </si>
  <si>
    <t>Brian Gregory</t>
  </si>
  <si>
    <t>ximena.suarez@bilearner.com</t>
  </si>
  <si>
    <t>Jackie Davis</t>
  </si>
  <si>
    <t>aydin.dixon@bilearner.com</t>
  </si>
  <si>
    <t>Keith George</t>
  </si>
  <si>
    <t>heidi.joyce@bilearner.com</t>
  </si>
  <si>
    <t>Jennifer Smith</t>
  </si>
  <si>
    <t>elle.spears@bilearner.com</t>
  </si>
  <si>
    <t>cesar.anderson@bilearner.com</t>
  </si>
  <si>
    <t>Justin Wells</t>
  </si>
  <si>
    <t>dean.mckenzie@bilearner.com</t>
  </si>
  <si>
    <t>Rachel Crawford</t>
  </si>
  <si>
    <t>isabell.wu@bilearner.com</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</si>
  <si>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</si>
  <si>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</si>
  <si>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</si>
  <si>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</si>
  <si>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</si>
  <si>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</si>
  <si>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</si>
  <si>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</si>
  <si>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</si>
  <si>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</si>
  <si>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</si>
  <si>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</si>
  <si>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</si>
  <si>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</si>
  <si>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</si>
  <si>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Gregory Hall</t>
  </si>
  <si>
    <t>abril.joseph@bilearner.com</t>
  </si>
  <si>
    <t>Donna Yang</t>
  </si>
  <si>
    <t>bobby.levy@bilearner.com</t>
  </si>
  <si>
    <t>Gustavo</t>
  </si>
  <si>
    <t>Adrienne Barnett</t>
  </si>
  <si>
    <t>gustavo.durham@bilearner.com</t>
  </si>
  <si>
    <t>Yvonne Bush</t>
  </si>
  <si>
    <t>teagan.stevens@bilearner.com</t>
  </si>
  <si>
    <t>Neil</t>
  </si>
  <si>
    <t>Mark Silva</t>
  </si>
  <si>
    <t>neil.patton@bilearner.com</t>
  </si>
  <si>
    <t>Melissa Wheeler DDS</t>
  </si>
  <si>
    <t>khalil.guzman@bilearner.com</t>
  </si>
  <si>
    <t>Mr. Tony Collier</t>
  </si>
  <si>
    <t>alaina.mayo@bilearner.com</t>
  </si>
  <si>
    <t>Jagger</t>
  </si>
  <si>
    <t>Kathleen Johnson</t>
  </si>
  <si>
    <t>jagger.morgan@bilearner.com</t>
  </si>
  <si>
    <t>Julia Davis</t>
  </si>
  <si>
    <t>donavan.kennedy@bilearner.com</t>
  </si>
  <si>
    <t>Amanda Carter</t>
  </si>
  <si>
    <t>amy.frederick@bilearner.com</t>
  </si>
  <si>
    <t>Jenny Ray</t>
  </si>
  <si>
    <t>pierce.charles@bilearner.com</t>
  </si>
  <si>
    <t>Deegan</t>
  </si>
  <si>
    <t>Kimberly Collier</t>
  </si>
  <si>
    <t>deegan.pham@bilearner.com</t>
  </si>
  <si>
    <t>Oneill</t>
  </si>
  <si>
    <t>seth.oneill@bilearner.com</t>
  </si>
  <si>
    <t>Lindsay White</t>
  </si>
  <si>
    <t>mollie.woodward@bilearner.com</t>
  </si>
  <si>
    <t>Madeline Henderson</t>
  </si>
  <si>
    <t>baylee.warner@bilearner.com</t>
  </si>
  <si>
    <t>Erin Maxwell</t>
  </si>
  <si>
    <t>celeste.allison@bilearner.com</t>
  </si>
  <si>
    <t>Kaitlin Thomas MD</t>
  </si>
  <si>
    <t>camryn.clark@bilearner.com</t>
  </si>
  <si>
    <t>Taylor Martin</t>
  </si>
  <si>
    <t>geovanni.crawford@bilearner.com</t>
  </si>
  <si>
    <t>Danielle</t>
  </si>
  <si>
    <t>Natalie Hogan</t>
  </si>
  <si>
    <t>danielle.blanchard@bilearner.com</t>
  </si>
  <si>
    <t>Kenneth Wilkinson</t>
  </si>
  <si>
    <t>kasey.pineda@bilearner.com</t>
  </si>
  <si>
    <t>Michelle Beasley</t>
  </si>
  <si>
    <t>kenzie.friedman@bilearner.com</t>
  </si>
  <si>
    <t>Destinee</t>
  </si>
  <si>
    <t>Mejia</t>
  </si>
  <si>
    <t>Karina Hampton</t>
  </si>
  <si>
    <t>destinee.mejia@bilearner.com</t>
  </si>
  <si>
    <t>Timothy Price</t>
  </si>
  <si>
    <t>deshawn.henry@bilearner.com</t>
  </si>
  <si>
    <t>Cristian</t>
  </si>
  <si>
    <t>Jade Howell</t>
  </si>
  <si>
    <t>cristian.ritter@bilearner.com</t>
  </si>
  <si>
    <t>David Harrison</t>
  </si>
  <si>
    <t>demarcus.huffman@bilearner.com</t>
  </si>
  <si>
    <t>Courtney Neal</t>
  </si>
  <si>
    <t>regina.lopez@bilearner.com</t>
  </si>
  <si>
    <t>justice.clark@bilearner.com</t>
  </si>
  <si>
    <t>Gloria Vaughn</t>
  </si>
  <si>
    <t>tucker.sweeney@bilearner.com</t>
  </si>
  <si>
    <t>Tracy Warner</t>
  </si>
  <si>
    <t>roy.pratt@bilearner.com</t>
  </si>
  <si>
    <t>Richard Cox</t>
  </si>
  <si>
    <t>raphael.whitney@bilearner.com</t>
  </si>
  <si>
    <t>cade.palmer@bilearner.com</t>
  </si>
  <si>
    <t>Lori Martin</t>
  </si>
  <si>
    <t>abel.potts@bilearner.com</t>
  </si>
  <si>
    <t>Wayne</t>
  </si>
  <si>
    <t>Eric Lopez</t>
  </si>
  <si>
    <t>wayne.leon@bilearner.com</t>
  </si>
  <si>
    <t>Victoria Thomas</t>
  </si>
  <si>
    <t>amya.armstrong@bilearner.com</t>
  </si>
  <si>
    <t>Jennifer Dean</t>
  </si>
  <si>
    <t>johnny.whitehead@bilearner.com</t>
  </si>
  <si>
    <t>Cameron Harris</t>
  </si>
  <si>
    <t>antwan.clayton@bilearner.com</t>
  </si>
  <si>
    <t>Benjamin Cantrell</t>
  </si>
  <si>
    <t>dexter.preston@bilearner.com</t>
  </si>
  <si>
    <t>Victor Warren</t>
  </si>
  <si>
    <t>uriah.guerrero@bilearner.com</t>
  </si>
  <si>
    <t>Brian Roberts</t>
  </si>
  <si>
    <t>dakota.oliver@bilearner.com</t>
  </si>
  <si>
    <t>Tina Wright</t>
  </si>
  <si>
    <t>selena.yoder@bilearner.com</t>
  </si>
  <si>
    <t>kaila.flowers@bilearner.com</t>
  </si>
  <si>
    <t>Dashawn</t>
  </si>
  <si>
    <t>Eric Riley Jr.</t>
  </si>
  <si>
    <t>dashawn.ramirez@bilearner.com</t>
  </si>
  <si>
    <t>Meghan</t>
  </si>
  <si>
    <t>Kathy Wong</t>
  </si>
  <si>
    <t>meghan.ray@bilearner.com</t>
  </si>
  <si>
    <t>Ernest Bates</t>
  </si>
  <si>
    <t>jasiah.palmer@bilearner.com</t>
  </si>
  <si>
    <t>Brittany Allen</t>
  </si>
  <si>
    <t>jaiden.hawkins@bilearner.com</t>
  </si>
  <si>
    <t>Krystal Newton</t>
  </si>
  <si>
    <t>monserrat.miranda@bilearner.com</t>
  </si>
  <si>
    <t>Alexandra Goodman</t>
  </si>
  <si>
    <t>johnathon.lynch@bilearner.com</t>
  </si>
  <si>
    <t>Dayanara</t>
  </si>
  <si>
    <t>Kevin Baker</t>
  </si>
  <si>
    <t>dayanara.murray@bilearner.com</t>
  </si>
  <si>
    <t>Holly Mooney</t>
  </si>
  <si>
    <t>alessandro.sawyer@bilearner.com</t>
  </si>
  <si>
    <t>Kaylen</t>
  </si>
  <si>
    <t>Latasha Garrison</t>
  </si>
  <si>
    <t>kaylen.hogan@bilearner.com</t>
  </si>
  <si>
    <t>James Hawkins</t>
  </si>
  <si>
    <t>karley.michael@bilearner.com</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</si>
  <si>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</si>
  <si>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</si>
  <si>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</si>
  <si>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</si>
  <si>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</si>
  <si>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</si>
  <si>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</si>
  <si>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</si>
  <si>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</si>
  <si>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</si>
  <si>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</si>
  <si>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</si>
  <si>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</si>
  <si>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</si>
  <si>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</si>
  <si>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</si>
  <si>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Marianne</t>
  </si>
  <si>
    <t>John Lutz</t>
  </si>
  <si>
    <t>marianne.eaton@bilearner.com</t>
  </si>
  <si>
    <t>Rossetti</t>
  </si>
  <si>
    <t>Dominique Espinoza</t>
  </si>
  <si>
    <t>bruno.rossetti@bilearner.com</t>
  </si>
  <si>
    <t>Roxana</t>
  </si>
  <si>
    <t>Goyal</t>
  </si>
  <si>
    <t>Roy Bradshaw</t>
  </si>
  <si>
    <t>roxana.goyal@bilearner.com</t>
  </si>
  <si>
    <t>Bonnie Clayton</t>
  </si>
  <si>
    <t>thomas.barbara@bilearner.com</t>
  </si>
  <si>
    <t>O'hare</t>
  </si>
  <si>
    <t>Maria Nelson</t>
  </si>
  <si>
    <t>lynn.o'hare@bilearner.com</t>
  </si>
  <si>
    <t>Abdellah</t>
  </si>
  <si>
    <t>Veera</t>
  </si>
  <si>
    <t>Jeffrey Gray</t>
  </si>
  <si>
    <t>abdellah.veera@bilearner.com</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</si>
  <si>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</si>
  <si>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</si>
  <si>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</si>
  <si>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</si>
  <si>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</si>
  <si>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</si>
  <si>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</si>
  <si>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</si>
  <si>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</si>
  <si>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</si>
  <si>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</si>
  <si>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</si>
  <si>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</si>
  <si>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Hamish</t>
  </si>
  <si>
    <t>Garneau</t>
  </si>
  <si>
    <t>Brandy Ferguson</t>
  </si>
  <si>
    <t>hamish.garneau@bilearner.com</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</si>
  <si>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</si>
  <si>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</si>
  <si>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</si>
  <si>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</si>
  <si>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</si>
  <si>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</si>
  <si>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</si>
  <si>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</si>
  <si>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</si>
  <si>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</si>
  <si>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</si>
  <si>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</si>
  <si>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</si>
  <si>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</si>
  <si>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</si>
  <si>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</si>
  <si>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</si>
  <si>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</si>
  <si>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</si>
  <si>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</si>
  <si>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</si>
  <si>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</si>
  <si>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</si>
  <si>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</si>
  <si>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</si>
  <si>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</si>
  <si>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Georgia State</t>
  </si>
  <si>
    <t>Andrea Welch</t>
  </si>
  <si>
    <t>gloria.small@bilearner.com</t>
  </si>
  <si>
    <t>Jennifer Lopez</t>
  </si>
  <si>
    <t>alisa.aguirre@bilearner.com</t>
  </si>
  <si>
    <t>Sterling</t>
  </si>
  <si>
    <t>Dawn Schultz</t>
  </si>
  <si>
    <t>sterling.davila@bilearner.com</t>
  </si>
  <si>
    <t>Emily Rodriguez</t>
  </si>
  <si>
    <t>saniya.bradley@bilearner.com</t>
  </si>
  <si>
    <t>James Hamilton</t>
  </si>
  <si>
    <t>drake.ashley@bilearner.com</t>
  </si>
  <si>
    <t>Michelle Kramer</t>
  </si>
  <si>
    <t>rosemary.manning@bilearner.com</t>
  </si>
  <si>
    <t>Adrianna</t>
  </si>
  <si>
    <t>Melissa Bennett</t>
  </si>
  <si>
    <t>adrianna.johnston@bilearner.com</t>
  </si>
  <si>
    <t>Ruby</t>
  </si>
  <si>
    <t>Bruce West</t>
  </si>
  <si>
    <t>ruby.bean@bilearner.com</t>
  </si>
  <si>
    <t>Patricia Lee</t>
  </si>
  <si>
    <t>annalise.avila@bilearner.com</t>
  </si>
  <si>
    <t>carley.irwin@bilearner.com</t>
  </si>
  <si>
    <t>Makenzie</t>
  </si>
  <si>
    <t>Carlos Miller</t>
  </si>
  <si>
    <t>makenzie.mercer@bilearner.com</t>
  </si>
  <si>
    <t>Jim Mccormick</t>
  </si>
  <si>
    <t>julia.vargas@bilearner.com</t>
  </si>
  <si>
    <t>Catherine Harris</t>
  </si>
  <si>
    <t>parker.harrison@bilearner.com</t>
  </si>
  <si>
    <t>Jeffrey Webb</t>
  </si>
  <si>
    <t>emmett.york@bilearner.com</t>
  </si>
  <si>
    <t>Landin</t>
  </si>
  <si>
    <t>James Williamson</t>
  </si>
  <si>
    <t>landin.walton@bilearner.com</t>
  </si>
  <si>
    <t>Landon</t>
  </si>
  <si>
    <t>Samantha David</t>
  </si>
  <si>
    <t>landon.mayo@bilearner.com</t>
  </si>
  <si>
    <t>Anne Gomez</t>
  </si>
  <si>
    <t>abby.estes@bilearner.com</t>
  </si>
  <si>
    <t>Brenda Chandler</t>
  </si>
  <si>
    <t>rachael.pena@bilearner.com</t>
  </si>
  <si>
    <t>Taylor Kim</t>
  </si>
  <si>
    <t>kyan.fritz@bilearner.com</t>
  </si>
  <si>
    <t>Lana</t>
  </si>
  <si>
    <t>Jessica Lawson</t>
  </si>
  <si>
    <t>lana.vega@bilearner.com</t>
  </si>
  <si>
    <t>Krista Hernandez</t>
  </si>
  <si>
    <t>alma.fischer@bilearner.com</t>
  </si>
  <si>
    <t>Danielle Collins</t>
  </si>
  <si>
    <t>harley.peterson@bilearner.com</t>
  </si>
  <si>
    <t>Kade</t>
  </si>
  <si>
    <t>Mary Hines</t>
  </si>
  <si>
    <t>kade.stokes@bilearner.com</t>
  </si>
  <si>
    <t>Mrs. Vickie Barber</t>
  </si>
  <si>
    <t>leonel.tanner@bilearner.com</t>
  </si>
  <si>
    <t>Barry Hernandez</t>
  </si>
  <si>
    <t>natalia.burns@bilearner.com</t>
  </si>
  <si>
    <t>Hailee</t>
  </si>
  <si>
    <t>Glenn Kelly</t>
  </si>
  <si>
    <t>hailee.raymond@bilearner.com</t>
  </si>
  <si>
    <t>Amy Reeves</t>
  </si>
  <si>
    <t>micah.douglas@bilearner.com</t>
  </si>
  <si>
    <t>Mark Rodriguez</t>
  </si>
  <si>
    <t>kaley.pollard@bilearner.com</t>
  </si>
  <si>
    <t>Shawn Wallace</t>
  </si>
  <si>
    <t>seth.fletcher@bilearner.com</t>
  </si>
  <si>
    <t>Natalie Cox</t>
  </si>
  <si>
    <t>elliana.thomas@bilearner.com</t>
  </si>
  <si>
    <t>Sarah Cannon</t>
  </si>
  <si>
    <t>edward.chung@bilearner.com</t>
  </si>
  <si>
    <t>Tessa</t>
  </si>
  <si>
    <t>Terrance Pitts</t>
  </si>
  <si>
    <t>tessa.estes@bilearner.com</t>
  </si>
  <si>
    <t>Samantha Gilbert</t>
  </si>
  <si>
    <t>charlie.carson@bilearner.com</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</si>
  <si>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</si>
  <si>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</si>
  <si>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</si>
  <si>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</si>
  <si>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</si>
  <si>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</si>
  <si>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</si>
  <si>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</si>
  <si>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</si>
  <si>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</si>
  <si>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</si>
  <si>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Roland</t>
  </si>
  <si>
    <t>Orozco</t>
  </si>
  <si>
    <t>Michael Mathews</t>
  </si>
  <si>
    <t>roland.orozco@bilearner.com</t>
  </si>
  <si>
    <t>Philip Jackson</t>
  </si>
  <si>
    <t>kaylen.fisher@bilearner.com</t>
  </si>
  <si>
    <t>Samantha Williams</t>
  </si>
  <si>
    <t>kasey.preston@bilearner.com</t>
  </si>
  <si>
    <t>Renee Jones DVM</t>
  </si>
  <si>
    <t>cruz.davila@bilearner.com</t>
  </si>
  <si>
    <t>Jim Melton</t>
  </si>
  <si>
    <t>alani.phillips@bilearner.com</t>
  </si>
  <si>
    <t>Anna Hogan</t>
  </si>
  <si>
    <t>giovanni.klein@bilearner.com</t>
  </si>
  <si>
    <t>Max</t>
  </si>
  <si>
    <t>Andrew Garcia</t>
  </si>
  <si>
    <t>max.mahoney@bilearner.com</t>
  </si>
  <si>
    <t>Perla</t>
  </si>
  <si>
    <t>Lindsey Aguilar</t>
  </si>
  <si>
    <t>perla.terry@bilearner.com</t>
  </si>
  <si>
    <t>Terry Andrade</t>
  </si>
  <si>
    <t>makai.ochoa@bilearner.com</t>
  </si>
  <si>
    <t>Amanda Ball</t>
  </si>
  <si>
    <t>caiden.hogan@bilearner.com</t>
  </si>
  <si>
    <t>Christina Nguyen</t>
  </si>
  <si>
    <t>brandon.dickerson@bilearner.com</t>
  </si>
  <si>
    <t>Kenneth Bender</t>
  </si>
  <si>
    <t>taryn.snow@bilearner.com</t>
  </si>
  <si>
    <t>Natasha Mathews</t>
  </si>
  <si>
    <t>monserrat.cooke@bilearner.com</t>
  </si>
  <si>
    <t>Tonya Jones</t>
  </si>
  <si>
    <t>zaria.mcintosh@bilearner.com</t>
  </si>
  <si>
    <t>Anthony Bass</t>
  </si>
  <si>
    <t>arely.may@bilearner.com</t>
  </si>
  <si>
    <t>Gina</t>
  </si>
  <si>
    <t>Erin Lloyd</t>
  </si>
  <si>
    <t>gina.kent@bilearner.com</t>
  </si>
  <si>
    <t>Joshua Lee</t>
  </si>
  <si>
    <t>catherine.anthony@bilearner.com</t>
  </si>
  <si>
    <t>Darlene Garcia</t>
  </si>
  <si>
    <t>wade.beltran@bilearner.com</t>
  </si>
  <si>
    <t>Mina</t>
  </si>
  <si>
    <t>Angela Griffin MD</t>
  </si>
  <si>
    <t>mina.bryant@bilearner.com</t>
  </si>
  <si>
    <t>Katrina Davis</t>
  </si>
  <si>
    <t>jonas.everett@bilearner.com</t>
  </si>
  <si>
    <t>Tamara Bailey</t>
  </si>
  <si>
    <t>makaila.pham@bilearner.com</t>
  </si>
  <si>
    <t>gloria.rose@bilearner.com</t>
  </si>
  <si>
    <t>Stephanie Lewis</t>
  </si>
  <si>
    <t>rebekah.carpenter@bilearner.com</t>
  </si>
  <si>
    <t>Vanessa Garrison</t>
  </si>
  <si>
    <t>iris.reynolds@bilearner.com</t>
  </si>
  <si>
    <t>Kennedi</t>
  </si>
  <si>
    <t>Jonathan Franco</t>
  </si>
  <si>
    <t>kennedi.howell@bilearner.com</t>
  </si>
  <si>
    <t>Mark Mills</t>
  </si>
  <si>
    <t>rashad.sutton@bilearner.com</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</si>
  <si>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</si>
  <si>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</si>
  <si>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</si>
  <si>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</si>
  <si>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</si>
  <si>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</si>
  <si>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</si>
  <si>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</si>
  <si>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</si>
  <si>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</si>
  <si>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</si>
  <si>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</si>
  <si>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</si>
  <si>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</si>
  <si>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</si>
  <si>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</si>
  <si>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Cindy Ruiz</t>
  </si>
  <si>
    <t>lillianna.hill@bilearner.com</t>
  </si>
  <si>
    <t>Regina Dickerson</t>
  </si>
  <si>
    <t>brent.henry@bilearner.com</t>
  </si>
  <si>
    <t>Perkins</t>
  </si>
  <si>
    <t>Joshua Wilson</t>
  </si>
  <si>
    <t>emmanuel.perkins@bilearner.com</t>
  </si>
  <si>
    <t>Michael Palmer</t>
  </si>
  <si>
    <t>isis.brooks@bilearner.com</t>
  </si>
  <si>
    <t>Bryan Beasley</t>
  </si>
  <si>
    <t>axel.dunlap@bilearner.com</t>
  </si>
  <si>
    <t>Tatum</t>
  </si>
  <si>
    <t>Sarah Escobar</t>
  </si>
  <si>
    <t>tatum.petty@bilearner.com</t>
  </si>
  <si>
    <t>Tabitha Cunningham</t>
  </si>
  <si>
    <t>devyn.pace@bilearner.com</t>
  </si>
  <si>
    <t>Mr. Gregory Mullins MD</t>
  </si>
  <si>
    <t>rosemary.becker@bilearner.com</t>
  </si>
  <si>
    <t>Amiah</t>
  </si>
  <si>
    <t>Michael Clark</t>
  </si>
  <si>
    <t>amiah.sweeney@bilearner.com</t>
  </si>
  <si>
    <t>Shawn Johnson</t>
  </si>
  <si>
    <t>maya.mccoy@bilearner.com</t>
  </si>
  <si>
    <t>Ty</t>
  </si>
  <si>
    <t>Kathy York</t>
  </si>
  <si>
    <t>ty.page@bilearner.com</t>
  </si>
  <si>
    <t>Cynthia Morgan</t>
  </si>
  <si>
    <t>destiney.kirby@bilearner.com</t>
  </si>
  <si>
    <t>Jace</t>
  </si>
  <si>
    <t>Alex Lopez</t>
  </si>
  <si>
    <t>jace.galloway@bilearner.com</t>
  </si>
  <si>
    <t>Angela Terry</t>
  </si>
  <si>
    <t>justice.guerra@bilearner.com</t>
  </si>
  <si>
    <t>Henry Armstrong Jr.</t>
  </si>
  <si>
    <t>quincy.cardenas@bilearner.com</t>
  </si>
  <si>
    <t>Mary Kent</t>
  </si>
  <si>
    <t>alyvia.mitchell@bilearner.com</t>
  </si>
  <si>
    <t>Kelly Brown</t>
  </si>
  <si>
    <t>lillie.potter@bilearner.com</t>
  </si>
  <si>
    <t>Sheryl Austin</t>
  </si>
  <si>
    <t>george.fritz@bilearner.com</t>
  </si>
  <si>
    <t>Christina Kennedy</t>
  </si>
  <si>
    <t>william.avila@bilearner.com</t>
  </si>
  <si>
    <t>Sara Grimes</t>
  </si>
  <si>
    <t>saniya.mosley@bilearner.com</t>
  </si>
  <si>
    <t>Teresa George</t>
  </si>
  <si>
    <t>aimee.davila@bilearner.com</t>
  </si>
  <si>
    <t>Shelly Turner</t>
  </si>
  <si>
    <t>german.hobbs@bilearner.com</t>
  </si>
  <si>
    <t>Crystal Richmond</t>
  </si>
  <si>
    <t>amy.pace@bilearner.com</t>
  </si>
  <si>
    <t>Bronson</t>
  </si>
  <si>
    <t>Theresa Holmes</t>
  </si>
  <si>
    <t>bronson.houston@bilearner.com</t>
  </si>
  <si>
    <t>Shyann</t>
  </si>
  <si>
    <t>Amanda Weiss</t>
  </si>
  <si>
    <t>shyann.hurst@bilearner.com</t>
  </si>
  <si>
    <t>Thomas Figueroa</t>
  </si>
  <si>
    <t>maddison.dixon@bilearner.com</t>
  </si>
  <si>
    <t>Madelynn</t>
  </si>
  <si>
    <t>Bradley Snyder</t>
  </si>
  <si>
    <t>madelynn.murillo@bilearner.com</t>
  </si>
  <si>
    <t>Zachery</t>
  </si>
  <si>
    <t>Dennis Richards</t>
  </si>
  <si>
    <t>zachery.moreno@bilearner.com</t>
  </si>
  <si>
    <t>Eric Aguilar</t>
  </si>
  <si>
    <t>tatum.terrell@bilearner.com</t>
  </si>
  <si>
    <t>Kathleen Bowen</t>
  </si>
  <si>
    <t>roland.berg@bilearner.com</t>
  </si>
  <si>
    <t>Chloe Berg</t>
  </si>
  <si>
    <t>lilliana.cowan@bilearner.com</t>
  </si>
  <si>
    <t>Anna Martinez</t>
  </si>
  <si>
    <t>beatrice.vance@bilearner.com</t>
  </si>
  <si>
    <t>Andrea</t>
  </si>
  <si>
    <t>Christopher Blankenship</t>
  </si>
  <si>
    <t>andrea.khan@bilearner.com</t>
  </si>
  <si>
    <t>Jackson Baird</t>
  </si>
  <si>
    <t>keagan.vaughan@bilearner.com</t>
  </si>
  <si>
    <t>Selah</t>
  </si>
  <si>
    <t>Randy Wright</t>
  </si>
  <si>
    <t>selah.ibarra@bilearner.com</t>
  </si>
  <si>
    <t>Pamela Carter</t>
  </si>
  <si>
    <t>braylen.cruz@bilearner.com</t>
  </si>
  <si>
    <t>Robert Rogers</t>
  </si>
  <si>
    <t>gabriel.smith@bilearner.com</t>
  </si>
  <si>
    <t>Michele Black</t>
  </si>
  <si>
    <t>esther.willis@bilearner.com</t>
  </si>
  <si>
    <t>Stephanie Pierce</t>
  </si>
  <si>
    <t>sydney.chang@bilearner.com</t>
  </si>
  <si>
    <t>Will</t>
  </si>
  <si>
    <t>Rebecca Moreno</t>
  </si>
  <si>
    <t>will.morse@bilearner.com</t>
  </si>
  <si>
    <t>Sexton</t>
  </si>
  <si>
    <t>Jason Brady</t>
  </si>
  <si>
    <t>yael.sexton@bilearner.com</t>
  </si>
  <si>
    <t>Jonathan Miller</t>
  </si>
  <si>
    <t>brendon.ryan@bilearner.com</t>
  </si>
  <si>
    <t>Solis</t>
  </si>
  <si>
    <t>Mary Rivera</t>
  </si>
  <si>
    <t>abbigail.solis@bilearner.com</t>
  </si>
  <si>
    <t>Eric Huber</t>
  </si>
  <si>
    <t>sincere.preston@bilearner.com</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</si>
  <si>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</si>
  <si>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</si>
  <si>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</si>
  <si>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</si>
  <si>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</si>
  <si>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</si>
  <si>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</si>
  <si>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</si>
  <si>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</si>
  <si>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</si>
  <si>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</si>
  <si>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</si>
  <si>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Mrs. Danielle Sanchez</t>
  </si>
  <si>
    <t>london.nunez@bilearner.com</t>
  </si>
  <si>
    <t>Kari Walker</t>
  </si>
  <si>
    <t>seth.huff@bilearner.com</t>
  </si>
  <si>
    <t>Justine</t>
  </si>
  <si>
    <t>Samantha Green</t>
  </si>
  <si>
    <t>justine.villanueva@bilearner.com</t>
  </si>
  <si>
    <t>Michael Spencer</t>
  </si>
  <si>
    <t>moshe.anderson@bilearner.com</t>
  </si>
  <si>
    <t>Juan Cooper</t>
  </si>
  <si>
    <t>kadyn.bush@bilearner.com</t>
  </si>
  <si>
    <t>John Taylor</t>
  </si>
  <si>
    <t>ahmed.lindsey@bilearner.com</t>
  </si>
  <si>
    <t>Ryder</t>
  </si>
  <si>
    <t>ryder.bray@bilearner.com</t>
  </si>
  <si>
    <t>Sara Figueroa</t>
  </si>
  <si>
    <t>taylor.bonilla@bilearner.com</t>
  </si>
  <si>
    <t>Samantha Butler</t>
  </si>
  <si>
    <t>jalen.richmond@bilearner.com</t>
  </si>
  <si>
    <t>Amanda White</t>
  </si>
  <si>
    <t>kayden.hill@bilearner.com</t>
  </si>
  <si>
    <t>Sarah Walker</t>
  </si>
  <si>
    <t>aubree.mooney@bilearner.com</t>
  </si>
  <si>
    <t>Haven</t>
  </si>
  <si>
    <t>Brent Davis</t>
  </si>
  <si>
    <t>haven.donaldson@bilearner.com</t>
  </si>
  <si>
    <t>Michael Brown</t>
  </si>
  <si>
    <t>neil.dunn@bilearner.com</t>
  </si>
  <si>
    <t>Elizabeth Scott</t>
  </si>
  <si>
    <t>darryl.ponce@bilearner.com</t>
  </si>
  <si>
    <t>Marco Stephenson</t>
  </si>
  <si>
    <t>cade.heath@bilearner.com</t>
  </si>
  <si>
    <t>Hooper</t>
  </si>
  <si>
    <t>Kevin Fitzgerald</t>
  </si>
  <si>
    <t>sidney.hooper@bilearner.com</t>
  </si>
  <si>
    <t>Jerry Williams</t>
  </si>
  <si>
    <t>johnathan.mayo@bilearner.com</t>
  </si>
  <si>
    <t>James Ward</t>
  </si>
  <si>
    <t>anika.arroyo@bilearner.com</t>
  </si>
  <si>
    <t>Patrick Wood</t>
  </si>
  <si>
    <t>fatima.kemp@bilearner.com</t>
  </si>
  <si>
    <t>Patrick Hart</t>
  </si>
  <si>
    <t>lilianna.conway@bilearner.com</t>
  </si>
  <si>
    <t>Linda Gonzales</t>
  </si>
  <si>
    <t>tony.cooke@bilearner.com</t>
  </si>
  <si>
    <t>Trevor</t>
  </si>
  <si>
    <t>Jack Branch</t>
  </si>
  <si>
    <t>trevor.barry@bilearner.com</t>
  </si>
  <si>
    <t>Marisa</t>
  </si>
  <si>
    <t>Courtney Chambers</t>
  </si>
  <si>
    <t>marisa.frank@bilearner.com</t>
  </si>
  <si>
    <t>Andre Pacheco</t>
  </si>
  <si>
    <t>shania.flores@bilearner.com</t>
  </si>
  <si>
    <t>Angela Fowler</t>
  </si>
  <si>
    <t>andre.allison@bilearner.com</t>
  </si>
  <si>
    <t>Patricia Doyle</t>
  </si>
  <si>
    <t>destiny.bright@bilearner.com</t>
  </si>
  <si>
    <t>Benjamin Cook</t>
  </si>
  <si>
    <t>karli.parks@bilearner.com</t>
  </si>
  <si>
    <t>Jeff Cabrera</t>
  </si>
  <si>
    <t>mylie.callahan@bilearner.com</t>
  </si>
  <si>
    <t>Chris Burke</t>
  </si>
  <si>
    <t>jadiel.dickson@bilearner.com</t>
  </si>
  <si>
    <t>Keith Rasmussen</t>
  </si>
  <si>
    <t>aliya.moss@bilearner.com</t>
  </si>
  <si>
    <t>Tammy Small</t>
  </si>
  <si>
    <t>kylie.roman@bilearner.com</t>
  </si>
  <si>
    <t>Phillip Little</t>
  </si>
  <si>
    <t>karter.thornton@bilearner.com</t>
  </si>
  <si>
    <t>Thomas Rios</t>
  </si>
  <si>
    <t>ronald.bullock@bilearner.com</t>
  </si>
  <si>
    <t>Sharon</t>
  </si>
  <si>
    <t>Kathy Kelley</t>
  </si>
  <si>
    <t>sharon.beltran@bilearner.com</t>
  </si>
  <si>
    <t>Christopher Sexton</t>
  </si>
  <si>
    <t>maren.anderson@bilearner.com</t>
  </si>
  <si>
    <t>Evan Schultz</t>
  </si>
  <si>
    <t>cruz.ashley@bilearner.com</t>
  </si>
  <si>
    <t>Enzo</t>
  </si>
  <si>
    <t>Joshua Burton</t>
  </si>
  <si>
    <t>enzo.carney@bilearner.com</t>
  </si>
  <si>
    <t>Walter Henry</t>
  </si>
  <si>
    <t>marquis.joseph@bilearner.com</t>
  </si>
  <si>
    <t>Victor</t>
  </si>
  <si>
    <t>Jonathan Richards</t>
  </si>
  <si>
    <t>victor.ibarra@bilearner.com</t>
  </si>
  <si>
    <t>Kevin Escobar</t>
  </si>
  <si>
    <t>annabelle.marquez@bilearner.com</t>
  </si>
  <si>
    <t>Romeo</t>
  </si>
  <si>
    <t>Thomas Elliott</t>
  </si>
  <si>
    <t>romeo.gordon@bilearner.com</t>
  </si>
  <si>
    <t>Jose Brown</t>
  </si>
  <si>
    <t>aimee.hughes@bilearner.com</t>
  </si>
  <si>
    <t>Rachel Rice</t>
  </si>
  <si>
    <t>dennis.hays@bilearner.com</t>
  </si>
  <si>
    <t>Cory Lopez</t>
  </si>
  <si>
    <t>kelly.fritz@bilearner.com</t>
  </si>
  <si>
    <t>Alec Phillips</t>
  </si>
  <si>
    <t>darnell.shelton@bilearner.com</t>
  </si>
  <si>
    <t>David Hernandez</t>
  </si>
  <si>
    <t>sabrina.holt@bilearner.com</t>
  </si>
  <si>
    <t>Heidi Terry</t>
  </si>
  <si>
    <t>zoie.logan@bilearner.com</t>
  </si>
  <si>
    <t>Travis Griffith</t>
  </si>
  <si>
    <t>finley.medina@bilearner.com</t>
  </si>
  <si>
    <t>Joanna Nguyen</t>
  </si>
  <si>
    <t>lizeth.middleton@bilearner.com</t>
  </si>
  <si>
    <t>Amanda Young</t>
  </si>
  <si>
    <t>odin.camacho@bilearner.com</t>
  </si>
  <si>
    <t>Sean Walsh</t>
  </si>
  <si>
    <t>dakota.lowery@bilearner.com</t>
  </si>
  <si>
    <t>Jerry Gilbert</t>
  </si>
  <si>
    <t>skyla.santiago@bilearner.com</t>
  </si>
  <si>
    <t>Meghan Green</t>
  </si>
  <si>
    <t>harley.beard@bilearner.com</t>
  </si>
  <si>
    <t>Penny Campbell DDS</t>
  </si>
  <si>
    <t>summer.barber@bilearner.com</t>
  </si>
  <si>
    <t>Stephanie Petty</t>
  </si>
  <si>
    <t>stephen.mcmillan@bilearner.com</t>
  </si>
  <si>
    <t>Alyssa Moore</t>
  </si>
  <si>
    <t>rylan.garrison@bilearner.com</t>
  </si>
  <si>
    <t>Danielle Hanson</t>
  </si>
  <si>
    <t>kyler.cherry@bilearner.com</t>
  </si>
  <si>
    <t>Paige Savage</t>
  </si>
  <si>
    <t>corinne.reeves@bilearner.com</t>
  </si>
  <si>
    <t>Lorenzo</t>
  </si>
  <si>
    <t>Samantha Thomas</t>
  </si>
  <si>
    <t>lorenzo.short@bilearner.com</t>
  </si>
  <si>
    <t>Scott Powell</t>
  </si>
  <si>
    <t>taniya.kane@bilearner.com</t>
  </si>
  <si>
    <t>Laura Wong</t>
  </si>
  <si>
    <t>nevaeh.mcmillan@bilearner.com</t>
  </si>
  <si>
    <t>Erin Allen</t>
  </si>
  <si>
    <t>dillon.larson@bilearner.com</t>
  </si>
  <si>
    <t>Ivan Bryant</t>
  </si>
  <si>
    <t>willie.howe@bilearner.com</t>
  </si>
  <si>
    <t>Karen Lin</t>
  </si>
  <si>
    <t>selina.jefferson@bilearner.com</t>
  </si>
  <si>
    <t>Tina Munoz</t>
  </si>
  <si>
    <t>serenity.montgomery@bilearner.com</t>
  </si>
  <si>
    <t>Aaron Stewart</t>
  </si>
  <si>
    <t>kamila.sanders@bilearner.com</t>
  </si>
  <si>
    <t>Nicole Holland</t>
  </si>
  <si>
    <t>rose.mcguire@bilearner.com</t>
  </si>
  <si>
    <t>Jonathan Brown</t>
  </si>
  <si>
    <t>brenton.zavala@bilearner.com</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</si>
  <si>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</si>
  <si>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</si>
  <si>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</si>
  <si>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</si>
  <si>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</si>
  <si>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</si>
  <si>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</si>
  <si>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</si>
  <si>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</si>
  <si>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</si>
  <si>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</si>
  <si>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</si>
  <si>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</si>
  <si>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</si>
  <si>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</si>
  <si>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</si>
  <si>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</si>
  <si>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</si>
  <si>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</si>
  <si>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</si>
  <si>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</si>
  <si>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</si>
  <si>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</si>
  <si>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</si>
  <si>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Donna Lawson</t>
  </si>
  <si>
    <t>brenden.leach@bilearner.com</t>
  </si>
  <si>
    <t>Jakobe</t>
  </si>
  <si>
    <t>Erickson</t>
  </si>
  <si>
    <t>Bethany Carter</t>
  </si>
  <si>
    <t>jakobe.erickson@bilearner.com</t>
  </si>
  <si>
    <t>Caroline Harris</t>
  </si>
  <si>
    <t>adyson.strickland@bilearner.com</t>
  </si>
  <si>
    <t>Mr. James Castillo</t>
  </si>
  <si>
    <t>annabel.wilkins@bilearner.com</t>
  </si>
  <si>
    <t>Michael Woods</t>
  </si>
  <si>
    <t>kendra.braun@bilearner.com</t>
  </si>
  <si>
    <t>Javier Mccall</t>
  </si>
  <si>
    <t>chace.kerr@bilearner.com</t>
  </si>
  <si>
    <t>Active Employee</t>
  </si>
  <si>
    <t>Tenure (Months)</t>
  </si>
  <si>
    <t>Tenure Groups</t>
  </si>
  <si>
    <t>Age</t>
  </si>
  <si>
    <t>TOTAL NUMBER OF EMPLOYEE</t>
  </si>
  <si>
    <t>TOTAL STAFF COST</t>
  </si>
  <si>
    <t>SALARY COST PER STAFF</t>
  </si>
  <si>
    <t>SUM OF ATTRITION COUNT</t>
  </si>
  <si>
    <t>ATTRITION RATE</t>
  </si>
  <si>
    <t>ACTIVE EMPLOYEE</t>
  </si>
  <si>
    <t>Type Of Termination</t>
  </si>
  <si>
    <t xml:space="preserve">Attrition </t>
  </si>
  <si>
    <t>Row Labels</t>
  </si>
  <si>
    <t>Grand Total</t>
  </si>
  <si>
    <t>Sum of Active Employee</t>
  </si>
  <si>
    <t>Sum of Salary</t>
  </si>
  <si>
    <t>ACTIVE</t>
  </si>
  <si>
    <t>INVOLUNTARY</t>
  </si>
  <si>
    <t>VOLUNTARY</t>
  </si>
  <si>
    <t>Count of EmpID</t>
  </si>
  <si>
    <t>&lt;6 months</t>
  </si>
  <si>
    <t>&gt;5 years</t>
  </si>
  <si>
    <t>1-2 years</t>
  </si>
  <si>
    <t>2-5 years</t>
  </si>
  <si>
    <t>6-12 months</t>
  </si>
  <si>
    <t xml:space="preserve">Sum of Attrition </t>
  </si>
  <si>
    <t>Column Labels</t>
  </si>
  <si>
    <t>Female Total</t>
  </si>
  <si>
    <t>Male Total</t>
  </si>
  <si>
    <t>Average of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</si>
</sst>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14" fontId="0" fillId="0" borderId="0" xfId="0" applyNumberFormat="1"/>
    <xf numFmtId="1" fontId="0" fillId="0" borderId="0" xfId="0" applyNumberFormat="1"/>
    <xf numFmtId="2"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b/>
        <i val="0"/>
        <sz val="14"/>
        <color theme="0"/>
      </font>
      <fill>
        <patternFill>
          <bgColor theme="1" tint="0.34998626667073579"/>
        </patternFill>
      </fill>
    </dxf>
    <dxf>
      <font>
        <b/>
        <i val="0"/>
        <sz val="12"/>
        <color theme="0"/>
      </font>
      <fill>
        <patternFill>
          <bgColor theme="1" tint="0.34998626667073579"/>
        </patternFill>
      </fill>
    </dxf>
    <dxf>
      <font>
        <b/>
        <i val="0"/>
        <sz val="14"/>
        <color theme="0"/>
      </font>
      <fill>
        <patternFill>
          <bgColor theme="1"/>
        </patternFill>
      </fill>
    </dxf>
    <dxf>
      <font>
        <b/>
        <i val="0"/>
        <sz val="12"/>
        <color theme="0"/>
      </font>
      <fill>
        <patternFill>
          <bgColor theme="1"/>
        </patternFill>
      </fill>
    </dxf>
    <dxf>
      <font>
        <b/>
        <i val="0"/>
        <u/>
        <sz val="16"/>
        <color theme="0"/>
      </font>
      <fill>
        <patternFill>
          <bgColor theme="1"/>
        </patternFill>
      </fill>
    </dxf>
    <dxf>
      <font>
        <b/>
        <i val="0"/>
        <sz val="14"/>
        <color theme="0"/>
      </font>
      <fill>
        <patternFill>
          <fgColor theme="0" tint="-0.14996795556505021"/>
          <bgColor theme="1"/>
        </patternFill>
      </fill>
    </dxf>
  </dxfs>
  <tableStyles count="4" defaultTableStyle="TableStyleMedium2" defaultPivotStyle="PivotStyleLight16">
    <tableStyle name="FAMOUS" pivot="0" table="0" count="1" xr9:uid="{909FB218-1BA0-459A-9D4F-7973F6C90850}">
      <tableStyleElement type="wholeTable" dxfId="5"/>
    </tableStyle>
    <tableStyle name="FAMOUS2" pivot="0" table="0" count="1" xr9:uid="{BD0A88E2-D2C9-4755-8DCE-FDE5D9FBD239}">
      <tableStyleElement type="wholeTable" dxfId="4"/>
    </tableStyle>
    <tableStyle name="FAV" pivot="0" table="0" count="5" xr9:uid="{7EC9F7FA-0F6F-403A-A95A-A439FF0B95A2}">
      <tableStyleElement type="wholeTable" dxfId="3"/>
      <tableStyleElement type="headerRow" dxfId="2"/>
    </tableStyle>
    <tableStyle name="FAV 3" pivot="0" table="0" count="5" xr9:uid="{C0F84573-0217-491D-B613-8CFB2D02A8F2}">
      <tableStyleElement type="wholeTable" dxfId="1"/>
      <tableStyleElement type="headerRow" dxfId="0"/>
    </tableStyle>
  </tableStyles>
  <colors>
    <mruColors>
      <color rgb="FF00FFFF"/>
    </mruColors>
  </colors>
  <extLst>
    <ext xmlns:x14="http://schemas.microsoft.com/office/spreadsheetml/2009/9/main" uri="{46F421CA-312F-682f-3DD2-61675219B42D}">
      <x14:dxfs count="6">
        <dxf>
          <font>
            <b/>
            <i val="0"/>
            <sz val="12"/>
            <color theme="0" tint="-4.9989318521683403E-2"/>
          </font>
          <fill>
            <patternFill>
              <bgColor theme="2" tint="-0.24994659260841701"/>
            </patternFill>
          </fill>
        </dxf>
        <dxf>
          <font>
            <b/>
            <i val="0"/>
            <sz val="12"/>
            <color theme="0"/>
          </font>
          <fill>
            <patternFill>
              <bgColor theme="2" tint="-0.24994659260841701"/>
            </patternFill>
          </fill>
        </dxf>
        <dxf>
          <font>
            <b/>
            <i val="0"/>
            <sz val="12"/>
            <color theme="0"/>
          </font>
          <fill>
            <patternFill>
              <bgColor theme="2" tint="-0.24994659260841701"/>
            </patternFill>
          </fill>
        </dxf>
        <dxf>
          <font>
            <b/>
            <i val="0"/>
            <sz val="12"/>
            <color theme="0" tint="-4.9989318521683403E-2"/>
          </font>
          <fill>
            <patternFill>
              <bgColor theme="2" tint="-0.24994659260841701"/>
            </patternFill>
          </fill>
        </dxf>
        <dxf>
          <font>
            <b/>
            <i val="0"/>
            <sz val="12"/>
            <color theme="0"/>
          </font>
          <fill>
            <patternFill>
              <bgColor theme="2" tint="-0.24994659260841701"/>
            </patternFill>
          </fill>
        </dxf>
        <dxf>
          <font>
            <b/>
            <i val="0"/>
            <sz val="12"/>
            <color theme="0"/>
          </font>
          <fill>
            <patternFill>
              <bgColor theme="2" tint="-0.24994659260841701"/>
            </patternFill>
          </fill>
        </dxf>
      </x14:dxfs>
    </ext>
    <ext xmlns:x14="http://schemas.microsoft.com/office/spreadsheetml/2009/9/main" uri="{EB79DEF2-80B8-43e5-95BD-54CBDDF9020C}">
      <x14:slicerStyles defaultSlicerStyle="SlicerStyleLight1">
        <x14:slicerStyle name="FAMOUS"/>
        <x14:slicerStyle name="FAMOUS2"/>
        <x14:slicerStyle name="FAV">
          <x14:slicerStyleElements>
            <x14:slicerStyleElement type="unselectedItemWithData" dxfId="5"/>
            <x14:slicerStyleElement type="selectedItemWithData" dxfId="4"/>
            <x14:slicerStyleElement type="selectedItemWithNoData" dxfId="3"/>
          </x14:slicerStyleElements>
        </x14:slicerStyle>
        <x14:slicerStyle name="FAV 3">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DATA-EXEL.xlsx]AEBD!PivotTable1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rPr>
              <a:t>ACTIVE EMP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AEBD!$B$3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AEBD!$A$4:$A$12</c:f>
              <c:strCache>
                <c:ptCount val="8"/>
                <c:pt idx="0">
                  <c:v>Executive Office</c:v>
                </c:pt>
                <c:pt idx="1">
                  <c:v>Finance</c:v>
                </c:pt>
                <c:pt idx="2">
                  <c:v>HR</c:v>
                </c:pt>
                <c:pt idx="3">
                  <c:v>IT/IS</c:v>
                </c:pt>
                <c:pt idx="4">
                  <c:v>Operations</c:v>
                </c:pt>
                <c:pt idx="5">
                  <c:v>Production       </c:v>
                </c:pt>
                <c:pt idx="6">
                  <c:v>Sales</c:v>
                </c:pt>
                <c:pt idx="7">
                  <c:v>Software Engineering</c:v>
                </c:pt>
              </c:strCache>
            </c:strRef>
          </c:cat>
          <c:val>
            <c:numRef>
              <c:f>AEBD!$B$4:$B$12</c:f>
              <c:numCache>
                <c:formatCode>General</c:formatCode>
                <c:ptCount val="8"/>
                <c:pt idx="0">
                  <c:v>22</c:v>
                </c:pt>
                <c:pt idx="1">
                  <c:v>57</c:v>
                </c:pt>
                <c:pt idx="2">
                  <c:v>139</c:v>
                </c:pt>
                <c:pt idx="3">
                  <c:v>396</c:v>
                </c:pt>
                <c:pt idx="4">
                  <c:v>100</c:v>
                </c:pt>
                <c:pt idx="5">
                  <c:v>1396</c:v>
                </c:pt>
                <c:pt idx="6">
                  <c:v>305</c:v>
                </c:pt>
                <c:pt idx="7">
                  <c:v>88</c:v>
                </c:pt>
              </c:numCache>
            </c:numRef>
          </c:val>
          <c:extLst>
            <c:ext xmlns:c16="http://schemas.microsoft.com/office/drawing/2014/chart" uri="{C3380CC4-5D6E-409C-BE32-E72D297353CC}">
              <c16:uniqueId val="{00000000-A4D1-45AF-9CFB-B48121DE99B7}"/>
            </c:ext>
          </c:extLst>
        </c:ser>
        <c:dLbls>
          <c:dLblPos val="outEnd"/>
          <c:showLegendKey val="0"/>
          <c:showVal val="1"/>
          <c:showCatName val="0"/>
          <c:showSerName val="0"/>
          <c:showPercent val="0"/>
          <c:showBubbleSize val="0"/>
        </c:dLbls>
        <c:gapWidth val="219"/>
        <c:overlap val="-27"/>
        <c:axId val="1624104144"/>
        <c:axId val="1624104624"/>
      </c:barChart>
      <c:catAx>
        <c:axId val="162410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624104624"/>
        <c:crosses val="autoZero"/>
        <c:auto val="1"/>
        <c:lblAlgn val="ctr"/>
        <c:lblOffset val="100"/>
        <c:noMultiLvlLbl val="0"/>
      </c:catAx>
      <c:valAx>
        <c:axId val="1624104624"/>
        <c:scaling>
          <c:orientation val="minMax"/>
        </c:scaling>
        <c:delete val="1"/>
        <c:axPos val="l"/>
        <c:numFmt formatCode="General" sourceLinked="1"/>
        <c:majorTickMark val="none"/>
        <c:minorTickMark val="none"/>
        <c:tickLblPos val="nextTo"/>
        <c:crossAx val="162410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DATA-EXEL.xlsx]DWS!PivotTable2</c:name>
    <c:fmtId val="2"/>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a:solidFill>
                  <a:schemeClr val="bg1"/>
                </a:solidFill>
              </a:rPr>
              <a:t>DEPARTMENT WISE SALARY</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dLbl>
          <c:idx val="0"/>
          <c:layout>
            <c:manualLayout>
              <c:x val="0"/>
              <c:y val="-6.018518518518527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dLbl>
          <c:idx val="0"/>
          <c:layout>
            <c:manualLayout>
              <c:x val="-1.3775008931761344E-3"/>
              <c:y val="-0.20146241830065359"/>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dLbl>
          <c:idx val="0"/>
          <c:layout>
            <c:manualLayout>
              <c:x val="2.1470738848698408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dLbl>
          <c:idx val="0"/>
          <c:layout>
            <c:manualLayout>
              <c:x val="-4.2941477697396816E-3"/>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50000"/>
            </a:schemeClr>
          </a:solidFill>
          <a:ln>
            <a:noFill/>
          </a:ln>
          <a:effectLst/>
        </c:spPr>
        <c:dLbl>
          <c:idx val="0"/>
          <c:layout>
            <c:manualLayout>
              <c:x val="-2.8358342265095717E-3"/>
              <c:y val="-0.1192603066867772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2">
              <a:lumMod val="50000"/>
            </a:schemeClr>
          </a:solidFill>
          <a:ln>
            <a:noFill/>
          </a:ln>
          <a:effectLst/>
        </c:spPr>
        <c:dLbl>
          <c:idx val="0"/>
          <c:layout>
            <c:manualLayout>
              <c:x val="0"/>
              <c:y val="-6.018518518518527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2">
              <a:lumMod val="50000"/>
            </a:schemeClr>
          </a:solidFill>
          <a:ln>
            <a:noFill/>
          </a:ln>
          <a:effectLst/>
        </c:spPr>
        <c:dLbl>
          <c:idx val="0"/>
          <c:layout>
            <c:manualLayout>
              <c:x val="-1.3775008931761344E-3"/>
              <c:y val="-0.20146241830065359"/>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bg2">
              <a:lumMod val="50000"/>
            </a:schemeClr>
          </a:solidFill>
          <a:ln>
            <a:noFill/>
          </a:ln>
          <a:effectLst/>
        </c:spPr>
        <c:dLbl>
          <c:idx val="0"/>
          <c:layout>
            <c:manualLayout>
              <c:x val="2.1470738848698408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50000"/>
            </a:schemeClr>
          </a:solidFill>
          <a:ln>
            <a:noFill/>
          </a:ln>
          <a:effectLst/>
        </c:spPr>
        <c:dLbl>
          <c:idx val="0"/>
          <c:layout>
            <c:manualLayout>
              <c:x val="-4.2941477697396816E-3"/>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50000"/>
            </a:schemeClr>
          </a:solidFill>
          <a:ln>
            <a:noFill/>
          </a:ln>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2">
              <a:lumMod val="50000"/>
            </a:schemeClr>
          </a:solidFill>
          <a:ln>
            <a:noFill/>
          </a:ln>
          <a:effectLst/>
        </c:spPr>
        <c:dLbl>
          <c:idx val="0"/>
          <c:layout>
            <c:manualLayout>
              <c:x val="-2.8358342265095717E-3"/>
              <c:y val="-0.1192603066867772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50000"/>
            </a:schemeClr>
          </a:solidFill>
          <a:ln>
            <a:noFill/>
          </a:ln>
          <a:effectLst/>
        </c:spPr>
        <c:dLbl>
          <c:idx val="0"/>
          <c:layout>
            <c:manualLayout>
              <c:x val="0"/>
              <c:y val="-9.211098541980898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2">
              <a:lumMod val="50000"/>
            </a:schemeClr>
          </a:solidFill>
          <a:ln>
            <a:noFill/>
          </a:ln>
          <a:effectLst/>
        </c:spPr>
        <c:dLbl>
          <c:idx val="0"/>
          <c:layout>
            <c:manualLayout>
              <c:x val="9.9658360128617365E-3"/>
              <c:y val="-0.225406611362493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bg2">
              <a:lumMod val="50000"/>
            </a:schemeClr>
          </a:solidFill>
          <a:ln>
            <a:noFill/>
          </a:ln>
          <a:effectLst/>
        </c:spPr>
        <c:dLbl>
          <c:idx val="0"/>
          <c:layout>
            <c:manualLayout>
              <c:x val="-6.8886209360491087E-4"/>
              <c:y val="-1.931435394670688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2">
              <a:lumMod val="50000"/>
            </a:schemeClr>
          </a:solidFill>
          <a:ln>
            <a:noFill/>
          </a:ln>
          <a:effectLst/>
        </c:spPr>
        <c:dLbl>
          <c:idx val="0"/>
          <c:layout>
            <c:manualLayout>
              <c:x val="-1.4583333333334373E-3"/>
              <c:y val="-7.024069884364005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bg2">
              <a:lumMod val="50000"/>
            </a:schemeClr>
          </a:solidFill>
          <a:ln>
            <a:noFill/>
          </a:ln>
          <a:effectLst/>
        </c:spPr>
        <c:dLbl>
          <c:idx val="0"/>
          <c:layout>
            <c:manualLayout>
              <c:x val="1.9850839585566275E-2"/>
              <c:y val="-2.0739064856712098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2">
              <a:lumMod val="50000"/>
            </a:schemeClr>
          </a:solidFill>
          <a:ln>
            <a:noFill/>
          </a:ln>
          <a:effectLst/>
        </c:spPr>
        <c:dLbl>
          <c:idx val="0"/>
          <c:layout>
            <c:manualLayout>
              <c:x val="5.6716684530188312E-3"/>
              <c:y val="-7.137192056309707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DWS!$B$3</c:f>
              <c:strCache>
                <c:ptCount val="1"/>
                <c:pt idx="0">
                  <c:v>Total</c:v>
                </c:pt>
              </c:strCache>
            </c:strRef>
          </c:tx>
          <c:spPr>
            <a:solidFill>
              <a:schemeClr val="bg2">
                <a:lumMod val="50000"/>
              </a:schemeClr>
            </a:solidFill>
            <a:ln>
              <a:noFill/>
            </a:ln>
            <a:effectLst/>
          </c:spPr>
          <c:invertIfNegative val="0"/>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1-A4D7-483E-A2FC-2E350F26AE84}"/>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3-A4D7-483E-A2FC-2E350F26AE84}"/>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5-A4D7-483E-A2FC-2E350F26AE84}"/>
              </c:ext>
            </c:extLst>
          </c:dPt>
          <c:dPt>
            <c:idx val="4"/>
            <c:invertIfNegative val="0"/>
            <c:bubble3D val="0"/>
            <c:spPr>
              <a:solidFill>
                <a:schemeClr val="bg2">
                  <a:lumMod val="50000"/>
                </a:schemeClr>
              </a:solidFill>
              <a:ln>
                <a:noFill/>
              </a:ln>
              <a:effectLst/>
            </c:spPr>
            <c:extLst>
              <c:ext xmlns:c16="http://schemas.microsoft.com/office/drawing/2014/chart" uri="{C3380CC4-5D6E-409C-BE32-E72D297353CC}">
                <c16:uniqueId val="{00000007-A4D7-483E-A2FC-2E350F26AE84}"/>
              </c:ext>
            </c:extLst>
          </c:dPt>
          <c:dPt>
            <c:idx val="5"/>
            <c:invertIfNegative val="0"/>
            <c:bubble3D val="0"/>
            <c:spPr>
              <a:solidFill>
                <a:schemeClr val="bg2">
                  <a:lumMod val="50000"/>
                </a:schemeClr>
              </a:solidFill>
              <a:ln>
                <a:noFill/>
              </a:ln>
              <a:effectLst/>
            </c:spPr>
            <c:extLst>
              <c:ext xmlns:c16="http://schemas.microsoft.com/office/drawing/2014/chart" uri="{C3380CC4-5D6E-409C-BE32-E72D297353CC}">
                <c16:uniqueId val="{00000009-A4D7-483E-A2FC-2E350F26AE84}"/>
              </c:ext>
            </c:extLst>
          </c:dPt>
          <c:dPt>
            <c:idx val="6"/>
            <c:invertIfNegative val="0"/>
            <c:bubble3D val="0"/>
            <c:spPr>
              <a:solidFill>
                <a:schemeClr val="bg2">
                  <a:lumMod val="50000"/>
                </a:schemeClr>
              </a:solidFill>
              <a:ln>
                <a:noFill/>
              </a:ln>
              <a:effectLst/>
            </c:spPr>
            <c:extLst>
              <c:ext xmlns:c16="http://schemas.microsoft.com/office/drawing/2014/chart" uri="{C3380CC4-5D6E-409C-BE32-E72D297353CC}">
                <c16:uniqueId val="{0000000B-A4D7-483E-A2FC-2E350F26AE84}"/>
              </c:ext>
            </c:extLst>
          </c:dPt>
          <c:dLbls>
            <c:dLbl>
              <c:idx val="1"/>
              <c:layout>
                <c:manualLayout>
                  <c:x val="0"/>
                  <c:y val="-9.211098541980898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4D7-483E-A2FC-2E350F26AE84}"/>
                </c:ext>
              </c:extLst>
            </c:dLbl>
            <c:dLbl>
              <c:idx val="2"/>
              <c:layout>
                <c:manualLayout>
                  <c:x val="9.9658360128617365E-3"/>
                  <c:y val="-0.2254066113624937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4D7-483E-A2FC-2E350F26AE84}"/>
                </c:ext>
              </c:extLst>
            </c:dLbl>
            <c:dLbl>
              <c:idx val="3"/>
              <c:layout>
                <c:manualLayout>
                  <c:x val="-6.8886209360491087E-4"/>
                  <c:y val="-1.931435394670688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4D7-483E-A2FC-2E350F26AE84}"/>
                </c:ext>
              </c:extLst>
            </c:dLbl>
            <c:dLbl>
              <c:idx val="4"/>
              <c:layout>
                <c:manualLayout>
                  <c:x val="-1.4583333333334373E-3"/>
                  <c:y val="-7.024069884364005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4D7-483E-A2FC-2E350F26AE84}"/>
                </c:ext>
              </c:extLst>
            </c:dLbl>
            <c:dLbl>
              <c:idx val="5"/>
              <c:layout>
                <c:manualLayout>
                  <c:x val="1.9850839585566275E-2"/>
                  <c:y val="-2.073906485671209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4D7-483E-A2FC-2E350F26AE84}"/>
                </c:ext>
              </c:extLst>
            </c:dLbl>
            <c:dLbl>
              <c:idx val="6"/>
              <c:layout>
                <c:manualLayout>
                  <c:x val="5.6716684530188312E-3"/>
                  <c:y val="-7.137192056309707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4D7-483E-A2FC-2E350F26AE8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DWS!$A$4:$A$12</c:f>
              <c:strCache>
                <c:ptCount val="8"/>
                <c:pt idx="0">
                  <c:v>Executive Office</c:v>
                </c:pt>
                <c:pt idx="1">
                  <c:v>Finance</c:v>
                </c:pt>
                <c:pt idx="2">
                  <c:v>HR</c:v>
                </c:pt>
                <c:pt idx="3">
                  <c:v>IT/IS</c:v>
                </c:pt>
                <c:pt idx="4">
                  <c:v>Operations</c:v>
                </c:pt>
                <c:pt idx="5">
                  <c:v>Production       </c:v>
                </c:pt>
                <c:pt idx="6">
                  <c:v>Sales</c:v>
                </c:pt>
                <c:pt idx="7">
                  <c:v>Software Engineering</c:v>
                </c:pt>
              </c:strCache>
            </c:strRef>
          </c:cat>
          <c:val>
            <c:numRef>
              <c:f>DWS!$B$4:$B$12</c:f>
              <c:numCache>
                <c:formatCode>General</c:formatCode>
                <c:ptCount val="8"/>
                <c:pt idx="0">
                  <c:v>6318286.5</c:v>
                </c:pt>
                <c:pt idx="1">
                  <c:v>18255463.25</c:v>
                </c:pt>
                <c:pt idx="2">
                  <c:v>81478044.359999999</c:v>
                </c:pt>
                <c:pt idx="3">
                  <c:v>126916408.87999995</c:v>
                </c:pt>
                <c:pt idx="4">
                  <c:v>270065999.39999998</c:v>
                </c:pt>
                <c:pt idx="5">
                  <c:v>562269867.03000009</c:v>
                </c:pt>
                <c:pt idx="6">
                  <c:v>144007357.54999998</c:v>
                </c:pt>
                <c:pt idx="7">
                  <c:v>19975192.879999999</c:v>
                </c:pt>
              </c:numCache>
            </c:numRef>
          </c:val>
          <c:extLst>
            <c:ext xmlns:c16="http://schemas.microsoft.com/office/drawing/2014/chart" uri="{C3380CC4-5D6E-409C-BE32-E72D297353CC}">
              <c16:uniqueId val="{0000000C-A4D7-483E-A2FC-2E350F26AE84}"/>
            </c:ext>
          </c:extLst>
        </c:ser>
        <c:dLbls>
          <c:dLblPos val="outEnd"/>
          <c:showLegendKey val="0"/>
          <c:showVal val="1"/>
          <c:showCatName val="0"/>
          <c:showSerName val="0"/>
          <c:showPercent val="0"/>
          <c:showBubbleSize val="0"/>
        </c:dLbls>
        <c:gapWidth val="100"/>
        <c:overlap val="-27"/>
        <c:axId val="1624106544"/>
        <c:axId val="1624099824"/>
      </c:barChart>
      <c:catAx>
        <c:axId val="162410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624099824"/>
        <c:crosses val="autoZero"/>
        <c:auto val="1"/>
        <c:lblAlgn val="ctr"/>
        <c:lblOffset val="100"/>
        <c:noMultiLvlLbl val="0"/>
      </c:catAx>
      <c:valAx>
        <c:axId val="1624099824"/>
        <c:scaling>
          <c:orientation val="minMax"/>
        </c:scaling>
        <c:delete val="1"/>
        <c:axPos val="l"/>
        <c:numFmt formatCode="General" sourceLinked="1"/>
        <c:majorTickMark val="none"/>
        <c:minorTickMark val="none"/>
        <c:tickLblPos val="nextTo"/>
        <c:crossAx val="162410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DATA-EXEL.xlsx]MVF!PivotTable3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bg1"/>
                </a:solidFill>
              </a:rPr>
              <a:t>ACTIVE</a:t>
            </a:r>
            <a:r>
              <a:rPr lang="en-US" sz="1000" b="1" baseline="0">
                <a:solidFill>
                  <a:schemeClr val="bg1"/>
                </a:solidFill>
              </a:rPr>
              <a:t> MALE VS FEMALE</a:t>
            </a:r>
            <a:endParaRPr lang="en-US" sz="1000"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21373377243222605"/>
              <c:y val="-0.172926773604590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000047728140511"/>
                  <c:h val="0.20736697965571202"/>
                </c:manualLayout>
              </c15:layout>
            </c:ext>
          </c:extLst>
        </c:dLbl>
      </c:pivotFmt>
      <c:pivotFmt>
        <c:idx val="3"/>
        <c:spPr>
          <a:solidFill>
            <a:schemeClr val="accent1"/>
          </a:solidFill>
          <a:ln w="19050">
            <a:solidFill>
              <a:schemeClr val="lt1"/>
            </a:solidFill>
          </a:ln>
          <a:effectLst/>
        </c:spPr>
        <c:dLbl>
          <c:idx val="0"/>
          <c:layout>
            <c:manualLayout>
              <c:x val="0.22401035700649088"/>
              <c:y val="2.8136411058946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163898434516988"/>
                  <c:h val="0.21929968701095462"/>
                </c:manualLayout>
              </c15:layout>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2401035700649088"/>
              <c:y val="2.8136411058946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163898434516988"/>
                  <c:h val="0.21929968701095462"/>
                </c:manualLayout>
              </c15:layout>
            </c:ext>
          </c:extLst>
        </c:dLbl>
      </c:pivotFmt>
      <c:pivotFmt>
        <c:idx val="6"/>
        <c:spPr>
          <a:solidFill>
            <a:schemeClr val="accent1"/>
          </a:solidFill>
          <a:ln w="19050">
            <a:solidFill>
              <a:schemeClr val="lt1"/>
            </a:solidFill>
          </a:ln>
          <a:effectLst/>
        </c:spPr>
        <c:dLbl>
          <c:idx val="0"/>
          <c:layout>
            <c:manualLayout>
              <c:x val="-0.21373377243222605"/>
              <c:y val="-0.172926773604590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000047728140511"/>
                  <c:h val="0.20736697965571202"/>
                </c:manualLayout>
              </c15:layout>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2401035700649088"/>
              <c:y val="2.8136411058946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163898434516988"/>
                  <c:h val="0.21929968701095462"/>
                </c:manualLayout>
              </c15:layout>
            </c:ext>
          </c:extLst>
        </c:dLbl>
      </c:pivotFmt>
      <c:pivotFmt>
        <c:idx val="9"/>
        <c:spPr>
          <a:solidFill>
            <a:schemeClr val="accent1"/>
          </a:solidFill>
          <a:ln w="19050">
            <a:solidFill>
              <a:schemeClr val="lt1"/>
            </a:solidFill>
          </a:ln>
          <a:effectLst/>
        </c:spPr>
        <c:dLbl>
          <c:idx val="0"/>
          <c:layout>
            <c:manualLayout>
              <c:x val="-0.21373377243222605"/>
              <c:y val="-0.172926773604590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000047728140511"/>
                  <c:h val="0.20736697965571202"/>
                </c:manualLayout>
              </c15:layout>
            </c:ext>
          </c:extLst>
        </c:dLbl>
      </c:pivotFmt>
    </c:pivotFmts>
    <c:plotArea>
      <c:layout/>
      <c:doughnutChart>
        <c:varyColors val="1"/>
        <c:ser>
          <c:idx val="0"/>
          <c:order val="0"/>
          <c:tx>
            <c:strRef>
              <c:f>MVF!$B$3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18-4BDB-A2EC-85D48F7F76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18-4BDB-A2EC-85D48F7F7606}"/>
              </c:ext>
            </c:extLst>
          </c:dPt>
          <c:dLbls>
            <c:dLbl>
              <c:idx val="0"/>
              <c:layout>
                <c:manualLayout>
                  <c:x val="0.22401035700649088"/>
                  <c:y val="2.8136411058946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2163898434516988"/>
                      <c:h val="0.21929968701095462"/>
                    </c:manualLayout>
                  </c15:layout>
                </c:ext>
                <c:ext xmlns:c16="http://schemas.microsoft.com/office/drawing/2014/chart" uri="{C3380CC4-5D6E-409C-BE32-E72D297353CC}">
                  <c16:uniqueId val="{00000001-CD18-4BDB-A2EC-85D48F7F7606}"/>
                </c:ext>
              </c:extLst>
            </c:dLbl>
            <c:dLbl>
              <c:idx val="1"/>
              <c:layout>
                <c:manualLayout>
                  <c:x val="-0.21373377243222605"/>
                  <c:y val="-0.172926773604590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000047728140511"/>
                      <c:h val="0.20736697965571202"/>
                    </c:manualLayout>
                  </c15:layout>
                </c:ext>
                <c:ext xmlns:c16="http://schemas.microsoft.com/office/drawing/2014/chart" uri="{C3380CC4-5D6E-409C-BE32-E72D297353CC}">
                  <c16:uniqueId val="{00000003-CD18-4BDB-A2EC-85D48F7F760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MVF!$A$4:$A$6</c:f>
              <c:strCache>
                <c:ptCount val="2"/>
                <c:pt idx="0">
                  <c:v>Female</c:v>
                </c:pt>
                <c:pt idx="1">
                  <c:v>Male</c:v>
                </c:pt>
              </c:strCache>
            </c:strRef>
          </c:cat>
          <c:val>
            <c:numRef>
              <c:f>MVF!$B$4:$B$6</c:f>
              <c:numCache>
                <c:formatCode>General</c:formatCode>
                <c:ptCount val="2"/>
                <c:pt idx="0">
                  <c:v>1387</c:v>
                </c:pt>
                <c:pt idx="1">
                  <c:v>1116</c:v>
                </c:pt>
              </c:numCache>
            </c:numRef>
          </c:val>
          <c:extLst>
            <c:ext xmlns:c16="http://schemas.microsoft.com/office/drawing/2014/chart" uri="{C3380CC4-5D6E-409C-BE32-E72D297353CC}">
              <c16:uniqueId val="{00000004-CD18-4BDB-A2EC-85D48F7F760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DATA-EXEL.xlsx]ETC!PivotTable1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solidFill>
                  <a:schemeClr val="bg1"/>
                </a:solidFill>
              </a:rPr>
              <a:t>EMP</a:t>
            </a:r>
            <a:r>
              <a:rPr lang="en-US" sz="900" b="1" baseline="0">
                <a:solidFill>
                  <a:schemeClr val="bg1"/>
                </a:solidFill>
              </a:rPr>
              <a:t> TYPE CONTRIBUTION (ACTIVE)</a:t>
            </a:r>
            <a:endParaRPr lang="en-US" sz="900" b="1">
              <a:solidFill>
                <a:schemeClr val="bg1"/>
              </a:solidFill>
            </a:endParaRP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3"/>
          </a:solidFill>
          <a:ln w="19050">
            <a:solidFill>
              <a:schemeClr val="lt1"/>
            </a:solidFill>
          </a:ln>
          <a:effectLst/>
        </c:spPr>
        <c:dLbl>
          <c:idx val="0"/>
          <c:layout>
            <c:manualLayout>
              <c:x val="-1.3235542067105033E-2"/>
              <c:y val="-2.7777777777777821E-2"/>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900F1155-3920-49FD-987A-CE9BF3E4666D}"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71C5891C-E328-4D55-9EF6-E6FA5CB3587B}"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2976732422863"/>
                  <c:h val="0.32805881585811164"/>
                </c:manualLayout>
              </c15:layout>
              <c15:dlblFieldTable/>
              <c15:showDataLabelsRange val="0"/>
            </c:ext>
          </c:extLst>
        </c:dLbl>
      </c:pivotFmt>
      <c:pivotFmt>
        <c:idx val="2"/>
        <c:spPr>
          <a:solidFill>
            <a:schemeClr val="accent1"/>
          </a:solidFill>
          <a:ln w="19050">
            <a:solidFill>
              <a:schemeClr val="lt1"/>
            </a:solidFill>
          </a:ln>
          <a:effectLst/>
        </c:spPr>
        <c:dLbl>
          <c:idx val="0"/>
          <c:layout>
            <c:manualLayout>
              <c:x val="5.2882734783341663E-2"/>
              <c:y val="-2.2173317683881065E-3"/>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84327E78-5AC0-4A5F-8C36-0BA41FD315F1}"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5DC9BC09-9187-4506-97D4-D4FF071B498D}"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440355757882314"/>
                  <c:h val="0.28942683881064157"/>
                </c:manualLayout>
              </c15:layout>
              <c15:dlblFieldTable/>
              <c15:showDataLabelsRange val="0"/>
            </c:ext>
          </c:extLst>
        </c:dLbl>
      </c:pivotFmt>
      <c:pivotFmt>
        <c:idx val="3"/>
        <c:spPr>
          <a:solidFill>
            <a:schemeClr val="accent2"/>
          </a:solidFill>
          <a:ln w="19050">
            <a:solidFill>
              <a:schemeClr val="lt1"/>
            </a:solidFill>
          </a:ln>
          <a:effectLst/>
        </c:spPr>
        <c:dLbl>
          <c:idx val="0"/>
          <c:layout>
            <c:manualLayout>
              <c:x val="-0.26853397403473278"/>
              <c:y val="-5.0926251956181535E-2"/>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CF9EBC38-D96E-4DD6-AF52-6044A04BC380}"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548C0F48-AC45-41E6-BD30-CC0A3DDD8195}"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30599055808464004"/>
                  <c:h val="0.38880086071987474"/>
                </c:manualLayout>
              </c15:layout>
              <c15:dlblFieldTable/>
              <c15:showDataLabelsRange val="0"/>
            </c:ext>
          </c:extLst>
        </c:dLbl>
      </c:pivotFmt>
      <c:pivotFmt>
        <c:idx val="4"/>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1"/>
          </a:solidFill>
          <a:ln w="19050">
            <a:solidFill>
              <a:schemeClr val="lt1"/>
            </a:solidFill>
          </a:ln>
          <a:effectLst/>
        </c:spPr>
        <c:dLbl>
          <c:idx val="0"/>
          <c:layout>
            <c:manualLayout>
              <c:x val="5.2882734783341663E-2"/>
              <c:y val="-2.2173317683881065E-3"/>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84327E78-5AC0-4A5F-8C36-0BA41FD315F1}"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5DC9BC09-9187-4506-97D4-D4FF071B498D}"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440355757882314"/>
                  <c:h val="0.28942683881064157"/>
                </c:manualLayout>
              </c15:layout>
              <c15:dlblFieldTable/>
              <c15:showDataLabelsRange val="0"/>
            </c:ext>
          </c:extLst>
        </c:dLbl>
      </c:pivotFmt>
      <c:pivotFmt>
        <c:idx val="6"/>
        <c:spPr>
          <a:solidFill>
            <a:schemeClr val="accent2"/>
          </a:solidFill>
          <a:ln w="19050">
            <a:solidFill>
              <a:schemeClr val="lt1"/>
            </a:solidFill>
          </a:ln>
          <a:effectLst/>
        </c:spPr>
        <c:dLbl>
          <c:idx val="0"/>
          <c:layout>
            <c:manualLayout>
              <c:x val="-0.26853397403473278"/>
              <c:y val="-5.0926251956181535E-2"/>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CF9EBC38-D96E-4DD6-AF52-6044A04BC380}"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548C0F48-AC45-41E6-BD30-CC0A3DDD8195}"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30599055808464004"/>
                  <c:h val="0.38880086071987474"/>
                </c:manualLayout>
              </c15:layout>
              <c15:dlblFieldTable/>
              <c15:showDataLabelsRange val="0"/>
            </c:ext>
          </c:extLst>
        </c:dLbl>
      </c:pivotFmt>
      <c:pivotFmt>
        <c:idx val="7"/>
        <c:spPr>
          <a:solidFill>
            <a:schemeClr val="accent3"/>
          </a:solidFill>
          <a:ln w="19050">
            <a:solidFill>
              <a:schemeClr val="lt1"/>
            </a:solidFill>
          </a:ln>
          <a:effectLst/>
        </c:spPr>
        <c:dLbl>
          <c:idx val="0"/>
          <c:layout>
            <c:manualLayout>
              <c:x val="-1.3235542067105033E-2"/>
              <c:y val="-2.7777777777777821E-2"/>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900F1155-3920-49FD-987A-CE9BF3E4666D}"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71C5891C-E328-4D55-9EF6-E6FA5CB3587B}"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2976732422863"/>
                  <c:h val="0.32805881585811164"/>
                </c:manualLayout>
              </c15:layout>
              <c15:dlblFieldTable/>
              <c15:showDataLabelsRange val="0"/>
            </c:ext>
          </c:extLst>
        </c:dLbl>
      </c:pivotFmt>
      <c:pivotFmt>
        <c:idx val="8"/>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1"/>
          </a:solidFill>
          <a:ln w="19050">
            <a:solidFill>
              <a:schemeClr val="lt1"/>
            </a:solidFill>
          </a:ln>
          <a:effectLst/>
        </c:spPr>
        <c:dLbl>
          <c:idx val="0"/>
          <c:layout>
            <c:manualLayout>
              <c:x val="5.2882734783341663E-2"/>
              <c:y val="-2.2173317683881065E-3"/>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84327E78-5AC0-4A5F-8C36-0BA41FD315F1}"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5DC9BC09-9187-4506-97D4-D4FF071B498D}"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440355757882314"/>
                  <c:h val="0.28942683881064157"/>
                </c:manualLayout>
              </c15:layout>
              <c15:dlblFieldTable/>
              <c15:showDataLabelsRange val="0"/>
            </c:ext>
          </c:extLst>
        </c:dLbl>
      </c:pivotFmt>
      <c:pivotFmt>
        <c:idx val="10"/>
        <c:spPr>
          <a:solidFill>
            <a:schemeClr val="accent2"/>
          </a:solidFill>
          <a:ln w="19050">
            <a:solidFill>
              <a:schemeClr val="lt1"/>
            </a:solidFill>
          </a:ln>
          <a:effectLst/>
        </c:spPr>
        <c:dLbl>
          <c:idx val="0"/>
          <c:layout>
            <c:manualLayout>
              <c:x val="-0.26853397403473278"/>
              <c:y val="-5.0926251956181535E-2"/>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CF9EBC38-D96E-4DD6-AF52-6044A04BC380}"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548C0F48-AC45-41E6-BD30-CC0A3DDD8195}"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30599055808464004"/>
                  <c:h val="0.38880086071987474"/>
                </c:manualLayout>
              </c15:layout>
              <c15:dlblFieldTable/>
              <c15:showDataLabelsRange val="0"/>
            </c:ext>
          </c:extLst>
        </c:dLbl>
      </c:pivotFmt>
      <c:pivotFmt>
        <c:idx val="11"/>
        <c:spPr>
          <a:solidFill>
            <a:schemeClr val="accent3"/>
          </a:solidFill>
          <a:ln w="19050">
            <a:solidFill>
              <a:schemeClr val="lt1"/>
            </a:solidFill>
          </a:ln>
          <a:effectLst/>
        </c:spPr>
        <c:dLbl>
          <c:idx val="0"/>
          <c:layout>
            <c:manualLayout>
              <c:x val="-1.3235542067105033E-2"/>
              <c:y val="-2.7777777777777821E-2"/>
            </c:manualLayout>
          </c:layout>
          <c:tx>
            <c:rich>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fld id="{900F1155-3920-49FD-987A-CE9BF3E4666D}" type="CATEGORYNAME">
                  <a:rPr lang="en-US" sz="1000"/>
                  <a:pPr>
                    <a:defRPr sz="1200" b="1" i="0" u="none" strike="noStrike" kern="1200" baseline="0">
                      <a:solidFill>
                        <a:schemeClr val="bg1"/>
                      </a:solidFill>
                      <a:latin typeface="+mn-lt"/>
                      <a:ea typeface="+mn-ea"/>
                      <a:cs typeface="+mn-cs"/>
                    </a:defRPr>
                  </a:pPr>
                  <a:t>[CATEGORY NAME]</a:t>
                </a:fld>
                <a:r>
                  <a:rPr lang="en-US" sz="1000" baseline="0"/>
                  <a:t>
</a:t>
                </a:r>
                <a:fld id="{71C5891C-E328-4D55-9EF6-E6FA5CB3587B}" type="PERCENTAGE">
                  <a:rPr lang="en-US" sz="1000" baseline="0"/>
                  <a:pPr>
                    <a:defRPr sz="1200" b="1" i="0" u="none" strike="noStrike" kern="1200" baseline="0">
                      <a:solidFill>
                        <a:schemeClr val="bg1"/>
                      </a:solidFill>
                      <a:latin typeface="+mn-lt"/>
                      <a:ea typeface="+mn-ea"/>
                      <a:cs typeface="+mn-cs"/>
                    </a:defRPr>
                  </a:pPr>
                  <a:t>[PERCENTAGE]</a:t>
                </a:fld>
                <a:endParaRPr lang="en-US" sz="1000"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2976732422863"/>
                  <c:h val="0.32805881585811164"/>
                </c:manualLayout>
              </c15:layout>
              <c15:dlblFieldTable/>
              <c15:showDataLabelsRange val="0"/>
            </c:ext>
          </c:extLst>
        </c:dLbl>
      </c:pivotFmt>
    </c:pivotFmts>
    <c:plotArea>
      <c:layout/>
      <c:pieChart>
        <c:varyColors val="1"/>
        <c:ser>
          <c:idx val="0"/>
          <c:order val="0"/>
          <c:tx>
            <c:strRef>
              <c:f>ETC!$B$3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30-4B9B-8BCF-37E31BB517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30-4B9B-8BCF-37E31BB517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30-4B9B-8BCF-37E31BB51747}"/>
              </c:ext>
            </c:extLst>
          </c:dPt>
          <c:dLbls>
            <c:dLbl>
              <c:idx val="0"/>
              <c:layout>
                <c:manualLayout>
                  <c:x val="5.2882734783341663E-2"/>
                  <c:y val="-2.2173317683881065E-3"/>
                </c:manualLayout>
              </c:layout>
              <c:tx>
                <c:rich>
                  <a:bodyPr/>
                  <a:lstStyle/>
                  <a:p>
                    <a:fld id="{84327E78-5AC0-4A5F-8C36-0BA41FD315F1}" type="CATEGORYNAME">
                      <a:rPr lang="en-US" sz="1000"/>
                      <a:pPr/>
                      <a:t>[CATEGORY NAME]</a:t>
                    </a:fld>
                    <a:r>
                      <a:rPr lang="en-US" sz="1000" baseline="0"/>
                      <a:t>
</a:t>
                    </a:r>
                    <a:fld id="{5DC9BC09-9187-4506-97D4-D4FF071B498D}" type="PERCENTAGE">
                      <a:rPr lang="en-US" sz="1000" baseline="0"/>
                      <a:pPr/>
                      <a:t>[PERCENTAGE]</a:t>
                    </a:fld>
                    <a:endParaRPr lang="en-US" sz="1000" baseline="0"/>
                  </a:p>
                </c:rich>
              </c:tx>
              <c:dLblPos val="bestFit"/>
              <c:showLegendKey val="0"/>
              <c:showVal val="0"/>
              <c:showCatName val="1"/>
              <c:showSerName val="0"/>
              <c:showPercent val="1"/>
              <c:showBubbleSize val="0"/>
              <c:extLst>
                <c:ext xmlns:c15="http://schemas.microsoft.com/office/drawing/2012/chart" uri="{CE6537A1-D6FC-4f65-9D91-7224C49458BB}">
                  <c15:layout>
                    <c:manualLayout>
                      <c:w val="0.23440355757882314"/>
                      <c:h val="0.28942683881064157"/>
                    </c:manualLayout>
                  </c15:layout>
                  <c15:dlblFieldTable/>
                  <c15:showDataLabelsRange val="0"/>
                </c:ext>
                <c:ext xmlns:c16="http://schemas.microsoft.com/office/drawing/2014/chart" uri="{C3380CC4-5D6E-409C-BE32-E72D297353CC}">
                  <c16:uniqueId val="{00000001-F930-4B9B-8BCF-37E31BB51747}"/>
                </c:ext>
              </c:extLst>
            </c:dLbl>
            <c:dLbl>
              <c:idx val="1"/>
              <c:layout>
                <c:manualLayout>
                  <c:x val="-0.26853397403473278"/>
                  <c:y val="-5.0926251956181535E-2"/>
                </c:manualLayout>
              </c:layout>
              <c:tx>
                <c:rich>
                  <a:bodyPr/>
                  <a:lstStyle/>
                  <a:p>
                    <a:fld id="{CF9EBC38-D96E-4DD6-AF52-6044A04BC380}" type="CATEGORYNAME">
                      <a:rPr lang="en-US" sz="1000"/>
                      <a:pPr/>
                      <a:t>[CATEGORY NAME]</a:t>
                    </a:fld>
                    <a:r>
                      <a:rPr lang="en-US" sz="1000" baseline="0"/>
                      <a:t>
</a:t>
                    </a:r>
                    <a:fld id="{548C0F48-AC45-41E6-BD30-CC0A3DDD8195}" type="PERCENTAGE">
                      <a:rPr lang="en-US" sz="1000" baseline="0"/>
                      <a:pPr/>
                      <a:t>[PERCENTAGE]</a:t>
                    </a:fld>
                    <a:endParaRPr lang="en-US" sz="1000" baseline="0"/>
                  </a:p>
                </c:rich>
              </c:tx>
              <c:dLblPos val="bestFit"/>
              <c:showLegendKey val="0"/>
              <c:showVal val="0"/>
              <c:showCatName val="1"/>
              <c:showSerName val="0"/>
              <c:showPercent val="1"/>
              <c:showBubbleSize val="0"/>
              <c:extLst>
                <c:ext xmlns:c15="http://schemas.microsoft.com/office/drawing/2012/chart" uri="{CE6537A1-D6FC-4f65-9D91-7224C49458BB}">
                  <c15:layout>
                    <c:manualLayout>
                      <c:w val="0.30599055808464004"/>
                      <c:h val="0.38880086071987474"/>
                    </c:manualLayout>
                  </c15:layout>
                  <c15:dlblFieldTable/>
                  <c15:showDataLabelsRange val="0"/>
                </c:ext>
                <c:ext xmlns:c16="http://schemas.microsoft.com/office/drawing/2014/chart" uri="{C3380CC4-5D6E-409C-BE32-E72D297353CC}">
                  <c16:uniqueId val="{00000003-F930-4B9B-8BCF-37E31BB51747}"/>
                </c:ext>
              </c:extLst>
            </c:dLbl>
            <c:dLbl>
              <c:idx val="2"/>
              <c:layout>
                <c:manualLayout>
                  <c:x val="-1.3235542067105033E-2"/>
                  <c:y val="-2.7777777777777821E-2"/>
                </c:manualLayout>
              </c:layout>
              <c:tx>
                <c:rich>
                  <a:bodyPr/>
                  <a:lstStyle/>
                  <a:p>
                    <a:fld id="{900F1155-3920-49FD-987A-CE9BF3E4666D}" type="CATEGORYNAME">
                      <a:rPr lang="en-US" sz="1000"/>
                      <a:pPr/>
                      <a:t>[CATEGORY NAME]</a:t>
                    </a:fld>
                    <a:r>
                      <a:rPr lang="en-US" sz="1000" baseline="0"/>
                      <a:t>
</a:t>
                    </a:r>
                    <a:fld id="{71C5891C-E328-4D55-9EF6-E6FA5CB3587B}" type="PERCENTAGE">
                      <a:rPr lang="en-US" sz="1000" baseline="0"/>
                      <a:pPr/>
                      <a:t>[PERCENTAGE]</a:t>
                    </a:fld>
                    <a:endParaRPr lang="en-US" sz="1000" baseline="0"/>
                  </a:p>
                </c:rich>
              </c:tx>
              <c:dLblPos val="bestFit"/>
              <c:showLegendKey val="0"/>
              <c:showVal val="0"/>
              <c:showCatName val="1"/>
              <c:showSerName val="0"/>
              <c:showPercent val="1"/>
              <c:showBubbleSize val="0"/>
              <c:extLst>
                <c:ext xmlns:c15="http://schemas.microsoft.com/office/drawing/2012/chart" uri="{CE6537A1-D6FC-4f65-9D91-7224C49458BB}">
                  <c15:layout>
                    <c:manualLayout>
                      <c:w val="0.2522976732422863"/>
                      <c:h val="0.32805881585811164"/>
                    </c:manualLayout>
                  </c15:layout>
                  <c15:dlblFieldTable/>
                  <c15:showDataLabelsRange val="0"/>
                </c:ext>
                <c:ext xmlns:c16="http://schemas.microsoft.com/office/drawing/2014/chart" uri="{C3380CC4-5D6E-409C-BE32-E72D297353CC}">
                  <c16:uniqueId val="{00000005-F930-4B9B-8BCF-37E31BB51747}"/>
                </c:ext>
              </c:extLst>
            </c:dLbl>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ETC!$A$4:$A$7</c:f>
              <c:strCache>
                <c:ptCount val="3"/>
                <c:pt idx="0">
                  <c:v>Contract</c:v>
                </c:pt>
                <c:pt idx="1">
                  <c:v>Full-Time</c:v>
                </c:pt>
                <c:pt idx="2">
                  <c:v>Part-Time</c:v>
                </c:pt>
              </c:strCache>
            </c:strRef>
          </c:cat>
          <c:val>
            <c:numRef>
              <c:f>ETC!$B$4:$B$7</c:f>
              <c:numCache>
                <c:formatCode>General</c:formatCode>
                <c:ptCount val="3"/>
                <c:pt idx="0">
                  <c:v>843</c:v>
                </c:pt>
                <c:pt idx="1">
                  <c:v>862</c:v>
                </c:pt>
                <c:pt idx="2">
                  <c:v>798</c:v>
                </c:pt>
              </c:numCache>
            </c:numRef>
          </c:val>
          <c:extLst>
            <c:ext xmlns:c16="http://schemas.microsoft.com/office/drawing/2014/chart" uri="{C3380CC4-5D6E-409C-BE32-E72D297353CC}">
              <c16:uniqueId val="{00000006-F930-4B9B-8BCF-37E31BB5174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DATA-EXEL.xlsx]ABTG!PivotTable2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ATTRITION BY TENURE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ABTG!$B$3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ABTG!$A$4:$A$9</c:f>
              <c:strCache>
                <c:ptCount val="5"/>
                <c:pt idx="0">
                  <c:v>&lt;6 months</c:v>
                </c:pt>
                <c:pt idx="1">
                  <c:v>&gt;5 years</c:v>
                </c:pt>
                <c:pt idx="2">
                  <c:v>1-2 years</c:v>
                </c:pt>
                <c:pt idx="3">
                  <c:v>2-5 years</c:v>
                </c:pt>
                <c:pt idx="4">
                  <c:v>6-12 months</c:v>
                </c:pt>
              </c:strCache>
            </c:strRef>
          </c:cat>
          <c:val>
            <c:numRef>
              <c:f>ABTG!$B$4:$B$9</c:f>
              <c:numCache>
                <c:formatCode>General</c:formatCode>
                <c:ptCount val="5"/>
                <c:pt idx="0">
                  <c:v>119</c:v>
                </c:pt>
                <c:pt idx="1">
                  <c:v>0</c:v>
                </c:pt>
                <c:pt idx="2">
                  <c:v>133</c:v>
                </c:pt>
                <c:pt idx="3">
                  <c:v>138</c:v>
                </c:pt>
                <c:pt idx="4">
                  <c:v>107</c:v>
                </c:pt>
              </c:numCache>
            </c:numRef>
          </c:val>
          <c:extLst>
            <c:ext xmlns:c16="http://schemas.microsoft.com/office/drawing/2014/chart" uri="{C3380CC4-5D6E-409C-BE32-E72D297353CC}">
              <c16:uniqueId val="{00000000-2FCC-4588-8060-42C7CE138C91}"/>
            </c:ext>
          </c:extLst>
        </c:ser>
        <c:dLbls>
          <c:dLblPos val="outEnd"/>
          <c:showLegendKey val="0"/>
          <c:showVal val="1"/>
          <c:showCatName val="0"/>
          <c:showSerName val="0"/>
          <c:showPercent val="0"/>
          <c:showBubbleSize val="0"/>
        </c:dLbls>
        <c:gapWidth val="100"/>
        <c:overlap val="-27"/>
        <c:axId val="1340351024"/>
        <c:axId val="1340344784"/>
      </c:barChart>
      <c:catAx>
        <c:axId val="134035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340344784"/>
        <c:crosses val="autoZero"/>
        <c:auto val="1"/>
        <c:lblAlgn val="ctr"/>
        <c:lblOffset val="100"/>
        <c:noMultiLvlLbl val="0"/>
      </c:catAx>
      <c:valAx>
        <c:axId val="1340344784"/>
        <c:scaling>
          <c:orientation val="minMax"/>
        </c:scaling>
        <c:delete val="1"/>
        <c:axPos val="l"/>
        <c:numFmt formatCode="General" sourceLinked="1"/>
        <c:majorTickMark val="none"/>
        <c:minorTickMark val="none"/>
        <c:tickLblPos val="nextTo"/>
        <c:crossAx val="1340351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DATA-EXEL.xlsx]ACBD!PivotTable3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ATTRITION COUNT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ACBD!$B$3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ACBD!$A$4:$A$12</c:f>
              <c:strCache>
                <c:ptCount val="8"/>
                <c:pt idx="0">
                  <c:v>Executive Office</c:v>
                </c:pt>
                <c:pt idx="1">
                  <c:v>Finance</c:v>
                </c:pt>
                <c:pt idx="2">
                  <c:v>HR</c:v>
                </c:pt>
                <c:pt idx="3">
                  <c:v>IT/IS</c:v>
                </c:pt>
                <c:pt idx="4">
                  <c:v>Operations</c:v>
                </c:pt>
                <c:pt idx="5">
                  <c:v>Production       </c:v>
                </c:pt>
                <c:pt idx="6">
                  <c:v>Sales</c:v>
                </c:pt>
                <c:pt idx="7">
                  <c:v>Software Engineering</c:v>
                </c:pt>
              </c:strCache>
            </c:strRef>
          </c:cat>
          <c:val>
            <c:numRef>
              <c:f>ACBD!$B$4:$B$12</c:f>
              <c:numCache>
                <c:formatCode>General</c:formatCode>
                <c:ptCount val="8"/>
                <c:pt idx="0">
                  <c:v>0</c:v>
                </c:pt>
                <c:pt idx="1">
                  <c:v>13</c:v>
                </c:pt>
                <c:pt idx="2">
                  <c:v>44</c:v>
                </c:pt>
                <c:pt idx="3">
                  <c:v>41</c:v>
                </c:pt>
                <c:pt idx="4">
                  <c:v>13</c:v>
                </c:pt>
                <c:pt idx="5">
                  <c:v>327</c:v>
                </c:pt>
                <c:pt idx="6">
                  <c:v>37</c:v>
                </c:pt>
                <c:pt idx="7">
                  <c:v>22</c:v>
                </c:pt>
              </c:numCache>
            </c:numRef>
          </c:val>
          <c:extLst>
            <c:ext xmlns:c16="http://schemas.microsoft.com/office/drawing/2014/chart" uri="{C3380CC4-5D6E-409C-BE32-E72D297353CC}">
              <c16:uniqueId val="{00000000-3D4A-4958-83FF-33F07C74824A}"/>
            </c:ext>
          </c:extLst>
        </c:ser>
        <c:dLbls>
          <c:dLblPos val="outEnd"/>
          <c:showLegendKey val="0"/>
          <c:showVal val="1"/>
          <c:showCatName val="0"/>
          <c:showSerName val="0"/>
          <c:showPercent val="0"/>
          <c:showBubbleSize val="0"/>
        </c:dLbls>
        <c:gapWidth val="100"/>
        <c:axId val="1273236672"/>
        <c:axId val="1273229472"/>
      </c:barChart>
      <c:catAx>
        <c:axId val="1273236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273229472"/>
        <c:crosses val="autoZero"/>
        <c:auto val="1"/>
        <c:lblAlgn val="ctr"/>
        <c:lblOffset val="100"/>
        <c:noMultiLvlLbl val="0"/>
      </c:catAx>
      <c:valAx>
        <c:axId val="1273229472"/>
        <c:scaling>
          <c:orientation val="minMax"/>
        </c:scaling>
        <c:delete val="1"/>
        <c:axPos val="b"/>
        <c:numFmt formatCode="General" sourceLinked="1"/>
        <c:majorTickMark val="none"/>
        <c:minorTickMark val="none"/>
        <c:tickLblPos val="nextTo"/>
        <c:crossAx val="127323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DATA-EXEL.xlsx]TD!PivotTable5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TERMINATION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1301888584891321"/>
              <c:y val="-0.119461545572194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9273445812433496"/>
                  <c:h val="0.21311148086522466"/>
                </c:manualLayout>
              </c15:layout>
            </c:ext>
          </c:extLst>
        </c:dLbl>
      </c:pivotFmt>
      <c:pivotFmt>
        <c:idx val="2"/>
        <c:spPr>
          <a:solidFill>
            <a:schemeClr val="accent1"/>
          </a:solidFill>
          <a:ln w="19050">
            <a:solidFill>
              <a:schemeClr val="lt1"/>
            </a:solidFill>
          </a:ln>
          <a:effectLst/>
        </c:spPr>
        <c:dLbl>
          <c:idx val="0"/>
          <c:layout>
            <c:manualLayout>
              <c:x val="0.35327937376500979"/>
              <c:y val="-9.722222222222223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70607235142119"/>
                  <c:h val="0.21311148086522466"/>
                </c:manualLayout>
              </c15:layout>
            </c:ext>
          </c:extLst>
        </c:dLbl>
      </c:pivotFmt>
      <c:pivotFmt>
        <c:idx val="3"/>
        <c:spPr>
          <a:solidFill>
            <a:schemeClr val="accent1"/>
          </a:solidFill>
          <a:ln w="19050">
            <a:solidFill>
              <a:schemeClr val="lt1"/>
            </a:solidFill>
          </a:ln>
          <a:effectLst/>
        </c:spPr>
        <c:dLbl>
          <c:idx val="0"/>
          <c:layout>
            <c:manualLayout>
              <c:x val="0.18055555555555555"/>
              <c:y val="7.407407407407405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414523184601922"/>
                  <c:h val="0.15376786235053949"/>
                </c:manualLayout>
              </c15:layout>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8055555555555555"/>
              <c:y val="7.407407407407405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414523184601922"/>
                  <c:h val="0.15376786235053949"/>
                </c:manualLayout>
              </c15:layout>
            </c:ext>
          </c:extLst>
        </c:dLbl>
      </c:pivotFmt>
      <c:pivotFmt>
        <c:idx val="6"/>
        <c:spPr>
          <a:solidFill>
            <a:schemeClr val="accent1"/>
          </a:solidFill>
          <a:ln w="19050">
            <a:solidFill>
              <a:schemeClr val="lt1"/>
            </a:solidFill>
          </a:ln>
          <a:effectLst/>
        </c:spPr>
        <c:dLbl>
          <c:idx val="0"/>
          <c:layout>
            <c:manualLayout>
              <c:x val="-0.21301888584891321"/>
              <c:y val="-0.119461545572194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9273445812433496"/>
                  <c:h val="0.21311148086522466"/>
                </c:manualLayout>
              </c15:layout>
            </c:ext>
          </c:extLst>
        </c:dLbl>
      </c:pivotFmt>
      <c:pivotFmt>
        <c:idx val="7"/>
        <c:spPr>
          <a:solidFill>
            <a:schemeClr val="accent1"/>
          </a:solidFill>
          <a:ln w="19050">
            <a:solidFill>
              <a:schemeClr val="lt1"/>
            </a:solidFill>
          </a:ln>
          <a:effectLst/>
        </c:spPr>
        <c:dLbl>
          <c:idx val="0"/>
          <c:layout>
            <c:manualLayout>
              <c:x val="0.35327937376500979"/>
              <c:y val="-9.722222222222223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70607235142119"/>
                  <c:h val="0.21311148086522466"/>
                </c:manualLayout>
              </c15:layout>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8055555555555555"/>
              <c:y val="7.407407407407405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414523184601922"/>
                  <c:h val="0.15376786235053949"/>
                </c:manualLayout>
              </c15:layout>
            </c:ext>
          </c:extLst>
        </c:dLbl>
      </c:pivotFmt>
      <c:pivotFmt>
        <c:idx val="10"/>
        <c:spPr>
          <a:solidFill>
            <a:schemeClr val="accent1"/>
          </a:solidFill>
          <a:ln w="19050">
            <a:solidFill>
              <a:schemeClr val="lt1"/>
            </a:solidFill>
          </a:ln>
          <a:effectLst/>
        </c:spPr>
        <c:dLbl>
          <c:idx val="0"/>
          <c:layout>
            <c:manualLayout>
              <c:x val="-0.21301888584891321"/>
              <c:y val="-0.1194615455721944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9273445812433496"/>
                  <c:h val="0.21311148086522466"/>
                </c:manualLayout>
              </c15:layout>
            </c:ext>
          </c:extLst>
        </c:dLbl>
      </c:pivotFmt>
      <c:pivotFmt>
        <c:idx val="11"/>
        <c:spPr>
          <a:solidFill>
            <a:schemeClr val="accent1"/>
          </a:solidFill>
          <a:ln w="19050">
            <a:solidFill>
              <a:schemeClr val="lt1"/>
            </a:solidFill>
          </a:ln>
          <a:effectLst/>
        </c:spPr>
        <c:dLbl>
          <c:idx val="0"/>
          <c:layout>
            <c:manualLayout>
              <c:x val="0.35327937376500979"/>
              <c:y val="-9.722222222222223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70607235142119"/>
                  <c:h val="0.21311148086522466"/>
                </c:manualLayout>
              </c15:layout>
            </c:ext>
          </c:extLst>
        </c:dLbl>
      </c:pivotFmt>
    </c:pivotFmts>
    <c:plotArea>
      <c:layout/>
      <c:doughnutChart>
        <c:varyColors val="1"/>
        <c:ser>
          <c:idx val="0"/>
          <c:order val="0"/>
          <c:tx>
            <c:strRef>
              <c:f>TD!$B$3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8D-4826-BF89-CC1F9233B6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8D-4826-BF89-CC1F9233B6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98D-4826-BF89-CC1F9233B6BF}"/>
              </c:ext>
            </c:extLst>
          </c:dPt>
          <c:dLbls>
            <c:dLbl>
              <c:idx val="0"/>
              <c:layout>
                <c:manualLayout>
                  <c:x val="0.18055555555555555"/>
                  <c:y val="7.407407407407405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414523184601922"/>
                      <c:h val="0.15376786235053949"/>
                    </c:manualLayout>
                  </c15:layout>
                </c:ext>
                <c:ext xmlns:c16="http://schemas.microsoft.com/office/drawing/2014/chart" uri="{C3380CC4-5D6E-409C-BE32-E72D297353CC}">
                  <c16:uniqueId val="{00000001-998D-4826-BF89-CC1F9233B6BF}"/>
                </c:ext>
              </c:extLst>
            </c:dLbl>
            <c:dLbl>
              <c:idx val="1"/>
              <c:layout>
                <c:manualLayout>
                  <c:x val="-0.21301888584891321"/>
                  <c:y val="-0.11946154557219449"/>
                </c:manualLayout>
              </c:layout>
              <c:showLegendKey val="0"/>
              <c:showVal val="0"/>
              <c:showCatName val="1"/>
              <c:showSerName val="0"/>
              <c:showPercent val="1"/>
              <c:showBubbleSize val="0"/>
              <c:extLst>
                <c:ext xmlns:c15="http://schemas.microsoft.com/office/drawing/2012/chart" uri="{CE6537A1-D6FC-4f65-9D91-7224C49458BB}">
                  <c15:layout>
                    <c:manualLayout>
                      <c:w val="0.29273445812433496"/>
                      <c:h val="0.21311148086522466"/>
                    </c:manualLayout>
                  </c15:layout>
                </c:ext>
                <c:ext xmlns:c16="http://schemas.microsoft.com/office/drawing/2014/chart" uri="{C3380CC4-5D6E-409C-BE32-E72D297353CC}">
                  <c16:uniqueId val="{00000003-998D-4826-BF89-CC1F9233B6BF}"/>
                </c:ext>
              </c:extLst>
            </c:dLbl>
            <c:dLbl>
              <c:idx val="2"/>
              <c:layout>
                <c:manualLayout>
                  <c:x val="0.35327937376500979"/>
                  <c:y val="-9.7222222222222238E-2"/>
                </c:manualLayout>
              </c:layout>
              <c:showLegendKey val="0"/>
              <c:showVal val="0"/>
              <c:showCatName val="1"/>
              <c:showSerName val="0"/>
              <c:showPercent val="1"/>
              <c:showBubbleSize val="0"/>
              <c:extLst>
                <c:ext xmlns:c15="http://schemas.microsoft.com/office/drawing/2012/chart" uri="{CE6537A1-D6FC-4f65-9D91-7224C49458BB}">
                  <c15:layout>
                    <c:manualLayout>
                      <c:w val="0.2770607235142119"/>
                      <c:h val="0.21311148086522466"/>
                    </c:manualLayout>
                  </c15:layout>
                </c:ext>
                <c:ext xmlns:c16="http://schemas.microsoft.com/office/drawing/2014/chart" uri="{C3380CC4-5D6E-409C-BE32-E72D297353CC}">
                  <c16:uniqueId val="{00000005-998D-4826-BF89-CC1F9233B6B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TD!$A$4:$A$7</c:f>
              <c:strCache>
                <c:ptCount val="3"/>
                <c:pt idx="0">
                  <c:v>ACTIVE</c:v>
                </c:pt>
                <c:pt idx="1">
                  <c:v>INVOLUNTARY</c:v>
                </c:pt>
                <c:pt idx="2">
                  <c:v>VOLUNTARY</c:v>
                </c:pt>
              </c:strCache>
            </c:strRef>
          </c:cat>
          <c:val>
            <c:numRef>
              <c:f>TD!$B$4:$B$7</c:f>
              <c:numCache>
                <c:formatCode>General</c:formatCode>
                <c:ptCount val="3"/>
                <c:pt idx="0">
                  <c:v>2544</c:v>
                </c:pt>
                <c:pt idx="1">
                  <c:v>246</c:v>
                </c:pt>
                <c:pt idx="2">
                  <c:v>210</c:v>
                </c:pt>
              </c:numCache>
            </c:numRef>
          </c:val>
          <c:extLst>
            <c:ext xmlns:c16="http://schemas.microsoft.com/office/drawing/2014/chart" uri="{C3380CC4-5D6E-409C-BE32-E72D297353CC}">
              <c16:uniqueId val="{00000006-998D-4826-BF89-CC1F9233B6BF}"/>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ysClr val="windowText" lastClr="000000">
          <a:lumMod val="25000"/>
          <a:lumOff val="7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 ANALYTICS DATA-EXEL.xlsx]CRAE!PivotTable4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CURRENT RATING ACROSS</a:t>
            </a:r>
            <a:r>
              <a:rPr lang="en-US" b="1" baseline="0">
                <a:solidFill>
                  <a:schemeClr val="bg1"/>
                </a:solidFill>
              </a:rPr>
              <a:t> ACTIVE EMP</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w="12700">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marker>
          <c:symbol val="none"/>
        </c:marker>
        <c:dLbl>
          <c:idx val="0"/>
          <c:spPr>
            <a:noFill/>
            <a:ln w="12700">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w="12700">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CRAE!$B$3</c:f>
              <c:strCache>
                <c:ptCount val="1"/>
                <c:pt idx="0">
                  <c:v>Total</c:v>
                </c:pt>
              </c:strCache>
            </c:strRef>
          </c:tx>
          <c:spPr>
            <a:solidFill>
              <a:schemeClr val="bg2">
                <a:lumMod val="50000"/>
              </a:schemeClr>
            </a:solidFill>
            <a:ln>
              <a:noFill/>
            </a:ln>
            <a:effectLst/>
          </c:spPr>
          <c:invertIfNegative val="0"/>
          <c:dLbls>
            <c:spPr>
              <a:noFill/>
              <a:ln w="12700">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CRAE!$A$4:$A$9</c:f>
              <c:strCache>
                <c:ptCount val="5"/>
                <c:pt idx="0">
                  <c:v>1</c:v>
                </c:pt>
                <c:pt idx="1">
                  <c:v>2</c:v>
                </c:pt>
                <c:pt idx="2">
                  <c:v>3</c:v>
                </c:pt>
                <c:pt idx="3">
                  <c:v>4</c:v>
                </c:pt>
                <c:pt idx="4">
                  <c:v>5</c:v>
                </c:pt>
              </c:strCache>
            </c:strRef>
          </c:cat>
          <c:val>
            <c:numRef>
              <c:f>CRAE!$B$4:$B$9</c:f>
              <c:numCache>
                <c:formatCode>General</c:formatCode>
                <c:ptCount val="5"/>
                <c:pt idx="0">
                  <c:v>233</c:v>
                </c:pt>
                <c:pt idx="1">
                  <c:v>437</c:v>
                </c:pt>
                <c:pt idx="2">
                  <c:v>1258</c:v>
                </c:pt>
                <c:pt idx="3">
                  <c:v>352</c:v>
                </c:pt>
                <c:pt idx="4">
                  <c:v>223</c:v>
                </c:pt>
              </c:numCache>
            </c:numRef>
          </c:val>
          <c:extLst>
            <c:ext xmlns:c16="http://schemas.microsoft.com/office/drawing/2014/chart" uri="{C3380CC4-5D6E-409C-BE32-E72D297353CC}">
              <c16:uniqueId val="{00000000-6984-48A7-90EA-743A3864910B}"/>
            </c:ext>
          </c:extLst>
        </c:ser>
        <c:dLbls>
          <c:dLblPos val="outEnd"/>
          <c:showLegendKey val="0"/>
          <c:showVal val="1"/>
          <c:showCatName val="0"/>
          <c:showSerName val="0"/>
          <c:showPercent val="0"/>
          <c:showBubbleSize val="0"/>
        </c:dLbls>
        <c:gapWidth val="100"/>
        <c:overlap val="-27"/>
        <c:axId val="1162028096"/>
        <c:axId val="1162030496"/>
      </c:barChart>
      <c:catAx>
        <c:axId val="116202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162030496"/>
        <c:crosses val="autoZero"/>
        <c:auto val="1"/>
        <c:lblAlgn val="ctr"/>
        <c:lblOffset val="100"/>
        <c:noMultiLvlLbl val="0"/>
      </c:catAx>
      <c:valAx>
        <c:axId val="1162030496"/>
        <c:scaling>
          <c:orientation val="minMax"/>
        </c:scaling>
        <c:delete val="1"/>
        <c:axPos val="l"/>
        <c:numFmt formatCode="General" sourceLinked="1"/>
        <c:majorTickMark val="none"/>
        <c:minorTickMark val="none"/>
        <c:tickLblPos val="nextTo"/>
        <c:crossAx val="116202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21</xdr:col>
      <xdr:colOff>133350</xdr:colOff>
      <xdr:row>28</xdr:row>
      <xdr:rowOff>38100</xdr:rowOff>
    </xdr:to>
    <xdr:grpSp>
      <xdr:nvGrpSpPr>
        <xdr:cNvPr id="25" name="Group 24">
          <a:extLst>
            <a:ext uri="{FF2B5EF4-FFF2-40B4-BE49-F238E27FC236}">
              <a16:creationId xmlns:a16="http://schemas.microsoft.com/office/drawing/2014/main" id="{7B435F92-28F6-4FD3-8B9B-F800B0C0018F}"/>
            </a:ext>
          </a:extLst>
        </xdr:cNvPr>
        <xdr:cNvGrpSpPr/>
      </xdr:nvGrpSpPr>
      <xdr:grpSpPr>
        <a:xfrm>
          <a:off x="0" y="47625"/>
          <a:ext cx="12934950" cy="5324475"/>
          <a:chOff x="400051" y="38100"/>
          <a:chExt cx="12934950" cy="5324475"/>
        </a:xfrm>
      </xdr:grpSpPr>
      <xdr:sp macro="" textlink="">
        <xdr:nvSpPr>
          <xdr:cNvPr id="24" name="Rectangle: Rounded Corners 23">
            <a:extLst>
              <a:ext uri="{FF2B5EF4-FFF2-40B4-BE49-F238E27FC236}">
                <a16:creationId xmlns:a16="http://schemas.microsoft.com/office/drawing/2014/main" id="{15AF82EB-B046-5AE9-0F46-A4E6FF1A39A9}"/>
              </a:ext>
            </a:extLst>
          </xdr:cNvPr>
          <xdr:cNvSpPr/>
        </xdr:nvSpPr>
        <xdr:spPr>
          <a:xfrm>
            <a:off x="400051" y="38100"/>
            <a:ext cx="12934950" cy="5324475"/>
          </a:xfrm>
          <a:prstGeom prst="roundRect">
            <a:avLst>
              <a:gd name="adj" fmla="val 0"/>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t>
            </a:r>
          </a:p>
        </xdr:txBody>
      </xdr:sp>
      <xdr:sp macro="" textlink="">
        <xdr:nvSpPr>
          <xdr:cNvPr id="2" name="Rectangle: Rounded Corners 1">
            <a:extLst>
              <a:ext uri="{FF2B5EF4-FFF2-40B4-BE49-F238E27FC236}">
                <a16:creationId xmlns:a16="http://schemas.microsoft.com/office/drawing/2014/main" id="{99D6FBC0-9A25-40A8-E12E-C8C0246498D0}"/>
              </a:ext>
            </a:extLst>
          </xdr:cNvPr>
          <xdr:cNvSpPr/>
        </xdr:nvSpPr>
        <xdr:spPr>
          <a:xfrm>
            <a:off x="419100" y="66675"/>
            <a:ext cx="2322000" cy="6768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bg1"/>
                </a:solidFill>
              </a:rPr>
              <a:t>HR ANALYSIS</a:t>
            </a:r>
            <a:r>
              <a:rPr lang="en-IN" sz="1400" b="1" baseline="0">
                <a:solidFill>
                  <a:schemeClr val="bg1"/>
                </a:solidFill>
              </a:rPr>
              <a:t> DASHBOARD</a:t>
            </a:r>
            <a:endParaRPr lang="en-IN" sz="1400" b="1">
              <a:solidFill>
                <a:schemeClr val="bg1"/>
              </a:solidFill>
            </a:endParaRPr>
          </a:p>
        </xdr:txBody>
      </xdr:sp>
      <xdr:sp macro="" textlink="">
        <xdr:nvSpPr>
          <xdr:cNvPr id="3" name="Rectangle: Rounded Corners 2">
            <a:extLst>
              <a:ext uri="{FF2B5EF4-FFF2-40B4-BE49-F238E27FC236}">
                <a16:creationId xmlns:a16="http://schemas.microsoft.com/office/drawing/2014/main" id="{6C91287E-8DAF-498F-B795-84E245F68FAF}"/>
              </a:ext>
            </a:extLst>
          </xdr:cNvPr>
          <xdr:cNvSpPr/>
        </xdr:nvSpPr>
        <xdr:spPr>
          <a:xfrm>
            <a:off x="428625" y="1647825"/>
            <a:ext cx="1314451" cy="6768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ACTIVE EMPLOYEE</a:t>
            </a:r>
          </a:p>
        </xdr:txBody>
      </xdr:sp>
      <xdr:sp macro="" textlink="">
        <xdr:nvSpPr>
          <xdr:cNvPr id="4" name="Rectangle: Rounded Corners 3">
            <a:extLst>
              <a:ext uri="{FF2B5EF4-FFF2-40B4-BE49-F238E27FC236}">
                <a16:creationId xmlns:a16="http://schemas.microsoft.com/office/drawing/2014/main" id="{1A723D7B-EB6E-4B87-B352-4448895B2A12}"/>
              </a:ext>
            </a:extLst>
          </xdr:cNvPr>
          <xdr:cNvSpPr/>
        </xdr:nvSpPr>
        <xdr:spPr>
          <a:xfrm>
            <a:off x="428625" y="2466975"/>
            <a:ext cx="1343026" cy="6768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TOTAL STAFF COST</a:t>
            </a:r>
          </a:p>
        </xdr:txBody>
      </xdr:sp>
      <xdr:sp macro="" textlink="">
        <xdr:nvSpPr>
          <xdr:cNvPr id="5" name="Rectangle: Rounded Corners 4">
            <a:extLst>
              <a:ext uri="{FF2B5EF4-FFF2-40B4-BE49-F238E27FC236}">
                <a16:creationId xmlns:a16="http://schemas.microsoft.com/office/drawing/2014/main" id="{9DAAC056-CF8C-4A47-A982-4F8CA3CE411C}"/>
              </a:ext>
            </a:extLst>
          </xdr:cNvPr>
          <xdr:cNvSpPr/>
        </xdr:nvSpPr>
        <xdr:spPr>
          <a:xfrm>
            <a:off x="428625" y="3333750"/>
            <a:ext cx="1219201" cy="6768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AVG STAFF COST</a:t>
            </a:r>
          </a:p>
        </xdr:txBody>
      </xdr:sp>
      <xdr:sp macro="" textlink="">
        <xdr:nvSpPr>
          <xdr:cNvPr id="6" name="Rectangle: Rounded Corners 5">
            <a:extLst>
              <a:ext uri="{FF2B5EF4-FFF2-40B4-BE49-F238E27FC236}">
                <a16:creationId xmlns:a16="http://schemas.microsoft.com/office/drawing/2014/main" id="{F3B881D9-F8EC-4043-88E1-AABFAE8FD652}"/>
              </a:ext>
            </a:extLst>
          </xdr:cNvPr>
          <xdr:cNvSpPr/>
        </xdr:nvSpPr>
        <xdr:spPr>
          <a:xfrm>
            <a:off x="438150" y="4191000"/>
            <a:ext cx="1228726" cy="6768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ATTRITION RATE</a:t>
            </a:r>
          </a:p>
        </xdr:txBody>
      </xdr:sp>
      <xdr:sp macro="" textlink="">
        <xdr:nvSpPr>
          <xdr:cNvPr id="7" name="Rectangle: Rounded Corners 6">
            <a:extLst>
              <a:ext uri="{FF2B5EF4-FFF2-40B4-BE49-F238E27FC236}">
                <a16:creationId xmlns:a16="http://schemas.microsoft.com/office/drawing/2014/main" id="{01078B86-2F4D-4585-9072-940326A82996}"/>
              </a:ext>
            </a:extLst>
          </xdr:cNvPr>
          <xdr:cNvSpPr/>
        </xdr:nvSpPr>
        <xdr:spPr>
          <a:xfrm>
            <a:off x="428625" y="809625"/>
            <a:ext cx="1343026" cy="6768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bg1"/>
                </a:solidFill>
              </a:rPr>
              <a:t>EMPLOYEE COUNT</a:t>
            </a:r>
          </a:p>
        </xdr:txBody>
      </xdr:sp>
      <xdr:sp macro="" textlink="'TOTAL EMP'!B18">
        <xdr:nvSpPr>
          <xdr:cNvPr id="8" name="TextBox 7">
            <a:extLst>
              <a:ext uri="{FF2B5EF4-FFF2-40B4-BE49-F238E27FC236}">
                <a16:creationId xmlns:a16="http://schemas.microsoft.com/office/drawing/2014/main" id="{8B861247-40A6-7E13-D8B4-5996C03D05BF}"/>
              </a:ext>
            </a:extLst>
          </xdr:cNvPr>
          <xdr:cNvSpPr txBox="1"/>
        </xdr:nvSpPr>
        <xdr:spPr>
          <a:xfrm>
            <a:off x="542925" y="1038224"/>
            <a:ext cx="1040400" cy="39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B3D21B-17FD-4FF8-B66E-D524DDBE9681}" type="TxLink">
              <a:rPr lang="en-US" sz="1400" b="0" i="0" u="none" strike="noStrike">
                <a:solidFill>
                  <a:srgbClr val="FF0000"/>
                </a:solidFill>
                <a:latin typeface="Aptos Narrow"/>
              </a:rPr>
              <a:pPr algn="ctr"/>
              <a:t>3000</a:t>
            </a:fld>
            <a:endParaRPr lang="en-IN" sz="1400">
              <a:solidFill>
                <a:srgbClr val="FF0000"/>
              </a:solidFill>
            </a:endParaRPr>
          </a:p>
        </xdr:txBody>
      </xdr:sp>
      <xdr:sp macro="" textlink="'ACTIVE EMP'!B18">
        <xdr:nvSpPr>
          <xdr:cNvPr id="9" name="TextBox 8">
            <a:extLst>
              <a:ext uri="{FF2B5EF4-FFF2-40B4-BE49-F238E27FC236}">
                <a16:creationId xmlns:a16="http://schemas.microsoft.com/office/drawing/2014/main" id="{BB0F30F7-4CC9-4696-AD13-EC7D7738B2FA}"/>
              </a:ext>
            </a:extLst>
          </xdr:cNvPr>
          <xdr:cNvSpPr txBox="1"/>
        </xdr:nvSpPr>
        <xdr:spPr>
          <a:xfrm>
            <a:off x="552450" y="1876425"/>
            <a:ext cx="1040400" cy="39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56AFB0-13FD-48F5-9C3D-06287D6A0A43}" type="TxLink">
              <a:rPr lang="en-US" sz="1400" b="0" i="0" u="none" strike="noStrike">
                <a:solidFill>
                  <a:srgbClr val="FF0000"/>
                </a:solidFill>
                <a:latin typeface="Aptos Narrow"/>
                <a:ea typeface="+mn-ea"/>
                <a:cs typeface="+mn-cs"/>
              </a:rPr>
              <a:pPr marL="0" indent="0" algn="ctr"/>
              <a:t>2503</a:t>
            </a:fld>
            <a:endParaRPr lang="en-IN" sz="1400" b="0" i="0" u="none" strike="noStrike">
              <a:solidFill>
                <a:srgbClr val="FF0000"/>
              </a:solidFill>
              <a:latin typeface="Aptos Narrow"/>
              <a:ea typeface="+mn-ea"/>
              <a:cs typeface="+mn-cs"/>
            </a:endParaRPr>
          </a:p>
        </xdr:txBody>
      </xdr:sp>
      <xdr:sp macro="" textlink="'TOTAL STAFF COST'!B18">
        <xdr:nvSpPr>
          <xdr:cNvPr id="10" name="TextBox 9">
            <a:extLst>
              <a:ext uri="{FF2B5EF4-FFF2-40B4-BE49-F238E27FC236}">
                <a16:creationId xmlns:a16="http://schemas.microsoft.com/office/drawing/2014/main" id="{70A13888-C249-4640-9164-CC92CEA02AEE}"/>
              </a:ext>
            </a:extLst>
          </xdr:cNvPr>
          <xdr:cNvSpPr txBox="1"/>
        </xdr:nvSpPr>
        <xdr:spPr>
          <a:xfrm>
            <a:off x="561975" y="2695575"/>
            <a:ext cx="1040400" cy="39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E19D021-1C38-4BFD-8CE4-7CD107FCB398}" type="TxLink">
              <a:rPr lang="en-US" sz="1400" b="0" i="0" u="none" strike="noStrike">
                <a:solidFill>
                  <a:srgbClr val="FF0000"/>
                </a:solidFill>
                <a:latin typeface="Aptos Narrow"/>
                <a:ea typeface="+mn-ea"/>
                <a:cs typeface="+mn-cs"/>
              </a:rPr>
              <a:pPr marL="0" indent="0" algn="ctr"/>
              <a:t>1229286620</a:t>
            </a:fld>
            <a:endParaRPr lang="en-IN" sz="1400" b="0" i="0" u="none" strike="noStrike">
              <a:solidFill>
                <a:srgbClr val="FF0000"/>
              </a:solidFill>
              <a:latin typeface="Aptos Narrow"/>
              <a:ea typeface="+mn-ea"/>
              <a:cs typeface="+mn-cs"/>
            </a:endParaRPr>
          </a:p>
        </xdr:txBody>
      </xdr:sp>
      <xdr:sp macro="" textlink="'AVG STAFF COST'!B18">
        <xdr:nvSpPr>
          <xdr:cNvPr id="11" name="TextBox 10">
            <a:extLst>
              <a:ext uri="{FF2B5EF4-FFF2-40B4-BE49-F238E27FC236}">
                <a16:creationId xmlns:a16="http://schemas.microsoft.com/office/drawing/2014/main" id="{C6FF1B24-71E3-4966-8283-D4C99E523AB9}"/>
              </a:ext>
            </a:extLst>
          </xdr:cNvPr>
          <xdr:cNvSpPr txBox="1"/>
        </xdr:nvSpPr>
        <xdr:spPr>
          <a:xfrm>
            <a:off x="523875" y="3552825"/>
            <a:ext cx="1040400" cy="39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0C6468-82A1-4223-89D4-96C0C91A6F37}" type="TxLink">
              <a:rPr lang="en-US" sz="1400" b="0" i="0" u="none" strike="noStrike">
                <a:solidFill>
                  <a:srgbClr val="FF0000"/>
                </a:solidFill>
                <a:latin typeface="Aptos Narrow"/>
                <a:ea typeface="+mn-ea"/>
                <a:cs typeface="+mn-cs"/>
              </a:rPr>
              <a:pPr marL="0" indent="0" algn="ctr"/>
              <a:t>409762.2066</a:t>
            </a:fld>
            <a:endParaRPr lang="en-IN" sz="1400" b="0" i="0" u="none" strike="noStrike">
              <a:solidFill>
                <a:srgbClr val="FF0000"/>
              </a:solidFill>
              <a:latin typeface="Aptos Narrow"/>
              <a:ea typeface="+mn-ea"/>
              <a:cs typeface="+mn-cs"/>
            </a:endParaRPr>
          </a:p>
        </xdr:txBody>
      </xdr:sp>
      <xdr:sp macro="" textlink="'ATTRITION RATE'!E30">
        <xdr:nvSpPr>
          <xdr:cNvPr id="12" name="TextBox 11">
            <a:extLst>
              <a:ext uri="{FF2B5EF4-FFF2-40B4-BE49-F238E27FC236}">
                <a16:creationId xmlns:a16="http://schemas.microsoft.com/office/drawing/2014/main" id="{ED1D1F07-4354-4431-B7C9-5CB4F4C57C10}"/>
              </a:ext>
            </a:extLst>
          </xdr:cNvPr>
          <xdr:cNvSpPr txBox="1"/>
        </xdr:nvSpPr>
        <xdr:spPr>
          <a:xfrm>
            <a:off x="533400" y="4419600"/>
            <a:ext cx="1040400" cy="39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30218EA-AA95-4428-AEB6-263B50D827B1}" type="TxLink">
              <a:rPr lang="en-US" sz="1400" b="0" i="0" u="none" strike="noStrike">
                <a:solidFill>
                  <a:srgbClr val="FF0000"/>
                </a:solidFill>
                <a:latin typeface="Aptos Narrow"/>
                <a:ea typeface="+mn-ea"/>
                <a:cs typeface="+mn-cs"/>
              </a:rPr>
              <a:pPr marL="0" indent="0" algn="ctr"/>
              <a:t>19.86%</a:t>
            </a:fld>
            <a:endParaRPr lang="en-IN" sz="1400" b="0" i="0" u="none" strike="noStrike">
              <a:solidFill>
                <a:srgbClr val="FF0000"/>
              </a:solidFill>
              <a:latin typeface="Aptos Narrow"/>
              <a:ea typeface="+mn-ea"/>
              <a:cs typeface="+mn-cs"/>
            </a:endParaRPr>
          </a:p>
        </xdr:txBody>
      </xdr:sp>
      <xdr:graphicFrame macro="">
        <xdr:nvGraphicFramePr>
          <xdr:cNvPr id="13" name="Chart 12">
            <a:extLst>
              <a:ext uri="{FF2B5EF4-FFF2-40B4-BE49-F238E27FC236}">
                <a16:creationId xmlns:a16="http://schemas.microsoft.com/office/drawing/2014/main" id="{217519A6-C1A0-4D5D-98DC-5B23665EF46F}"/>
              </a:ext>
            </a:extLst>
          </xdr:cNvPr>
          <xdr:cNvGraphicFramePr>
            <a:graphicFrameLocks/>
          </xdr:cNvGraphicFramePr>
        </xdr:nvGraphicFramePr>
        <xdr:xfrm>
          <a:off x="2914650" y="85725"/>
          <a:ext cx="4500000" cy="1627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4" name="Chart 13">
            <a:extLst>
              <a:ext uri="{FF2B5EF4-FFF2-40B4-BE49-F238E27FC236}">
                <a16:creationId xmlns:a16="http://schemas.microsoft.com/office/drawing/2014/main" id="{D132BB31-ED8F-4A83-A4F5-ED49C95768BB}"/>
              </a:ext>
            </a:extLst>
          </xdr:cNvPr>
          <xdr:cNvGraphicFramePr>
            <a:graphicFrameLocks/>
          </xdr:cNvGraphicFramePr>
        </xdr:nvGraphicFramePr>
        <xdr:xfrm>
          <a:off x="2924175" y="1733550"/>
          <a:ext cx="4478400" cy="1591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5" name="Chart 14">
            <a:extLst>
              <a:ext uri="{FF2B5EF4-FFF2-40B4-BE49-F238E27FC236}">
                <a16:creationId xmlns:a16="http://schemas.microsoft.com/office/drawing/2014/main" id="{B9F625BE-A57F-4CBC-8E83-7EBDFD3D072D}"/>
              </a:ext>
            </a:extLst>
          </xdr:cNvPr>
          <xdr:cNvGraphicFramePr>
            <a:graphicFrameLocks/>
          </xdr:cNvGraphicFramePr>
        </xdr:nvGraphicFramePr>
        <xdr:xfrm>
          <a:off x="2914650" y="3438525"/>
          <a:ext cx="2095200" cy="15336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6" name="Chart 15">
            <a:extLst>
              <a:ext uri="{FF2B5EF4-FFF2-40B4-BE49-F238E27FC236}">
                <a16:creationId xmlns:a16="http://schemas.microsoft.com/office/drawing/2014/main" id="{538732CB-A20C-4185-A824-AE8D0B52397E}"/>
              </a:ext>
            </a:extLst>
          </xdr:cNvPr>
          <xdr:cNvGraphicFramePr>
            <a:graphicFrameLocks/>
          </xdr:cNvGraphicFramePr>
        </xdr:nvGraphicFramePr>
        <xdr:xfrm>
          <a:off x="5038725" y="3438525"/>
          <a:ext cx="2372400" cy="15336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7" name="Chart 16">
            <a:extLst>
              <a:ext uri="{FF2B5EF4-FFF2-40B4-BE49-F238E27FC236}">
                <a16:creationId xmlns:a16="http://schemas.microsoft.com/office/drawing/2014/main" id="{0EFC9145-E173-42A7-B181-832C42FF4D60}"/>
              </a:ext>
            </a:extLst>
          </xdr:cNvPr>
          <xdr:cNvGraphicFramePr>
            <a:graphicFrameLocks/>
          </xdr:cNvGraphicFramePr>
        </xdr:nvGraphicFramePr>
        <xdr:xfrm>
          <a:off x="7448550" y="85725"/>
          <a:ext cx="2829600" cy="21636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8" name="Chart 17">
            <a:extLst>
              <a:ext uri="{FF2B5EF4-FFF2-40B4-BE49-F238E27FC236}">
                <a16:creationId xmlns:a16="http://schemas.microsoft.com/office/drawing/2014/main" id="{51A49832-9D1A-4E2F-A36F-45ADADD05456}"/>
              </a:ext>
            </a:extLst>
          </xdr:cNvPr>
          <xdr:cNvGraphicFramePr>
            <a:graphicFrameLocks/>
          </xdr:cNvGraphicFramePr>
        </xdr:nvGraphicFramePr>
        <xdr:xfrm>
          <a:off x="7458075" y="2276474"/>
          <a:ext cx="2818800" cy="2695575"/>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9" name="Chart 18">
            <a:extLst>
              <a:ext uri="{FF2B5EF4-FFF2-40B4-BE49-F238E27FC236}">
                <a16:creationId xmlns:a16="http://schemas.microsoft.com/office/drawing/2014/main" id="{33090B75-293D-4D1A-807A-10BA07F7409F}"/>
              </a:ext>
            </a:extLst>
          </xdr:cNvPr>
          <xdr:cNvGraphicFramePr>
            <a:graphicFrameLocks/>
          </xdr:cNvGraphicFramePr>
        </xdr:nvGraphicFramePr>
        <xdr:xfrm>
          <a:off x="10325099" y="85725"/>
          <a:ext cx="2857501" cy="21636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0" name="Chart 19">
            <a:extLst>
              <a:ext uri="{FF2B5EF4-FFF2-40B4-BE49-F238E27FC236}">
                <a16:creationId xmlns:a16="http://schemas.microsoft.com/office/drawing/2014/main" id="{6126E063-70BB-4A49-8DC2-DFFCC6CC9C13}"/>
              </a:ext>
            </a:extLst>
          </xdr:cNvPr>
          <xdr:cNvGraphicFramePr>
            <a:graphicFrameLocks/>
          </xdr:cNvGraphicFramePr>
        </xdr:nvGraphicFramePr>
        <xdr:xfrm>
          <a:off x="10325100" y="2276475"/>
          <a:ext cx="2867026" cy="1476000"/>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xmlns:a14="http://schemas.microsoft.com/office/drawing/2010/main">
        <mc:Choice Requires="a14">
          <xdr:graphicFrame macro="">
            <xdr:nvGraphicFramePr>
              <xdr:cNvPr id="21" name="DepartmentType">
                <a:extLst>
                  <a:ext uri="{FF2B5EF4-FFF2-40B4-BE49-F238E27FC236}">
                    <a16:creationId xmlns:a16="http://schemas.microsoft.com/office/drawing/2014/main" id="{41C56A3C-6641-4949-9568-928244CDE109}"/>
                  </a:ext>
                </a:extLst>
              </xdr:cNvPr>
              <xdr:cNvGraphicFramePr/>
            </xdr:nvGraphicFramePr>
            <xdr:xfrm>
              <a:off x="1790701" y="809625"/>
              <a:ext cx="1098599" cy="447675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1466849" y="819150"/>
                <a:ext cx="1022400" cy="4114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2" name="SEX">
                <a:extLst>
                  <a:ext uri="{FF2B5EF4-FFF2-40B4-BE49-F238E27FC236}">
                    <a16:creationId xmlns:a16="http://schemas.microsoft.com/office/drawing/2014/main" id="{0542DC78-029F-47A9-AA39-6FD6B7F79C7C}"/>
                  </a:ext>
                </a:extLst>
              </xdr:cNvPr>
              <xdr:cNvGraphicFramePr/>
            </xdr:nvGraphicFramePr>
            <xdr:xfrm>
              <a:off x="10363200" y="3771900"/>
              <a:ext cx="963450" cy="108720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9963149" y="3781425"/>
                <a:ext cx="963450" cy="1087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3" name="Tenure Groups">
                <a:extLst>
                  <a:ext uri="{FF2B5EF4-FFF2-40B4-BE49-F238E27FC236}">
                    <a16:creationId xmlns:a16="http://schemas.microsoft.com/office/drawing/2014/main" id="{54B0A5AA-E3AB-4981-BD50-7780AA2DD5EA}"/>
                  </a:ext>
                </a:extLst>
              </xdr:cNvPr>
              <xdr:cNvGraphicFramePr/>
            </xdr:nvGraphicFramePr>
            <xdr:xfrm>
              <a:off x="11353800" y="3762375"/>
              <a:ext cx="1666800" cy="1324800"/>
            </xdr:xfrm>
            <a:graphic>
              <a:graphicData uri="http://schemas.microsoft.com/office/drawing/2010/slicer">
                <sle:slicer xmlns:sle="http://schemas.microsoft.com/office/drawing/2010/slicer" name="Tenure Groups"/>
              </a:graphicData>
            </a:graphic>
          </xdr:graphicFrame>
        </mc:Choice>
        <mc:Fallback xmlns="">
          <xdr:sp macro="" textlink="">
            <xdr:nvSpPr>
              <xdr:cNvPr id="0" name=""/>
              <xdr:cNvSpPr>
                <a:spLocks noTextEdit="1"/>
              </xdr:cNvSpPr>
            </xdr:nvSpPr>
            <xdr:spPr>
              <a:xfrm>
                <a:off x="10953749" y="3771900"/>
                <a:ext cx="1666800" cy="1324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 refreshedDate="45936.654787384257" createdVersion="8" refreshedVersion="8" minRefreshableVersion="3" recordCount="3000" xr:uid="{32F96801-3754-4120-9E0E-3321BD7207B6}">
  <cacheSource type="worksheet">
    <worksheetSource ref="A1:AB3001" sheet="Sample_data"/>
  </cacheSource>
  <cacheFields count="28">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enure (Months)" numFmtId="0">
      <sharedItems containsSemiMixedTypes="0" containsString="0" containsNumber="1" containsInteger="1" minValue="0" maxValue="85"/>
    </cacheField>
    <cacheField name="Tenure Groups" numFmtId="0">
      <sharedItems count="5">
        <s v="&gt;5 years"/>
        <s v="2-5 years"/>
        <s v="1-2 years"/>
        <s v="6-12 months"/>
        <s v="&lt;6 months"/>
      </sharedItems>
    </cacheField>
    <cacheField name="Title" numFmtId="0">
      <sharedItems/>
    </cacheField>
    <cacheField name="Manager" numFmtId="0">
      <sharedItems/>
    </cacheField>
    <cacheField name="ADEmail" numFmtId="0">
      <sharedItems/>
    </cacheField>
    <cacheField name="EmployeeStatus" numFmtId="0">
      <sharedItems/>
    </cacheField>
    <cacheField name="Active Employee" numFmtId="0">
      <sharedItems containsSemiMixedTypes="0" containsString="0" containsNumber="1" containsInteger="1" minValue="0" maxValue="1"/>
    </cacheField>
    <cacheField name="Attrition " numFmtId="0">
      <sharedItems containsSemiMixedTypes="0" containsString="0" containsNumber="1" containsInteger="1" minValue="0" maxValue="1"/>
    </cacheField>
    <cacheField name="EmployeeType" numFmtId="0">
      <sharedItems count="3">
        <s v="Contract"/>
        <s v="Full-Time"/>
        <s v="Part-Time"/>
      </sharedItems>
    </cacheField>
    <cacheField name="EmployeeClassificationType" numFmtId="0">
      <sharedItems/>
    </cacheField>
    <cacheField name="TerminationDescription" numFmtId="0">
      <sharedItems containsBlank="1"/>
    </cacheField>
    <cacheField name="Type Of Termination" numFmtId="0">
      <sharedItems count="3">
        <s v="ACTIVE"/>
        <s v="VOLUNTARY"/>
        <s v="INVOLUNTARY"/>
      </sharedItems>
    </cacheField>
    <cacheField name="DepartmentType" numFmtId="0">
      <sharedItems count="8">
        <s v="Finance"/>
        <s v="HR"/>
        <s v="Sales"/>
        <s v="IT/IS"/>
        <s v="Operations"/>
        <s v="Production       "/>
        <s v="Executive Office"/>
        <s v="Software Engineering"/>
      </sharedItems>
    </cacheField>
    <cacheField name="Sub Department" numFmtId="0">
      <sharedItems/>
    </cacheField>
    <cacheField name="DOB" numFmtId="14">
      <sharedItems containsSemiMixedTypes="0" containsNonDate="0" containsDate="1" containsString="0" minDate="1899-12-31T00:00:00" maxDate="2024-04-01T00:00:00"/>
    </cacheField>
    <cacheField name="Age" numFmtId="1">
      <sharedItems containsSemiMixedTypes="0" containsString="0" containsNumber="1" containsInteger="1" minValue="1" maxValue="125"/>
    </cacheField>
    <cacheField name="Country" numFmtId="0">
      <sharedItems/>
    </cacheField>
    <cacheField name="Location" numFmtId="0">
      <sharedItems/>
    </cacheField>
    <cacheField name="JobFunctionDescription" numFmtId="0">
      <sharedItems/>
    </cacheField>
    <cacheField name="GenderCode" numFmtId="0">
      <sharedItems count="2">
        <s v="Female"/>
        <s v="Male"/>
      </sharedItems>
    </cacheField>
    <cacheField name="Performance Score" numFmtId="0">
      <sharedItems/>
    </cacheField>
    <cacheField name="Current Employee Rating" numFmtId="0">
      <sharedItems containsSemiMixedTypes="0" containsString="0" containsNumber="1" containsInteger="1" minValue="1" maxValue="5" count="5">
        <n v="4"/>
        <n v="3"/>
        <n v="2"/>
        <n v="5"/>
        <n v="1"/>
      </sharedItems>
    </cacheField>
    <cacheField name="Salary" numFmtId="2">
      <sharedItems containsSemiMixedTypes="0" containsString="0" containsNumber="1" minValue="12480" maxValue="139039999.80000001"/>
    </cacheField>
  </cacheFields>
  <extLst>
    <ext xmlns:x14="http://schemas.microsoft.com/office/spreadsheetml/2009/9/main" uri="{725AE2AE-9491-48be-B2B4-4EB974FC3084}">
      <x14:pivotCacheDefinition pivotCacheId="10040771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n v="72"/>
    <x v="0"/>
    <s v="Production Technician I"/>
    <s v="Peter Oneill"/>
    <s v="uriah.bridges@bilearner.com"/>
    <s v="Active"/>
    <n v="1"/>
    <n v="0"/>
    <x v="0"/>
    <s v="Temporary"/>
    <m/>
    <x v="0"/>
    <x v="0"/>
    <s v="Finance &amp; Accounting"/>
    <d v="1995-11-03T00:00:00"/>
    <n v="29"/>
    <s v="India"/>
    <s v="Mumbai Vikhroli"/>
    <s v="Accounting"/>
    <x v="0"/>
    <s v="Fully Meets"/>
    <x v="0"/>
    <n v="153061.20000000001"/>
  </r>
  <r>
    <n v="3428"/>
    <s v="Paula"/>
    <s v="Small"/>
    <d v="2023-02-11T00:00:00"/>
    <m/>
    <n v="31"/>
    <x v="1"/>
    <s v="Production Technician I"/>
    <s v="Renee Mccormick"/>
    <s v="paula.small@bilearner.com"/>
    <s v="Active"/>
    <n v="1"/>
    <n v="0"/>
    <x v="0"/>
    <s v="Part-Time"/>
    <m/>
    <x v="0"/>
    <x v="1"/>
    <s v="People Services"/>
    <d v="1993-02-26T00:00:00"/>
    <n v="32"/>
    <s v="Cayman Islands"/>
    <s v="Cayman"/>
    <s v="Labor"/>
    <x v="1"/>
    <s v="Fully Meets"/>
    <x v="1"/>
    <n v="254220"/>
  </r>
  <r>
    <n v="3429"/>
    <s v="Edward"/>
    <s v="Buck"/>
    <d v="2018-12-10T00:00:00"/>
    <m/>
    <n v="81"/>
    <x v="0"/>
    <s v="Area Sales Manager"/>
    <s v="Crystal Walker"/>
    <s v="edward.buck@bilearner.com"/>
    <s v="Active"/>
    <n v="1"/>
    <n v="0"/>
    <x v="1"/>
    <s v="Part-Time"/>
    <m/>
    <x v="0"/>
    <x v="2"/>
    <s v="General - Sga"/>
    <d v="1993-12-07T00:00:00"/>
    <n v="31"/>
    <s v="Cayman Islands"/>
    <s v="Cayman"/>
    <s v="Assistant"/>
    <x v="1"/>
    <s v="Fully Meets"/>
    <x v="0"/>
    <n v="153036"/>
  </r>
  <r>
    <n v="3430"/>
    <s v="Michael"/>
    <s v="Riordan"/>
    <d v="2021-06-21T00:00:00"/>
    <m/>
    <n v="51"/>
    <x v="1"/>
    <s v="Area Sales Manager"/>
    <s v="Rebekah Wright"/>
    <s v="michael.riordan@bilearner.com"/>
    <s v="Active"/>
    <n v="1"/>
    <n v="0"/>
    <x v="0"/>
    <s v="Full-Time"/>
    <m/>
    <x v="0"/>
    <x v="0"/>
    <s v="Finance &amp; Accounting"/>
    <d v="1985-03-23T00:00:00"/>
    <n v="40"/>
    <s v="China"/>
    <s v="Beijing"/>
    <s v="Clerk"/>
    <x v="1"/>
    <s v="Fully Meets"/>
    <x v="2"/>
    <n v="283584"/>
  </r>
  <r>
    <n v="3431"/>
    <s v="Jasmine"/>
    <s v="Onque"/>
    <d v="2019-06-29T00:00:00"/>
    <m/>
    <n v="75"/>
    <x v="0"/>
    <s v="Area Sales Manager"/>
    <s v="Jason Kim"/>
    <s v="jasmine.onque@bilearner.com"/>
    <s v="Active"/>
    <n v="1"/>
    <n v="0"/>
    <x v="0"/>
    <s v="Temporary"/>
    <m/>
    <x v="0"/>
    <x v="2"/>
    <s v="General - Con"/>
    <d v="1986-09-10T00:00:00"/>
    <n v="39"/>
    <s v="China"/>
    <s v="Beijing"/>
    <s v="Laborer"/>
    <x v="0"/>
    <s v="Fully Meets"/>
    <x v="1"/>
    <n v="180909.36"/>
  </r>
  <r>
    <n v="3432"/>
    <s v="Maruk"/>
    <s v="Fraval"/>
    <d v="2020-01-17T00:00:00"/>
    <m/>
    <n v="68"/>
    <x v="0"/>
    <s v="Area Sales Manager"/>
    <s v="Sheri Campos"/>
    <s v="maruk.fraval@bilearner.com"/>
    <s v="Active"/>
    <n v="1"/>
    <n v="0"/>
    <x v="0"/>
    <s v="Full-Time"/>
    <m/>
    <x v="0"/>
    <x v="2"/>
    <s v="Field Operations"/>
    <d v="1988-12-14T00:00:00"/>
    <n v="36"/>
    <s v="China"/>
    <s v="Beijing"/>
    <s v="Driver"/>
    <x v="1"/>
    <s v="Fully Meets"/>
    <x v="1"/>
    <n v="144312"/>
  </r>
  <r>
    <n v="3433"/>
    <s v="Latia"/>
    <s v="Costa"/>
    <d v="2022-04-06T00:00:00"/>
    <d v="2023-07-03T00:00:00"/>
    <n v="14"/>
    <x v="2"/>
    <s v="Area Sales Manager"/>
    <s v="Jacob Braun"/>
    <s v="latia.costa@bilearner.com"/>
    <s v="Active"/>
    <n v="1"/>
    <n v="0"/>
    <x v="1"/>
    <s v="Temporary"/>
    <m/>
    <x v="0"/>
    <x v="2"/>
    <s v="General - Eng"/>
    <d v="2000-06-03T00:00:00"/>
    <n v="25"/>
    <s v="China"/>
    <s v="Beijing"/>
    <s v="Technician"/>
    <x v="0"/>
    <s v="Exceeds"/>
    <x v="0"/>
    <n v="147143.4"/>
  </r>
  <r>
    <n v="3434"/>
    <s v="Sharlene"/>
    <s v="Terry"/>
    <d v="2020-11-06T00:00:00"/>
    <d v="2023-01-29T00:00:00"/>
    <n v="26"/>
    <x v="1"/>
    <s v="Area Sales Manager"/>
    <s v="Tracy Marquez"/>
    <s v="sharlene.terry@bilearner.com"/>
    <s v="Active"/>
    <n v="1"/>
    <n v="0"/>
    <x v="0"/>
    <s v="Full-Time"/>
    <m/>
    <x v="0"/>
    <x v="2"/>
    <s v="Engineers"/>
    <d v="1997-12-02T00:00:00"/>
    <n v="27"/>
    <s v="China"/>
    <s v="Guangzhou"/>
    <s v="Engineer"/>
    <x v="0"/>
    <s v="Fully Meets"/>
    <x v="2"/>
    <n v="149964"/>
  </r>
  <r>
    <n v="3435"/>
    <s v="Jac"/>
    <s v="McKinzie"/>
    <d v="2018-08-18T00:00:00"/>
    <m/>
    <n v="85"/>
    <x v="0"/>
    <s v="Area Sales Manager"/>
    <s v="Sharon Becker"/>
    <s v="jac.mckinzie@bilearner.com"/>
    <s v="Active"/>
    <n v="1"/>
    <n v="0"/>
    <x v="0"/>
    <s v="Part-Time"/>
    <m/>
    <x v="0"/>
    <x v="2"/>
    <s v="Executive"/>
    <d v="1984-12-09T00:00:00"/>
    <n v="40"/>
    <s v="China"/>
    <s v="Guangzhou"/>
    <s v="Executive Assistant"/>
    <x v="1"/>
    <s v="Exceeds"/>
    <x v="1"/>
    <n v="253548"/>
  </r>
  <r>
    <n v="3436"/>
    <s v="Joseph"/>
    <s v="Martins"/>
    <d v="2022-01-21T00:00:00"/>
    <d v="2023-06-29T00:00:00"/>
    <n v="17"/>
    <x v="2"/>
    <s v="Area Sales Manager"/>
    <s v="George Jenkins"/>
    <s v="joseph.martins@bilearner.com"/>
    <s v="Active"/>
    <n v="1"/>
    <n v="0"/>
    <x v="2"/>
    <s v="Temporary"/>
    <m/>
    <x v="0"/>
    <x v="2"/>
    <s v="Engineers"/>
    <d v="1985-06-24T00:00:00"/>
    <n v="40"/>
    <s v="Japan"/>
    <s v="Tokyo"/>
    <s v="Engineer"/>
    <x v="1"/>
    <s v="Fully Meets"/>
    <x v="3"/>
    <n v="1340280"/>
  </r>
  <r>
    <n v="3437"/>
    <s v="Myriam"/>
    <s v="Givens"/>
    <d v="2023-08-04T00:00:00"/>
    <m/>
    <n v="26"/>
    <x v="1"/>
    <s v="Area Sales Manager"/>
    <s v="Troy White"/>
    <s v="myriam.givens@bilearner.com"/>
    <s v="Active"/>
    <n v="1"/>
    <n v="0"/>
    <x v="0"/>
    <s v="Temporary"/>
    <m/>
    <x v="0"/>
    <x v="3"/>
    <s v="Field Operations"/>
    <d v="1968-09-24T00:00:00"/>
    <n v="57"/>
    <s v="China"/>
    <s v="Beijing"/>
    <s v="Technician"/>
    <x v="0"/>
    <s v="Fully Meets"/>
    <x v="3"/>
    <n v="380688"/>
  </r>
  <r>
    <n v="3438"/>
    <s v="Dheepa"/>
    <s v="Nguyen"/>
    <d v="2018-08-10T00:00:00"/>
    <d v="2019-11-04T00:00:00"/>
    <n v="14"/>
    <x v="2"/>
    <s v="Area Sales Manager"/>
    <s v="Brian Miller"/>
    <s v="dheepa.nguyen@bilearner.com"/>
    <s v="Active"/>
    <n v="1"/>
    <n v="0"/>
    <x v="1"/>
    <s v="Temporary"/>
    <m/>
    <x v="0"/>
    <x v="2"/>
    <s v="General - Con"/>
    <d v="1978-06-27T00:00:00"/>
    <n v="47"/>
    <s v="China"/>
    <s v="Beijing"/>
    <s v="Technician"/>
    <x v="0"/>
    <s v="Fully Meets"/>
    <x v="1"/>
    <n v="250944"/>
  </r>
  <r>
    <n v="3439"/>
    <s v="Bartholemew"/>
    <s v="Khemmich"/>
    <d v="2022-05-25T00:00:00"/>
    <d v="2022-11-27T00:00:00"/>
    <n v="6"/>
    <x v="3"/>
    <s v="Area Sales Manager"/>
    <s v="Charles Parks"/>
    <s v="bartholemew.khemmich@bilearner.com"/>
    <s v="Active"/>
    <n v="1"/>
    <n v="0"/>
    <x v="1"/>
    <s v="Temporary"/>
    <m/>
    <x v="0"/>
    <x v="2"/>
    <s v="Splicing"/>
    <d v="1988-10-15T00:00:00"/>
    <n v="36"/>
    <s v="China"/>
    <s v="Beijing"/>
    <s v="Splicer"/>
    <x v="1"/>
    <s v="Fully Meets"/>
    <x v="1"/>
    <n v="96072"/>
  </r>
  <r>
    <n v="3440"/>
    <s v="Xana"/>
    <s v="Potts"/>
    <d v="2019-12-05T00:00:00"/>
    <d v="2023-02-17T00:00:00"/>
    <n v="38"/>
    <x v="1"/>
    <s v="Area Sales Manager"/>
    <s v="Gregory Walker"/>
    <s v="xana.potts@bilearner.com"/>
    <s v="Active"/>
    <n v="1"/>
    <n v="0"/>
    <x v="0"/>
    <s v="Full-Time"/>
    <m/>
    <x v="0"/>
    <x v="0"/>
    <s v="Finance &amp; Accounting"/>
    <d v="1982-12-10T00:00:00"/>
    <n v="42"/>
    <s v="China"/>
    <s v="Chengdu"/>
    <s v="Controller"/>
    <x v="0"/>
    <s v="Fully Meets"/>
    <x v="1"/>
    <n v="368184"/>
  </r>
  <r>
    <n v="3441"/>
    <s v="Prater"/>
    <s v="Jeremy"/>
    <d v="2019-04-28T00:00:00"/>
    <m/>
    <n v="77"/>
    <x v="0"/>
    <s v="Area Sales Manager"/>
    <s v="Tyler Lewis"/>
    <s v="prater.jeremy@bilearner.com"/>
    <s v="Active"/>
    <n v="1"/>
    <n v="0"/>
    <x v="2"/>
    <s v="Part-Time"/>
    <m/>
    <x v="0"/>
    <x v="2"/>
    <s v="General - Con"/>
    <d v="1996-11-14T00:00:00"/>
    <n v="28"/>
    <s v="China"/>
    <s v="Shanghai"/>
    <s v="Lineman"/>
    <x v="1"/>
    <s v="Exceeds"/>
    <x v="0"/>
    <n v="268944"/>
  </r>
  <r>
    <n v="3442"/>
    <s v="Kaylah"/>
    <s v="Moon"/>
    <d v="2019-07-09T00:00:00"/>
    <d v="2022-06-16T00:00:00"/>
    <n v="35"/>
    <x v="1"/>
    <s v="Area Sales Manager"/>
    <s v="Ashley Scott"/>
    <s v="kaylah.moon@bilearner.com"/>
    <s v="Active"/>
    <n v="1"/>
    <n v="0"/>
    <x v="1"/>
    <s v="Full-Time"/>
    <m/>
    <x v="0"/>
    <x v="3"/>
    <s v="Field Operations"/>
    <d v="1997-05-31T00:00:00"/>
    <n v="28"/>
    <s v="China"/>
    <s v="Shanghai"/>
    <s v="Laborer"/>
    <x v="1"/>
    <s v="Exceeds"/>
    <x v="2"/>
    <n v="128448"/>
  </r>
  <r>
    <n v="3443"/>
    <s v="Kristen"/>
    <s v="Tate"/>
    <d v="2021-04-05T00:00:00"/>
    <d v="2023-05-12T00:00:00"/>
    <n v="25"/>
    <x v="1"/>
    <s v="Area Sales Manager"/>
    <s v="Lauren Jones"/>
    <s v="kristen.tate@bilearner.com"/>
    <s v="Active"/>
    <n v="1"/>
    <n v="0"/>
    <x v="1"/>
    <s v="Part-Time"/>
    <m/>
    <x v="0"/>
    <x v="3"/>
    <s v="Project Management - Con"/>
    <d v="1999-06-16T00:00:00"/>
    <n v="26"/>
    <s v="China"/>
    <s v="Shanghai"/>
    <s v="Coordinator"/>
    <x v="1"/>
    <s v="Fully Meets"/>
    <x v="1"/>
    <n v="591252"/>
  </r>
  <r>
    <n v="3444"/>
    <s v="Bobby"/>
    <s v="Rodgers"/>
    <d v="2021-11-28T00:00:00"/>
    <d v="2022-02-04T00:00:00"/>
    <n v="2"/>
    <x v="4"/>
    <s v="Area Sales Manager"/>
    <s v="Matthew Jackson"/>
    <s v="bobby.rodgers@bilearner.com"/>
    <s v="Active"/>
    <n v="1"/>
    <n v="0"/>
    <x v="0"/>
    <s v="Part-Time"/>
    <m/>
    <x v="0"/>
    <x v="2"/>
    <s v="Engineers"/>
    <d v="1995-03-02T00:00:00"/>
    <n v="30"/>
    <s v="China"/>
    <s v="Shanghai"/>
    <s v="Director"/>
    <x v="1"/>
    <s v="Fully Meets"/>
    <x v="1"/>
    <n v="201859.8"/>
  </r>
  <r>
    <n v="3445"/>
    <s v="Reid"/>
    <s v="Park"/>
    <d v="2021-01-16T00:00:00"/>
    <m/>
    <n v="56"/>
    <x v="1"/>
    <s v="Area Sales Manager"/>
    <s v="Michelle Mitchell"/>
    <s v="reid.park@bilearner.com"/>
    <s v="Active"/>
    <n v="1"/>
    <n v="0"/>
    <x v="0"/>
    <s v="Full-Time"/>
    <m/>
    <x v="0"/>
    <x v="2"/>
    <s v="Project Management - Con"/>
    <d v="1987-09-01T00:00:00"/>
    <n v="38"/>
    <s v="China"/>
    <s v="Shanghai"/>
    <s v="Supervisor"/>
    <x v="0"/>
    <s v="Exceeds"/>
    <x v="0"/>
    <n v="359292"/>
  </r>
  <r>
    <n v="3446"/>
    <s v="Hector"/>
    <s v="Dalton"/>
    <d v="2021-08-24T00:00:00"/>
    <m/>
    <n v="49"/>
    <x v="1"/>
    <s v="Area Sales Manager"/>
    <s v="Sydney French"/>
    <s v="hector.dalton@bilearner.com"/>
    <s v="Active"/>
    <n v="1"/>
    <n v="0"/>
    <x v="2"/>
    <s v="Part-Time"/>
    <m/>
    <x v="0"/>
    <x v="2"/>
    <s v="Field Operations"/>
    <d v="1997-10-15T00:00:00"/>
    <n v="27"/>
    <s v="China"/>
    <s v="Shanghai"/>
    <s v="Driller"/>
    <x v="0"/>
    <s v="Exceeds"/>
    <x v="2"/>
    <n v="354480"/>
  </r>
  <r>
    <n v="3447"/>
    <s v="Mariela"/>
    <s v="Schultz"/>
    <d v="2020-05-26T00:00:00"/>
    <d v="2023-06-18T00:00:00"/>
    <n v="36"/>
    <x v="1"/>
    <s v="Area Sales Manager"/>
    <s v="Michelle Evans MD"/>
    <s v="mariela.schultz@bilearner.com"/>
    <s v="Terminated"/>
    <n v="0"/>
    <n v="1"/>
    <x v="2"/>
    <s v="Part-Time"/>
    <s v="Career Opportunity"/>
    <x v="1"/>
    <x v="2"/>
    <s v="General - Con"/>
    <d v="1990-04-20T00:00:00"/>
    <n v="35"/>
    <s v="China"/>
    <s v="Shanghai"/>
    <s v="Technician"/>
    <x v="0"/>
    <s v="Fully Meets"/>
    <x v="1"/>
    <n v="356220"/>
  </r>
  <r>
    <n v="3448"/>
    <s v="Angela"/>
    <s v="Molina"/>
    <d v="2019-10-01T00:00:00"/>
    <d v="2020-11-06T00:00:00"/>
    <n v="13"/>
    <x v="2"/>
    <s v="Area Sales Manager"/>
    <s v="Patricia Cook"/>
    <s v="angela.molina@bilearner.com"/>
    <s v="Terminated"/>
    <n v="0"/>
    <n v="1"/>
    <x v="1"/>
    <s v="Temporary"/>
    <s v="Others"/>
    <x v="2"/>
    <x v="2"/>
    <s v="Engineers"/>
    <d v="1966-08-23T00:00:00"/>
    <n v="59"/>
    <s v="China"/>
    <s v="Shanghai"/>
    <s v="Specialist"/>
    <x v="1"/>
    <s v="Fully Meets"/>
    <x v="1"/>
    <n v="172906.8"/>
  </r>
  <r>
    <n v="3449"/>
    <s v="Gerald"/>
    <s v="Preston"/>
    <d v="2023-05-10T00:00:00"/>
    <d v="2023-05-27T00:00:00"/>
    <n v="0"/>
    <x v="4"/>
    <s v="Area Sales Manager"/>
    <s v="Ashley Reeves"/>
    <s v="gerald.preston@bilearner.com"/>
    <s v="Terminated"/>
    <n v="0"/>
    <n v="1"/>
    <x v="0"/>
    <s v="Temporary"/>
    <s v="End of Contract"/>
    <x v="1"/>
    <x v="2"/>
    <s v="General - Eng"/>
    <d v="1978-01-27T00:00:00"/>
    <n v="47"/>
    <s v="China"/>
    <s v="Shanghai"/>
    <s v="Technician"/>
    <x v="1"/>
    <s v="Fully Meets"/>
    <x v="3"/>
    <n v="164748"/>
  </r>
  <r>
    <n v="3450"/>
    <s v="Reilly"/>
    <s v="Moyer"/>
    <d v="2020-09-01T00:00:00"/>
    <d v="2022-12-04T00:00:00"/>
    <n v="27"/>
    <x v="1"/>
    <s v="Area Sales Manager"/>
    <s v="Stanley Harvey"/>
    <s v="reilly.moyer@bilearner.com"/>
    <s v="Active"/>
    <n v="1"/>
    <n v="0"/>
    <x v="0"/>
    <s v="Temporary"/>
    <m/>
    <x v="0"/>
    <x v="2"/>
    <s v="Field Operations"/>
    <d v="1995-07-18T00:00:00"/>
    <n v="30"/>
    <s v="China"/>
    <s v="Shanghai"/>
    <s v="Operator"/>
    <x v="1"/>
    <s v="Exceeds"/>
    <x v="2"/>
    <n v="289836"/>
  </r>
  <r>
    <n v="3451"/>
    <s v="Carlee"/>
    <s v="French"/>
    <d v="2021-02-18T00:00:00"/>
    <d v="2022-11-11T00:00:00"/>
    <n v="20"/>
    <x v="2"/>
    <s v="Area Sales Manager"/>
    <s v="Michael Bradshaw"/>
    <s v="carlee.french@bilearner.com"/>
    <s v="Active"/>
    <n v="1"/>
    <n v="0"/>
    <x v="0"/>
    <s v="Full-Time"/>
    <m/>
    <x v="0"/>
    <x v="2"/>
    <s v="General - Con"/>
    <d v="1987-12-27T00:00:00"/>
    <n v="37"/>
    <s v="China"/>
    <s v="Shanghai"/>
    <s v="Technician"/>
    <x v="1"/>
    <s v="Exceeds"/>
    <x v="1"/>
    <n v="682344"/>
  </r>
  <r>
    <n v="3452"/>
    <s v="Jaydon"/>
    <s v="Blackburn"/>
    <d v="2022-11-08T00:00:00"/>
    <m/>
    <n v="34"/>
    <x v="1"/>
    <s v="Area Sales Manager"/>
    <s v="Debbie Crosby"/>
    <s v="jaydon.blackburn@bilearner.com"/>
    <s v="Active"/>
    <n v="1"/>
    <n v="0"/>
    <x v="2"/>
    <s v="Part-Time"/>
    <m/>
    <x v="0"/>
    <x v="2"/>
    <s v="General - Con"/>
    <d v="1979-12-22T00:00:00"/>
    <n v="45"/>
    <s v="China"/>
    <s v="Shanghai"/>
    <s v="Foreman"/>
    <x v="1"/>
    <s v="Fully Meets"/>
    <x v="2"/>
    <n v="183252"/>
  </r>
  <r>
    <n v="3453"/>
    <s v="Bridger"/>
    <s v="Carter"/>
    <d v="2022-10-13T00:00:00"/>
    <m/>
    <n v="35"/>
    <x v="1"/>
    <s v="Area Sales Manager"/>
    <s v="Elizabeth Taylor"/>
    <s v="bridger.carter@bilearner.com"/>
    <s v="Active"/>
    <n v="1"/>
    <n v="0"/>
    <x v="0"/>
    <s v="Part-Time"/>
    <m/>
    <x v="0"/>
    <x v="2"/>
    <s v="Fielders"/>
    <d v="1992-11-10T00:00:00"/>
    <n v="32"/>
    <s v="China"/>
    <s v="Shanghai"/>
    <s v="Engineer"/>
    <x v="1"/>
    <s v="Fully Meets"/>
    <x v="0"/>
    <n v="284736"/>
  </r>
  <r>
    <n v="3454"/>
    <s v="Leon"/>
    <s v="Beard"/>
    <d v="2022-09-11T00:00:00"/>
    <m/>
    <n v="36"/>
    <x v="1"/>
    <s v="Area Sales Manager"/>
    <s v="Brian Dunlap"/>
    <s v="leon.beard@bilearner.com"/>
    <s v="Active"/>
    <n v="1"/>
    <n v="0"/>
    <x v="1"/>
    <s v="Full-Time"/>
    <m/>
    <x v="0"/>
    <x v="3"/>
    <s v="General - Con"/>
    <d v="1988-10-22T00:00:00"/>
    <n v="36"/>
    <s v="China"/>
    <s v="Shanghai"/>
    <s v="Foreman"/>
    <x v="1"/>
    <s v="Needs Improvement"/>
    <x v="0"/>
    <n v="190188"/>
  </r>
  <r>
    <n v="3455"/>
    <s v="Charity"/>
    <s v="Miranda"/>
    <d v="2021-06-29T00:00:00"/>
    <d v="2022-07-05T00:00:00"/>
    <n v="12"/>
    <x v="2"/>
    <s v="Area Sales Manager"/>
    <s v="Daniel Rodriguez"/>
    <s v="charity.miranda@bilearner.com"/>
    <s v="Active"/>
    <n v="1"/>
    <n v="0"/>
    <x v="1"/>
    <s v="Temporary"/>
    <m/>
    <x v="0"/>
    <x v="2"/>
    <s v="Project Management - Eng"/>
    <d v="1986-01-06T00:00:00"/>
    <n v="39"/>
    <s v="China"/>
    <s v="Shanghai"/>
    <s v="Manager"/>
    <x v="1"/>
    <s v="Exceeds"/>
    <x v="0"/>
    <n v="197844"/>
  </r>
  <r>
    <n v="3456"/>
    <s v="Axel"/>
    <s v="Howe"/>
    <d v="2023-03-06T00:00:00"/>
    <m/>
    <n v="31"/>
    <x v="1"/>
    <s v="Area Sales Manager"/>
    <s v="Martin Hammond"/>
    <s v="axel.howe@bilearner.com"/>
    <s v="Active"/>
    <n v="1"/>
    <n v="0"/>
    <x v="1"/>
    <s v="Temporary"/>
    <m/>
    <x v="0"/>
    <x v="2"/>
    <s v="Field Operations"/>
    <d v="1991-12-03T00:00:00"/>
    <n v="33"/>
    <s v="China"/>
    <s v="Shanghai"/>
    <s v="Technician"/>
    <x v="0"/>
    <s v="Fully Meets"/>
    <x v="1"/>
    <n v="428304"/>
  </r>
  <r>
    <n v="3457"/>
    <s v="Milton"/>
    <s v="Wall"/>
    <d v="2020-09-25T00:00:00"/>
    <m/>
    <n v="60"/>
    <x v="0"/>
    <s v="Area Sales Manager"/>
    <s v="Sara Bell"/>
    <s v="milton.wall@bilearner.com"/>
    <s v="Active"/>
    <n v="1"/>
    <n v="0"/>
    <x v="1"/>
    <s v="Temporary"/>
    <m/>
    <x v="0"/>
    <x v="2"/>
    <s v="Engineers"/>
    <d v="1999-07-04T00:00:00"/>
    <n v="26"/>
    <s v="China"/>
    <s v="Shanghai"/>
    <s v="Technician"/>
    <x v="0"/>
    <s v="Needs Improvement"/>
    <x v="1"/>
    <n v="426024"/>
  </r>
  <r>
    <n v="3458"/>
    <s v="Cory"/>
    <s v="Robinson"/>
    <d v="2022-04-28T00:00:00"/>
    <d v="2023-05-24T00:00:00"/>
    <n v="12"/>
    <x v="2"/>
    <s v="Area Sales Manager"/>
    <s v="Elizabeth Anderson"/>
    <s v="cory.robinson@bilearner.com"/>
    <s v="Terminated"/>
    <n v="0"/>
    <n v="1"/>
    <x v="0"/>
    <s v="Full-Time"/>
    <s v="Early release of contract"/>
    <x v="2"/>
    <x v="2"/>
    <s v="Field Operations"/>
    <d v="1983-01-01T00:00:00"/>
    <n v="42"/>
    <s v="China"/>
    <s v="Shanghai"/>
    <s v="Laborer"/>
    <x v="0"/>
    <s v="Needs Improvement"/>
    <x v="1"/>
    <n v="213540"/>
  </r>
  <r>
    <n v="3459"/>
    <s v="Saniya"/>
    <s v="Yu"/>
    <d v="2021-04-18T00:00:00"/>
    <d v="2022-06-21T00:00:00"/>
    <n v="14"/>
    <x v="2"/>
    <s v="Area Sales Manager"/>
    <s v="Erin Bailey"/>
    <s v="saniya.yu@bilearner.com"/>
    <s v="Terminated"/>
    <n v="0"/>
    <n v="1"/>
    <x v="2"/>
    <s v="Full-Time"/>
    <s v="Career Opportunity"/>
    <x v="1"/>
    <x v="2"/>
    <s v="General - Con"/>
    <d v="1993-11-15T00:00:00"/>
    <n v="31"/>
    <s v="China"/>
    <s v="Shanghai"/>
    <s v="Splicer"/>
    <x v="1"/>
    <s v="Exceeds"/>
    <x v="2"/>
    <n v="134976"/>
  </r>
  <r>
    <n v="3460"/>
    <s v="Alisa"/>
    <s v="James"/>
    <d v="2020-02-19T00:00:00"/>
    <m/>
    <n v="67"/>
    <x v="0"/>
    <s v="Area Sales Manager"/>
    <s v="Dennis Henderson"/>
    <s v="alisa.james@bilearner.com"/>
    <s v="Active"/>
    <n v="1"/>
    <n v="0"/>
    <x v="1"/>
    <s v="Full-Time"/>
    <m/>
    <x v="0"/>
    <x v="2"/>
    <s v="Aerial"/>
    <d v="1992-04-24T00:00:00"/>
    <n v="33"/>
    <s v="China"/>
    <s v="Foshan"/>
    <s v="Lineman"/>
    <x v="1"/>
    <s v="Fully Meets"/>
    <x v="1"/>
    <n v="279048"/>
  </r>
  <r>
    <n v="3461"/>
    <s v="Lincoln"/>
    <s v="Compton"/>
    <d v="2019-07-18T00:00:00"/>
    <d v="2021-10-01T00:00:00"/>
    <n v="26"/>
    <x v="1"/>
    <s v="Area Sales Manager"/>
    <s v="Tammy Conner"/>
    <s v="lincoln.compton@bilearner.com"/>
    <s v="Terminated"/>
    <n v="0"/>
    <n v="1"/>
    <x v="1"/>
    <s v="Part-Time"/>
    <s v="Career Opportunity"/>
    <x v="1"/>
    <x v="2"/>
    <s v="General - Con"/>
    <d v="1989-09-14T00:00:00"/>
    <n v="36"/>
    <s v="China"/>
    <s v="Shanghai"/>
    <s v="Foreman"/>
    <x v="1"/>
    <s v="Needs Improvement"/>
    <x v="4"/>
    <n v="389292"/>
  </r>
  <r>
    <n v="3462"/>
    <s v="Aliana"/>
    <s v="Nolan"/>
    <d v="2018-09-13T00:00:00"/>
    <d v="2021-09-17T00:00:00"/>
    <n v="36"/>
    <x v="1"/>
    <s v="Area Sales Manager"/>
    <s v="Brianna Mathews"/>
    <s v="aliana.nolan@bilearner.com"/>
    <s v="Active"/>
    <n v="1"/>
    <n v="0"/>
    <x v="0"/>
    <s v="Full-Time"/>
    <m/>
    <x v="0"/>
    <x v="2"/>
    <s v="Field Operations"/>
    <d v="1996-06-22T00:00:00"/>
    <n v="29"/>
    <s v="China"/>
    <s v="Shanghai"/>
    <s v="Coordinator"/>
    <x v="1"/>
    <s v="Needs Improvement"/>
    <x v="1"/>
    <n v="573984"/>
  </r>
  <r>
    <n v="3463"/>
    <s v="Kayden"/>
    <s v="Dodson"/>
    <d v="2020-04-30T00:00:00"/>
    <d v="2021-07-18T00:00:00"/>
    <n v="14"/>
    <x v="2"/>
    <s v="Area Sales Manager"/>
    <s v="Jessica Peters"/>
    <s v="kayden.dodson@bilearner.com"/>
    <s v="Active"/>
    <n v="1"/>
    <n v="0"/>
    <x v="2"/>
    <s v="Temporary"/>
    <m/>
    <x v="0"/>
    <x v="2"/>
    <s v="Field Operations"/>
    <d v="1999-12-02T00:00:00"/>
    <n v="25"/>
    <s v="China"/>
    <s v="Shanghai"/>
    <s v="Tower Hand"/>
    <x v="1"/>
    <s v="Fully Meets"/>
    <x v="4"/>
    <n v="180288"/>
  </r>
  <r>
    <n v="3464"/>
    <s v="James"/>
    <s v="Duke"/>
    <d v="2018-12-03T00:00:00"/>
    <d v="2022-09-09T00:00:00"/>
    <n v="45"/>
    <x v="1"/>
    <s v="Area Sales Manager"/>
    <s v="Mark Harris"/>
    <s v="james.duke@bilearner.com"/>
    <s v="Active"/>
    <n v="1"/>
    <n v="0"/>
    <x v="0"/>
    <s v="Full-Time"/>
    <m/>
    <x v="0"/>
    <x v="2"/>
    <s v="Shop (Fleet)"/>
    <d v="1999-03-31T00:00:00"/>
    <n v="26"/>
    <s v="China"/>
    <s v="Shanghai"/>
    <s v="Mechanic"/>
    <x v="1"/>
    <s v="Needs Improvement"/>
    <x v="3"/>
    <n v="126810"/>
  </r>
  <r>
    <n v="3465"/>
    <s v="Willow"/>
    <s v="Stuart"/>
    <d v="2021-11-08T00:00:00"/>
    <m/>
    <n v="46"/>
    <x v="1"/>
    <s v="Area Sales Manager"/>
    <s v="Elizabeth Tapia"/>
    <s v="willow.stuart@bilearner.com"/>
    <s v="Active"/>
    <n v="1"/>
    <n v="0"/>
    <x v="1"/>
    <s v="Full-Time"/>
    <m/>
    <x v="0"/>
    <x v="2"/>
    <s v="General - Con"/>
    <d v="1992-08-26T00:00:00"/>
    <n v="33"/>
    <s v="China"/>
    <s v="Shanghai"/>
    <s v="Flagger"/>
    <x v="1"/>
    <s v="Needs Improvement"/>
    <x v="1"/>
    <n v="106233.60000000001"/>
  </r>
  <r>
    <n v="3466"/>
    <s v="Clayton"/>
    <s v="Walker"/>
    <d v="2022-04-13T00:00:00"/>
    <d v="2023-04-10T00:00:00"/>
    <n v="11"/>
    <x v="3"/>
    <s v="Area Sales Manager"/>
    <s v="Jon Holden"/>
    <s v="clayton.walker@bilearner.com"/>
    <s v="Active"/>
    <n v="1"/>
    <n v="0"/>
    <x v="2"/>
    <s v="Full-Time"/>
    <m/>
    <x v="0"/>
    <x v="3"/>
    <s v="Aerial"/>
    <d v="1989-03-10T00:00:00"/>
    <n v="36"/>
    <s v="China"/>
    <s v="Shanghai"/>
    <s v="Supervisor"/>
    <x v="1"/>
    <s v="Exceeds"/>
    <x v="0"/>
    <n v="518136"/>
  </r>
  <r>
    <n v="3467"/>
    <s v="Celia"/>
    <s v="Curtis"/>
    <d v="2020-05-06T00:00:00"/>
    <m/>
    <n v="65"/>
    <x v="0"/>
    <s v="Area Sales Manager"/>
    <s v="Michael Odonnell"/>
    <s v="celia.curtis@bilearner.com"/>
    <s v="Active"/>
    <n v="1"/>
    <n v="0"/>
    <x v="0"/>
    <s v="Part-Time"/>
    <m/>
    <x v="0"/>
    <x v="2"/>
    <s v="Fielders"/>
    <d v="1998-04-01T00:00:00"/>
    <n v="27"/>
    <s v="China"/>
    <s v="Shanghai"/>
    <s v="Engineer"/>
    <x v="0"/>
    <s v="Exceeds"/>
    <x v="4"/>
    <n v="264564"/>
  </r>
  <r>
    <n v="3468"/>
    <s v="Valentin"/>
    <s v="Reilly"/>
    <d v="2019-09-09T00:00:00"/>
    <m/>
    <n v="72"/>
    <x v="0"/>
    <s v="Area Sales Manager"/>
    <s v="Andres Parker"/>
    <s v="valentin.reilly@bilearner.com"/>
    <s v="Active"/>
    <n v="1"/>
    <n v="0"/>
    <x v="0"/>
    <s v="Temporary"/>
    <m/>
    <x v="0"/>
    <x v="2"/>
    <s v="Wireline Construction"/>
    <d v="1993-10-29T00:00:00"/>
    <n v="31"/>
    <s v="China"/>
    <s v="Shanghai"/>
    <s v="Foreman"/>
    <x v="0"/>
    <s v="Fully Meets"/>
    <x v="0"/>
    <n v="427212"/>
  </r>
  <r>
    <n v="3469"/>
    <s v="Ryland"/>
    <s v="Shepherd"/>
    <d v="2020-07-29T00:00:00"/>
    <d v="2023-01-05T00:00:00"/>
    <n v="29"/>
    <x v="1"/>
    <s v="Area Sales Manager"/>
    <s v="James Berry"/>
    <s v="ryland.shepherd@bilearner.com"/>
    <s v="Terminated"/>
    <n v="0"/>
    <n v="1"/>
    <x v="0"/>
    <s v="Full-Time"/>
    <s v="Early release of contract"/>
    <x v="2"/>
    <x v="2"/>
    <s v="Field Operations"/>
    <d v="1981-04-07T00:00:00"/>
    <n v="44"/>
    <s v="China"/>
    <s v="Shanghai"/>
    <s v="Driver"/>
    <x v="0"/>
    <s v="Needs Improvement"/>
    <x v="1"/>
    <n v="181418.28"/>
  </r>
  <r>
    <n v="3470"/>
    <s v="Esteban"/>
    <s v="Gilbert"/>
    <d v="2018-11-14T00:00:00"/>
    <d v="2019-10-28T00:00:00"/>
    <n v="11"/>
    <x v="3"/>
    <s v="Area Sales Manager"/>
    <s v="Gail Ali"/>
    <s v="esteban.gilbert@bilearner.com"/>
    <s v="Terminated"/>
    <n v="0"/>
    <n v="1"/>
    <x v="0"/>
    <s v="Part-Time"/>
    <s v="Early release of contract"/>
    <x v="2"/>
    <x v="2"/>
    <s v="Field Operations"/>
    <d v="1999-11-12T00:00:00"/>
    <n v="25"/>
    <s v="China"/>
    <s v="Shanghai"/>
    <s v="Technician"/>
    <x v="0"/>
    <s v="Needs Improvement"/>
    <x v="1"/>
    <n v="373692"/>
  </r>
  <r>
    <n v="3471"/>
    <s v="Jonathan"/>
    <s v="Adkins"/>
    <d v="2020-02-29T00:00:00"/>
    <m/>
    <n v="67"/>
    <x v="0"/>
    <s v="Area Sales Manager"/>
    <s v="John Marshall"/>
    <s v="jonathan.adkins@bilearner.com"/>
    <s v="Active"/>
    <n v="1"/>
    <n v="0"/>
    <x v="2"/>
    <s v="Temporary"/>
    <m/>
    <x v="0"/>
    <x v="2"/>
    <s v="Field Operations"/>
    <d v="1993-05-10T00:00:00"/>
    <n v="32"/>
    <s v="China"/>
    <s v="Shanghai"/>
    <s v="Foreman"/>
    <x v="1"/>
    <s v="Fully Meets"/>
    <x v="0"/>
    <n v="965232"/>
  </r>
  <r>
    <n v="3472"/>
    <s v="Nevaeh"/>
    <s v="Soto"/>
    <d v="2023-01-15T00:00:00"/>
    <m/>
    <n v="32"/>
    <x v="1"/>
    <s v="Area Sales Manager"/>
    <s v="Jessica Chang"/>
    <s v="nevaeh.soto@bilearner.com"/>
    <s v="Active"/>
    <n v="1"/>
    <n v="0"/>
    <x v="0"/>
    <s v="Full-Time"/>
    <m/>
    <x v="0"/>
    <x v="2"/>
    <s v="Project Management - Con"/>
    <d v="1989-06-18T00:00:00"/>
    <n v="36"/>
    <s v="China"/>
    <s v="Shanghai"/>
    <s v="Director"/>
    <x v="1"/>
    <s v="Exceeds"/>
    <x v="0"/>
    <n v="164196"/>
  </r>
  <r>
    <n v="3473"/>
    <s v="Chaim"/>
    <s v="Mata"/>
    <d v="2023-06-29T00:00:00"/>
    <m/>
    <n v="27"/>
    <x v="1"/>
    <s v="Area Sales Manager"/>
    <s v="Desiree Vang"/>
    <s v="chaim.mata@bilearner.com"/>
    <s v="Active"/>
    <n v="1"/>
    <n v="0"/>
    <x v="2"/>
    <s v="Temporary"/>
    <m/>
    <x v="0"/>
    <x v="2"/>
    <s v="Shop (Fleet)"/>
    <d v="1989-04-01T00:00:00"/>
    <n v="36"/>
    <s v="China"/>
    <s v="Shanghai"/>
    <s v="Manager"/>
    <x v="1"/>
    <s v="Exceeds"/>
    <x v="2"/>
    <n v="393180"/>
  </r>
  <r>
    <n v="3474"/>
    <s v="Arely"/>
    <s v="Patton"/>
    <d v="2020-03-09T00:00:00"/>
    <m/>
    <n v="66"/>
    <x v="0"/>
    <s v="Area Sales Manager"/>
    <s v="Andrew Goodman"/>
    <s v="arely.patton@bilearner.com"/>
    <s v="Active"/>
    <n v="1"/>
    <n v="0"/>
    <x v="1"/>
    <s v="Temporary"/>
    <m/>
    <x v="0"/>
    <x v="2"/>
    <s v="Catv"/>
    <d v="1985-07-23T00:00:00"/>
    <n v="40"/>
    <s v="China"/>
    <s v="Shanghai"/>
    <s v="Laborer"/>
    <x v="1"/>
    <s v="Fully Meets"/>
    <x v="2"/>
    <n v="156180"/>
  </r>
  <r>
    <n v="3475"/>
    <s v="Vance"/>
    <s v="Trujillo"/>
    <d v="2021-09-21T00:00:00"/>
    <d v="2023-04-13T00:00:00"/>
    <n v="18"/>
    <x v="2"/>
    <s v="Area Sales Manager"/>
    <s v="Rebecca Simpson"/>
    <s v="vance.trujillo@bilearner.com"/>
    <s v="Active"/>
    <n v="1"/>
    <n v="0"/>
    <x v="1"/>
    <s v="Temporary"/>
    <m/>
    <x v="0"/>
    <x v="2"/>
    <s v="General - Con"/>
    <d v="1991-09-14T00:00:00"/>
    <n v="34"/>
    <s v="China"/>
    <s v="Shanghai"/>
    <s v="Foreman"/>
    <x v="1"/>
    <s v="Fully Meets"/>
    <x v="2"/>
    <n v="203053.8"/>
  </r>
  <r>
    <n v="3476"/>
    <s v="Charlie"/>
    <s v="Koch"/>
    <d v="2023-06-12T00:00:00"/>
    <d v="2023-07-06T00:00:00"/>
    <n v="0"/>
    <x v="4"/>
    <s v="Area Sales Manager"/>
    <s v="Samantha Cardenas"/>
    <s v="charlie.koch@bilearner.com"/>
    <s v="Active"/>
    <n v="1"/>
    <n v="0"/>
    <x v="2"/>
    <s v="Temporary"/>
    <m/>
    <x v="0"/>
    <x v="2"/>
    <s v="Fielders"/>
    <d v="1988-06-07T00:00:00"/>
    <n v="37"/>
    <s v="China"/>
    <s v="Shanghai"/>
    <s v="Engineer"/>
    <x v="1"/>
    <s v="Needs Improvement"/>
    <x v="2"/>
    <n v="202284"/>
  </r>
  <r>
    <n v="3477"/>
    <s v="Sonny"/>
    <s v="Horne"/>
    <d v="2019-04-07T00:00:00"/>
    <m/>
    <n v="77"/>
    <x v="0"/>
    <s v="Area Sales Manager"/>
    <s v="Nancy Johnson"/>
    <s v="sonny.horne@bilearner.com"/>
    <s v="Active"/>
    <n v="1"/>
    <n v="0"/>
    <x v="2"/>
    <s v="Full-Time"/>
    <m/>
    <x v="0"/>
    <x v="3"/>
    <s v="Aerial"/>
    <d v="1988-11-22T00:00:00"/>
    <n v="36"/>
    <s v="China"/>
    <s v="Shanghai"/>
    <s v="Laborer"/>
    <x v="0"/>
    <s v="Needs Improvement"/>
    <x v="2"/>
    <n v="118452"/>
  </r>
  <r>
    <n v="3478"/>
    <s v="Thomas"/>
    <s v="Chandler"/>
    <d v="2018-09-17T00:00:00"/>
    <d v="2019-01-09T00:00:00"/>
    <n v="3"/>
    <x v="4"/>
    <s v="Area Sales Manager"/>
    <s v="Richard Hodges"/>
    <s v="thomas.chandler@bilearner.com"/>
    <s v="Active"/>
    <n v="1"/>
    <n v="0"/>
    <x v="1"/>
    <s v="Temporary"/>
    <m/>
    <x v="0"/>
    <x v="2"/>
    <s v="Wireline Construction"/>
    <d v="1990-11-23T00:00:00"/>
    <n v="34"/>
    <s v="China"/>
    <s v="Guangzhou"/>
    <s v="Groundman"/>
    <x v="0"/>
    <s v="Fully Meets"/>
    <x v="2"/>
    <n v="79824"/>
  </r>
  <r>
    <n v="3479"/>
    <s v="Sarai"/>
    <s v="Stone"/>
    <d v="2022-08-02T00:00:00"/>
    <d v="2023-04-02T00:00:00"/>
    <n v="8"/>
    <x v="3"/>
    <s v="Area Sales Manager"/>
    <s v="Madison Wilson"/>
    <s v="sarai.stone@bilearner.com"/>
    <s v="Active"/>
    <n v="1"/>
    <n v="0"/>
    <x v="0"/>
    <s v="Part-Time"/>
    <m/>
    <x v="0"/>
    <x v="2"/>
    <s v="Project Management - Con"/>
    <d v="2024-03-31T00:00:00"/>
    <n v="1"/>
    <s v="China"/>
    <s v="Shenzhen"/>
    <s v="Technician"/>
    <x v="0"/>
    <s v="Fully Meets"/>
    <x v="2"/>
    <n v="59820"/>
  </r>
  <r>
    <n v="3480"/>
    <s v="Jerimiah"/>
    <s v="Harmon"/>
    <d v="2022-09-08T00:00:00"/>
    <d v="2022-10-16T00:00:00"/>
    <n v="1"/>
    <x v="4"/>
    <s v="Area Sales Manager"/>
    <s v="Eric King"/>
    <s v="jerimiah.harmon@bilearner.com"/>
    <s v="Terminated"/>
    <n v="0"/>
    <n v="1"/>
    <x v="1"/>
    <s v="Temporary"/>
    <s v="Others"/>
    <x v="2"/>
    <x v="2"/>
    <s v="Catv"/>
    <d v="1993-03-04T00:00:00"/>
    <n v="32"/>
    <s v="China"/>
    <s v="Shenzhen"/>
    <s v="Supervisor"/>
    <x v="0"/>
    <s v="Fully Meets"/>
    <x v="4"/>
    <n v="66695"/>
  </r>
  <r>
    <n v="3481"/>
    <s v="Leland"/>
    <s v="Allen"/>
    <d v="2019-03-07T00:00:00"/>
    <d v="2021-05-31T00:00:00"/>
    <n v="26"/>
    <x v="1"/>
    <s v="Area Sales Manager"/>
    <s v="Brandon Harris"/>
    <s v="leland.allen@bilearner.com"/>
    <s v="Terminated"/>
    <n v="0"/>
    <n v="1"/>
    <x v="1"/>
    <s v="Part-Time"/>
    <s v="Career Opportunity"/>
    <x v="1"/>
    <x v="2"/>
    <s v="Wireline Construction"/>
    <d v="1969-02-18T00:00:00"/>
    <n v="56"/>
    <s v="China"/>
    <s v="Shenzhen"/>
    <s v="Splicer"/>
    <x v="1"/>
    <s v="Fully Meets"/>
    <x v="0"/>
    <n v="89821"/>
  </r>
  <r>
    <n v="3482"/>
    <s v="Cristal"/>
    <s v="Bolton"/>
    <d v="2019-10-29T00:00:00"/>
    <d v="2021-02-07T00:00:00"/>
    <n v="15"/>
    <x v="2"/>
    <s v="Area Sales Manager"/>
    <s v="Matthew Flores"/>
    <s v="cristal.bolton@bilearner.com"/>
    <s v="Terminated"/>
    <n v="0"/>
    <n v="1"/>
    <x v="1"/>
    <s v="Temporary"/>
    <s v="Career Opportunity"/>
    <x v="1"/>
    <x v="2"/>
    <s v="Catv"/>
    <d v="1998-02-09T00:00:00"/>
    <n v="27"/>
    <s v="Guernsey"/>
    <s v="Guernsey"/>
    <s v="Lineman"/>
    <x v="1"/>
    <s v="Needs Improvement"/>
    <x v="2"/>
    <n v="971751"/>
  </r>
  <r>
    <n v="3483"/>
    <s v="Jaslene"/>
    <s v="Harding"/>
    <d v="2021-09-26T00:00:00"/>
    <m/>
    <n v="48"/>
    <x v="1"/>
    <s v="Area Sales Manager"/>
    <s v="Krystal Hamilton"/>
    <s v="jaslene.harding@bilearner.com"/>
    <s v="Active"/>
    <n v="1"/>
    <n v="0"/>
    <x v="2"/>
    <s v="Temporary"/>
    <m/>
    <x v="0"/>
    <x v="2"/>
    <s v="Project Management - Con"/>
    <d v="1994-03-31T00:00:00"/>
    <n v="31"/>
    <s v="Guernsey"/>
    <s v="Guernsey"/>
    <s v="Coordinator"/>
    <x v="1"/>
    <s v="Fully Meets"/>
    <x v="4"/>
    <n v="105000"/>
  </r>
  <r>
    <n v="3484"/>
    <s v="Albert"/>
    <s v="Gonzalez"/>
    <d v="2018-08-29T00:00:00"/>
    <m/>
    <n v="85"/>
    <x v="0"/>
    <s v="Area Sales Manager"/>
    <s v="Amber Hernandez"/>
    <s v="albert.gonzalez@bilearner.com"/>
    <s v="Active"/>
    <n v="1"/>
    <n v="0"/>
    <x v="2"/>
    <s v="Full-Time"/>
    <m/>
    <x v="0"/>
    <x v="2"/>
    <s v="General - Con"/>
    <d v="1984-06-07T00:00:00"/>
    <n v="41"/>
    <s v="Guernsey"/>
    <s v="Guernsey"/>
    <s v="Model Assistant"/>
    <x v="1"/>
    <s v="Fully Meets"/>
    <x v="0"/>
    <n v="666611.04"/>
  </r>
  <r>
    <n v="3485"/>
    <s v="Jaiden"/>
    <s v="Johnson"/>
    <d v="2021-10-26T00:00:00"/>
    <m/>
    <n v="47"/>
    <x v="1"/>
    <s v="Area Sales Manager"/>
    <s v="Patricia Smith"/>
    <s v="jaiden.johnson@bilearner.com"/>
    <s v="Active"/>
    <n v="1"/>
    <n v="0"/>
    <x v="0"/>
    <s v="Full-Time"/>
    <m/>
    <x v="0"/>
    <x v="2"/>
    <s v="Field Operations"/>
    <d v="1988-05-20T00:00:00"/>
    <n v="37"/>
    <s v="Guernsey"/>
    <s v="Guernsey"/>
    <s v="Laborer"/>
    <x v="1"/>
    <s v="Fully Meets"/>
    <x v="3"/>
    <n v="720367.92"/>
  </r>
  <r>
    <n v="3486"/>
    <s v="Brendon"/>
    <s v="Mcconnell"/>
    <d v="2022-10-31T00:00:00"/>
    <d v="2023-06-08T00:00:00"/>
    <n v="7"/>
    <x v="3"/>
    <s v="Area Sales Manager"/>
    <s v="Victoria Krause"/>
    <s v="brendon.mcconnell@bilearner.com"/>
    <s v="Active"/>
    <n v="1"/>
    <n v="0"/>
    <x v="2"/>
    <s v="Temporary"/>
    <m/>
    <x v="0"/>
    <x v="2"/>
    <s v="Fielders"/>
    <d v="1992-07-06T00:00:00"/>
    <n v="33"/>
    <s v="Guernsey"/>
    <s v="Guernsey"/>
    <s v="Engineer"/>
    <x v="1"/>
    <s v="Fully Meets"/>
    <x v="0"/>
    <n v="708909"/>
  </r>
  <r>
    <n v="3487"/>
    <s v="Kimora"/>
    <s v="Parsons"/>
    <d v="2023-03-15T00:00:00"/>
    <m/>
    <n v="30"/>
    <x v="1"/>
    <s v="Area Sales Manager"/>
    <s v="Jesse Hunt"/>
    <s v="kimora.parsons@bilearner.com"/>
    <s v="Active"/>
    <n v="1"/>
    <n v="0"/>
    <x v="0"/>
    <s v="Part-Time"/>
    <m/>
    <x v="0"/>
    <x v="2"/>
    <s v="General - Sga"/>
    <d v="1982-04-16T00:00:00"/>
    <n v="43"/>
    <s v="Guernsey"/>
    <s v="Guernsey"/>
    <s v="Administrator"/>
    <x v="0"/>
    <s v="Fully Meets"/>
    <x v="0"/>
    <n v="147935.1"/>
  </r>
  <r>
    <n v="3488"/>
    <s v="Willie"/>
    <s v="Patterson"/>
    <d v="2022-09-09T00:00:00"/>
    <m/>
    <n v="36"/>
    <x v="1"/>
    <s v="Area Sales Manager"/>
    <s v="Shane Jones"/>
    <s v="willie.patterson@bilearner.com"/>
    <s v="Active"/>
    <n v="1"/>
    <n v="0"/>
    <x v="0"/>
    <s v="Full-Time"/>
    <m/>
    <x v="0"/>
    <x v="2"/>
    <s v="Wireline Construction"/>
    <d v="1995-04-06T00:00:00"/>
    <n v="30"/>
    <s v="Guernsey"/>
    <s v="Guernsey"/>
    <s v="Lineman"/>
    <x v="0"/>
    <s v="Fully Meets"/>
    <x v="2"/>
    <n v="119347.2"/>
  </r>
  <r>
    <n v="3489"/>
    <s v="Devyn"/>
    <s v="Powers"/>
    <d v="2022-03-04T00:00:00"/>
    <m/>
    <n v="43"/>
    <x v="1"/>
    <s v="Area Sales Manager"/>
    <s v="Jessica Murphy"/>
    <s v="devyn.powers@bilearner.com"/>
    <s v="Active"/>
    <n v="1"/>
    <n v="0"/>
    <x v="2"/>
    <s v="Temporary"/>
    <m/>
    <x v="0"/>
    <x v="2"/>
    <s v="Field Operations"/>
    <d v="1997-10-13T00:00:00"/>
    <n v="27"/>
    <s v="Guernsey"/>
    <s v="Guernsey"/>
    <s v="Laborer"/>
    <x v="0"/>
    <s v="Fully Meets"/>
    <x v="2"/>
    <n v="231000"/>
  </r>
  <r>
    <n v="3490"/>
    <s v="Weston"/>
    <s v="Preston"/>
    <d v="2019-02-11T00:00:00"/>
    <m/>
    <n v="79"/>
    <x v="0"/>
    <s v="Area Sales Manager"/>
    <s v="Crystal Wallace"/>
    <s v="weston.preston@bilearner.com"/>
    <s v="Active"/>
    <n v="1"/>
    <n v="0"/>
    <x v="2"/>
    <s v="Part-Time"/>
    <m/>
    <x v="0"/>
    <x v="2"/>
    <s v="General - Sga"/>
    <d v="1986-11-20T00:00:00"/>
    <n v="38"/>
    <s v="Guernsey"/>
    <s v="Guernsey"/>
    <s v="Director"/>
    <x v="0"/>
    <s v="Fully Meets"/>
    <x v="2"/>
    <n v="919542"/>
  </r>
  <r>
    <n v="3491"/>
    <s v="Lennon"/>
    <s v="Buchanan"/>
    <d v="2021-01-26T00:00:00"/>
    <m/>
    <n v="56"/>
    <x v="1"/>
    <s v="Area Sales Manager"/>
    <s v="Tina Nelson"/>
    <s v="lennon.buchanan@bilearner.com"/>
    <s v="Active"/>
    <n v="1"/>
    <n v="0"/>
    <x v="0"/>
    <s v="Full-Time"/>
    <m/>
    <x v="0"/>
    <x v="2"/>
    <s v="Field Operations"/>
    <d v="1998-07-22T00:00:00"/>
    <n v="27"/>
    <s v="India"/>
    <s v="Bangalore"/>
    <s v="Driver"/>
    <x v="1"/>
    <s v="Fully Meets"/>
    <x v="3"/>
    <n v="195928.7"/>
  </r>
  <r>
    <n v="3492"/>
    <s v="Vicente"/>
    <s v="Merritt"/>
    <d v="2019-11-26T00:00:00"/>
    <m/>
    <n v="70"/>
    <x v="0"/>
    <s v="Area Sales Manager"/>
    <s v="Ashley Smith"/>
    <s v="vicente.merritt@bilearner.com"/>
    <s v="Active"/>
    <n v="1"/>
    <n v="0"/>
    <x v="1"/>
    <s v="Full-Time"/>
    <m/>
    <x v="0"/>
    <x v="2"/>
    <s v="General - Con"/>
    <d v="1999-04-12T00:00:00"/>
    <n v="26"/>
    <s v="India"/>
    <s v="Bangalore"/>
    <s v="Clerk"/>
    <x v="1"/>
    <s v="Fully Meets"/>
    <x v="4"/>
    <n v="782423.04000000004"/>
  </r>
  <r>
    <n v="3493"/>
    <s v="Hugo"/>
    <s v="Clay"/>
    <d v="2019-07-15T00:00:00"/>
    <m/>
    <n v="74"/>
    <x v="0"/>
    <s v="Area Sales Manager"/>
    <s v="Eric Taylor"/>
    <s v="hugo.clay@bilearner.com"/>
    <s v="Active"/>
    <n v="1"/>
    <n v="0"/>
    <x v="1"/>
    <s v="Full-Time"/>
    <m/>
    <x v="0"/>
    <x v="2"/>
    <s v="Project Management - Con"/>
    <d v="1979-08-04T00:00:00"/>
    <n v="46"/>
    <s v="India"/>
    <s v="Bangalore"/>
    <s v="Project Manager"/>
    <x v="1"/>
    <s v="Fully Meets"/>
    <x v="3"/>
    <n v="135057.5"/>
  </r>
  <r>
    <n v="3494"/>
    <s v="Cohen"/>
    <s v="Raymond"/>
    <d v="2020-06-18T00:00:00"/>
    <m/>
    <n v="63"/>
    <x v="0"/>
    <s v="Area Sales Manager"/>
    <s v="Jacob Snyder"/>
    <s v="cohen.raymond@bilearner.com"/>
    <s v="Active"/>
    <n v="1"/>
    <n v="0"/>
    <x v="0"/>
    <s v="Full-Time"/>
    <m/>
    <x v="0"/>
    <x v="2"/>
    <s v="General - Con"/>
    <d v="1981-01-21T00:00:00"/>
    <n v="44"/>
    <s v="India"/>
    <s v="Bangalore"/>
    <s v="Technician"/>
    <x v="1"/>
    <s v="Fully Meets"/>
    <x v="0"/>
    <n v="776592"/>
  </r>
  <r>
    <n v="3495"/>
    <s v="Tia"/>
    <s v="Ellis"/>
    <d v="2023-06-22T00:00:00"/>
    <d v="2023-07-22T00:00:00"/>
    <n v="1"/>
    <x v="4"/>
    <s v="Area Sales Manager"/>
    <s v="Daniel Cabrera"/>
    <s v="tia.ellis@bilearner.com"/>
    <s v="Active"/>
    <n v="1"/>
    <n v="0"/>
    <x v="2"/>
    <s v="Temporary"/>
    <m/>
    <x v="0"/>
    <x v="2"/>
    <s v="Wireline Construction"/>
    <d v="1978-02-22T00:00:00"/>
    <n v="47"/>
    <s v="India"/>
    <s v="Bangalore"/>
    <s v="Laborer"/>
    <x v="1"/>
    <s v="Fully Meets"/>
    <x v="0"/>
    <n v="996543"/>
  </r>
  <r>
    <n v="3496"/>
    <s v="Aspen"/>
    <s v="Bentley"/>
    <d v="2021-12-02T00:00:00"/>
    <m/>
    <n v="46"/>
    <x v="1"/>
    <s v="Area Sales Manager"/>
    <s v="Barbara Garcia"/>
    <s v="aspen.bentley@bilearner.com"/>
    <s v="Active"/>
    <n v="1"/>
    <n v="0"/>
    <x v="0"/>
    <s v="Part-Time"/>
    <m/>
    <x v="0"/>
    <x v="2"/>
    <s v="General - Sga"/>
    <d v="1992-11-13T00:00:00"/>
    <n v="32"/>
    <s v="India"/>
    <s v="Bangalore"/>
    <s v="Administrator"/>
    <x v="1"/>
    <s v="Fully Meets"/>
    <x v="3"/>
    <n v="985800"/>
  </r>
  <r>
    <n v="3497"/>
    <s v="Graham"/>
    <s v="Rodriguez"/>
    <d v="2021-12-08T00:00:00"/>
    <m/>
    <n v="45"/>
    <x v="1"/>
    <s v="Area Sales Manager"/>
    <s v="Kendra Murray"/>
    <s v="graham.rodriguez@bilearner.com"/>
    <s v="Active"/>
    <n v="1"/>
    <n v="0"/>
    <x v="2"/>
    <s v="Temporary"/>
    <m/>
    <x v="0"/>
    <x v="2"/>
    <s v="Project Management - Con"/>
    <d v="1999-04-24T00:00:00"/>
    <n v="26"/>
    <s v="India"/>
    <s v="Bangalore"/>
    <s v="Lineman"/>
    <x v="0"/>
    <s v="Fully Meets"/>
    <x v="4"/>
    <n v="112925.6"/>
  </r>
  <r>
    <n v="3498"/>
    <s v="Joel"/>
    <s v="Mcmillan"/>
    <d v="2023-04-26T00:00:00"/>
    <d v="2023-06-22T00:00:00"/>
    <n v="1"/>
    <x v="4"/>
    <s v="Area Sales Manager"/>
    <s v="Peter Harvey"/>
    <s v="joel.mcmillan@bilearner.com"/>
    <s v="Active"/>
    <n v="1"/>
    <n v="0"/>
    <x v="1"/>
    <s v="Full-Time"/>
    <m/>
    <x v="0"/>
    <x v="2"/>
    <s v="General - Sga"/>
    <d v="1993-04-17T00:00:00"/>
    <n v="32"/>
    <s v="India"/>
    <s v="Bangalore"/>
    <s v="Laborer"/>
    <x v="0"/>
    <s v="Fully Meets"/>
    <x v="2"/>
    <n v="205104.71"/>
  </r>
  <r>
    <n v="3499"/>
    <s v="Maci"/>
    <s v="Frost"/>
    <d v="2018-09-25T00:00:00"/>
    <d v="2021-12-20T00:00:00"/>
    <n v="38"/>
    <x v="1"/>
    <s v="Area Sales Manager"/>
    <s v="Patrick Daniel"/>
    <s v="maci.frost@bilearner.com"/>
    <s v="Active"/>
    <n v="1"/>
    <n v="0"/>
    <x v="2"/>
    <s v="Temporary"/>
    <m/>
    <x v="0"/>
    <x v="2"/>
    <s v="Field Operations"/>
    <d v="1998-05-08T00:00:00"/>
    <n v="27"/>
    <s v="India"/>
    <s v="Bangalore"/>
    <s v="Technician"/>
    <x v="0"/>
    <s v="Fully Meets"/>
    <x v="3"/>
    <n v="944331.96"/>
  </r>
  <r>
    <n v="3500"/>
    <s v="Nevaeh"/>
    <s v="Lucas"/>
    <d v="2018-11-20T00:00:00"/>
    <d v="2020-06-21T00:00:00"/>
    <n v="19"/>
    <x v="2"/>
    <s v="Area Sales Manager"/>
    <s v="Bryan Douglas"/>
    <s v="nevaeh.lucas@bilearner.com"/>
    <s v="Active"/>
    <n v="1"/>
    <n v="0"/>
    <x v="1"/>
    <s v="Part-Time"/>
    <m/>
    <x v="0"/>
    <x v="2"/>
    <s v="Shop (Fleet)"/>
    <d v="1988-03-27T00:00:00"/>
    <n v="37"/>
    <s v="India"/>
    <s v="Bangalore"/>
    <s v="Mechanic"/>
    <x v="0"/>
    <s v="Fully Meets"/>
    <x v="4"/>
    <n v="141015.9"/>
  </r>
  <r>
    <n v="3501"/>
    <s v="Garrett"/>
    <s v="Zimmerman"/>
    <d v="2020-08-30T00:00:00"/>
    <d v="2022-08-30T00:00:00"/>
    <n v="24"/>
    <x v="1"/>
    <s v="Area Sales Manager"/>
    <s v="Destiny Hopkins"/>
    <s v="garrett.zimmerman@bilearner.com"/>
    <s v="Terminated"/>
    <n v="0"/>
    <n v="1"/>
    <x v="2"/>
    <s v="Part-Time"/>
    <s v="Career Opportunity"/>
    <x v="1"/>
    <x v="2"/>
    <s v="General - Con"/>
    <d v="1999-12-19T00:00:00"/>
    <n v="25"/>
    <s v="India"/>
    <s v="Bangalore"/>
    <s v="Technician"/>
    <x v="1"/>
    <s v="Fully Meets"/>
    <x v="0"/>
    <n v="208171.7"/>
  </r>
  <r>
    <n v="3502"/>
    <s v="Eugene"/>
    <s v="Marks"/>
    <d v="2019-10-01T00:00:00"/>
    <m/>
    <n v="72"/>
    <x v="0"/>
    <s v="Area Sales Manager"/>
    <s v="Angela Morris"/>
    <s v="eugene.marks@bilearner.com"/>
    <s v="Active"/>
    <n v="1"/>
    <n v="0"/>
    <x v="1"/>
    <s v="Temporary"/>
    <m/>
    <x v="0"/>
    <x v="2"/>
    <s v="Splicing"/>
    <d v="1997-10-23T00:00:00"/>
    <n v="27"/>
    <s v="India"/>
    <s v="Bangalore"/>
    <s v="Electrician"/>
    <x v="1"/>
    <s v="Fully Meets"/>
    <x v="4"/>
    <n v="564312.80000000005"/>
  </r>
  <r>
    <n v="3503"/>
    <s v="Geovanni"/>
    <s v="Pugh"/>
    <d v="2022-01-20T00:00:00"/>
    <m/>
    <n v="44"/>
    <x v="1"/>
    <s v="Area Sales Manager"/>
    <s v="Erica Franklin"/>
    <s v="geovanni.pugh@bilearner.com"/>
    <s v="Active"/>
    <n v="1"/>
    <n v="0"/>
    <x v="2"/>
    <s v="Temporary"/>
    <m/>
    <x v="0"/>
    <x v="2"/>
    <s v="Project Management - Con"/>
    <d v="1997-12-28T00:00:00"/>
    <n v="27"/>
    <s v="India"/>
    <s v="Bangalore"/>
    <s v="Manager"/>
    <x v="1"/>
    <s v="Fully Meets"/>
    <x v="0"/>
    <n v="195937.9"/>
  </r>
  <r>
    <n v="3504"/>
    <s v="Javon"/>
    <s v="Kelley"/>
    <d v="2021-10-10T00:00:00"/>
    <m/>
    <n v="47"/>
    <x v="1"/>
    <s v="Area Sales Manager"/>
    <s v="Gabriela Orr"/>
    <s v="javon.kelley@bilearner.com"/>
    <s v="Active"/>
    <n v="1"/>
    <n v="0"/>
    <x v="1"/>
    <s v="Part-Time"/>
    <m/>
    <x v="0"/>
    <x v="2"/>
    <s v="General - Con"/>
    <d v="1993-05-30T00:00:00"/>
    <n v="32"/>
    <s v="India"/>
    <s v="Bangalore"/>
    <s v="Laborer"/>
    <x v="1"/>
    <s v="Fully Meets"/>
    <x v="2"/>
    <n v="125076.79"/>
  </r>
  <r>
    <n v="3505"/>
    <s v="Amaya"/>
    <s v="Hicks"/>
    <d v="2020-08-29T00:00:00"/>
    <m/>
    <n v="61"/>
    <x v="0"/>
    <s v="Area Sales Manager"/>
    <s v="Michael Wilkins"/>
    <s v="amaya.hicks@bilearner.com"/>
    <s v="Active"/>
    <n v="1"/>
    <n v="0"/>
    <x v="0"/>
    <s v="Temporary"/>
    <m/>
    <x v="0"/>
    <x v="2"/>
    <s v="Field Operations"/>
    <d v="1998-08-11T00:00:00"/>
    <n v="27"/>
    <s v="India"/>
    <s v="Bangalore"/>
    <s v="Groundman"/>
    <x v="1"/>
    <s v="Fully Meets"/>
    <x v="4"/>
    <n v="158640"/>
  </r>
  <r>
    <n v="3506"/>
    <s v="Laila"/>
    <s v="Woodard"/>
    <d v="2019-08-27T00:00:00"/>
    <d v="2023-05-10T00:00:00"/>
    <n v="44"/>
    <x v="1"/>
    <s v="Area Sales Manager"/>
    <s v="Jordan Vega"/>
    <s v="laila.woodard@bilearner.com"/>
    <s v="Active"/>
    <n v="1"/>
    <n v="0"/>
    <x v="1"/>
    <s v="Temporary"/>
    <m/>
    <x v="0"/>
    <x v="2"/>
    <s v="Field Operations"/>
    <d v="1999-11-11T00:00:00"/>
    <n v="25"/>
    <s v="India"/>
    <s v="Bangalore"/>
    <s v="Technician"/>
    <x v="1"/>
    <s v="Fully Meets"/>
    <x v="2"/>
    <n v="239340.19"/>
  </r>
  <r>
    <n v="3507"/>
    <s v="Ivan"/>
    <s v="Huff"/>
    <d v="2021-02-25T00:00:00"/>
    <d v="2023-04-07T00:00:00"/>
    <n v="25"/>
    <x v="1"/>
    <s v="Area Sales Manager"/>
    <s v="John Miller"/>
    <s v="ivan.huff@bilearner.com"/>
    <s v="Active"/>
    <n v="1"/>
    <n v="0"/>
    <x v="1"/>
    <s v="Full-Time"/>
    <m/>
    <x v="0"/>
    <x v="2"/>
    <s v="Project Management - Con"/>
    <d v="1999-07-31T00:00:00"/>
    <n v="26"/>
    <s v="India"/>
    <s v="Bangalore"/>
    <s v="Manager"/>
    <x v="1"/>
    <s v="Fully Meets"/>
    <x v="0"/>
    <n v="882906"/>
  </r>
  <r>
    <n v="3508"/>
    <s v="Aidan"/>
    <s v="Harding"/>
    <d v="2021-07-13T00:00:00"/>
    <m/>
    <n v="50"/>
    <x v="1"/>
    <s v="Area Sales Manager"/>
    <s v="Trevor Adkins"/>
    <s v="aidan.harding@bilearner.com"/>
    <s v="Active"/>
    <n v="1"/>
    <n v="0"/>
    <x v="1"/>
    <s v="Part-Time"/>
    <m/>
    <x v="0"/>
    <x v="2"/>
    <s v="Aerial"/>
    <d v="1994-06-07T00:00:00"/>
    <n v="31"/>
    <s v="India"/>
    <s v="Bangalore"/>
    <s v="Laborer"/>
    <x v="1"/>
    <s v="Fully Meets"/>
    <x v="3"/>
    <n v="315388.49"/>
  </r>
  <r>
    <n v="3509"/>
    <s v="Cruz"/>
    <s v="Boyer"/>
    <d v="2021-04-14T00:00:00"/>
    <m/>
    <n v="53"/>
    <x v="1"/>
    <s v="Area Sales Manager"/>
    <s v="Marcus Hunt"/>
    <s v="cruz.boyer@bilearner.com"/>
    <s v="Active"/>
    <n v="1"/>
    <n v="0"/>
    <x v="2"/>
    <s v="Full-Time"/>
    <m/>
    <x v="0"/>
    <x v="2"/>
    <s v="General - Sga"/>
    <d v="1984-10-18T00:00:00"/>
    <n v="40"/>
    <s v="India"/>
    <s v="Bangalore"/>
    <s v="Project Controls"/>
    <x v="0"/>
    <s v="Fully Meets"/>
    <x v="2"/>
    <n v="971580"/>
  </r>
  <r>
    <n v="3510"/>
    <s v="Raven"/>
    <s v="Koch"/>
    <d v="2020-02-10T00:00:00"/>
    <m/>
    <n v="67"/>
    <x v="0"/>
    <s v="Area Sales Manager"/>
    <s v="Jennifer King"/>
    <s v="raven.koch@bilearner.com"/>
    <s v="Active"/>
    <n v="1"/>
    <n v="0"/>
    <x v="2"/>
    <s v="Full-Time"/>
    <m/>
    <x v="0"/>
    <x v="2"/>
    <s v="General - Con"/>
    <d v="1999-02-15T00:00:00"/>
    <n v="26"/>
    <s v="India"/>
    <s v="Bangalore"/>
    <s v="Laborer"/>
    <x v="0"/>
    <s v="Fully Meets"/>
    <x v="2"/>
    <n v="215497.8"/>
  </r>
  <r>
    <n v="3511"/>
    <s v="Karli"/>
    <s v="Barker"/>
    <d v="2021-08-17T00:00:00"/>
    <d v="2021-12-31T00:00:00"/>
    <n v="4"/>
    <x v="4"/>
    <s v="Area Sales Manager"/>
    <s v="Shawn Dudley"/>
    <s v="karli.barker@bilearner.com"/>
    <s v="Active"/>
    <n v="1"/>
    <n v="0"/>
    <x v="2"/>
    <s v="Full-Time"/>
    <m/>
    <x v="0"/>
    <x v="0"/>
    <s v="Finance &amp; Accounting"/>
    <d v="1998-01-19T00:00:00"/>
    <n v="27"/>
    <s v="India"/>
    <s v="Bangalore"/>
    <s v="Director"/>
    <x v="0"/>
    <s v="Fully Meets"/>
    <x v="0"/>
    <n v="712130.04"/>
  </r>
  <r>
    <n v="3512"/>
    <s v="Tyrone"/>
    <s v="Sosa"/>
    <d v="2023-04-17T00:00:00"/>
    <d v="2023-06-22T00:00:00"/>
    <n v="2"/>
    <x v="4"/>
    <s v="Area Sales Manager"/>
    <s v="Lindsay Chang"/>
    <s v="tyrone.sosa@bilearner.com"/>
    <s v="Terminated"/>
    <n v="0"/>
    <n v="1"/>
    <x v="0"/>
    <s v="Temporary"/>
    <s v="Early release of contract"/>
    <x v="2"/>
    <x v="2"/>
    <s v="Yard (Material Handling)"/>
    <d v="1983-06-10T00:00:00"/>
    <n v="42"/>
    <s v="India"/>
    <s v="Bangalore"/>
    <s v="Coordinator"/>
    <x v="0"/>
    <s v="Fully Meets"/>
    <x v="2"/>
    <n v="983019.12"/>
  </r>
  <r>
    <n v="3513"/>
    <s v="Damaris"/>
    <s v="Cisneros"/>
    <d v="2022-09-02T00:00:00"/>
    <d v="2023-05-24T00:00:00"/>
    <n v="8"/>
    <x v="3"/>
    <s v="Area Sales Manager"/>
    <s v="Sharon Ruiz"/>
    <s v="damaris.cisneros@bilearner.com"/>
    <s v="Terminated"/>
    <n v="0"/>
    <n v="1"/>
    <x v="0"/>
    <s v="Temporary"/>
    <s v="End of Contract"/>
    <x v="1"/>
    <x v="2"/>
    <s v="General - Con"/>
    <d v="1986-12-31T00:00:00"/>
    <n v="38"/>
    <s v="India"/>
    <s v="Bangalore"/>
    <s v="Laborer"/>
    <x v="1"/>
    <s v="Fully Meets"/>
    <x v="3"/>
    <n v="608786.19999999995"/>
  </r>
  <r>
    <n v="3514"/>
    <s v="Alexus"/>
    <s v="Estes"/>
    <d v="2020-04-15T00:00:00"/>
    <m/>
    <n v="65"/>
    <x v="0"/>
    <s v="Area Sales Manager"/>
    <s v="April Randolph"/>
    <s v="alexus.estes@bilearner.com"/>
    <s v="Active"/>
    <n v="1"/>
    <n v="0"/>
    <x v="1"/>
    <s v="Part-Time"/>
    <m/>
    <x v="0"/>
    <x v="2"/>
    <s v="Wireline Construction"/>
    <d v="1995-08-16T00:00:00"/>
    <n v="30"/>
    <s v="India"/>
    <s v="Bangalore"/>
    <s v="Manager"/>
    <x v="1"/>
    <s v="Fully Meets"/>
    <x v="4"/>
    <n v="260327"/>
  </r>
  <r>
    <n v="3515"/>
    <s v="Kinsley"/>
    <s v="Flowers"/>
    <d v="2022-03-09T00:00:00"/>
    <d v="2022-12-10T00:00:00"/>
    <n v="9"/>
    <x v="3"/>
    <s v="Area Sales Manager"/>
    <s v="Mary Reilly"/>
    <s v="kinsley.flowers@bilearner.com"/>
    <s v="Terminated"/>
    <n v="0"/>
    <n v="1"/>
    <x v="2"/>
    <s v="Part-Time"/>
    <s v="Career Opportunity"/>
    <x v="1"/>
    <x v="0"/>
    <s v="Finance &amp; Accounting"/>
    <d v="1998-06-10T00:00:00"/>
    <n v="27"/>
    <s v="India"/>
    <s v="Bangalore"/>
    <s v="Controller"/>
    <x v="1"/>
    <s v="Fully Meets"/>
    <x v="0"/>
    <n v="508967.3"/>
  </r>
  <r>
    <n v="3516"/>
    <s v="Deborah"/>
    <s v="Love"/>
    <d v="2022-04-07T00:00:00"/>
    <d v="2023-01-22T00:00:00"/>
    <n v="9"/>
    <x v="3"/>
    <s v="Area Sales Manager"/>
    <s v="Eric Goodman"/>
    <s v="deborah.love@bilearner.com"/>
    <s v="Active"/>
    <n v="1"/>
    <n v="0"/>
    <x v="0"/>
    <s v="Part-Time"/>
    <m/>
    <x v="0"/>
    <x v="2"/>
    <s v="Project Management - Con"/>
    <d v="2000-11-29T00:00:00"/>
    <n v="24"/>
    <s v="India"/>
    <s v="Bangalore"/>
    <s v="Coordinator"/>
    <x v="1"/>
    <s v="Fully Meets"/>
    <x v="3"/>
    <n v="807232.08"/>
  </r>
  <r>
    <n v="3517"/>
    <s v="Milagros"/>
    <s v="Francis"/>
    <d v="2020-02-19T00:00:00"/>
    <m/>
    <n v="67"/>
    <x v="0"/>
    <s v="Area Sales Manager"/>
    <s v="Caleb Schneider"/>
    <s v="milagros.francis@bilearner.com"/>
    <s v="Active"/>
    <n v="1"/>
    <n v="0"/>
    <x v="2"/>
    <s v="Part-Time"/>
    <m/>
    <x v="0"/>
    <x v="2"/>
    <s v="Splicing"/>
    <d v="1991-05-09T00:00:00"/>
    <n v="34"/>
    <s v="India"/>
    <s v="Bangalore"/>
    <s v="Splicer"/>
    <x v="1"/>
    <s v="Fully Meets"/>
    <x v="0"/>
    <n v="182662.2"/>
  </r>
  <r>
    <n v="3518"/>
    <s v="Roberto"/>
    <s v="Michael"/>
    <d v="2021-04-10T00:00:00"/>
    <d v="2022-07-04T00:00:00"/>
    <n v="14"/>
    <x v="2"/>
    <s v="Area Sales Manager"/>
    <s v="Cheryl Henry"/>
    <s v="roberto.michael@bilearner.com"/>
    <s v="Active"/>
    <n v="1"/>
    <n v="0"/>
    <x v="0"/>
    <s v="Part-Time"/>
    <m/>
    <x v="0"/>
    <x v="2"/>
    <s v="General - Eng"/>
    <d v="1977-03-16T00:00:00"/>
    <n v="48"/>
    <s v="India"/>
    <s v="Bangalore"/>
    <s v="Coordinator"/>
    <x v="0"/>
    <s v="Fully Meets"/>
    <x v="2"/>
    <n v="172106.4"/>
  </r>
  <r>
    <n v="3519"/>
    <s v="Elaine"/>
    <s v="Ewing"/>
    <d v="2021-12-19T00:00:00"/>
    <d v="2022-03-02T00:00:00"/>
    <n v="2"/>
    <x v="4"/>
    <s v="Area Sales Manager"/>
    <s v="Dan Hernandez"/>
    <s v="elaine.ewing@bilearner.com"/>
    <s v="Active"/>
    <n v="1"/>
    <n v="0"/>
    <x v="2"/>
    <s v="Temporary"/>
    <m/>
    <x v="0"/>
    <x v="2"/>
    <s v="Aerial"/>
    <d v="1989-07-22T00:00:00"/>
    <n v="36"/>
    <s v="India"/>
    <s v="Bangalore"/>
    <s v="Groundman"/>
    <x v="1"/>
    <s v="Fully Meets"/>
    <x v="2"/>
    <n v="771608.1"/>
  </r>
  <r>
    <n v="3520"/>
    <s v="Caiden"/>
    <s v="Munoz"/>
    <d v="2020-12-13T00:00:00"/>
    <d v="2023-01-13T00:00:00"/>
    <n v="25"/>
    <x v="1"/>
    <s v="Area Sales Manager"/>
    <s v="Teresa Daniel"/>
    <s v="caiden.munoz@bilearner.com"/>
    <s v="Active"/>
    <n v="1"/>
    <n v="0"/>
    <x v="1"/>
    <s v="Temporary"/>
    <m/>
    <x v="0"/>
    <x v="2"/>
    <s v="Project Management - Con"/>
    <d v="1979-10-13T00:00:00"/>
    <n v="45"/>
    <s v="India"/>
    <s v="Bangalore"/>
    <s v="Manager"/>
    <x v="0"/>
    <s v="Fully Meets"/>
    <x v="4"/>
    <n v="898571.04"/>
  </r>
  <r>
    <n v="3521"/>
    <s v="Jocelyn"/>
    <s v="Bradford"/>
    <d v="2019-02-26T00:00:00"/>
    <m/>
    <n v="79"/>
    <x v="0"/>
    <s v="Area Sales Manager"/>
    <s v="Melissa Decker"/>
    <s v="jocelyn.bradford@bilearner.com"/>
    <s v="Active"/>
    <n v="1"/>
    <n v="0"/>
    <x v="0"/>
    <s v="Part-Time"/>
    <m/>
    <x v="0"/>
    <x v="2"/>
    <s v="General - Con"/>
    <d v="1984-07-04T00:00:00"/>
    <n v="41"/>
    <s v="India"/>
    <s v="Bangalore"/>
    <s v="Electrician"/>
    <x v="0"/>
    <s v="Fully Meets"/>
    <x v="0"/>
    <n v="993143.88"/>
  </r>
  <r>
    <n v="3522"/>
    <s v="Marques"/>
    <s v="Armstrong"/>
    <d v="2020-03-02T00:00:00"/>
    <m/>
    <n v="67"/>
    <x v="0"/>
    <s v="Area Sales Manager"/>
    <s v="Michael Nguyen"/>
    <s v="marques.armstrong@bilearner.com"/>
    <s v="Active"/>
    <n v="1"/>
    <n v="0"/>
    <x v="1"/>
    <s v="Part-Time"/>
    <m/>
    <x v="0"/>
    <x v="2"/>
    <s v="Splicing"/>
    <d v="1990-11-05T00:00:00"/>
    <n v="34"/>
    <s v="India"/>
    <s v="Bangalore"/>
    <s v="Splicer"/>
    <x v="0"/>
    <s v="Fully Meets"/>
    <x v="4"/>
    <n v="146445"/>
  </r>
  <r>
    <n v="3523"/>
    <s v="Rohan"/>
    <s v="Chapman"/>
    <d v="2021-06-25T00:00:00"/>
    <d v="2022-08-25T00:00:00"/>
    <n v="14"/>
    <x v="2"/>
    <s v="Area Sales Manager"/>
    <s v="Tony Mcconnell"/>
    <s v="rohan.chapman@bilearner.com"/>
    <s v="Active"/>
    <n v="1"/>
    <n v="0"/>
    <x v="1"/>
    <s v="Temporary"/>
    <m/>
    <x v="0"/>
    <x v="2"/>
    <s v="General - Con"/>
    <d v="1972-01-18T00:00:00"/>
    <n v="53"/>
    <s v="India"/>
    <s v="Bangalore"/>
    <s v="Laborer"/>
    <x v="0"/>
    <s v="Fully Meets"/>
    <x v="2"/>
    <n v="937745.2"/>
  </r>
  <r>
    <n v="3524"/>
    <s v="Emmanuel"/>
    <s v="Franklin"/>
    <d v="2021-07-26T00:00:00"/>
    <d v="2022-05-04T00:00:00"/>
    <n v="9"/>
    <x v="3"/>
    <s v="Area Sales Manager"/>
    <s v="Adam Gibson"/>
    <s v="emmanuel.franklin@bilearner.com"/>
    <s v="Terminated"/>
    <n v="0"/>
    <n v="1"/>
    <x v="0"/>
    <s v="Full-Time"/>
    <s v="Early release of contract"/>
    <x v="2"/>
    <x v="2"/>
    <s v="Field Operations"/>
    <d v="1968-08-11T00:00:00"/>
    <n v="57"/>
    <s v="India"/>
    <s v="Bangalore"/>
    <s v="Laborer"/>
    <x v="1"/>
    <s v="Fully Meets"/>
    <x v="2"/>
    <n v="235331.5"/>
  </r>
  <r>
    <n v="3525"/>
    <s v="Clayton"/>
    <s v="Mccormick"/>
    <d v="2022-07-03T00:00:00"/>
    <d v="2023-01-10T00:00:00"/>
    <n v="6"/>
    <x v="3"/>
    <s v="Area Sales Manager"/>
    <s v="Stephanie Duke"/>
    <s v="clayton.mccormick@bilearner.com"/>
    <s v="Terminated"/>
    <n v="0"/>
    <n v="1"/>
    <x v="0"/>
    <s v="Temporary"/>
    <s v="End of Contract"/>
    <x v="1"/>
    <x v="2"/>
    <s v="General - Con"/>
    <d v="1996-01-17T00:00:00"/>
    <n v="29"/>
    <s v="India"/>
    <s v="Bangalore"/>
    <s v="Foreman"/>
    <x v="1"/>
    <s v="Fully Meets"/>
    <x v="2"/>
    <n v="1000052.9"/>
  </r>
  <r>
    <n v="3526"/>
    <s v="Darius"/>
    <s v="Krause"/>
    <d v="2022-09-15T00:00:00"/>
    <m/>
    <n v="36"/>
    <x v="1"/>
    <s v="Area Sales Manager"/>
    <s v="Paige Flores MD"/>
    <s v="darius.krause@bilearner.com"/>
    <s v="Active"/>
    <n v="1"/>
    <n v="0"/>
    <x v="1"/>
    <s v="Full-Time"/>
    <m/>
    <x v="0"/>
    <x v="2"/>
    <s v="General - Con"/>
    <d v="1991-06-01T00:00:00"/>
    <n v="34"/>
    <s v="India"/>
    <s v="Bangalore"/>
    <s v="Foreman"/>
    <x v="1"/>
    <s v="Fully Meets"/>
    <x v="0"/>
    <n v="194417.4"/>
  </r>
  <r>
    <n v="3527"/>
    <s v="Ahmed"/>
    <s v="Hawkins"/>
    <d v="2020-05-01T00:00:00"/>
    <d v="2021-02-25T00:00:00"/>
    <n v="9"/>
    <x v="3"/>
    <s v="Area Sales Manager"/>
    <s v="Hannah Snyder"/>
    <s v="ahmed.hawkins@bilearner.com"/>
    <s v="Active"/>
    <n v="1"/>
    <n v="0"/>
    <x v="1"/>
    <s v="Temporary"/>
    <m/>
    <x v="0"/>
    <x v="2"/>
    <s v="Aerial"/>
    <d v="1993-11-11T00:00:00"/>
    <n v="31"/>
    <s v="India"/>
    <s v="Bangalore"/>
    <s v="Lineman"/>
    <x v="1"/>
    <s v="Fully Meets"/>
    <x v="4"/>
    <n v="147611.4"/>
  </r>
  <r>
    <n v="3528"/>
    <s v="Kymani"/>
    <s v="Benjamin"/>
    <d v="2022-10-13T00:00:00"/>
    <m/>
    <n v="35"/>
    <x v="1"/>
    <s v="Area Sales Manager"/>
    <s v="William Ayala"/>
    <s v="kymani.benjamin@bilearner.com"/>
    <s v="Active"/>
    <n v="1"/>
    <n v="0"/>
    <x v="1"/>
    <s v="Part-Time"/>
    <m/>
    <x v="0"/>
    <x v="0"/>
    <s v="Finance &amp; Accounting"/>
    <d v="1975-01-27T00:00:00"/>
    <n v="50"/>
    <s v="India"/>
    <s v="Bangalore"/>
    <s v="Accounting"/>
    <x v="1"/>
    <s v="Fully Meets"/>
    <x v="2"/>
    <n v="120294.9"/>
  </r>
  <r>
    <n v="3529"/>
    <s v="Callum"/>
    <s v="Mcdaniel"/>
    <d v="2020-01-03T00:00:00"/>
    <d v="2020-08-24T00:00:00"/>
    <n v="7"/>
    <x v="3"/>
    <s v="Area Sales Manager"/>
    <s v="Samuel Moore"/>
    <s v="callum.mcdaniel@bilearner.com"/>
    <s v="Active"/>
    <n v="1"/>
    <n v="0"/>
    <x v="2"/>
    <s v="Full-Time"/>
    <m/>
    <x v="0"/>
    <x v="2"/>
    <s v="Field Operations"/>
    <d v="1979-02-22T00:00:00"/>
    <n v="46"/>
    <s v="India"/>
    <s v="Bangalore"/>
    <s v="Top Hand"/>
    <x v="1"/>
    <s v="Fully Meets"/>
    <x v="2"/>
    <n v="245739.4"/>
  </r>
  <r>
    <n v="3530"/>
    <s v="Zariah"/>
    <s v="Black"/>
    <d v="2019-11-13T00:00:00"/>
    <m/>
    <n v="70"/>
    <x v="0"/>
    <s v="Area Sales Manager"/>
    <s v="Jenna Weaver"/>
    <s v="zariah.black@bilearner.com"/>
    <s v="Active"/>
    <n v="1"/>
    <n v="0"/>
    <x v="1"/>
    <s v="Part-Time"/>
    <m/>
    <x v="0"/>
    <x v="2"/>
    <s v="Field Operations"/>
    <d v="1990-04-17T00:00:00"/>
    <n v="35"/>
    <s v="India"/>
    <s v="Bangalore"/>
    <s v="Tower Hand"/>
    <x v="0"/>
    <s v="Fully Meets"/>
    <x v="2"/>
    <n v="284365.8"/>
  </r>
  <r>
    <n v="3531"/>
    <s v="Ronnie"/>
    <s v="Mayer"/>
    <d v="2023-06-17T00:00:00"/>
    <m/>
    <n v="27"/>
    <x v="1"/>
    <s v="Area Sales Manager"/>
    <s v="Dylan Blake"/>
    <s v="ronnie.mayer@bilearner.com"/>
    <s v="Active"/>
    <n v="1"/>
    <n v="0"/>
    <x v="1"/>
    <s v="Full-Time"/>
    <m/>
    <x v="0"/>
    <x v="2"/>
    <s v="Project Management - Con"/>
    <d v="1996-12-10T00:00:00"/>
    <n v="28"/>
    <s v="India"/>
    <s v="Bangalore"/>
    <s v="Project Manager"/>
    <x v="1"/>
    <s v="Fully Meets"/>
    <x v="4"/>
    <n v="154540.79"/>
  </r>
  <r>
    <n v="3532"/>
    <s v="Marlon"/>
    <s v="Ford"/>
    <d v="2021-10-14T00:00:00"/>
    <m/>
    <n v="47"/>
    <x v="1"/>
    <s v="Area Sales Manager"/>
    <s v="Monique Anderson"/>
    <s v="marlon.ford@bilearner.com"/>
    <s v="Active"/>
    <n v="1"/>
    <n v="0"/>
    <x v="2"/>
    <s v="Full-Time"/>
    <m/>
    <x v="0"/>
    <x v="3"/>
    <s v="Wireless"/>
    <d v="1991-10-09T00:00:00"/>
    <n v="33"/>
    <s v="India"/>
    <s v="Bangalore"/>
    <s v="Technician"/>
    <x v="0"/>
    <s v="Fully Meets"/>
    <x v="4"/>
    <n v="924640.92"/>
  </r>
  <r>
    <n v="3533"/>
    <s v="Slade"/>
    <s v="Griffith"/>
    <d v="2021-06-01T00:00:00"/>
    <d v="2023-07-16T00:00:00"/>
    <n v="25"/>
    <x v="1"/>
    <s v="Area Sales Manager"/>
    <s v="Kelsey Gibson"/>
    <s v="slade.griffith@bilearner.com"/>
    <s v="Active"/>
    <n v="1"/>
    <n v="0"/>
    <x v="0"/>
    <s v="Full-Time"/>
    <m/>
    <x v="0"/>
    <x v="2"/>
    <s v="General - Sga"/>
    <d v="1992-05-02T00:00:00"/>
    <n v="33"/>
    <s v="India"/>
    <s v="Bangalore"/>
    <s v="Administrator"/>
    <x v="1"/>
    <s v="Fully Meets"/>
    <x v="2"/>
    <n v="154540.79"/>
  </r>
  <r>
    <n v="3534"/>
    <s v="Lee"/>
    <s v="Frye"/>
    <d v="2018-09-14T00:00:00"/>
    <m/>
    <n v="84"/>
    <x v="0"/>
    <s v="Area Sales Manager"/>
    <s v="Sonia Diaz"/>
    <s v="lee.frye@bilearner.com"/>
    <s v="Active"/>
    <n v="1"/>
    <n v="0"/>
    <x v="1"/>
    <s v="Full-Time"/>
    <m/>
    <x v="0"/>
    <x v="2"/>
    <s v="Engineers"/>
    <d v="1993-05-07T00:00:00"/>
    <n v="32"/>
    <s v="India"/>
    <s v="Bangalore"/>
    <s v="Engineer"/>
    <x v="0"/>
    <s v="Fully Meets"/>
    <x v="0"/>
    <n v="199648.8"/>
  </r>
  <r>
    <n v="3535"/>
    <s v="Veronica"/>
    <s v="Rowe"/>
    <d v="2018-12-11T00:00:00"/>
    <d v="2022-06-02T00:00:00"/>
    <n v="41"/>
    <x v="1"/>
    <s v="Area Sales Manager"/>
    <s v="Brian Morton"/>
    <s v="veronica.rowe@bilearner.com"/>
    <s v="Active"/>
    <n v="1"/>
    <n v="0"/>
    <x v="1"/>
    <s v="Temporary"/>
    <m/>
    <x v="0"/>
    <x v="2"/>
    <s v="Fielders"/>
    <d v="1990-04-08T00:00:00"/>
    <n v="35"/>
    <s v="India"/>
    <s v="Bangalore"/>
    <s v="Engineer"/>
    <x v="0"/>
    <s v="Fully Meets"/>
    <x v="0"/>
    <n v="521325.6"/>
  </r>
  <r>
    <n v="3536"/>
    <s v="Aylin"/>
    <s v="Berg"/>
    <d v="2022-08-06T00:00:00"/>
    <m/>
    <n v="38"/>
    <x v="1"/>
    <s v="Area Sales Manager"/>
    <s v="Thomas Holmes"/>
    <s v="aylin.berg@bilearner.com"/>
    <s v="Active"/>
    <n v="1"/>
    <n v="0"/>
    <x v="0"/>
    <s v="Temporary"/>
    <m/>
    <x v="0"/>
    <x v="2"/>
    <s v="General - Sga"/>
    <d v="1980-09-23T00:00:00"/>
    <n v="45"/>
    <s v="India"/>
    <s v="Bangalore"/>
    <s v="Administrative"/>
    <x v="0"/>
    <s v="Fully Meets"/>
    <x v="2"/>
    <n v="621942"/>
  </r>
  <r>
    <n v="3537"/>
    <s v="Neveah"/>
    <s v="Rowe"/>
    <d v="2022-05-28T00:00:00"/>
    <d v="2023-02-24T00:00:00"/>
    <n v="8"/>
    <x v="3"/>
    <s v="Area Sales Manager"/>
    <s v="Dawn Perez"/>
    <s v="neveah.rowe@bilearner.com"/>
    <s v="Terminated"/>
    <n v="0"/>
    <n v="1"/>
    <x v="0"/>
    <s v="Part-Time"/>
    <s v="Early release of contract"/>
    <x v="2"/>
    <x v="2"/>
    <s v="Field Operations"/>
    <d v="1987-10-30T00:00:00"/>
    <n v="37"/>
    <s v="India"/>
    <s v="Bangalore"/>
    <s v="Foreman"/>
    <x v="1"/>
    <s v="Fully Meets"/>
    <x v="2"/>
    <n v="574946.4"/>
  </r>
  <r>
    <n v="3538"/>
    <s v="Keith"/>
    <s v="Baxter"/>
    <d v="2019-06-16T00:00:00"/>
    <d v="2022-03-05T00:00:00"/>
    <n v="32"/>
    <x v="1"/>
    <s v="Area Sales Manager"/>
    <s v="Diane Parker"/>
    <s v="keith.baxter@bilearner.com"/>
    <s v="Terminated"/>
    <n v="0"/>
    <n v="1"/>
    <x v="2"/>
    <s v="Part-Time"/>
    <s v="Career Opportunity"/>
    <x v="1"/>
    <x v="2"/>
    <s v="Fielders"/>
    <d v="1993-06-01T00:00:00"/>
    <n v="32"/>
    <s v="India"/>
    <s v="Bangalore"/>
    <s v="Engineer"/>
    <x v="1"/>
    <s v="Fully Meets"/>
    <x v="2"/>
    <n v="297286.8"/>
  </r>
  <r>
    <n v="3539"/>
    <s v="Chaz"/>
    <s v="Bruce"/>
    <d v="2019-12-08T00:00:00"/>
    <m/>
    <n v="69"/>
    <x v="0"/>
    <s v="Area Sales Manager"/>
    <s v="John Johnson"/>
    <s v="chaz.bruce@bilearner.com"/>
    <s v="Active"/>
    <n v="1"/>
    <n v="0"/>
    <x v="1"/>
    <s v="Temporary"/>
    <m/>
    <x v="0"/>
    <x v="2"/>
    <s v="General - Con"/>
    <d v="1987-06-23T00:00:00"/>
    <n v="38"/>
    <s v="India"/>
    <s v="Bangalore"/>
    <s v="Foreman"/>
    <x v="1"/>
    <s v="Fully Meets"/>
    <x v="3"/>
    <n v="309951.59999999998"/>
  </r>
  <r>
    <n v="3540"/>
    <s v="Maya"/>
    <s v="Mccann"/>
    <d v="2020-03-12T00:00:00"/>
    <d v="2022-10-09T00:00:00"/>
    <n v="30"/>
    <x v="1"/>
    <s v="Area Sales Manager"/>
    <s v="Dakota Robinson"/>
    <s v="maya.mccann@bilearner.com"/>
    <s v="Active"/>
    <n v="1"/>
    <n v="0"/>
    <x v="1"/>
    <s v="Part-Time"/>
    <m/>
    <x v="0"/>
    <x v="2"/>
    <s v="Splicing"/>
    <d v="1986-12-30T00:00:00"/>
    <n v="38"/>
    <s v="India"/>
    <s v="Bangalore"/>
    <s v="Supervisor"/>
    <x v="1"/>
    <s v="Exceeds"/>
    <x v="0"/>
    <n v="332800.8"/>
  </r>
  <r>
    <n v="3541"/>
    <s v="Aaron"/>
    <s v="Weber"/>
    <d v="2020-04-06T00:00:00"/>
    <d v="2023-07-24T00:00:00"/>
    <n v="39"/>
    <x v="1"/>
    <s v="Area Sales Manager"/>
    <s v="Melanie Garcia"/>
    <s v="aaron.weber@bilearner.com"/>
    <s v="Active"/>
    <n v="1"/>
    <n v="0"/>
    <x v="1"/>
    <s v="Full-Time"/>
    <m/>
    <x v="0"/>
    <x v="2"/>
    <s v="Field Operations"/>
    <d v="1995-08-12T00:00:00"/>
    <n v="30"/>
    <s v="India"/>
    <s v="Bangalore"/>
    <s v="Technician"/>
    <x v="1"/>
    <s v="Exceeds"/>
    <x v="2"/>
    <n v="170900.4"/>
  </r>
  <r>
    <n v="3542"/>
    <s v="Ellie"/>
    <s v="Gill"/>
    <d v="2023-04-15T00:00:00"/>
    <m/>
    <n v="29"/>
    <x v="1"/>
    <s v="Area Sales Manager"/>
    <s v="Amanda Knight"/>
    <s v="ellie.gill@bilearner.com"/>
    <s v="Active"/>
    <n v="1"/>
    <n v="0"/>
    <x v="0"/>
    <s v="Temporary"/>
    <m/>
    <x v="0"/>
    <x v="2"/>
    <s v="Field Operations"/>
    <d v="1981-02-16T00:00:00"/>
    <n v="44"/>
    <s v="India"/>
    <s v="Bangalore"/>
    <s v="Manager"/>
    <x v="1"/>
    <s v="Needs Improvement"/>
    <x v="4"/>
    <n v="147904.79999999999"/>
  </r>
  <r>
    <n v="3543"/>
    <s v="Rayne"/>
    <s v="Kerr"/>
    <d v="2020-11-10T00:00:00"/>
    <m/>
    <n v="58"/>
    <x v="1"/>
    <s v="Area Sales Manager"/>
    <s v="Kimberly Cardenas"/>
    <s v="rayne.kerr@bilearner.com"/>
    <s v="Active"/>
    <n v="1"/>
    <n v="0"/>
    <x v="2"/>
    <s v="Temporary"/>
    <m/>
    <x v="0"/>
    <x v="2"/>
    <s v="General - Con"/>
    <d v="1991-05-21T00:00:00"/>
    <n v="34"/>
    <s v="India"/>
    <s v="Bangalore"/>
    <s v="Laborer"/>
    <x v="0"/>
    <s v="Fully Meets"/>
    <x v="2"/>
    <n v="361135.2"/>
  </r>
  <r>
    <n v="3544"/>
    <s v="Samara"/>
    <s v="Mcbride"/>
    <d v="2023-06-29T00:00:00"/>
    <d v="2023-07-09T00:00:00"/>
    <n v="0"/>
    <x v="4"/>
    <s v="Area Sales Manager"/>
    <s v="Laura Salinas"/>
    <s v="samara.mcbride@bilearner.com"/>
    <s v="Active"/>
    <n v="1"/>
    <n v="0"/>
    <x v="0"/>
    <s v="Temporary"/>
    <m/>
    <x v="0"/>
    <x v="2"/>
    <s v="Aerial"/>
    <d v="1994-09-25T00:00:00"/>
    <n v="31"/>
    <s v="India"/>
    <s v="Bangalore"/>
    <s v="Foreman"/>
    <x v="1"/>
    <s v="Fully Meets"/>
    <x v="2"/>
    <n v="409182"/>
  </r>
  <r>
    <n v="3545"/>
    <s v="Ryann"/>
    <s v="Rubio"/>
    <d v="2022-03-07T00:00:00"/>
    <m/>
    <n v="42"/>
    <x v="1"/>
    <s v="Area Sales Manager"/>
    <s v="Andres Jones"/>
    <s v="ryann.rubio@bilearner.com"/>
    <s v="Active"/>
    <n v="1"/>
    <n v="0"/>
    <x v="1"/>
    <s v="Temporary"/>
    <m/>
    <x v="0"/>
    <x v="3"/>
    <s v="Field Operations"/>
    <d v="1990-02-01T00:00:00"/>
    <n v="35"/>
    <s v="India"/>
    <s v="Bangalore"/>
    <s v="Locator"/>
    <x v="0"/>
    <s v="Fully Meets"/>
    <x v="4"/>
    <n v="117262.8"/>
  </r>
  <r>
    <n v="3546"/>
    <s v="Paris"/>
    <s v="Carr"/>
    <d v="2021-07-31T00:00:00"/>
    <d v="2023-01-27T00:00:00"/>
    <n v="17"/>
    <x v="2"/>
    <s v="Area Sales Manager"/>
    <s v="Jeffrey Huffman"/>
    <s v="paris.carr@bilearner.com"/>
    <s v="Active"/>
    <n v="1"/>
    <n v="0"/>
    <x v="1"/>
    <s v="Part-Time"/>
    <m/>
    <x v="0"/>
    <x v="2"/>
    <s v="General - Con"/>
    <d v="1994-10-26T00:00:00"/>
    <n v="30"/>
    <s v="India"/>
    <s v="Bangalore"/>
    <s v="Foreman"/>
    <x v="1"/>
    <s v="Exceeds"/>
    <x v="4"/>
    <n v="131539.20000000001"/>
  </r>
  <r>
    <n v="3547"/>
    <s v="Adriel"/>
    <s v="Wiggins"/>
    <d v="2022-01-20T00:00:00"/>
    <m/>
    <n v="44"/>
    <x v="1"/>
    <s v="Area Sales Manager"/>
    <s v="Sara Edwards"/>
    <s v="adriel.wiggins@bilearner.com"/>
    <s v="Active"/>
    <n v="1"/>
    <n v="0"/>
    <x v="0"/>
    <s v="Full-Time"/>
    <m/>
    <x v="0"/>
    <x v="2"/>
    <s v="Project Management - Eng"/>
    <d v="1983-10-20T00:00:00"/>
    <n v="41"/>
    <s v="India"/>
    <s v="Bangalore"/>
    <s v="Supervisor"/>
    <x v="0"/>
    <s v="Needs Improvement"/>
    <x v="2"/>
    <n v="196136.4"/>
  </r>
  <r>
    <n v="3548"/>
    <s v="Sanaa"/>
    <s v="Glass"/>
    <d v="2021-07-11T00:00:00"/>
    <d v="2022-10-10T00:00:00"/>
    <n v="14"/>
    <x v="2"/>
    <s v="Area Sales Manager"/>
    <s v="Stephen Garcia"/>
    <s v="sanaa.glass@bilearner.com"/>
    <s v="Active"/>
    <n v="1"/>
    <n v="0"/>
    <x v="2"/>
    <s v="Full-Time"/>
    <m/>
    <x v="0"/>
    <x v="2"/>
    <s v="General - Con"/>
    <d v="1997-04-06T00:00:00"/>
    <n v="28"/>
    <s v="India"/>
    <s v="Bangalore"/>
    <s v="Technician"/>
    <x v="0"/>
    <s v="Fully Meets"/>
    <x v="4"/>
    <n v="132847.20000000001"/>
  </r>
  <r>
    <n v="3549"/>
    <s v="Ryan"/>
    <s v="Lynch"/>
    <d v="2018-10-15T00:00:00"/>
    <d v="2020-10-18T00:00:00"/>
    <n v="24"/>
    <x v="1"/>
    <s v="Area Sales Manager"/>
    <s v="Tracy Castro MD"/>
    <s v="ryan.lynch@bilearner.com"/>
    <s v="Active"/>
    <n v="1"/>
    <n v="0"/>
    <x v="1"/>
    <s v="Full-Time"/>
    <m/>
    <x v="0"/>
    <x v="2"/>
    <s v="Field Operations"/>
    <d v="1984-11-27T00:00:00"/>
    <n v="40"/>
    <s v="India"/>
    <s v="Bangalore"/>
    <s v="Technician"/>
    <x v="0"/>
    <s v="Fully Meets"/>
    <x v="2"/>
    <n v="823320"/>
  </r>
  <r>
    <n v="3550"/>
    <s v="Charlie"/>
    <s v="Atkinson"/>
    <d v="2021-11-26T00:00:00"/>
    <d v="2022-10-14T00:00:00"/>
    <n v="10"/>
    <x v="3"/>
    <s v="Area Sales Manager"/>
    <s v="Jennifer Hicks"/>
    <s v="charlie.atkinson@bilearner.com"/>
    <s v="Terminated"/>
    <n v="0"/>
    <n v="1"/>
    <x v="2"/>
    <s v="Temporary"/>
    <s v="Career Opportunity"/>
    <x v="1"/>
    <x v="2"/>
    <s v="Wireline Construction"/>
    <d v="1990-10-28T00:00:00"/>
    <n v="34"/>
    <s v="India"/>
    <s v="Bangalore"/>
    <s v="Billing"/>
    <x v="1"/>
    <s v="Fully Meets"/>
    <x v="4"/>
    <n v="121584"/>
  </r>
  <r>
    <n v="3551"/>
    <s v="Emery"/>
    <s v="Roach"/>
    <d v="2018-08-11T00:00:00"/>
    <m/>
    <n v="85"/>
    <x v="0"/>
    <s v="Area Sales Manager"/>
    <s v="Victoria Bailey"/>
    <s v="emery.roach@bilearner.com"/>
    <s v="Active"/>
    <n v="1"/>
    <n v="0"/>
    <x v="2"/>
    <s v="Part-Time"/>
    <m/>
    <x v="0"/>
    <x v="2"/>
    <s v="Engineers"/>
    <d v="1991-03-23T00:00:00"/>
    <n v="34"/>
    <s v="India"/>
    <s v="Mumbai Andheri"/>
    <s v="Engineer"/>
    <x v="1"/>
    <s v="Needs Improvement"/>
    <x v="0"/>
    <n v="128364"/>
  </r>
  <r>
    <n v="3552"/>
    <s v="Harper"/>
    <s v="Ramos"/>
    <d v="2020-02-16T00:00:00"/>
    <d v="2020-06-03T00:00:00"/>
    <n v="3"/>
    <x v="4"/>
    <s v="Area Sales Manager"/>
    <s v="Maria Chan"/>
    <s v="harper.ramos@bilearner.com"/>
    <s v="Active"/>
    <n v="1"/>
    <n v="0"/>
    <x v="1"/>
    <s v="Full-Time"/>
    <m/>
    <x v="0"/>
    <x v="2"/>
    <s v="Field Operations"/>
    <d v="1984-07-27T00:00:00"/>
    <n v="41"/>
    <s v="India"/>
    <s v="Mumbai Andheri"/>
    <s v="Foreman"/>
    <x v="1"/>
    <s v="Needs Improvement"/>
    <x v="4"/>
    <n v="879396"/>
  </r>
  <r>
    <n v="3553"/>
    <s v="Khalil"/>
    <s v="Mendez"/>
    <d v="2020-01-20T00:00:00"/>
    <m/>
    <n v="68"/>
    <x v="0"/>
    <s v="Area Sales Manager"/>
    <s v="Regina Martinez"/>
    <s v="khalil.mendez@bilearner.com"/>
    <s v="Active"/>
    <n v="1"/>
    <n v="0"/>
    <x v="0"/>
    <s v="Temporary"/>
    <m/>
    <x v="0"/>
    <x v="2"/>
    <s v="Field Operations"/>
    <d v="1991-01-21T00:00:00"/>
    <n v="34"/>
    <s v="India"/>
    <s v="Mumbai Andheri"/>
    <s v="Foreman"/>
    <x v="1"/>
    <s v="Fully Meets"/>
    <x v="0"/>
    <n v="105950.39999999999"/>
  </r>
  <r>
    <n v="3554"/>
    <s v="Lizeth"/>
    <s v="Holland"/>
    <d v="2019-03-31T00:00:00"/>
    <m/>
    <n v="78"/>
    <x v="0"/>
    <s v="Area Sales Manager"/>
    <s v="Tonya Martin"/>
    <s v="lizeth.holland@bilearner.com"/>
    <s v="Active"/>
    <n v="1"/>
    <n v="0"/>
    <x v="2"/>
    <s v="Temporary"/>
    <m/>
    <x v="0"/>
    <x v="1"/>
    <s v="People Services"/>
    <d v="1992-11-06T00:00:00"/>
    <n v="32"/>
    <s v="India"/>
    <s v="Mumbai Bandra"/>
    <s v="Cpo"/>
    <x v="1"/>
    <s v="Fully Meets"/>
    <x v="4"/>
    <n v="779880"/>
  </r>
  <r>
    <n v="3555"/>
    <s v="Matilda"/>
    <s v="Randall"/>
    <d v="2023-01-06T00:00:00"/>
    <d v="2023-05-07T00:00:00"/>
    <n v="4"/>
    <x v="4"/>
    <s v="Area Sales Manager"/>
    <s v="Daniel Wolf"/>
    <s v="matilda.randall@bilearner.com"/>
    <s v="Active"/>
    <n v="1"/>
    <n v="0"/>
    <x v="1"/>
    <s v="Temporary"/>
    <m/>
    <x v="0"/>
    <x v="2"/>
    <s v="General - Eng"/>
    <d v="1994-12-25T00:00:00"/>
    <n v="30"/>
    <s v="India"/>
    <s v="Mumbai Andheri"/>
    <s v="Drafter"/>
    <x v="0"/>
    <s v="Fully Meets"/>
    <x v="0"/>
    <n v="655212"/>
  </r>
  <r>
    <n v="3556"/>
    <s v="Damien"/>
    <s v="Howe"/>
    <d v="2019-07-18T00:00:00"/>
    <d v="2020-01-15T00:00:00"/>
    <n v="5"/>
    <x v="4"/>
    <s v="Area Sales Manager"/>
    <s v="Sarah Petersen"/>
    <s v="damien.howe@bilearner.com"/>
    <s v="Active"/>
    <n v="1"/>
    <n v="0"/>
    <x v="1"/>
    <s v="Temporary"/>
    <m/>
    <x v="0"/>
    <x v="2"/>
    <s v="Wireline Construction"/>
    <d v="1994-03-26T00:00:00"/>
    <n v="31"/>
    <s v="India"/>
    <s v="Mumbai Andheri"/>
    <s v="Vp"/>
    <x v="1"/>
    <s v="Exceeds"/>
    <x v="2"/>
    <n v="731856"/>
  </r>
  <r>
    <n v="3557"/>
    <s v="Nicholas"/>
    <s v="Obrien"/>
    <d v="2019-02-13T00:00:00"/>
    <m/>
    <n v="79"/>
    <x v="0"/>
    <s v="Area Sales Manager"/>
    <s v="Victoria Christian DDS"/>
    <s v="nicholas.obrien@bilearner.com"/>
    <s v="Active"/>
    <n v="1"/>
    <n v="0"/>
    <x v="2"/>
    <s v="Temporary"/>
    <m/>
    <x v="0"/>
    <x v="2"/>
    <s v="Field Operations"/>
    <d v="1993-04-05T00:00:00"/>
    <n v="32"/>
    <s v="India"/>
    <s v="Mumbai Andheri"/>
    <s v="Operator"/>
    <x v="1"/>
    <s v="Fully Meets"/>
    <x v="2"/>
    <n v="123387.6"/>
  </r>
  <r>
    <n v="3558"/>
    <s v="Mildred"/>
    <s v="Gentry"/>
    <d v="2018-12-30T00:00:00"/>
    <m/>
    <n v="81"/>
    <x v="0"/>
    <s v="Production Technician I"/>
    <s v="Erin Moore"/>
    <s v="mildred.gentry@bilearner.com"/>
    <s v="Active"/>
    <n v="1"/>
    <n v="0"/>
    <x v="2"/>
    <s v="Part-Time"/>
    <m/>
    <x v="0"/>
    <x v="1"/>
    <s v="People Services"/>
    <d v="1987-05-28T00:00:00"/>
    <n v="38"/>
    <s v="India"/>
    <s v="Mumbai Andheri"/>
    <s v="Manager"/>
    <x v="0"/>
    <s v="Fully Meets"/>
    <x v="4"/>
    <n v="269178"/>
  </r>
  <r>
    <n v="3559"/>
    <s v="Wilson K"/>
    <s v="Adinolfi"/>
    <d v="2019-11-06T00:00:00"/>
    <d v="2020-09-06T00:00:00"/>
    <n v="10"/>
    <x v="3"/>
    <s v="Production Technician I"/>
    <s v="Andrea Gutierrez"/>
    <s v="wilson k.adinolfi@bilearner.com"/>
    <s v="Active"/>
    <n v="1"/>
    <n v="0"/>
    <x v="2"/>
    <s v="Full-Time"/>
    <m/>
    <x v="0"/>
    <x v="1"/>
    <s v="People Services"/>
    <d v="1992-05-25T00:00:00"/>
    <n v="33"/>
    <s v="India"/>
    <s v="New Delhi"/>
    <s v="Assistant"/>
    <x v="1"/>
    <s v="Fully Meets"/>
    <x v="2"/>
    <n v="756840"/>
  </r>
  <r>
    <n v="3560"/>
    <s v="Joanne"/>
    <s v="Handschiegl"/>
    <d v="2022-06-01T00:00:00"/>
    <m/>
    <n v="40"/>
    <x v="1"/>
    <s v="Production Technician I"/>
    <s v="Wanda Ross DDS"/>
    <s v="joanne.handschiegl@bilearner.com"/>
    <s v="Active"/>
    <n v="1"/>
    <n v="0"/>
    <x v="0"/>
    <s v="Full-Time"/>
    <m/>
    <x v="0"/>
    <x v="1"/>
    <s v="People Services"/>
    <d v="1993-05-27T00:00:00"/>
    <n v="32"/>
    <s v="India"/>
    <s v="Mumbai Andheri"/>
    <s v="Technician"/>
    <x v="0"/>
    <s v="Exceeds"/>
    <x v="0"/>
    <n v="148206"/>
  </r>
  <r>
    <n v="3561"/>
    <s v="Dianna"/>
    <s v="Blount"/>
    <d v="2023-03-28T00:00:00"/>
    <m/>
    <n v="30"/>
    <x v="1"/>
    <s v="Production Technician II"/>
    <s v="Steven King"/>
    <s v="dianna.blount@bilearner.com"/>
    <s v="Active"/>
    <n v="1"/>
    <n v="0"/>
    <x v="2"/>
    <s v="Temporary"/>
    <m/>
    <x v="0"/>
    <x v="1"/>
    <s v="People Services"/>
    <d v="1980-08-03T00:00:00"/>
    <n v="45"/>
    <s v="India"/>
    <s v="Mumbai Andheri"/>
    <s v="Technician"/>
    <x v="0"/>
    <s v="Fully Meets"/>
    <x v="3"/>
    <n v="181664.4"/>
  </r>
  <r>
    <n v="3562"/>
    <s v="Jean"/>
    <s v="Crimmings"/>
    <d v="2019-05-21T00:00:00"/>
    <d v="2023-01-05T00:00:00"/>
    <n v="43"/>
    <x v="1"/>
    <s v="Production Technician I"/>
    <s v="Stephen Rodriguez"/>
    <s v="jean.crimmings@bilearner.com"/>
    <s v="Terminated"/>
    <n v="0"/>
    <n v="1"/>
    <x v="0"/>
    <s v="Full-Time"/>
    <s v="Early release of contract"/>
    <x v="2"/>
    <x v="1"/>
    <s v="People Services"/>
    <d v="1999-03-20T00:00:00"/>
    <n v="26"/>
    <s v="India"/>
    <s v="Mumbai Bandra"/>
    <s v="Manager"/>
    <x v="0"/>
    <s v="Exceeds"/>
    <x v="2"/>
    <n v="119029.2"/>
  </r>
  <r>
    <n v="3563"/>
    <s v="Nore"/>
    <s v="Sadki"/>
    <d v="2019-01-01T00:00:00"/>
    <m/>
    <n v="81"/>
    <x v="0"/>
    <s v="Production Technician I"/>
    <s v="Patricia Carter"/>
    <s v="nore.sadki@bilearner.com"/>
    <s v="Active"/>
    <n v="1"/>
    <n v="0"/>
    <x v="0"/>
    <s v="Full-Time"/>
    <m/>
    <x v="0"/>
    <x v="1"/>
    <s v="People Services"/>
    <d v="1993-09-08T00:00:00"/>
    <n v="32"/>
    <s v="India"/>
    <s v="Mumbai Bandra"/>
    <s v="Driver"/>
    <x v="1"/>
    <s v="PIP"/>
    <x v="0"/>
    <n v="114926.39999999999"/>
  </r>
  <r>
    <n v="3564"/>
    <s v="Susan"/>
    <s v="Lundy"/>
    <d v="2019-01-26T00:00:00"/>
    <d v="2020-12-02T00:00:00"/>
    <n v="22"/>
    <x v="2"/>
    <s v="Production Technician II"/>
    <s v="Diana Johnson"/>
    <s v="susan.lundy@bilearner.com"/>
    <s v="Terminated"/>
    <n v="0"/>
    <n v="1"/>
    <x v="1"/>
    <s v="Temporary"/>
    <s v="Career Opportunity"/>
    <x v="1"/>
    <x v="1"/>
    <s v="People Services"/>
    <d v="1996-10-07T00:00:00"/>
    <n v="28"/>
    <s v="India"/>
    <s v="Mumbai Andheri"/>
    <s v="Lineman"/>
    <x v="0"/>
    <s v="Fully Meets"/>
    <x v="4"/>
    <n v="249216"/>
  </r>
  <r>
    <n v="3565"/>
    <s v="Kramer"/>
    <s v="Keatts"/>
    <d v="2021-09-11T00:00:00"/>
    <m/>
    <n v="48"/>
    <x v="1"/>
    <s v="Production Technician I"/>
    <s v="Diana Good"/>
    <s v="kramer.keatts@bilearner.com"/>
    <s v="Active"/>
    <n v="1"/>
    <n v="0"/>
    <x v="2"/>
    <s v="Full-Time"/>
    <m/>
    <x v="0"/>
    <x v="1"/>
    <s v="People Services"/>
    <d v="1999-03-27T00:00:00"/>
    <n v="26"/>
    <s v="India"/>
    <s v="Mumbai Andheri"/>
    <s v="Lineman"/>
    <x v="1"/>
    <s v="Fully Meets"/>
    <x v="0"/>
    <n v="148743.6"/>
  </r>
  <r>
    <n v="3566"/>
    <s v="Maliki"/>
    <s v="Moumanil"/>
    <d v="2021-09-26T00:00:00"/>
    <m/>
    <n v="48"/>
    <x v="1"/>
    <s v="Production Technician II"/>
    <s v="Desiree Stephens"/>
    <s v="maliki.moumanil@bilearner.com"/>
    <s v="Active"/>
    <n v="1"/>
    <n v="0"/>
    <x v="2"/>
    <s v="Part-Time"/>
    <m/>
    <x v="0"/>
    <x v="1"/>
    <s v="People Services"/>
    <d v="1973-01-15T00:00:00"/>
    <n v="52"/>
    <s v="India"/>
    <s v="Mumbai Andheri"/>
    <s v="Lineman"/>
    <x v="1"/>
    <s v="Fully Meets"/>
    <x v="2"/>
    <n v="984552"/>
  </r>
  <r>
    <n v="3567"/>
    <s v="Nader"/>
    <s v="Barton"/>
    <d v="2023-03-04T00:00:00"/>
    <m/>
    <n v="31"/>
    <x v="1"/>
    <s v="Production Technician I"/>
    <s v="Debra Garcia"/>
    <s v="nader.barton@bilearner.com"/>
    <s v="Active"/>
    <n v="1"/>
    <n v="0"/>
    <x v="1"/>
    <s v="Full-Time"/>
    <m/>
    <x v="0"/>
    <x v="1"/>
    <s v="People Services"/>
    <d v="1969-02-06T00:00:00"/>
    <n v="56"/>
    <s v="India"/>
    <s v="Mumbai Andheri"/>
    <s v="Technician"/>
    <x v="1"/>
    <s v="Fully Meets"/>
    <x v="0"/>
    <n v="455767.2"/>
  </r>
  <r>
    <n v="3568"/>
    <s v="Quinn"/>
    <s v="Rarrick"/>
    <d v="2023-07-11T00:00:00"/>
    <d v="2023-07-29T00:00:00"/>
    <n v="0"/>
    <x v="4"/>
    <s v="Production Technician I"/>
    <s v="Susan Brown"/>
    <s v="quinn.rarrick@bilearner.com"/>
    <s v="Terminated"/>
    <n v="0"/>
    <n v="1"/>
    <x v="1"/>
    <s v="Part-Time"/>
    <s v="Career Opportunity"/>
    <x v="1"/>
    <x v="1"/>
    <s v="People Services"/>
    <d v="1998-04-10T00:00:00"/>
    <n v="27"/>
    <s v="India"/>
    <s v="Mumbai Andheri"/>
    <s v="Foreman"/>
    <x v="1"/>
    <s v="Fully Meets"/>
    <x v="2"/>
    <n v="269856"/>
  </r>
  <r>
    <n v="3569"/>
    <s v="Beatrice"/>
    <s v="Chace"/>
    <d v="2019-02-09T00:00:00"/>
    <d v="2020-08-28T00:00:00"/>
    <n v="18"/>
    <x v="2"/>
    <s v="Production Technician I"/>
    <s v="Margaret Hampton"/>
    <s v="beatrice.chace@bilearner.com"/>
    <s v="Active"/>
    <n v="1"/>
    <n v="0"/>
    <x v="2"/>
    <s v="Temporary"/>
    <m/>
    <x v="0"/>
    <x v="1"/>
    <s v="People Services"/>
    <d v="1999-07-17T00:00:00"/>
    <n v="26"/>
    <s v="India"/>
    <s v="Mumbai Andheri"/>
    <s v="Supervisor"/>
    <x v="0"/>
    <s v="Fully Meets"/>
    <x v="2"/>
    <n v="942444"/>
  </r>
  <r>
    <n v="3570"/>
    <s v="Adrienne J"/>
    <s v="Homberger"/>
    <d v="2019-04-19T00:00:00"/>
    <d v="2021-10-26T00:00:00"/>
    <n v="30"/>
    <x v="1"/>
    <s v="Production Technician II"/>
    <s v="Brandon Miller"/>
    <s v="adrienne j.homberger@bilearner.com"/>
    <s v="Terminated"/>
    <n v="0"/>
    <n v="1"/>
    <x v="1"/>
    <s v="Temporary"/>
    <s v="Career Opportunity"/>
    <x v="1"/>
    <x v="1"/>
    <s v="People Services"/>
    <d v="1994-05-26T00:00:00"/>
    <n v="31"/>
    <s v="India"/>
    <s v="Mumbai Bandra"/>
    <s v="Engineer"/>
    <x v="0"/>
    <s v="Fully Meets"/>
    <x v="4"/>
    <n v="916188"/>
  </r>
  <r>
    <n v="3571"/>
    <s v="Marilyn"/>
    <s v="Linares"/>
    <d v="2022-07-07T00:00:00"/>
    <d v="2023-07-17T00:00:00"/>
    <n v="12"/>
    <x v="2"/>
    <s v="Production Technician I"/>
    <s v="Dr. Matthew Schmitt"/>
    <s v="marilyn.linares@bilearner.com"/>
    <s v="Terminated"/>
    <n v="0"/>
    <n v="1"/>
    <x v="2"/>
    <s v="Full-Time"/>
    <s v="Career Opportunity"/>
    <x v="1"/>
    <x v="1"/>
    <s v="People Services"/>
    <d v="1996-05-21T00:00:00"/>
    <n v="29"/>
    <s v="India"/>
    <s v="Mumbai Andheri"/>
    <s v="Engineer"/>
    <x v="0"/>
    <s v="Fully Meets"/>
    <x v="0"/>
    <n v="107868"/>
  </r>
  <r>
    <n v="3572"/>
    <s v="Timothy"/>
    <s v="Sullivan"/>
    <d v="2019-03-12T00:00:00"/>
    <d v="2020-05-19T00:00:00"/>
    <n v="14"/>
    <x v="2"/>
    <s v="Production Technician I"/>
    <s v="Shawn Berry"/>
    <s v="timothy.sullivan@bilearner.com"/>
    <s v="Active"/>
    <n v="1"/>
    <n v="0"/>
    <x v="0"/>
    <s v="Part-Time"/>
    <m/>
    <x v="0"/>
    <x v="1"/>
    <s v="People Services"/>
    <d v="2000-11-15T00:00:00"/>
    <n v="24"/>
    <s v="India"/>
    <s v="Mumbai Andheri"/>
    <s v="Engineer"/>
    <x v="1"/>
    <s v="Fully Meets"/>
    <x v="3"/>
    <n v="122433.60000000001"/>
  </r>
  <r>
    <n v="3573"/>
    <s v="Jennifer"/>
    <s v="Medeiros"/>
    <d v="2020-03-09T00:00:00"/>
    <d v="2021-10-17T00:00:00"/>
    <n v="19"/>
    <x v="2"/>
    <s v="Production Technician I"/>
    <s v="Brittany Martin"/>
    <s v="jennifer.medeiros@bilearner.com"/>
    <s v="Active"/>
    <n v="1"/>
    <n v="0"/>
    <x v="0"/>
    <s v="Full-Time"/>
    <m/>
    <x v="0"/>
    <x v="1"/>
    <s v="People Services"/>
    <d v="1997-03-09T00:00:00"/>
    <n v="28"/>
    <s v="India"/>
    <s v="New Delhi"/>
    <s v="Driller"/>
    <x v="0"/>
    <s v="Exceeds"/>
    <x v="0"/>
    <n v="122774.39999999999"/>
  </r>
  <r>
    <n v="3574"/>
    <s v="Anna"/>
    <s v="Von Massenbach"/>
    <d v="2021-05-18T00:00:00"/>
    <d v="2022-01-04T00:00:00"/>
    <n v="7"/>
    <x v="3"/>
    <s v="Production Technician I"/>
    <s v="Timothy Weaver"/>
    <s v="anna.von massenbach@bilearner.com"/>
    <s v="Terminated"/>
    <n v="0"/>
    <n v="1"/>
    <x v="0"/>
    <s v="Full-Time"/>
    <s v="Early release of contract"/>
    <x v="2"/>
    <x v="1"/>
    <s v="People Services"/>
    <d v="1991-01-24T00:00:00"/>
    <n v="34"/>
    <s v="India"/>
    <s v="Mumbai Andheri"/>
    <s v="Laborer"/>
    <x v="0"/>
    <s v="Fully Meets"/>
    <x v="4"/>
    <n v="122704.8"/>
  </r>
  <r>
    <n v="3575"/>
    <s v="George"/>
    <s v="Johnson"/>
    <d v="2021-04-28T00:00:00"/>
    <d v="2022-01-18T00:00:00"/>
    <n v="8"/>
    <x v="3"/>
    <s v="Production Technician I"/>
    <s v="Amanda Smith"/>
    <s v="george.johnson@bilearner.com"/>
    <s v="Terminated"/>
    <n v="0"/>
    <n v="1"/>
    <x v="2"/>
    <s v="Temporary"/>
    <s v="Career Opportunity"/>
    <x v="1"/>
    <x v="1"/>
    <s v="People Services"/>
    <d v="1999-02-28T00:00:00"/>
    <n v="26"/>
    <s v="India"/>
    <s v="Mumbai Andheri"/>
    <s v="Groundman"/>
    <x v="1"/>
    <s v="Exceeds"/>
    <x v="3"/>
    <n v="109722"/>
  </r>
  <r>
    <n v="3576"/>
    <s v="Angela"/>
    <s v="Erilus"/>
    <d v="2021-07-21T00:00:00"/>
    <d v="2023-04-26T00:00:00"/>
    <n v="21"/>
    <x v="2"/>
    <s v="Production Technician II"/>
    <s v="Marc Cummings"/>
    <s v="angela.erilus@bilearner.com"/>
    <s v="Active"/>
    <n v="1"/>
    <n v="0"/>
    <x v="1"/>
    <s v="Full-Time"/>
    <m/>
    <x v="0"/>
    <x v="1"/>
    <s v="People Services"/>
    <d v="1996-03-05T00:00:00"/>
    <n v="29"/>
    <s v="India"/>
    <s v="New Delhi"/>
    <s v="Project Manager"/>
    <x v="0"/>
    <s v="Exceeds"/>
    <x v="0"/>
    <n v="935196"/>
  </r>
  <r>
    <n v="3577"/>
    <s v="Miguel"/>
    <s v="Estremera"/>
    <d v="2019-09-15T00:00:00"/>
    <m/>
    <n v="72"/>
    <x v="0"/>
    <s v="Production Technician I"/>
    <s v="James Rodriguez"/>
    <s v="miguel.estremera@bilearner.com"/>
    <s v="Active"/>
    <n v="1"/>
    <n v="0"/>
    <x v="2"/>
    <s v="Temporary"/>
    <m/>
    <x v="0"/>
    <x v="1"/>
    <s v="People Services"/>
    <d v="1996-03-05T00:00:00"/>
    <n v="29"/>
    <s v="India"/>
    <s v="Mumbai Andheri"/>
    <s v="Tower Hand"/>
    <x v="1"/>
    <s v="Fully Meets"/>
    <x v="0"/>
    <n v="102520.8"/>
  </r>
  <r>
    <n v="3578"/>
    <s v="Clinton"/>
    <s v="Owad"/>
    <d v="2019-05-04T00:00:00"/>
    <m/>
    <n v="77"/>
    <x v="0"/>
    <s v="Production Technician I"/>
    <s v="Elizabeth Sullivan MD"/>
    <s v="clinton.owad@bilearner.com"/>
    <s v="Active"/>
    <n v="1"/>
    <n v="0"/>
    <x v="1"/>
    <s v="Temporary"/>
    <m/>
    <x v="0"/>
    <x v="1"/>
    <s v="People Services"/>
    <d v="1996-11-03T00:00:00"/>
    <n v="28"/>
    <s v="India"/>
    <s v="Mumbai Andheri"/>
    <s v="Technician"/>
    <x v="1"/>
    <s v="Exceeds"/>
    <x v="2"/>
    <n v="830868"/>
  </r>
  <r>
    <n v="3579"/>
    <s v="Constance"/>
    <s v="Sloan"/>
    <d v="2021-05-20T00:00:00"/>
    <m/>
    <n v="52"/>
    <x v="1"/>
    <s v="Production Technician II"/>
    <s v="Sean Marsh"/>
    <s v="constance.sloan@bilearner.com"/>
    <s v="Active"/>
    <n v="1"/>
    <n v="0"/>
    <x v="1"/>
    <s v="Part-Time"/>
    <m/>
    <x v="0"/>
    <x v="1"/>
    <s v="People Services"/>
    <d v="1997-05-24T00:00:00"/>
    <n v="28"/>
    <s v="India"/>
    <s v="Bangalore"/>
    <s v="Laborer"/>
    <x v="0"/>
    <s v="Needs Improvement"/>
    <x v="0"/>
    <n v="138998.39999999999"/>
  </r>
  <r>
    <n v="3580"/>
    <s v="Davion"/>
    <s v="Sanchez"/>
    <d v="2019-12-16T00:00:00"/>
    <m/>
    <n v="69"/>
    <x v="0"/>
    <s v="Production Technician I"/>
    <s v="Kathryn Wilkinson"/>
    <s v="davion.sanchez@bilearner.com"/>
    <s v="Active"/>
    <n v="1"/>
    <n v="0"/>
    <x v="1"/>
    <s v="Full-Time"/>
    <m/>
    <x v="0"/>
    <x v="1"/>
    <s v="People Services"/>
    <d v="2001-02-15T00:00:00"/>
    <n v="24"/>
    <s v="India"/>
    <s v="Mumbai Vikhroli"/>
    <s v="Foreman"/>
    <x v="1"/>
    <s v="Fully Meets"/>
    <x v="0"/>
    <n v="116060.4"/>
  </r>
  <r>
    <n v="3581"/>
    <s v="Ross"/>
    <s v="Strickland"/>
    <d v="2020-11-20T00:00:00"/>
    <d v="2023-05-01T00:00:00"/>
    <n v="29"/>
    <x v="1"/>
    <s v="Production Technician I"/>
    <s v="Paul Walker"/>
    <s v="ross.strickland@bilearner.com"/>
    <s v="Active"/>
    <n v="1"/>
    <n v="0"/>
    <x v="1"/>
    <s v="Part-Time"/>
    <m/>
    <x v="0"/>
    <x v="1"/>
    <s v="People Services"/>
    <d v="1997-05-01T00:00:00"/>
    <n v="28"/>
    <s v="India"/>
    <s v="Mumbai Vikhroli"/>
    <s v="Foreman"/>
    <x v="1"/>
    <s v="Fully Meets"/>
    <x v="2"/>
    <n v="163964.4"/>
  </r>
  <r>
    <n v="3582"/>
    <s v="Augustus"/>
    <s v="Drake"/>
    <d v="2020-08-19T00:00:00"/>
    <d v="2022-05-04T00:00:00"/>
    <n v="20"/>
    <x v="2"/>
    <s v="Production Technician I"/>
    <s v="Elizabeth Robertson"/>
    <s v="augustus.drake@bilearner.com"/>
    <s v="Active"/>
    <n v="1"/>
    <n v="0"/>
    <x v="2"/>
    <s v="Part-Time"/>
    <m/>
    <x v="0"/>
    <x v="1"/>
    <s v="People Services"/>
    <d v="1983-12-03T00:00:00"/>
    <n v="41"/>
    <s v="India"/>
    <s v="Mumbai Vikhroli"/>
    <s v="Laborer"/>
    <x v="1"/>
    <s v="Fully Meets"/>
    <x v="0"/>
    <n v="103468.8"/>
  </r>
  <r>
    <n v="3583"/>
    <s v="Gracelyn"/>
    <s v="Huynh"/>
    <d v="2021-04-28T00:00:00"/>
    <d v="2022-04-18T00:00:00"/>
    <n v="11"/>
    <x v="3"/>
    <s v="Production Technician I"/>
    <s v="Tasha Mayer"/>
    <s v="gracelyn.huynh@bilearner.com"/>
    <s v="Active"/>
    <n v="1"/>
    <n v="0"/>
    <x v="1"/>
    <s v="Temporary"/>
    <m/>
    <x v="0"/>
    <x v="1"/>
    <s v="People Services"/>
    <d v="1999-04-20T00:00:00"/>
    <n v="26"/>
    <s v="India"/>
    <s v="Mumbai Vikhroli"/>
    <s v="Construction Manager"/>
    <x v="0"/>
    <s v="Needs Improvement"/>
    <x v="0"/>
    <n v="640932"/>
  </r>
  <r>
    <n v="3584"/>
    <s v="Orlando"/>
    <s v="Armstrong"/>
    <d v="2020-08-14T00:00:00"/>
    <m/>
    <n v="61"/>
    <x v="0"/>
    <s v="Production Technician I"/>
    <s v="Chris Walker"/>
    <s v="orlando.armstrong@bilearner.com"/>
    <s v="Active"/>
    <n v="1"/>
    <n v="0"/>
    <x v="0"/>
    <s v="Full-Time"/>
    <m/>
    <x v="0"/>
    <x v="1"/>
    <s v="People Services"/>
    <d v="1997-08-21T00:00:00"/>
    <n v="28"/>
    <s v="India"/>
    <s v="Mumbai Vikhroli"/>
    <s v="Lineman"/>
    <x v="0"/>
    <s v="Fully Meets"/>
    <x v="0"/>
    <n v="963408"/>
  </r>
  <r>
    <n v="3585"/>
    <s v="Edward"/>
    <s v="Everett"/>
    <d v="2021-12-22T00:00:00"/>
    <m/>
    <n v="45"/>
    <x v="1"/>
    <s v="Production Technician I"/>
    <s v="Traci Floyd"/>
    <s v="edward.everett@bilearner.com"/>
    <s v="Active"/>
    <n v="1"/>
    <n v="0"/>
    <x v="1"/>
    <s v="Full-Time"/>
    <m/>
    <x v="0"/>
    <x v="1"/>
    <s v="People Services"/>
    <d v="2000-04-19T00:00:00"/>
    <n v="25"/>
    <s v="India"/>
    <s v="Mumbai Vikhroli"/>
    <s v="Laborer"/>
    <x v="0"/>
    <s v="Fully Meets"/>
    <x v="0"/>
    <n v="867504"/>
  </r>
  <r>
    <n v="3586"/>
    <s v="Jaqueline"/>
    <s v="Terrell"/>
    <d v="2019-02-01T00:00:00"/>
    <d v="2019-02-10T00:00:00"/>
    <n v="0"/>
    <x v="4"/>
    <s v="Production Technician I"/>
    <s v="Veronica Wiley"/>
    <s v="jaqueline.terrell@bilearner.com"/>
    <s v="Active"/>
    <n v="1"/>
    <n v="0"/>
    <x v="2"/>
    <s v="Full-Time"/>
    <m/>
    <x v="0"/>
    <x v="1"/>
    <s v="People Services"/>
    <d v="1970-02-12T00:00:00"/>
    <n v="55"/>
    <s v="India"/>
    <s v="Mumbai Vikhroli"/>
    <s v="Manager"/>
    <x v="0"/>
    <s v="Fully Meets"/>
    <x v="2"/>
    <n v="197976"/>
  </r>
  <r>
    <n v="3587"/>
    <s v="Quinn"/>
    <s v="Mccullough"/>
    <d v="2021-05-10T00:00:00"/>
    <d v="2021-12-17T00:00:00"/>
    <n v="7"/>
    <x v="3"/>
    <s v="Production Technician I"/>
    <s v="Katherine Gay"/>
    <s v="quinn.mccullough@bilearner.com"/>
    <s v="Active"/>
    <n v="1"/>
    <n v="0"/>
    <x v="1"/>
    <s v="Temporary"/>
    <m/>
    <x v="0"/>
    <x v="1"/>
    <s v="People Services"/>
    <d v="1998-08-31T00:00:00"/>
    <n v="27"/>
    <s v="India"/>
    <s v="Mumbai Vikhroli"/>
    <s v="Administrative"/>
    <x v="1"/>
    <s v="Fully Meets"/>
    <x v="2"/>
    <n v="129154.8"/>
  </r>
  <r>
    <n v="3588"/>
    <s v="Selena"/>
    <s v="Greer"/>
    <d v="2019-06-25T00:00:00"/>
    <d v="2019-08-15T00:00:00"/>
    <n v="1"/>
    <x v="4"/>
    <s v="Production Technician I"/>
    <s v="Paul Lopez"/>
    <s v="selena.greer@bilearner.com"/>
    <s v="Active"/>
    <n v="1"/>
    <n v="0"/>
    <x v="1"/>
    <s v="Full-Time"/>
    <m/>
    <x v="0"/>
    <x v="1"/>
    <s v="People Services"/>
    <d v="1999-04-16T00:00:00"/>
    <n v="26"/>
    <s v="India"/>
    <s v="Mumbai Vikhroli"/>
    <s v="Mechanic"/>
    <x v="1"/>
    <s v="Fully Meets"/>
    <x v="2"/>
    <n v="912072"/>
  </r>
  <r>
    <n v="3589"/>
    <s v="Giovani"/>
    <s v="Roy"/>
    <d v="2019-04-25T00:00:00"/>
    <m/>
    <n v="77"/>
    <x v="0"/>
    <s v="Production Technician I"/>
    <s v="Jay Bush"/>
    <s v="giovani.roy@bilearner.com"/>
    <s v="Active"/>
    <n v="1"/>
    <n v="0"/>
    <x v="0"/>
    <s v="Temporary"/>
    <m/>
    <x v="0"/>
    <x v="1"/>
    <s v="People Services"/>
    <d v="1997-01-30T00:00:00"/>
    <n v="28"/>
    <s v="India"/>
    <s v="Mumbai Vikhroli"/>
    <s v="Laborer"/>
    <x v="1"/>
    <s v="Fully Meets"/>
    <x v="4"/>
    <n v="111489.60000000001"/>
  </r>
  <r>
    <n v="3590"/>
    <s v="Dominik"/>
    <s v="Mullen"/>
    <d v="2021-02-25T00:00:00"/>
    <d v="2022-10-13T00:00:00"/>
    <n v="19"/>
    <x v="2"/>
    <s v="Production Technician I"/>
    <s v="Jessica Allen"/>
    <s v="dominik.mullen@bilearner.com"/>
    <s v="Terminated"/>
    <n v="0"/>
    <n v="1"/>
    <x v="2"/>
    <s v="Full-Time"/>
    <s v="Career Opportunity"/>
    <x v="1"/>
    <x v="1"/>
    <s v="People Services"/>
    <d v="2001-07-14T00:00:00"/>
    <n v="24"/>
    <s v="India"/>
    <s v="Mumbai Vikhroli"/>
    <s v="Laborer"/>
    <x v="1"/>
    <s v="Fully Meets"/>
    <x v="0"/>
    <n v="110865.60000000001"/>
  </r>
  <r>
    <n v="3591"/>
    <s v="Abdullah"/>
    <s v="Ellison"/>
    <d v="2021-11-23T00:00:00"/>
    <d v="2023-05-29T00:00:00"/>
    <n v="18"/>
    <x v="2"/>
    <s v="Production Technician I"/>
    <s v="Dr. William Thompson"/>
    <s v="abdullah.ellison@bilearner.com"/>
    <s v="Terminated"/>
    <n v="0"/>
    <n v="1"/>
    <x v="0"/>
    <s v="Part-Time"/>
    <s v="Early release of contract"/>
    <x v="2"/>
    <x v="1"/>
    <s v="People Services"/>
    <d v="1984-04-22T00:00:00"/>
    <n v="41"/>
    <s v="India"/>
    <s v="Mumbai Vikhroli"/>
    <s v="Supervisor"/>
    <x v="0"/>
    <s v="Needs Improvement"/>
    <x v="3"/>
    <n v="173794.8"/>
  </r>
  <r>
    <n v="3592"/>
    <s v="Andre"/>
    <s v="Guzman"/>
    <d v="2021-10-05T00:00:00"/>
    <d v="2022-06-18T00:00:00"/>
    <n v="8"/>
    <x v="3"/>
    <s v="Production Technician I"/>
    <s v="Mrs. Audrey Gonzalez DDS"/>
    <s v="andre.guzman@bilearner.com"/>
    <s v="Terminated"/>
    <n v="0"/>
    <n v="1"/>
    <x v="0"/>
    <s v="Full-Time"/>
    <s v="Early release of contract"/>
    <x v="2"/>
    <x v="1"/>
    <s v="People Services"/>
    <d v="1983-01-12T00:00:00"/>
    <n v="42"/>
    <s v="India"/>
    <s v="Mumbai Vikhroli"/>
    <s v="Technician"/>
    <x v="1"/>
    <s v="Fully Meets"/>
    <x v="1"/>
    <n v="589812"/>
  </r>
  <r>
    <n v="3593"/>
    <s v="Brayden"/>
    <s v="Malone"/>
    <d v="2020-05-30T00:00:00"/>
    <m/>
    <n v="64"/>
    <x v="0"/>
    <s v="Production Technician I"/>
    <s v="Ashley Bradshaw"/>
    <s v="brayden.malone@bilearner.com"/>
    <s v="Active"/>
    <n v="1"/>
    <n v="0"/>
    <x v="0"/>
    <s v="Full-Time"/>
    <m/>
    <x v="0"/>
    <x v="1"/>
    <s v="People Services"/>
    <d v="1981-12-03T00:00:00"/>
    <n v="43"/>
    <s v="India"/>
    <s v="Mumbai Vikhroli"/>
    <s v="Foreman"/>
    <x v="1"/>
    <s v="Fully Meets"/>
    <x v="4"/>
    <n v="356553.6"/>
  </r>
  <r>
    <n v="3594"/>
    <s v="Maribel"/>
    <s v="Morrison"/>
    <d v="2018-12-11T00:00:00"/>
    <m/>
    <n v="81"/>
    <x v="0"/>
    <s v="Production Technician I"/>
    <s v="Ashley Meyer"/>
    <s v="maribel.morrison@bilearner.com"/>
    <s v="Active"/>
    <n v="1"/>
    <n v="0"/>
    <x v="2"/>
    <s v="Part-Time"/>
    <m/>
    <x v="0"/>
    <x v="1"/>
    <s v="People Services"/>
    <d v="1998-09-24T00:00:00"/>
    <n v="27"/>
    <s v="India"/>
    <s v="Mumbai Vikhroli"/>
    <s v="Technician"/>
    <x v="1"/>
    <s v="Needs Improvement"/>
    <x v="4"/>
    <n v="116809.2"/>
  </r>
  <r>
    <n v="3595"/>
    <s v="Fisher"/>
    <s v="Stafford"/>
    <d v="2020-09-22T00:00:00"/>
    <d v="2022-09-14T00:00:00"/>
    <n v="23"/>
    <x v="2"/>
    <s v="Production Technician I"/>
    <s v="Nicole Delgado"/>
    <s v="fisher.stafford@bilearner.com"/>
    <s v="Active"/>
    <n v="1"/>
    <n v="0"/>
    <x v="0"/>
    <s v="Temporary"/>
    <m/>
    <x v="0"/>
    <x v="1"/>
    <s v="People Services"/>
    <d v="2000-04-24T00:00:00"/>
    <n v="25"/>
    <s v="India"/>
    <s v="Mumbai Vikhroli"/>
    <s v="Technician"/>
    <x v="1"/>
    <s v="Fully Meets"/>
    <x v="4"/>
    <n v="227700"/>
  </r>
  <r>
    <n v="3596"/>
    <s v="Kellen"/>
    <s v="Medina"/>
    <d v="2019-07-28T00:00:00"/>
    <m/>
    <n v="74"/>
    <x v="0"/>
    <s v="Production Technician I"/>
    <s v="John Henry"/>
    <s v="kellen.medina@bilearner.com"/>
    <s v="Active"/>
    <n v="1"/>
    <n v="0"/>
    <x v="2"/>
    <s v="Full-Time"/>
    <m/>
    <x v="0"/>
    <x v="1"/>
    <s v="People Services"/>
    <d v="2001-03-04T00:00:00"/>
    <n v="24"/>
    <s v="India"/>
    <s v="Mumbai Vikhroli"/>
    <s v="Technician"/>
    <x v="1"/>
    <s v="Needs Improvement"/>
    <x v="2"/>
    <n v="100348.8"/>
  </r>
  <r>
    <n v="3597"/>
    <s v="Brenton"/>
    <s v="Monroe"/>
    <d v="2020-06-06T00:00:00"/>
    <d v="2021-04-14T00:00:00"/>
    <n v="10"/>
    <x v="3"/>
    <s v="Production Technician II"/>
    <s v="Autumn Decker"/>
    <s v="brenton.monroe@bilearner.com"/>
    <s v="Terminated"/>
    <n v="0"/>
    <n v="1"/>
    <x v="0"/>
    <s v="Part-Time"/>
    <s v="Early release of contract"/>
    <x v="2"/>
    <x v="1"/>
    <s v="People Services"/>
    <d v="1996-02-13T00:00:00"/>
    <n v="29"/>
    <s v="India"/>
    <s v="Mumbai Vikhroli"/>
    <s v="Foreman"/>
    <x v="0"/>
    <s v="Fully Meets"/>
    <x v="4"/>
    <n v="444732"/>
  </r>
  <r>
    <n v="3598"/>
    <s v="Derick"/>
    <s v="Rocha"/>
    <d v="2018-09-28T00:00:00"/>
    <d v="2023-08-05T00:00:00"/>
    <n v="58"/>
    <x v="1"/>
    <s v="Production Technician II"/>
    <s v="Alex Moore"/>
    <s v="derick.rocha@bilearner.com"/>
    <s v="Terminated"/>
    <n v="0"/>
    <n v="1"/>
    <x v="2"/>
    <s v="Full-Time"/>
    <s v="Career Opportunity"/>
    <x v="1"/>
    <x v="1"/>
    <s v="People Services"/>
    <d v="1997-03-28T00:00:00"/>
    <n v="28"/>
    <s v="India"/>
    <s v="Mumbai Vikhroli"/>
    <s v="Supervisor"/>
    <x v="0"/>
    <s v="Needs Improvement"/>
    <x v="4"/>
    <n v="709140"/>
  </r>
  <r>
    <n v="3599"/>
    <s v="Elaine"/>
    <s v="Weeks"/>
    <d v="2020-04-12T00:00:00"/>
    <m/>
    <n v="65"/>
    <x v="0"/>
    <s v="Production Technician II"/>
    <s v="Dana Smith"/>
    <s v="elaine.weeks@bilearner.com"/>
    <s v="Active"/>
    <n v="1"/>
    <n v="0"/>
    <x v="2"/>
    <s v="Temporary"/>
    <m/>
    <x v="0"/>
    <x v="1"/>
    <s v="People Services"/>
    <d v="1988-01-24T00:00:00"/>
    <n v="37"/>
    <s v="India"/>
    <s v="Mumbai Vikhroli"/>
    <s v="Technician"/>
    <x v="0"/>
    <s v="Fully Meets"/>
    <x v="2"/>
    <n v="231934.8"/>
  </r>
  <r>
    <n v="3600"/>
    <s v="Marely"/>
    <s v="Dixon"/>
    <d v="2022-11-01T00:00:00"/>
    <m/>
    <n v="35"/>
    <x v="1"/>
    <s v="Production Technician II"/>
    <s v="Bobby Serrano"/>
    <s v="marely.dixon@bilearner.com"/>
    <s v="Active"/>
    <n v="1"/>
    <n v="0"/>
    <x v="0"/>
    <s v="Temporary"/>
    <m/>
    <x v="0"/>
    <x v="1"/>
    <s v="People Services"/>
    <d v="1991-05-02T00:00:00"/>
    <n v="34"/>
    <s v="India"/>
    <s v="Mumbai Vikhroli"/>
    <s v="Technician"/>
    <x v="0"/>
    <s v="Fully Meets"/>
    <x v="2"/>
    <n v="105913.2"/>
  </r>
  <r>
    <n v="3601"/>
    <s v="Keagan"/>
    <s v="Henson"/>
    <d v="2022-11-21T00:00:00"/>
    <m/>
    <n v="34"/>
    <x v="1"/>
    <s v="Production Technician II"/>
    <s v="Robert Riley"/>
    <s v="keagan.henson@bilearner.com"/>
    <s v="Active"/>
    <n v="1"/>
    <n v="0"/>
    <x v="2"/>
    <s v="Full-Time"/>
    <m/>
    <x v="0"/>
    <x v="1"/>
    <s v="People Services"/>
    <d v="1991-01-03T00:00:00"/>
    <n v="34"/>
    <s v="India"/>
    <s v="Mumbai Vikhroli"/>
    <s v="Billing"/>
    <x v="0"/>
    <s v="Fully Meets"/>
    <x v="3"/>
    <n v="101366.39999999999"/>
  </r>
  <r>
    <n v="3602"/>
    <s v="Helena"/>
    <s v="Davenport"/>
    <d v="2021-04-11T00:00:00"/>
    <d v="2023-05-24T00:00:00"/>
    <n v="25"/>
    <x v="1"/>
    <s v="Production Technician II"/>
    <s v="Crystal Mcneil"/>
    <s v="helena.davenport@bilearner.com"/>
    <s v="Terminated"/>
    <n v="0"/>
    <n v="1"/>
    <x v="1"/>
    <s v="Part-Time"/>
    <s v="Career Opportunity"/>
    <x v="1"/>
    <x v="1"/>
    <s v="People Services"/>
    <d v="1988-02-20T00:00:00"/>
    <n v="37"/>
    <s v="India"/>
    <s v="Mumbai Vikhroli"/>
    <s v="Engineer"/>
    <x v="0"/>
    <s v="Fully Meets"/>
    <x v="3"/>
    <n v="690072"/>
  </r>
  <r>
    <n v="3603"/>
    <s v="Houston"/>
    <s v="Aguirre"/>
    <d v="2018-11-29T00:00:00"/>
    <d v="2019-02-21T00:00:00"/>
    <n v="2"/>
    <x v="4"/>
    <s v="Production Technician II"/>
    <s v="Christine Costa"/>
    <s v="houston.aguirre@bilearner.com"/>
    <s v="Terminated"/>
    <n v="0"/>
    <n v="1"/>
    <x v="1"/>
    <s v="Part-Time"/>
    <s v="Career Opportunity"/>
    <x v="1"/>
    <x v="1"/>
    <s v="People Services"/>
    <d v="1982-10-04T00:00:00"/>
    <n v="43"/>
    <s v="India"/>
    <s v="Mumbai Vikhroli"/>
    <s v="Technician"/>
    <x v="0"/>
    <s v="Fully Meets"/>
    <x v="2"/>
    <n v="117327.6"/>
  </r>
  <r>
    <n v="3604"/>
    <s v="Kane"/>
    <s v="Owen"/>
    <d v="2019-01-16T00:00:00"/>
    <d v="2022-08-31T00:00:00"/>
    <n v="43"/>
    <x v="1"/>
    <s v="Production Technician II"/>
    <s v="Mark Hale"/>
    <s v="kane.owen@bilearner.com"/>
    <s v="Active"/>
    <n v="1"/>
    <n v="0"/>
    <x v="2"/>
    <s v="Full-Time"/>
    <m/>
    <x v="0"/>
    <x v="1"/>
    <s v="People Services"/>
    <d v="1970-03-28T00:00:00"/>
    <n v="55"/>
    <s v="India"/>
    <s v="Mumbai Vikhroli"/>
    <s v="Foreman"/>
    <x v="0"/>
    <s v="Needs Improvement"/>
    <x v="0"/>
    <n v="135511.20000000001"/>
  </r>
  <r>
    <n v="3605"/>
    <s v="Emerson"/>
    <s v="Pitts"/>
    <d v="2019-09-18T00:00:00"/>
    <m/>
    <n v="72"/>
    <x v="0"/>
    <s v="Production Technician I"/>
    <s v="Destiny Johnson"/>
    <s v="emerson.pitts@bilearner.com"/>
    <s v="Active"/>
    <n v="1"/>
    <n v="0"/>
    <x v="0"/>
    <s v="Temporary"/>
    <m/>
    <x v="0"/>
    <x v="1"/>
    <s v="People Services"/>
    <d v="1998-08-27T00:00:00"/>
    <n v="27"/>
    <s v="India"/>
    <s v="Mumbai Vikhroli"/>
    <s v="Technician"/>
    <x v="1"/>
    <s v="Fully Meets"/>
    <x v="0"/>
    <n v="751464"/>
  </r>
  <r>
    <n v="3606"/>
    <s v="Clarissa"/>
    <s v="Winters"/>
    <d v="2019-08-01T00:00:00"/>
    <d v="2023-01-20T00:00:00"/>
    <n v="41"/>
    <x v="1"/>
    <s v="Production Technician I"/>
    <s v="Eric Gonzales"/>
    <s v="clarissa.winters@bilearner.com"/>
    <s v="Terminated"/>
    <n v="0"/>
    <n v="1"/>
    <x v="2"/>
    <s v="Full-Time"/>
    <s v="Career Opportunity"/>
    <x v="1"/>
    <x v="1"/>
    <s v="People Services"/>
    <d v="1973-05-18T00:00:00"/>
    <n v="52"/>
    <s v="India"/>
    <s v="Mumbai Vikhroli"/>
    <s v="Engineer"/>
    <x v="1"/>
    <s v="Fully Meets"/>
    <x v="1"/>
    <n v="790764"/>
  </r>
  <r>
    <n v="3607"/>
    <s v="Frankie"/>
    <s v="Atkins"/>
    <d v="2019-06-18T00:00:00"/>
    <d v="2021-04-14T00:00:00"/>
    <n v="21"/>
    <x v="2"/>
    <s v="Production Technician I"/>
    <s v="Christopher Murray"/>
    <s v="frankie.atkins@bilearner.com"/>
    <s v="Active"/>
    <n v="1"/>
    <n v="0"/>
    <x v="1"/>
    <s v="Full-Time"/>
    <m/>
    <x v="0"/>
    <x v="1"/>
    <s v="People Services"/>
    <d v="1991-03-26T00:00:00"/>
    <n v="34"/>
    <s v="India"/>
    <s v="Mumbai Vikhroli"/>
    <s v="Coordinator"/>
    <x v="1"/>
    <s v="Fully Meets"/>
    <x v="3"/>
    <n v="710988"/>
  </r>
  <r>
    <n v="3608"/>
    <s v="Ally"/>
    <s v="Zhang"/>
    <d v="2019-02-13T00:00:00"/>
    <m/>
    <n v="79"/>
    <x v="0"/>
    <s v="Production Technician I"/>
    <s v="Ashley Williamson"/>
    <s v="ally.zhang@bilearner.com"/>
    <s v="Active"/>
    <n v="1"/>
    <n v="0"/>
    <x v="1"/>
    <s v="Part-Time"/>
    <m/>
    <x v="0"/>
    <x v="1"/>
    <s v="People Services"/>
    <d v="1993-03-31T00:00:00"/>
    <n v="32"/>
    <s v="India"/>
    <s v="Mumbai Vikhroli"/>
    <s v="Technician"/>
    <x v="1"/>
    <s v="Fully Meets"/>
    <x v="1"/>
    <n v="875724"/>
  </r>
  <r>
    <n v="3609"/>
    <s v="Kayleigh"/>
    <s v="Harmon"/>
    <d v="2021-06-02T00:00:00"/>
    <m/>
    <n v="52"/>
    <x v="1"/>
    <s v="Production Technician I"/>
    <s v="Frederick Harrison"/>
    <s v="kayleigh.harmon@bilearner.com"/>
    <s v="Active"/>
    <n v="1"/>
    <n v="0"/>
    <x v="0"/>
    <s v="Full-Time"/>
    <m/>
    <x v="0"/>
    <x v="1"/>
    <s v="People Services"/>
    <d v="1999-08-23T00:00:00"/>
    <n v="26"/>
    <s v="India"/>
    <s v="Mumbai Vikhroli"/>
    <s v="Welder"/>
    <x v="0"/>
    <s v="Fully Meets"/>
    <x v="1"/>
    <n v="763632"/>
  </r>
  <r>
    <n v="3610"/>
    <s v="Kayley"/>
    <s v="Myers"/>
    <d v="2018-10-11T00:00:00"/>
    <m/>
    <n v="83"/>
    <x v="0"/>
    <s v="Production Technician I"/>
    <s v="Brian Arnold"/>
    <s v="kayley.myers@bilearner.com"/>
    <s v="Active"/>
    <n v="1"/>
    <n v="0"/>
    <x v="2"/>
    <s v="Full-Time"/>
    <m/>
    <x v="0"/>
    <x v="1"/>
    <s v="People Services"/>
    <d v="1996-11-18T00:00:00"/>
    <n v="28"/>
    <s v="India"/>
    <s v="Mumbai Vikhroli"/>
    <s v="Laborer"/>
    <x v="0"/>
    <s v="Fully Meets"/>
    <x v="1"/>
    <n v="794028"/>
  </r>
  <r>
    <n v="3611"/>
    <s v="Rowan"/>
    <s v="Cobb"/>
    <d v="2021-03-09T00:00:00"/>
    <m/>
    <n v="54"/>
    <x v="1"/>
    <s v="Production Technician I"/>
    <s v="Lori Reed"/>
    <s v="rowan.cobb@bilearner.com"/>
    <s v="Active"/>
    <n v="1"/>
    <n v="0"/>
    <x v="0"/>
    <s v="Full-Time"/>
    <m/>
    <x v="0"/>
    <x v="1"/>
    <s v="People Services"/>
    <d v="2000-05-01T00:00:00"/>
    <n v="25"/>
    <s v="India"/>
    <s v="Mumbai Vikhroli"/>
    <s v="Technician"/>
    <x v="0"/>
    <s v="Fully Meets"/>
    <x v="2"/>
    <n v="625308"/>
  </r>
  <r>
    <n v="3612"/>
    <s v="Edward"/>
    <s v="Mann"/>
    <d v="2022-01-23T00:00:00"/>
    <m/>
    <n v="44"/>
    <x v="1"/>
    <s v="Production Technician I"/>
    <s v="Trevor Rodriguez"/>
    <s v="edward.mann@bilearner.com"/>
    <s v="Active"/>
    <n v="1"/>
    <n v="0"/>
    <x v="0"/>
    <s v="Part-Time"/>
    <m/>
    <x v="0"/>
    <x v="1"/>
    <s v="People Services"/>
    <d v="1995-08-31T00:00:00"/>
    <n v="30"/>
    <s v="India"/>
    <s v="Indore"/>
    <s v="Technician"/>
    <x v="1"/>
    <s v="PIP"/>
    <x v="0"/>
    <n v="913632"/>
  </r>
  <r>
    <n v="3613"/>
    <s v="Amirah"/>
    <s v="Johnson"/>
    <d v="2019-02-24T00:00:00"/>
    <m/>
    <n v="79"/>
    <x v="0"/>
    <s v="Production Technician I"/>
    <s v="Jason Owens"/>
    <s v="amirah.johnson@bilearner.com"/>
    <s v="Active"/>
    <n v="1"/>
    <n v="0"/>
    <x v="0"/>
    <s v="Part-Time"/>
    <m/>
    <x v="0"/>
    <x v="1"/>
    <s v="People Services"/>
    <d v="1999-07-12T00:00:00"/>
    <n v="26"/>
    <s v="India"/>
    <s v="Mumbai Vikhroli"/>
    <s v="Laborer"/>
    <x v="1"/>
    <s v="Exceeds"/>
    <x v="4"/>
    <n v="741720"/>
  </r>
  <r>
    <n v="3614"/>
    <s v="Bridget"/>
    <s v="Deleon"/>
    <d v="2020-01-08T00:00:00"/>
    <d v="2021-07-02T00:00:00"/>
    <n v="17"/>
    <x v="2"/>
    <s v="Production Technician I"/>
    <s v="Clifford Martinez"/>
    <s v="bridget.deleon@bilearner.com"/>
    <s v="Active"/>
    <n v="1"/>
    <n v="0"/>
    <x v="0"/>
    <s v="Temporary"/>
    <m/>
    <x v="0"/>
    <x v="1"/>
    <s v="People Services"/>
    <d v="2000-04-20T00:00:00"/>
    <n v="25"/>
    <s v="India"/>
    <s v="Mumbai Vikhroli"/>
    <s v="Field Project Manager"/>
    <x v="1"/>
    <s v="Fully Meets"/>
    <x v="2"/>
    <n v="552816"/>
  </r>
  <r>
    <n v="3615"/>
    <s v="Martin"/>
    <s v="Weber"/>
    <d v="2021-05-13T00:00:00"/>
    <d v="2022-09-22T00:00:00"/>
    <n v="16"/>
    <x v="2"/>
    <s v="Production Technician I"/>
    <s v="Lee Hudson"/>
    <s v="martin.weber@bilearner.com"/>
    <s v="Terminated"/>
    <n v="0"/>
    <n v="1"/>
    <x v="1"/>
    <s v="Part-Time"/>
    <s v="Career Opportunity"/>
    <x v="1"/>
    <x v="1"/>
    <s v="People Services"/>
    <d v="1996-01-11T00:00:00"/>
    <n v="29"/>
    <s v="India"/>
    <s v="Mumbai Vikhroli"/>
    <s v="Manager"/>
    <x v="1"/>
    <s v="Exceeds"/>
    <x v="2"/>
    <n v="946332"/>
  </r>
  <r>
    <n v="3616"/>
    <s v="Ruben"/>
    <s v="Lewis"/>
    <d v="2022-02-12T00:00:00"/>
    <m/>
    <n v="43"/>
    <x v="1"/>
    <s v="Production Technician I"/>
    <s v="Allison Tran"/>
    <s v="ruben.lewis@bilearner.com"/>
    <s v="Active"/>
    <n v="1"/>
    <n v="0"/>
    <x v="0"/>
    <s v="Full-Time"/>
    <m/>
    <x v="0"/>
    <x v="1"/>
    <s v="People Services"/>
    <d v="1982-11-12T00:00:00"/>
    <n v="42"/>
    <s v="India"/>
    <s v="Indore"/>
    <s v="Laborer"/>
    <x v="0"/>
    <s v="Fully Meets"/>
    <x v="0"/>
    <n v="108541.2"/>
  </r>
  <r>
    <n v="3617"/>
    <s v="Bailey"/>
    <s v="Collier"/>
    <d v="2023-02-01T00:00:00"/>
    <m/>
    <n v="32"/>
    <x v="1"/>
    <s v="Production Technician I"/>
    <s v="Pamela Johnson"/>
    <s v="bailey.collier@bilearner.com"/>
    <s v="Active"/>
    <n v="1"/>
    <n v="0"/>
    <x v="1"/>
    <s v="Full-Time"/>
    <m/>
    <x v="0"/>
    <x v="1"/>
    <s v="People Services"/>
    <d v="1994-06-23T00:00:00"/>
    <n v="31"/>
    <s v="India"/>
    <s v="Indore"/>
    <s v="Splicer"/>
    <x v="0"/>
    <s v="Fully Meets"/>
    <x v="4"/>
    <n v="547176"/>
  </r>
  <r>
    <n v="3618"/>
    <s v="Charlee"/>
    <s v="Roth"/>
    <d v="2023-02-04T00:00:00"/>
    <m/>
    <n v="32"/>
    <x v="1"/>
    <s v="Production Technician I"/>
    <s v="Erin Harris"/>
    <s v="charlee.roth@bilearner.com"/>
    <s v="Active"/>
    <n v="1"/>
    <n v="0"/>
    <x v="2"/>
    <s v="Temporary"/>
    <m/>
    <x v="0"/>
    <x v="1"/>
    <s v="People Services"/>
    <d v="1998-06-13T00:00:00"/>
    <n v="27"/>
    <s v="India"/>
    <s v="Indore"/>
    <s v="Splicer"/>
    <x v="1"/>
    <s v="Fully Meets"/>
    <x v="1"/>
    <n v="620292"/>
  </r>
  <r>
    <n v="3619"/>
    <s v="Karissa"/>
    <s v="Bowers"/>
    <d v="2023-03-23T00:00:00"/>
    <d v="2023-05-01T00:00:00"/>
    <n v="1"/>
    <x v="4"/>
    <s v="Production Technician I"/>
    <s v="Robert Wright"/>
    <s v="karissa.bowers@bilearner.com"/>
    <s v="Active"/>
    <n v="1"/>
    <n v="0"/>
    <x v="1"/>
    <s v="Full-Time"/>
    <m/>
    <x v="0"/>
    <x v="1"/>
    <s v="People Services"/>
    <d v="1995-09-26T00:00:00"/>
    <n v="30"/>
    <s v="India"/>
    <s v="Mumbai Vikhroli"/>
    <s v="Technician"/>
    <x v="1"/>
    <s v="Fully Meets"/>
    <x v="1"/>
    <n v="150909.6"/>
  </r>
  <r>
    <n v="3620"/>
    <s v="Noel"/>
    <s v="Ramirez"/>
    <d v="2023-03-22T00:00:00"/>
    <d v="2023-07-14T00:00:00"/>
    <n v="3"/>
    <x v="4"/>
    <s v="Production Technician I"/>
    <s v="Mr. Nicholas Austin"/>
    <s v="noel.ramirez@bilearner.com"/>
    <s v="Active"/>
    <n v="1"/>
    <n v="0"/>
    <x v="2"/>
    <s v="Temporary"/>
    <m/>
    <x v="0"/>
    <x v="1"/>
    <s v="People Services"/>
    <d v="1973-12-01T00:00:00"/>
    <n v="51"/>
    <s v="India"/>
    <s v="Mumbai Vikhroli"/>
    <s v="Specialist"/>
    <x v="1"/>
    <s v="Fully Meets"/>
    <x v="2"/>
    <n v="150132"/>
  </r>
  <r>
    <n v="3621"/>
    <s v="Victoria"/>
    <s v="Franco"/>
    <d v="2018-11-28T00:00:00"/>
    <m/>
    <n v="82"/>
    <x v="0"/>
    <s v="Production Technician I"/>
    <s v="Natalie Cannon"/>
    <s v="victoria.franco@bilearner.com"/>
    <s v="Active"/>
    <n v="1"/>
    <n v="0"/>
    <x v="0"/>
    <s v="Full-Time"/>
    <m/>
    <x v="0"/>
    <x v="1"/>
    <s v="People Services"/>
    <d v="1998-10-16T00:00:00"/>
    <n v="26"/>
    <s v="India"/>
    <s v="Indore"/>
    <s v="Laborer"/>
    <x v="1"/>
    <s v="Fully Meets"/>
    <x v="2"/>
    <n v="213258"/>
  </r>
  <r>
    <n v="3622"/>
    <s v="Danika"/>
    <s v="Fleming"/>
    <d v="2020-07-09T00:00:00"/>
    <d v="2021-07-10T00:00:00"/>
    <n v="12"/>
    <x v="2"/>
    <s v="Production Technician II"/>
    <s v="Christopher Ayers"/>
    <s v="danika.fleming@bilearner.com"/>
    <s v="Active"/>
    <n v="1"/>
    <n v="0"/>
    <x v="2"/>
    <s v="Temporary"/>
    <m/>
    <x v="0"/>
    <x v="1"/>
    <s v="People Services"/>
    <d v="1998-01-31T00:00:00"/>
    <n v="27"/>
    <s v="India"/>
    <s v="Mumbai Vikhroli"/>
    <s v="Laborer"/>
    <x v="0"/>
    <s v="Fully Meets"/>
    <x v="1"/>
    <n v="165704.4"/>
  </r>
  <r>
    <n v="3623"/>
    <s v="Jocelyn"/>
    <s v="Kline"/>
    <d v="2019-02-11T00:00:00"/>
    <m/>
    <n v="79"/>
    <x v="0"/>
    <s v="Production Technician II"/>
    <s v="Elizabeth Burton"/>
    <s v="jocelyn.kline@bilearner.com"/>
    <s v="Active"/>
    <n v="1"/>
    <n v="0"/>
    <x v="2"/>
    <s v="Full-Time"/>
    <m/>
    <x v="0"/>
    <x v="1"/>
    <s v="People Services"/>
    <d v="1980-10-13T00:00:00"/>
    <n v="44"/>
    <s v="India"/>
    <s v="Mumbai Vikhroli"/>
    <s v="Engineer"/>
    <x v="0"/>
    <s v="Fully Meets"/>
    <x v="1"/>
    <n v="101044.8"/>
  </r>
  <r>
    <n v="3624"/>
    <s v="Cesar"/>
    <s v="Higgins"/>
    <d v="2020-01-09T00:00:00"/>
    <m/>
    <n v="68"/>
    <x v="0"/>
    <s v="Production Technician II"/>
    <s v="Timothy Curtis"/>
    <s v="cesar.higgins@bilearner.com"/>
    <s v="Active"/>
    <n v="1"/>
    <n v="0"/>
    <x v="2"/>
    <s v="Part-Time"/>
    <m/>
    <x v="0"/>
    <x v="1"/>
    <s v="People Services"/>
    <d v="2000-07-16T00:00:00"/>
    <n v="25"/>
    <s v="India"/>
    <s v="Mumbai Vikhroli"/>
    <s v="Engineer"/>
    <x v="0"/>
    <s v="Fully Meets"/>
    <x v="0"/>
    <n v="146973.6"/>
  </r>
  <r>
    <n v="3625"/>
    <s v="Gabriel"/>
    <s v="Dodson"/>
    <d v="2021-11-11T00:00:00"/>
    <d v="2022-07-31T00:00:00"/>
    <n v="8"/>
    <x v="3"/>
    <s v="Production Technician II"/>
    <s v="Tammy Navarro"/>
    <s v="gabriel.dodson@bilearner.com"/>
    <s v="Terminated"/>
    <n v="0"/>
    <n v="1"/>
    <x v="0"/>
    <s v="Part-Time"/>
    <s v="Early release of contract"/>
    <x v="2"/>
    <x v="1"/>
    <s v="People Services"/>
    <d v="1999-11-08T00:00:00"/>
    <n v="25"/>
    <s v="India"/>
    <s v="Mumbai Vikhroli"/>
    <s v="Engineer"/>
    <x v="0"/>
    <s v="Fully Meets"/>
    <x v="3"/>
    <n v="929856"/>
  </r>
  <r>
    <n v="3626"/>
    <s v="Raphael"/>
    <s v="Sandoval"/>
    <d v="2021-05-15T00:00:00"/>
    <m/>
    <n v="52"/>
    <x v="1"/>
    <s v="Production Technician II"/>
    <s v="Natalie Baker"/>
    <s v="raphael.sandoval@bilearner.com"/>
    <s v="Active"/>
    <n v="1"/>
    <n v="0"/>
    <x v="1"/>
    <s v="Temporary"/>
    <m/>
    <x v="0"/>
    <x v="1"/>
    <s v="People Services"/>
    <d v="1991-09-22T00:00:00"/>
    <n v="34"/>
    <s v="India"/>
    <s v="Mumbai Vikhroli"/>
    <s v="Foreman"/>
    <x v="0"/>
    <s v="Fully Meets"/>
    <x v="2"/>
    <n v="785484"/>
  </r>
  <r>
    <n v="3627"/>
    <s v="Ruth"/>
    <s v="Harrell"/>
    <d v="2019-08-21T00:00:00"/>
    <d v="2022-10-28T00:00:00"/>
    <n v="38"/>
    <x v="1"/>
    <s v="Production Technician II"/>
    <s v="Jesse Wilson"/>
    <s v="ruth.harrell@bilearner.com"/>
    <s v="Terminated"/>
    <n v="0"/>
    <n v="1"/>
    <x v="0"/>
    <s v="Full-Time"/>
    <s v="Early release of contract"/>
    <x v="2"/>
    <x v="1"/>
    <s v="People Services"/>
    <d v="1976-05-21T00:00:00"/>
    <n v="49"/>
    <s v="India"/>
    <s v="Mumbai Vikhroli"/>
    <s v="Supervisor"/>
    <x v="0"/>
    <s v="Fully Meets"/>
    <x v="1"/>
    <n v="844944"/>
  </r>
  <r>
    <n v="3628"/>
    <s v="Peyton"/>
    <s v="Barber"/>
    <d v="2020-09-18T00:00:00"/>
    <m/>
    <n v="60"/>
    <x v="0"/>
    <s v="Production Technician II"/>
    <s v="Megan Small"/>
    <s v="peyton.barber@bilearner.com"/>
    <s v="Active"/>
    <n v="1"/>
    <n v="0"/>
    <x v="0"/>
    <s v="Part-Time"/>
    <m/>
    <x v="0"/>
    <x v="1"/>
    <s v="People Services"/>
    <d v="1979-10-03T00:00:00"/>
    <n v="46"/>
    <s v="India"/>
    <s v="Indore"/>
    <s v="Technician"/>
    <x v="0"/>
    <s v="Fully Meets"/>
    <x v="1"/>
    <n v="675168"/>
  </r>
  <r>
    <n v="3629"/>
    <s v="Reginald"/>
    <s v="Lowery"/>
    <d v="2022-08-27T00:00:00"/>
    <d v="2022-12-03T00:00:00"/>
    <n v="3"/>
    <x v="4"/>
    <s v="Production Technician I"/>
    <s v="Dr. David Austin Jr."/>
    <s v="reginald.lowery@bilearner.com"/>
    <s v="Terminated"/>
    <n v="0"/>
    <n v="1"/>
    <x v="0"/>
    <s v="Full-Time"/>
    <s v="Early release of contract"/>
    <x v="2"/>
    <x v="1"/>
    <s v="People Services"/>
    <d v="1996-08-04T00:00:00"/>
    <n v="29"/>
    <s v="India"/>
    <s v="Indore"/>
    <s v="Laborer"/>
    <x v="1"/>
    <s v="Fully Meets"/>
    <x v="3"/>
    <n v="229786.8"/>
  </r>
  <r>
    <n v="3630"/>
    <s v="Stephanie"/>
    <s v="Briggs"/>
    <d v="2019-02-23T00:00:00"/>
    <m/>
    <n v="79"/>
    <x v="0"/>
    <s v="Production Technician I"/>
    <s v="Scott Davis"/>
    <s v="stephanie.briggs@bilearner.com"/>
    <s v="Active"/>
    <n v="1"/>
    <n v="0"/>
    <x v="0"/>
    <s v="Full-Time"/>
    <m/>
    <x v="0"/>
    <x v="1"/>
    <s v="People Services"/>
    <d v="1972-08-02T00:00:00"/>
    <n v="53"/>
    <s v="India"/>
    <s v="Indore"/>
    <s v="Laborer"/>
    <x v="1"/>
    <s v="Fully Meets"/>
    <x v="3"/>
    <n v="719592"/>
  </r>
  <r>
    <n v="3631"/>
    <s v="Shaniya"/>
    <s v="Becker"/>
    <d v="2022-08-08T00:00:00"/>
    <d v="2022-10-25T00:00:00"/>
    <n v="2"/>
    <x v="4"/>
    <s v="Production Technician I"/>
    <s v="Kristin Salinas"/>
    <s v="shaniya.becker@bilearner.com"/>
    <s v="Active"/>
    <n v="1"/>
    <n v="0"/>
    <x v="0"/>
    <s v="Full-Time"/>
    <m/>
    <x v="0"/>
    <x v="1"/>
    <s v="People Services"/>
    <d v="1994-08-04T00:00:00"/>
    <n v="31"/>
    <s v="India"/>
    <s v="Indore"/>
    <s v="Apprentice"/>
    <x v="1"/>
    <s v="Fully Meets"/>
    <x v="1"/>
    <n v="628860"/>
  </r>
  <r>
    <n v="3632"/>
    <s v="Ryan"/>
    <s v="Oconnell"/>
    <d v="2022-09-24T00:00:00"/>
    <d v="2022-10-24T00:00:00"/>
    <n v="1"/>
    <x v="4"/>
    <s v="Production Technician I"/>
    <s v="Bridget Jones"/>
    <s v="ryan.oconnell@bilearner.com"/>
    <s v="Active"/>
    <n v="1"/>
    <n v="0"/>
    <x v="0"/>
    <s v="Full-Time"/>
    <m/>
    <x v="0"/>
    <x v="1"/>
    <s v="People Services"/>
    <d v="2022-10-12T00:00:00"/>
    <n v="2"/>
    <s v="India"/>
    <s v="Mumbai Vikhroli"/>
    <s v="Foreman"/>
    <x v="1"/>
    <s v="Fully Meets"/>
    <x v="1"/>
    <n v="121435.2"/>
  </r>
  <r>
    <n v="3633"/>
    <s v="Emma"/>
    <s v="Ware"/>
    <d v="2022-03-21T00:00:00"/>
    <m/>
    <n v="42"/>
    <x v="1"/>
    <s v="Production Technician I"/>
    <s v="Melissa Wilkinson"/>
    <s v="emma.ware@bilearner.com"/>
    <s v="Active"/>
    <n v="1"/>
    <n v="0"/>
    <x v="0"/>
    <s v="Temporary"/>
    <m/>
    <x v="0"/>
    <x v="1"/>
    <s v="People Services"/>
    <d v="1993-09-03T00:00:00"/>
    <n v="32"/>
    <s v="India"/>
    <s v="Indore"/>
    <s v="Laborer"/>
    <x v="0"/>
    <s v="Fully Meets"/>
    <x v="3"/>
    <n v="137262"/>
  </r>
  <r>
    <n v="3634"/>
    <s v="Keyon"/>
    <s v="Haley"/>
    <d v="2023-06-23T00:00:00"/>
    <d v="2023-07-26T00:00:00"/>
    <n v="1"/>
    <x v="4"/>
    <s v="Production Technician I"/>
    <s v="Eric Cunningham"/>
    <s v="keyon.haley@bilearner.com"/>
    <s v="Active"/>
    <n v="1"/>
    <n v="0"/>
    <x v="2"/>
    <s v="Full-Time"/>
    <m/>
    <x v="0"/>
    <x v="1"/>
    <s v="People Services"/>
    <d v="1988-12-23T00:00:00"/>
    <n v="36"/>
    <s v="India"/>
    <s v="Indore"/>
    <s v="Supervisor"/>
    <x v="0"/>
    <s v="Fully Meets"/>
    <x v="3"/>
    <n v="105603.6"/>
  </r>
  <r>
    <n v="3635"/>
    <s v="Kylee"/>
    <s v="Bates"/>
    <d v="2020-10-26T00:00:00"/>
    <m/>
    <n v="59"/>
    <x v="1"/>
    <s v="Production Technician I"/>
    <s v="Stephen Barron"/>
    <s v="kylee.bates@bilearner.com"/>
    <s v="Active"/>
    <n v="1"/>
    <n v="0"/>
    <x v="2"/>
    <s v="Part-Time"/>
    <m/>
    <x v="0"/>
    <x v="1"/>
    <s v="People Services"/>
    <d v="1999-09-09T00:00:00"/>
    <n v="26"/>
    <s v="India"/>
    <s v="Indore"/>
    <s v="Runner"/>
    <x v="0"/>
    <s v="Fully Meets"/>
    <x v="0"/>
    <n v="978420"/>
  </r>
  <r>
    <n v="3636"/>
    <s v="Marc"/>
    <s v="Chandler"/>
    <d v="2020-01-29T00:00:00"/>
    <m/>
    <n v="68"/>
    <x v="0"/>
    <s v="Production Technician I"/>
    <s v="Jennifer Soto"/>
    <s v="marc.chandler@bilearner.com"/>
    <s v="Active"/>
    <n v="1"/>
    <n v="0"/>
    <x v="0"/>
    <s v="Temporary"/>
    <m/>
    <x v="0"/>
    <x v="1"/>
    <s v="People Services"/>
    <d v="1991-02-08T00:00:00"/>
    <n v="34"/>
    <s v="India"/>
    <s v="Mumbai Vikhroli"/>
    <s v="Supervisor"/>
    <x v="1"/>
    <s v="Fully Meets"/>
    <x v="1"/>
    <n v="966732"/>
  </r>
  <r>
    <n v="3637"/>
    <s v="Abdullah"/>
    <s v="Pruitt"/>
    <d v="2022-04-23T00:00:00"/>
    <m/>
    <n v="41"/>
    <x v="1"/>
    <s v="Production Technician I"/>
    <s v="John Jones"/>
    <s v="abdullah.pruitt@bilearner.com"/>
    <s v="Active"/>
    <n v="1"/>
    <n v="0"/>
    <x v="1"/>
    <s v="Full-Time"/>
    <m/>
    <x v="0"/>
    <x v="1"/>
    <s v="People Services"/>
    <d v="1987-12-16T00:00:00"/>
    <n v="37"/>
    <s v="India"/>
    <s v="Indore"/>
    <s v="Engineer"/>
    <x v="1"/>
    <s v="Fully Meets"/>
    <x v="1"/>
    <n v="203367.6"/>
  </r>
  <r>
    <n v="3638"/>
    <s v="Shamar"/>
    <s v="Roth"/>
    <d v="2023-06-15T00:00:00"/>
    <m/>
    <n v="27"/>
    <x v="1"/>
    <s v="Production Technician I"/>
    <s v="Ernest Evans"/>
    <s v="shamar.roth@bilearner.com"/>
    <s v="Active"/>
    <n v="1"/>
    <n v="0"/>
    <x v="1"/>
    <s v="Part-Time"/>
    <m/>
    <x v="0"/>
    <x v="1"/>
    <s v="People Services"/>
    <d v="1975-04-05T00:00:00"/>
    <n v="50"/>
    <s v="India"/>
    <s v="Mumbai Vikhroli"/>
    <s v="Inspector"/>
    <x v="1"/>
    <s v="Fully Meets"/>
    <x v="1"/>
    <n v="647676"/>
  </r>
  <r>
    <n v="3639"/>
    <s v="Jaylen"/>
    <s v="Acosta"/>
    <d v="2019-09-19T00:00:00"/>
    <d v="2020-04-14T00:00:00"/>
    <n v="6"/>
    <x v="3"/>
    <s v="Production Technician I"/>
    <s v="Mark Knight"/>
    <s v="jaylen.acosta@bilearner.com"/>
    <s v="Terminated"/>
    <n v="0"/>
    <n v="1"/>
    <x v="0"/>
    <s v="Full-Time"/>
    <s v="Early release of contract"/>
    <x v="2"/>
    <x v="1"/>
    <s v="People Services"/>
    <d v="1975-11-13T00:00:00"/>
    <n v="49"/>
    <s v="India"/>
    <s v="Mumbai Vikhroli"/>
    <s v="Runner"/>
    <x v="0"/>
    <s v="Fully Meets"/>
    <x v="1"/>
    <n v="593412"/>
  </r>
  <r>
    <n v="3640"/>
    <s v="Kale"/>
    <s v="House"/>
    <d v="2023-01-07T00:00:00"/>
    <m/>
    <n v="32"/>
    <x v="1"/>
    <s v="Production Technician I"/>
    <s v="Gina Leon"/>
    <s v="kale.house@bilearner.com"/>
    <s v="Active"/>
    <n v="1"/>
    <n v="0"/>
    <x v="0"/>
    <s v="Temporary"/>
    <m/>
    <x v="0"/>
    <x v="1"/>
    <s v="People Services"/>
    <d v="2001-09-11T00:00:00"/>
    <n v="24"/>
    <s v="India"/>
    <s v="Indore"/>
    <s v="Foreman"/>
    <x v="0"/>
    <s v="Fully Meets"/>
    <x v="1"/>
    <n v="977244"/>
  </r>
  <r>
    <n v="3641"/>
    <s v="Kiersten"/>
    <s v="Ellis"/>
    <d v="2020-02-07T00:00:00"/>
    <d v="2021-05-01T00:00:00"/>
    <n v="14"/>
    <x v="2"/>
    <s v="Production Technician I"/>
    <s v="Eric Michael"/>
    <s v="kiersten.ellis@bilearner.com"/>
    <s v="Terminated"/>
    <n v="0"/>
    <n v="1"/>
    <x v="0"/>
    <s v="Full-Time"/>
    <s v="Early release of contract"/>
    <x v="2"/>
    <x v="1"/>
    <s v="People Services"/>
    <d v="2002-02-08T00:00:00"/>
    <n v="23"/>
    <s v="India"/>
    <s v="Mumbai Vikhroli"/>
    <s v="Operator"/>
    <x v="1"/>
    <s v="Fully Meets"/>
    <x v="1"/>
    <n v="490904.4"/>
  </r>
  <r>
    <n v="3642"/>
    <s v="Karissa"/>
    <s v="Carrillo"/>
    <d v="2020-04-29T00:00:00"/>
    <d v="2021-11-12T00:00:00"/>
    <n v="18"/>
    <x v="2"/>
    <s v="Production Technician I"/>
    <s v="Alexandra Martin"/>
    <s v="karissa.carrillo@bilearner.com"/>
    <s v="Terminated"/>
    <n v="0"/>
    <n v="1"/>
    <x v="0"/>
    <s v="Full-Time"/>
    <s v="Early release of contract"/>
    <x v="2"/>
    <x v="1"/>
    <s v="People Services"/>
    <d v="1996-01-17T00:00:00"/>
    <n v="29"/>
    <s v="India"/>
    <s v="Mumbai Vikhroli"/>
    <s v="Laborer"/>
    <x v="1"/>
    <s v="Fully Meets"/>
    <x v="1"/>
    <n v="487428"/>
  </r>
  <r>
    <n v="3643"/>
    <s v="Issac"/>
    <s v="Whitehead"/>
    <d v="2020-04-16T00:00:00"/>
    <m/>
    <n v="65"/>
    <x v="0"/>
    <s v="Production Technician I"/>
    <s v="Eric Calderon"/>
    <s v="issac.whitehead@bilearner.com"/>
    <s v="Active"/>
    <n v="1"/>
    <n v="0"/>
    <x v="1"/>
    <s v="Full-Time"/>
    <m/>
    <x v="0"/>
    <x v="1"/>
    <s v="People Services"/>
    <d v="1982-06-02T00:00:00"/>
    <n v="43"/>
    <s v="India"/>
    <s v="Indore"/>
    <s v="Laborer"/>
    <x v="1"/>
    <s v="Fully Meets"/>
    <x v="1"/>
    <n v="835644"/>
  </r>
  <r>
    <n v="3644"/>
    <s v="Madisyn"/>
    <s v="Andrews"/>
    <d v="2022-06-16T00:00:00"/>
    <m/>
    <n v="39"/>
    <x v="1"/>
    <s v="Production Technician I"/>
    <s v="Thomas Jones"/>
    <s v="madisyn.andrews@bilearner.com"/>
    <s v="Active"/>
    <n v="1"/>
    <n v="0"/>
    <x v="2"/>
    <s v="Full-Time"/>
    <m/>
    <x v="0"/>
    <x v="1"/>
    <s v="People Services"/>
    <d v="1983-09-22T00:00:00"/>
    <n v="42"/>
    <s v="India"/>
    <s v="Mumbai Vikhroli"/>
    <s v="Laborer"/>
    <x v="1"/>
    <s v="Fully Meets"/>
    <x v="1"/>
    <n v="814644"/>
  </r>
  <r>
    <n v="3645"/>
    <s v="Madyson"/>
    <s v="Rhodes"/>
    <d v="2019-07-22T00:00:00"/>
    <m/>
    <n v="74"/>
    <x v="0"/>
    <s v="Production Technician I"/>
    <s v="Bridget Mills"/>
    <s v="madyson.rhodes@bilearner.com"/>
    <s v="Active"/>
    <n v="1"/>
    <n v="0"/>
    <x v="2"/>
    <s v="Full-Time"/>
    <m/>
    <x v="0"/>
    <x v="1"/>
    <s v="People Services"/>
    <d v="1987-09-30T00:00:00"/>
    <n v="38"/>
    <s v="India"/>
    <s v="Indore"/>
    <s v="Technician"/>
    <x v="1"/>
    <s v="Fully Meets"/>
    <x v="1"/>
    <n v="103897.2"/>
  </r>
  <r>
    <n v="3646"/>
    <s v="Brenton"/>
    <s v="Rodriguez"/>
    <d v="2023-04-22T00:00:00"/>
    <m/>
    <n v="29"/>
    <x v="1"/>
    <s v="Production Technician II"/>
    <s v="Sara Bullock"/>
    <s v="brenton.rodriguez@bilearner.com"/>
    <s v="Active"/>
    <n v="1"/>
    <n v="0"/>
    <x v="2"/>
    <s v="Full-Time"/>
    <m/>
    <x v="0"/>
    <x v="1"/>
    <s v="People Services"/>
    <d v="1979-11-01T00:00:00"/>
    <n v="45"/>
    <s v="India"/>
    <s v="Mumbai Vikhroli"/>
    <s v="Splicer"/>
    <x v="0"/>
    <s v="Fully Meets"/>
    <x v="1"/>
    <n v="150307.20000000001"/>
  </r>
  <r>
    <n v="3647"/>
    <s v="Nathen"/>
    <s v="Arias"/>
    <d v="2020-12-28T00:00:00"/>
    <d v="2021-01-30T00:00:00"/>
    <n v="1"/>
    <x v="4"/>
    <s v="Production Technician II"/>
    <s v="Craig Leblanc"/>
    <s v="nathen.arias@bilearner.com"/>
    <s v="Terminated"/>
    <n v="0"/>
    <n v="1"/>
    <x v="2"/>
    <s v="Part-Time"/>
    <s v="Career Opportunity"/>
    <x v="1"/>
    <x v="1"/>
    <s v="People Services"/>
    <d v="1999-12-27T00:00:00"/>
    <n v="25"/>
    <s v="India"/>
    <s v="Mumbai Vikhroli"/>
    <s v="Engineer"/>
    <x v="0"/>
    <s v="Fully Meets"/>
    <x v="1"/>
    <n v="760440"/>
  </r>
  <r>
    <n v="3648"/>
    <s v="Keyon"/>
    <s v="Hensley"/>
    <d v="2022-02-23T00:00:00"/>
    <m/>
    <n v="43"/>
    <x v="1"/>
    <s v="Production Technician II"/>
    <s v="Peter Smith"/>
    <s v="keyon.hensley@bilearner.com"/>
    <s v="Active"/>
    <n v="1"/>
    <n v="0"/>
    <x v="0"/>
    <s v="Full-Time"/>
    <m/>
    <x v="0"/>
    <x v="1"/>
    <s v="People Services"/>
    <d v="1999-02-21T00:00:00"/>
    <n v="26"/>
    <s v="India"/>
    <s v="Mumbai Vikhroli"/>
    <s v="Lineman"/>
    <x v="0"/>
    <s v="Exceeds"/>
    <x v="0"/>
    <n v="783960"/>
  </r>
  <r>
    <n v="3649"/>
    <s v="Elisha"/>
    <s v="Ruiz"/>
    <d v="2022-08-13T00:00:00"/>
    <m/>
    <n v="37"/>
    <x v="1"/>
    <s v="Production Technician II"/>
    <s v="Stephen Green"/>
    <s v="elisha.ruiz@bilearner.com"/>
    <s v="Active"/>
    <n v="1"/>
    <n v="0"/>
    <x v="0"/>
    <s v="Part-Time"/>
    <m/>
    <x v="0"/>
    <x v="1"/>
    <s v="People Services"/>
    <d v="1999-04-09T00:00:00"/>
    <n v="26"/>
    <s v="India"/>
    <s v="Mumbai Vikhroli"/>
    <s v="Technician"/>
    <x v="0"/>
    <s v="Exceeds"/>
    <x v="0"/>
    <n v="753444"/>
  </r>
  <r>
    <n v="3650"/>
    <s v="Amirah"/>
    <s v="Stanley"/>
    <d v="2019-10-03T00:00:00"/>
    <d v="2022-02-28T00:00:00"/>
    <n v="28"/>
    <x v="1"/>
    <s v="Production Technician II"/>
    <s v="Jason Jenkins"/>
    <s v="amirah.stanley@bilearner.com"/>
    <s v="Terminated"/>
    <n v="0"/>
    <n v="1"/>
    <x v="1"/>
    <s v="Part-Time"/>
    <s v="Career Opportunity"/>
    <x v="1"/>
    <x v="1"/>
    <s v="People Services"/>
    <d v="1999-09-02T00:00:00"/>
    <n v="26"/>
    <s v="India"/>
    <s v="Mumbai Vikhroli"/>
    <s v="Laborer"/>
    <x v="0"/>
    <s v="Fully Meets"/>
    <x v="1"/>
    <n v="810444"/>
  </r>
  <r>
    <n v="3651"/>
    <s v="Jeremy"/>
    <s v="Meyer"/>
    <d v="2019-10-14T00:00:00"/>
    <m/>
    <n v="71"/>
    <x v="0"/>
    <s v="Production Technician II"/>
    <s v="Chad Jones"/>
    <s v="jeremy.meyer@bilearner.com"/>
    <s v="Active"/>
    <n v="1"/>
    <n v="0"/>
    <x v="1"/>
    <s v="Full-Time"/>
    <m/>
    <x v="0"/>
    <x v="1"/>
    <s v="People Services"/>
    <d v="2000-04-11T00:00:00"/>
    <n v="25"/>
    <s v="India"/>
    <s v="Mumbai Vikhroli"/>
    <s v="Lineman"/>
    <x v="0"/>
    <s v="Fully Meets"/>
    <x v="1"/>
    <n v="109543.2"/>
  </r>
  <r>
    <n v="3652"/>
    <s v="Owen"/>
    <s v="Dillon"/>
    <d v="2019-08-30T00:00:00"/>
    <d v="2022-08-27T00:00:00"/>
    <n v="35"/>
    <x v="1"/>
    <s v="Production Technician I"/>
    <s v="Victoria Maldonado"/>
    <s v="owen.dillon@bilearner.com"/>
    <s v="Terminated"/>
    <n v="0"/>
    <n v="1"/>
    <x v="2"/>
    <s v="Part-Time"/>
    <s v="Career Opportunity"/>
    <x v="1"/>
    <x v="1"/>
    <s v="People Services"/>
    <d v="1982-07-16T00:00:00"/>
    <n v="43"/>
    <s v="India"/>
    <s v="Mumbai Vikhroli"/>
    <s v="Supervisor"/>
    <x v="1"/>
    <s v="Fully Meets"/>
    <x v="1"/>
    <n v="113152.8"/>
  </r>
  <r>
    <n v="3653"/>
    <s v="Bridget"/>
    <s v="Bray"/>
    <d v="2021-02-04T00:00:00"/>
    <d v="2023-07-30T00:00:00"/>
    <n v="29"/>
    <x v="1"/>
    <s v="Production Technician I"/>
    <s v="William Watson"/>
    <s v="bridget.bray@bilearner.com"/>
    <s v="Terminated"/>
    <n v="0"/>
    <n v="1"/>
    <x v="0"/>
    <s v="Part-Time"/>
    <s v="Early release of contract"/>
    <x v="2"/>
    <x v="1"/>
    <s v="People Services"/>
    <d v="1995-04-14T00:00:00"/>
    <n v="30"/>
    <s v="India"/>
    <s v="Mumbai Vikhroli"/>
    <s v="Foreman"/>
    <x v="1"/>
    <s v="Exceeds"/>
    <x v="1"/>
    <n v="158923.20000000001"/>
  </r>
  <r>
    <n v="3654"/>
    <s v="Cassius"/>
    <s v="Gates"/>
    <d v="2022-11-23T00:00:00"/>
    <m/>
    <n v="34"/>
    <x v="1"/>
    <s v="Production Technician I"/>
    <s v="Jody Cox"/>
    <s v="cassius.gates@bilearner.com"/>
    <s v="Active"/>
    <n v="1"/>
    <n v="0"/>
    <x v="2"/>
    <s v="Part-Time"/>
    <m/>
    <x v="0"/>
    <x v="1"/>
    <s v="People Services"/>
    <d v="1975-01-01T00:00:00"/>
    <n v="50"/>
    <s v="India"/>
    <s v="Mumbai Vikhroli"/>
    <s v="Lineman"/>
    <x v="1"/>
    <s v="Exceeds"/>
    <x v="0"/>
    <n v="657348"/>
  </r>
  <r>
    <n v="3655"/>
    <s v="Martha"/>
    <s v="Kemp"/>
    <d v="2023-02-25T00:00:00"/>
    <m/>
    <n v="31"/>
    <x v="1"/>
    <s v="Production Technician I"/>
    <s v="Shelia Good"/>
    <s v="martha.kemp@bilearner.com"/>
    <s v="Active"/>
    <n v="1"/>
    <n v="0"/>
    <x v="2"/>
    <s v="Full-Time"/>
    <m/>
    <x v="0"/>
    <x v="1"/>
    <s v="People Services"/>
    <d v="1977-11-19T00:00:00"/>
    <n v="47"/>
    <s v="India"/>
    <s v="Indore"/>
    <s v="Engineer"/>
    <x v="1"/>
    <s v="Fully Meets"/>
    <x v="1"/>
    <n v="164682"/>
  </r>
  <r>
    <n v="3656"/>
    <s v="Francesca"/>
    <s v="Mcmahon"/>
    <d v="2019-12-15T00:00:00"/>
    <m/>
    <n v="69"/>
    <x v="0"/>
    <s v="Production Technician I"/>
    <s v="Darlene Green"/>
    <s v="francesca.mcmahon@bilearner.com"/>
    <s v="Active"/>
    <n v="1"/>
    <n v="0"/>
    <x v="2"/>
    <s v="Part-Time"/>
    <m/>
    <x v="0"/>
    <x v="1"/>
    <s v="People Services"/>
    <d v="1981-03-09T00:00:00"/>
    <n v="44"/>
    <s v="India"/>
    <s v="Mumbai Vikhroli"/>
    <s v="Laborer"/>
    <x v="1"/>
    <s v="Exceeds"/>
    <x v="3"/>
    <n v="620460"/>
  </r>
  <r>
    <n v="3657"/>
    <s v="Lorelei"/>
    <s v="Walls"/>
    <d v="2021-08-29T00:00:00"/>
    <m/>
    <n v="49"/>
    <x v="1"/>
    <s v="Production Technician I"/>
    <s v="Christine Mccarthy"/>
    <s v="lorelei.walls@bilearner.com"/>
    <s v="Active"/>
    <n v="1"/>
    <n v="0"/>
    <x v="2"/>
    <s v="Full-Time"/>
    <m/>
    <x v="0"/>
    <x v="1"/>
    <s v="People Services"/>
    <d v="1987-03-23T00:00:00"/>
    <n v="38"/>
    <s v="India"/>
    <s v="Mumbai Vikhroli"/>
    <s v="Flagger"/>
    <x v="0"/>
    <s v="Fully Meets"/>
    <x v="0"/>
    <n v="663708"/>
  </r>
  <r>
    <n v="3658"/>
    <s v="Emery"/>
    <s v="Gillespie"/>
    <d v="2022-11-04T00:00:00"/>
    <d v="2023-07-07T00:00:00"/>
    <n v="8"/>
    <x v="3"/>
    <s v="Production Technician I"/>
    <s v="Thomas Jackson"/>
    <s v="emery.gillespie@bilearner.com"/>
    <s v="Active"/>
    <n v="1"/>
    <n v="0"/>
    <x v="2"/>
    <s v="Temporary"/>
    <m/>
    <x v="0"/>
    <x v="1"/>
    <s v="People Services"/>
    <d v="1964-07-03T00:00:00"/>
    <n v="61"/>
    <s v="India"/>
    <s v="Indore"/>
    <s v="Technician"/>
    <x v="0"/>
    <s v="Fully Meets"/>
    <x v="1"/>
    <n v="561060"/>
  </r>
  <r>
    <n v="3659"/>
    <s v="Kaylee"/>
    <s v="Baldwin"/>
    <d v="2019-10-02T00:00:00"/>
    <d v="2019-10-13T00:00:00"/>
    <n v="0"/>
    <x v="4"/>
    <s v="Production Technician I"/>
    <s v="Eric Powell"/>
    <s v="kaylee.baldwin@bilearner.com"/>
    <s v="Active"/>
    <n v="1"/>
    <n v="0"/>
    <x v="1"/>
    <s v="Part-Time"/>
    <m/>
    <x v="0"/>
    <x v="1"/>
    <s v="People Services"/>
    <d v="1996-02-07T00:00:00"/>
    <n v="29"/>
    <s v="India"/>
    <s v="Indore"/>
    <s v="Engineer"/>
    <x v="1"/>
    <s v="Exceeds"/>
    <x v="4"/>
    <n v="499056"/>
  </r>
  <r>
    <n v="3660"/>
    <s v="Aron"/>
    <s v="Hester"/>
    <d v="2019-05-24T00:00:00"/>
    <m/>
    <n v="76"/>
    <x v="0"/>
    <s v="Production Technician I"/>
    <s v="Joel Browning"/>
    <s v="aron.hester@bilearner.com"/>
    <s v="Active"/>
    <n v="1"/>
    <n v="0"/>
    <x v="1"/>
    <s v="Full-Time"/>
    <m/>
    <x v="0"/>
    <x v="1"/>
    <s v="People Services"/>
    <d v="1989-03-10T00:00:00"/>
    <n v="36"/>
    <s v="India"/>
    <s v="Indore"/>
    <s v="Supervisor"/>
    <x v="1"/>
    <s v="Exceeds"/>
    <x v="1"/>
    <n v="820236"/>
  </r>
  <r>
    <n v="3661"/>
    <s v="Reagan"/>
    <s v="Brennan"/>
    <d v="2022-02-28T00:00:00"/>
    <d v="2022-09-05T00:00:00"/>
    <n v="6"/>
    <x v="3"/>
    <s v="Production Technician I"/>
    <s v="Denise Roman"/>
    <s v="reagan.brennan@bilearner.com"/>
    <s v="Active"/>
    <n v="1"/>
    <n v="0"/>
    <x v="0"/>
    <s v="Temporary"/>
    <m/>
    <x v="0"/>
    <x v="1"/>
    <s v="People Services"/>
    <d v="1986-08-16T00:00:00"/>
    <n v="39"/>
    <s v="India"/>
    <s v="Mumbai Vikhroli"/>
    <s v="Vp"/>
    <x v="1"/>
    <s v="Fully Meets"/>
    <x v="1"/>
    <n v="103774.8"/>
  </r>
  <r>
    <n v="3662"/>
    <s v="Hugh"/>
    <s v="Berry"/>
    <d v="2023-06-13T00:00:00"/>
    <m/>
    <n v="27"/>
    <x v="1"/>
    <s v="Production Technician I"/>
    <s v="Linda Cummings"/>
    <s v="hugh.berry@bilearner.com"/>
    <s v="Active"/>
    <n v="1"/>
    <n v="0"/>
    <x v="1"/>
    <s v="Temporary"/>
    <m/>
    <x v="0"/>
    <x v="1"/>
    <s v="People Services"/>
    <d v="1998-04-16T00:00:00"/>
    <n v="27"/>
    <s v="India"/>
    <s v="Mumbai Vikhroli"/>
    <s v="Laborer"/>
    <x v="1"/>
    <s v="Exceeds"/>
    <x v="2"/>
    <n v="141661.20000000001"/>
  </r>
  <r>
    <n v="3663"/>
    <s v="Brandon"/>
    <s v="Anderson"/>
    <d v="2019-10-07T00:00:00"/>
    <d v="2022-01-22T00:00:00"/>
    <n v="27"/>
    <x v="1"/>
    <s v="Production Technician I"/>
    <s v="Sean Kennedy"/>
    <s v="brandon.anderson@bilearner.com"/>
    <s v="Terminated"/>
    <n v="0"/>
    <n v="1"/>
    <x v="2"/>
    <s v="Full-Time"/>
    <s v="Career Opportunity"/>
    <x v="1"/>
    <x v="1"/>
    <s v="People Services"/>
    <d v="1982-09-11T00:00:00"/>
    <n v="43"/>
    <s v="India"/>
    <s v="Mumbai Vikhroli"/>
    <s v="Foreman"/>
    <x v="0"/>
    <s v="Exceeds"/>
    <x v="1"/>
    <n v="115657.2"/>
  </r>
  <r>
    <n v="3664"/>
    <s v="Diana"/>
    <s v="Garza"/>
    <d v="2020-10-06T00:00:00"/>
    <d v="2022-01-12T00:00:00"/>
    <n v="15"/>
    <x v="2"/>
    <s v="Production Technician I"/>
    <s v="Robert Reid"/>
    <s v="diana.garza@bilearner.com"/>
    <s v="Terminated"/>
    <n v="0"/>
    <n v="1"/>
    <x v="1"/>
    <s v="Part-Time"/>
    <s v="Career Opportunity"/>
    <x v="1"/>
    <x v="1"/>
    <s v="People Services"/>
    <d v="1992-04-23T00:00:00"/>
    <n v="33"/>
    <s v="India"/>
    <s v="Mumbai Vikhroli"/>
    <s v="Locator"/>
    <x v="0"/>
    <s v="Fully Meets"/>
    <x v="1"/>
    <n v="163897.20000000001"/>
  </r>
  <r>
    <n v="3665"/>
    <s v="Dalton"/>
    <s v="Bowen"/>
    <d v="2019-11-22T00:00:00"/>
    <m/>
    <n v="70"/>
    <x v="0"/>
    <s v="Production Technician I"/>
    <s v="Lucas Morse"/>
    <s v="dalton.bowen@bilearner.com"/>
    <s v="Active"/>
    <n v="1"/>
    <n v="0"/>
    <x v="1"/>
    <s v="Temporary"/>
    <m/>
    <x v="0"/>
    <x v="1"/>
    <s v="People Services"/>
    <d v="1996-09-19T00:00:00"/>
    <n v="29"/>
    <s v="India"/>
    <s v="Mumbai Vikhroli"/>
    <s v="Field Technician"/>
    <x v="1"/>
    <s v="Fully Meets"/>
    <x v="1"/>
    <n v="200337.6"/>
  </r>
  <r>
    <n v="3666"/>
    <s v="Davin"/>
    <s v="Peters"/>
    <d v="2022-04-29T00:00:00"/>
    <d v="2023-01-21T00:00:00"/>
    <n v="8"/>
    <x v="3"/>
    <s v="Production Technician I"/>
    <s v="Melissa Shaw"/>
    <s v="davin.peters@bilearner.com"/>
    <s v="Active"/>
    <n v="1"/>
    <n v="0"/>
    <x v="1"/>
    <s v="Full-Time"/>
    <m/>
    <x v="0"/>
    <x v="1"/>
    <s v="People Services"/>
    <d v="1998-11-22T00:00:00"/>
    <n v="26"/>
    <s v="India"/>
    <s v="Mumbai Vikhroli"/>
    <s v="Laborer"/>
    <x v="1"/>
    <s v="Fully Meets"/>
    <x v="1"/>
    <n v="772020"/>
  </r>
  <r>
    <n v="3667"/>
    <s v="Leyla"/>
    <s v="Warren"/>
    <d v="2022-12-11T00:00:00"/>
    <d v="2023-04-28T00:00:00"/>
    <n v="4"/>
    <x v="4"/>
    <s v="Production Technician I"/>
    <s v="Brooke Meyer"/>
    <s v="leyla.warren@bilearner.com"/>
    <s v="Active"/>
    <n v="1"/>
    <n v="0"/>
    <x v="2"/>
    <s v="Temporary"/>
    <m/>
    <x v="0"/>
    <x v="1"/>
    <s v="People Services"/>
    <d v="1999-10-10T00:00:00"/>
    <n v="25"/>
    <s v="India"/>
    <s v="Mumbai Vikhroli"/>
    <s v="Technician"/>
    <x v="1"/>
    <s v="Fully Meets"/>
    <x v="1"/>
    <n v="743256"/>
  </r>
  <r>
    <n v="3668"/>
    <s v="Victoria"/>
    <s v="Allen"/>
    <d v="2023-08-06T00:00:00"/>
    <d v="2023-08-06T00:00:00"/>
    <n v="0"/>
    <x v="4"/>
    <s v="Production Technician I"/>
    <s v="Christopher Clark"/>
    <s v="victoria.allen@bilearner.com"/>
    <s v="Active"/>
    <n v="1"/>
    <n v="0"/>
    <x v="1"/>
    <s v="Full-Time"/>
    <m/>
    <x v="0"/>
    <x v="1"/>
    <s v="People Services"/>
    <d v="1971-10-16T00:00:00"/>
    <n v="53"/>
    <s v="India"/>
    <s v="Mumbai Vikhroli"/>
    <s v="Operator"/>
    <x v="1"/>
    <s v="Needs Improvement"/>
    <x v="1"/>
    <n v="197083.2"/>
  </r>
  <r>
    <n v="3669"/>
    <s v="Tyler"/>
    <s v="Hines"/>
    <d v="2020-03-28T00:00:00"/>
    <d v="2023-03-12T00:00:00"/>
    <n v="35"/>
    <x v="1"/>
    <s v="Production Technician I"/>
    <s v="Joshua Francis"/>
    <s v="tyler.hines@bilearner.com"/>
    <s v="Terminated"/>
    <n v="0"/>
    <n v="1"/>
    <x v="0"/>
    <s v="Temporary"/>
    <s v="End of Contract"/>
    <x v="1"/>
    <x v="0"/>
    <s v="Finance &amp; Accounting"/>
    <d v="1968-06-11T00:00:00"/>
    <n v="57"/>
    <s v="India"/>
    <s v="Mumbai Vikhroli"/>
    <s v="Clerk"/>
    <x v="1"/>
    <s v="Fully Meets"/>
    <x v="1"/>
    <n v="474672"/>
  </r>
  <r>
    <n v="3670"/>
    <s v="Sandra"/>
    <s v="Atkinson"/>
    <d v="2022-08-11T00:00:00"/>
    <d v="2023-03-27T00:00:00"/>
    <n v="7"/>
    <x v="3"/>
    <s v="Production Technician II"/>
    <s v="Walter Shaw"/>
    <s v="sandra.atkinson@bilearner.com"/>
    <s v="Active"/>
    <n v="1"/>
    <n v="0"/>
    <x v="1"/>
    <s v="Full-Time"/>
    <m/>
    <x v="0"/>
    <x v="1"/>
    <s v="People Services"/>
    <d v="1965-07-25T00:00:00"/>
    <n v="60"/>
    <s v="India"/>
    <s v="Mumbai Vikhroli"/>
    <s v="Engineer"/>
    <x v="0"/>
    <s v="Needs Improvement"/>
    <x v="1"/>
    <n v="861492"/>
  </r>
  <r>
    <n v="3671"/>
    <s v="Simone"/>
    <s v="Hayes"/>
    <d v="2023-01-26T00:00:00"/>
    <d v="2023-06-19T00:00:00"/>
    <n v="4"/>
    <x v="4"/>
    <s v="Production Technician II"/>
    <s v="Alexander Roberts"/>
    <s v="simone.hayes@bilearner.com"/>
    <s v="Terminated"/>
    <n v="0"/>
    <n v="1"/>
    <x v="2"/>
    <s v="Temporary"/>
    <s v="Others"/>
    <x v="2"/>
    <x v="1"/>
    <s v="People Services"/>
    <d v="1998-05-27T00:00:00"/>
    <n v="27"/>
    <s v="India"/>
    <s v="Mumbai Vikhroli"/>
    <s v="Splicer"/>
    <x v="0"/>
    <s v="Needs Improvement"/>
    <x v="1"/>
    <n v="729900"/>
  </r>
  <r>
    <n v="3672"/>
    <s v="Rhett"/>
    <s v="Valenzuela"/>
    <d v="2019-01-14T00:00:00"/>
    <m/>
    <n v="80"/>
    <x v="0"/>
    <s v="Production Technician II"/>
    <s v="Aaron Holland"/>
    <s v="rhett.valenzuela@bilearner.com"/>
    <s v="Active"/>
    <n v="1"/>
    <n v="0"/>
    <x v="2"/>
    <s v="Full-Time"/>
    <m/>
    <x v="0"/>
    <x v="1"/>
    <s v="People Services"/>
    <d v="1995-06-29T00:00:00"/>
    <n v="30"/>
    <s v="India"/>
    <s v="Mumbai Vikhroli"/>
    <s v="Foreman"/>
    <x v="0"/>
    <s v="Fully Meets"/>
    <x v="1"/>
    <n v="597852"/>
  </r>
  <r>
    <n v="3673"/>
    <s v="Lane"/>
    <s v="Zuniga"/>
    <d v="2022-06-11T00:00:00"/>
    <d v="2023-01-10T00:00:00"/>
    <n v="6"/>
    <x v="3"/>
    <s v="Production Technician II"/>
    <s v="Casey Morris"/>
    <s v="lane.zuniga@bilearner.com"/>
    <s v="Terminated"/>
    <n v="0"/>
    <n v="1"/>
    <x v="1"/>
    <s v="Temporary"/>
    <s v="Career Opportunity"/>
    <x v="1"/>
    <x v="1"/>
    <s v="People Services"/>
    <d v="1973-02-06T00:00:00"/>
    <n v="52"/>
    <s v="India"/>
    <s v="Indore"/>
    <s v="Manager"/>
    <x v="0"/>
    <s v="Fully Meets"/>
    <x v="1"/>
    <n v="728856"/>
  </r>
  <r>
    <n v="3674"/>
    <s v="Isabelle"/>
    <s v="Shields"/>
    <d v="2020-06-25T00:00:00"/>
    <d v="2022-03-02T00:00:00"/>
    <n v="20"/>
    <x v="2"/>
    <s v="Production Technician II"/>
    <s v="Sarah Williamson"/>
    <s v="isabelle.shields@bilearner.com"/>
    <s v="Terminated"/>
    <n v="0"/>
    <n v="1"/>
    <x v="2"/>
    <s v="Part-Time"/>
    <s v="Career Opportunity"/>
    <x v="1"/>
    <x v="1"/>
    <s v="People Services"/>
    <d v="1994-06-29T00:00:00"/>
    <n v="31"/>
    <s v="India"/>
    <s v="Mumbai Vikhroli"/>
    <s v="Engineer"/>
    <x v="0"/>
    <s v="Fully Meets"/>
    <x v="1"/>
    <n v="102164.4"/>
  </r>
  <r>
    <n v="3675"/>
    <s v="Mario"/>
    <s v="Mays"/>
    <d v="2020-06-08T00:00:00"/>
    <d v="2022-12-29T00:00:00"/>
    <n v="30"/>
    <x v="1"/>
    <s v="Production Technician II"/>
    <s v="Melissa Torres"/>
    <s v="mario.mays@bilearner.com"/>
    <s v="Active"/>
    <n v="1"/>
    <n v="0"/>
    <x v="1"/>
    <s v="Full-Time"/>
    <m/>
    <x v="0"/>
    <x v="1"/>
    <s v="People Services"/>
    <d v="1990-08-05T00:00:00"/>
    <n v="35"/>
    <s v="India"/>
    <s v="Mumbai Vikhroli"/>
    <s v="Technician"/>
    <x v="0"/>
    <s v="Fully Meets"/>
    <x v="1"/>
    <n v="790584"/>
  </r>
  <r>
    <n v="3676"/>
    <s v="Leah"/>
    <s v="Robinson"/>
    <d v="2018-08-29T00:00:00"/>
    <m/>
    <n v="85"/>
    <x v="0"/>
    <s v="Production Technician I"/>
    <s v="Craig Hawkins"/>
    <s v="leah.robinson@bilearner.com"/>
    <s v="Active"/>
    <n v="1"/>
    <n v="0"/>
    <x v="0"/>
    <s v="Part-Time"/>
    <m/>
    <x v="0"/>
    <x v="1"/>
    <s v="People Services"/>
    <d v="1997-02-18T00:00:00"/>
    <n v="28"/>
    <s v="India"/>
    <s v="Mumbai Vikhroli"/>
    <s v="Associate"/>
    <x v="1"/>
    <s v="Fully Meets"/>
    <x v="1"/>
    <n v="675282"/>
  </r>
  <r>
    <n v="3677"/>
    <s v="Dayami"/>
    <s v="Bailey"/>
    <d v="2022-10-01T00:00:00"/>
    <m/>
    <n v="36"/>
    <x v="1"/>
    <s v="Production Technician I"/>
    <s v="Matthew Hughes"/>
    <s v="dayami.bailey@bilearner.com"/>
    <s v="Active"/>
    <n v="1"/>
    <n v="0"/>
    <x v="1"/>
    <s v="Full-Time"/>
    <m/>
    <x v="0"/>
    <x v="1"/>
    <s v="People Services"/>
    <d v="1992-11-01T00:00:00"/>
    <n v="32"/>
    <s v="India"/>
    <s v="Mumbai Vikhroli"/>
    <s v="Supervisor"/>
    <x v="1"/>
    <s v="Fully Meets"/>
    <x v="1"/>
    <n v="116946"/>
  </r>
  <r>
    <n v="3678"/>
    <s v="Ramon"/>
    <s v="Fleming"/>
    <d v="2021-07-22T00:00:00"/>
    <m/>
    <n v="50"/>
    <x v="1"/>
    <s v="Production Technician I"/>
    <s v="Chad Ramirez"/>
    <s v="ramon.fleming@bilearner.com"/>
    <s v="Active"/>
    <n v="1"/>
    <n v="0"/>
    <x v="1"/>
    <s v="Full-Time"/>
    <m/>
    <x v="0"/>
    <x v="1"/>
    <s v="People Services"/>
    <d v="1995-12-26T00:00:00"/>
    <n v="29"/>
    <s v="India"/>
    <s v="Mumbai Vikhroli"/>
    <s v="Drafter"/>
    <x v="1"/>
    <s v="Fully Meets"/>
    <x v="1"/>
    <n v="112741.2"/>
  </r>
  <r>
    <n v="3679"/>
    <s v="Pedro"/>
    <s v="Harrison"/>
    <d v="2019-12-14T00:00:00"/>
    <m/>
    <n v="69"/>
    <x v="0"/>
    <s v="Production Technician I"/>
    <s v="Erica Moore"/>
    <s v="pedro.harrison@bilearner.com"/>
    <s v="Active"/>
    <n v="1"/>
    <n v="0"/>
    <x v="1"/>
    <s v="Full-Time"/>
    <m/>
    <x v="0"/>
    <x v="1"/>
    <s v="People Services"/>
    <d v="1996-04-04T00:00:00"/>
    <n v="29"/>
    <s v="India"/>
    <s v="Mumbai Vikhroli"/>
    <s v="Engineer"/>
    <x v="1"/>
    <s v="Fully Meets"/>
    <x v="1"/>
    <n v="906924"/>
  </r>
  <r>
    <n v="3680"/>
    <s v="Harrison"/>
    <s v="Hudson"/>
    <d v="2020-03-27T00:00:00"/>
    <m/>
    <n v="66"/>
    <x v="0"/>
    <s v="Production Technician I"/>
    <s v="Felicia Ashley"/>
    <s v="harrison.hudson@bilearner.com"/>
    <s v="Active"/>
    <n v="1"/>
    <n v="0"/>
    <x v="2"/>
    <s v="Full-Time"/>
    <m/>
    <x v="0"/>
    <x v="1"/>
    <s v="People Services"/>
    <d v="1997-04-23T00:00:00"/>
    <n v="28"/>
    <s v="India"/>
    <s v="Mumbai Vikhroli"/>
    <s v="Operator"/>
    <x v="0"/>
    <s v="Fully Meets"/>
    <x v="1"/>
    <n v="680400"/>
  </r>
  <r>
    <n v="3681"/>
    <s v="Taniya"/>
    <s v="Lane"/>
    <d v="2021-11-25T00:00:00"/>
    <m/>
    <n v="46"/>
    <x v="1"/>
    <s v="Production Technician I"/>
    <s v="James Williams"/>
    <s v="taniya.lane@bilearner.com"/>
    <s v="Active"/>
    <n v="1"/>
    <n v="0"/>
    <x v="2"/>
    <s v="Temporary"/>
    <m/>
    <x v="0"/>
    <x v="1"/>
    <s v="People Services"/>
    <d v="1995-08-16T00:00:00"/>
    <n v="30"/>
    <s v="India"/>
    <s v="Mumbai Vikhroli"/>
    <s v="Project Manager"/>
    <x v="0"/>
    <s v="Fully Meets"/>
    <x v="1"/>
    <n v="109544.4"/>
  </r>
  <r>
    <n v="3682"/>
    <s v="Rene"/>
    <s v="Wallace"/>
    <d v="2023-07-08T00:00:00"/>
    <m/>
    <n v="26"/>
    <x v="1"/>
    <s v="Production Technician I"/>
    <s v="Michael Diaz MD"/>
    <s v="rene.wallace@bilearner.com"/>
    <s v="Active"/>
    <n v="1"/>
    <n v="0"/>
    <x v="1"/>
    <s v="Temporary"/>
    <m/>
    <x v="0"/>
    <x v="1"/>
    <s v="People Services"/>
    <d v="1997-03-13T00:00:00"/>
    <n v="28"/>
    <s v="India"/>
    <s v="Indore"/>
    <s v="Technician"/>
    <x v="0"/>
    <s v="Fully Meets"/>
    <x v="0"/>
    <n v="122884.8"/>
  </r>
  <r>
    <n v="3683"/>
    <s v="Kai"/>
    <s v="Gaines"/>
    <d v="2021-11-02T00:00:00"/>
    <d v="2021-12-11T00:00:00"/>
    <n v="1"/>
    <x v="4"/>
    <s v="Production Technician I"/>
    <s v="Mackenzie Porter"/>
    <s v="kai.gaines@bilearner.com"/>
    <s v="Active"/>
    <n v="1"/>
    <n v="0"/>
    <x v="2"/>
    <s v="Temporary"/>
    <m/>
    <x v="0"/>
    <x v="0"/>
    <s v="Finance &amp; Accounting"/>
    <d v="1991-05-27T00:00:00"/>
    <n v="34"/>
    <s v="India"/>
    <s v="Indore"/>
    <s v="Administration"/>
    <x v="1"/>
    <s v="Fully Meets"/>
    <x v="1"/>
    <n v="906969.59999999998"/>
  </r>
  <r>
    <n v="3684"/>
    <s v="Noelle"/>
    <s v="Levy"/>
    <d v="2019-12-01T00:00:00"/>
    <d v="2022-12-25T00:00:00"/>
    <n v="36"/>
    <x v="1"/>
    <s v="Production Technician I"/>
    <s v="Robert Simmons"/>
    <s v="noelle.levy@bilearner.com"/>
    <s v="Active"/>
    <n v="1"/>
    <n v="0"/>
    <x v="0"/>
    <s v="Part-Time"/>
    <m/>
    <x v="0"/>
    <x v="1"/>
    <s v="People Services"/>
    <d v="1993-02-24T00:00:00"/>
    <n v="32"/>
    <s v="India"/>
    <s v="Mumbai Vikhroli"/>
    <s v="Technician"/>
    <x v="1"/>
    <s v="Fully Meets"/>
    <x v="1"/>
    <n v="729888"/>
  </r>
  <r>
    <n v="3685"/>
    <s v="Kylie"/>
    <s v="Jimenez"/>
    <d v="2022-08-16T00:00:00"/>
    <d v="2022-11-10T00:00:00"/>
    <n v="2"/>
    <x v="4"/>
    <s v="Production Technician I"/>
    <s v="Jordan Harrison"/>
    <s v="kylie.jimenez@bilearner.com"/>
    <s v="Active"/>
    <n v="1"/>
    <n v="0"/>
    <x v="1"/>
    <s v="Full-Time"/>
    <m/>
    <x v="0"/>
    <x v="1"/>
    <s v="People Services"/>
    <d v="1984-07-29T00:00:00"/>
    <n v="41"/>
    <s v="India"/>
    <s v="Mumbai Vikhroli"/>
    <s v="Coordinator"/>
    <x v="1"/>
    <s v="Fully Meets"/>
    <x v="1"/>
    <n v="230661.6"/>
  </r>
  <r>
    <n v="3686"/>
    <s v="Carly"/>
    <s v="Figueroa"/>
    <d v="2021-04-25T00:00:00"/>
    <d v="2022-12-12T00:00:00"/>
    <n v="19"/>
    <x v="2"/>
    <s v="Production Technician I"/>
    <s v="Jesse Farmer"/>
    <s v="carly.figueroa@bilearner.com"/>
    <s v="Terminated"/>
    <n v="0"/>
    <n v="1"/>
    <x v="2"/>
    <s v="Full-Time"/>
    <s v="Career Opportunity"/>
    <x v="1"/>
    <x v="1"/>
    <s v="People Services"/>
    <d v="1994-12-15T00:00:00"/>
    <n v="30"/>
    <s v="India"/>
    <s v="Mumbai Vikhroli"/>
    <s v="Director"/>
    <x v="1"/>
    <s v="Exceeds"/>
    <x v="4"/>
    <n v="361324.79999999999"/>
  </r>
  <r>
    <n v="3687"/>
    <s v="Bria"/>
    <s v="Mcpherson"/>
    <d v="2019-05-17T00:00:00"/>
    <m/>
    <n v="76"/>
    <x v="0"/>
    <s v="Production Technician I"/>
    <s v="Brianna Blake"/>
    <s v="bria.mcpherson@bilearner.com"/>
    <s v="Active"/>
    <n v="1"/>
    <n v="0"/>
    <x v="2"/>
    <s v="Temporary"/>
    <m/>
    <x v="0"/>
    <x v="1"/>
    <s v="People Services"/>
    <d v="1995-06-28T00:00:00"/>
    <n v="30"/>
    <s v="India"/>
    <s v="Mumbai Vikhroli"/>
    <s v="Supervisor"/>
    <x v="0"/>
    <s v="Exceeds"/>
    <x v="4"/>
    <n v="289018.8"/>
  </r>
  <r>
    <n v="3688"/>
    <s v="Brynn"/>
    <s v="Harding"/>
    <d v="2019-05-04T00:00:00"/>
    <d v="2021-08-03T00:00:00"/>
    <n v="26"/>
    <x v="1"/>
    <s v="Production Technician I"/>
    <s v="Kathleen Clark"/>
    <s v="brynn.harding@bilearner.com"/>
    <s v="Terminated"/>
    <n v="0"/>
    <n v="1"/>
    <x v="0"/>
    <s v="Full-Time"/>
    <s v="Early release of contract"/>
    <x v="2"/>
    <x v="1"/>
    <s v="People Services"/>
    <d v="1997-09-25T00:00:00"/>
    <n v="28"/>
    <s v="India"/>
    <s v="Mumbai Vikhroli"/>
    <s v="Manager"/>
    <x v="0"/>
    <s v="Exceeds"/>
    <x v="1"/>
    <n v="610800"/>
  </r>
  <r>
    <n v="3689"/>
    <s v="Rashad"/>
    <s v="Wells"/>
    <d v="2021-07-16T00:00:00"/>
    <m/>
    <n v="50"/>
    <x v="1"/>
    <s v="Production Technician I"/>
    <s v="Jonathan Gutierrez"/>
    <s v="rashad.wells@bilearner.com"/>
    <s v="Active"/>
    <n v="1"/>
    <n v="0"/>
    <x v="0"/>
    <s v="Temporary"/>
    <m/>
    <x v="0"/>
    <x v="1"/>
    <s v="People Services"/>
    <d v="2000-12-05T00:00:00"/>
    <n v="24"/>
    <s v="India"/>
    <s v="Mumbai Vikhroli"/>
    <s v="Laborer"/>
    <x v="1"/>
    <s v="Exceeds"/>
    <x v="1"/>
    <n v="364513.2"/>
  </r>
  <r>
    <n v="3690"/>
    <s v="Jaylene"/>
    <s v="Deleon"/>
    <d v="2020-08-04T00:00:00"/>
    <d v="2021-02-27T00:00:00"/>
    <n v="6"/>
    <x v="3"/>
    <s v="Production Technician I"/>
    <s v="Adam Barber"/>
    <s v="jaylene.deleon@bilearner.com"/>
    <s v="Active"/>
    <n v="1"/>
    <n v="0"/>
    <x v="2"/>
    <s v="Temporary"/>
    <m/>
    <x v="0"/>
    <x v="1"/>
    <s v="People Services"/>
    <d v="1997-05-30T00:00:00"/>
    <n v="28"/>
    <s v="India"/>
    <s v="Indore"/>
    <s v="Laborer"/>
    <x v="1"/>
    <s v="Needs Improvement"/>
    <x v="1"/>
    <n v="276642"/>
  </r>
  <r>
    <n v="3691"/>
    <s v="Chace"/>
    <s v="Church"/>
    <d v="2020-11-23T00:00:00"/>
    <m/>
    <n v="58"/>
    <x v="1"/>
    <s v="Production Technician I"/>
    <s v="David Valenzuela"/>
    <s v="chace.church@bilearner.com"/>
    <s v="Active"/>
    <n v="1"/>
    <n v="0"/>
    <x v="2"/>
    <s v="Full-Time"/>
    <m/>
    <x v="0"/>
    <x v="0"/>
    <s v="Finance &amp; Accounting"/>
    <d v="1992-08-11T00:00:00"/>
    <n v="33"/>
    <s v="India"/>
    <s v="Indore"/>
    <s v="Manager"/>
    <x v="1"/>
    <s v="Needs Improvement"/>
    <x v="4"/>
    <n v="112233.60000000001"/>
  </r>
  <r>
    <n v="3692"/>
    <s v="Zayne"/>
    <s v="Hunter"/>
    <d v="2019-11-11T00:00:00"/>
    <m/>
    <n v="70"/>
    <x v="0"/>
    <s v="Production Technician I"/>
    <s v="Lisa Jordan"/>
    <s v="zayne.hunter@bilearner.com"/>
    <s v="Active"/>
    <n v="1"/>
    <n v="0"/>
    <x v="1"/>
    <s v="Part-Time"/>
    <m/>
    <x v="0"/>
    <x v="1"/>
    <s v="People Services"/>
    <d v="1993-04-23T00:00:00"/>
    <n v="32"/>
    <s v="India"/>
    <s v="Indore"/>
    <s v="Lineman"/>
    <x v="1"/>
    <s v="Needs Improvement"/>
    <x v="1"/>
    <n v="163893.6"/>
  </r>
  <r>
    <n v="3693"/>
    <s v="Amya"/>
    <s v="Vega"/>
    <d v="2019-05-20T00:00:00"/>
    <d v="2020-08-30T00:00:00"/>
    <n v="15"/>
    <x v="2"/>
    <s v="Production Technician II"/>
    <s v="Alexa Smith"/>
    <s v="amya.vega@bilearner.com"/>
    <s v="Active"/>
    <n v="1"/>
    <n v="0"/>
    <x v="2"/>
    <s v="Temporary"/>
    <m/>
    <x v="0"/>
    <x v="1"/>
    <s v="People Services"/>
    <d v="1993-07-29T00:00:00"/>
    <n v="32"/>
    <s v="India"/>
    <s v="Indore"/>
    <s v="Field Project Manager"/>
    <x v="0"/>
    <s v="Exceeds"/>
    <x v="2"/>
    <n v="528228"/>
  </r>
  <r>
    <n v="3694"/>
    <s v="Nickolas"/>
    <s v="West"/>
    <d v="2019-11-05T00:00:00"/>
    <d v="2022-04-16T00:00:00"/>
    <n v="29"/>
    <x v="1"/>
    <s v="Production Technician II"/>
    <s v="Sue Harper"/>
    <s v="nickolas.west@bilearner.com"/>
    <s v="Terminated"/>
    <n v="0"/>
    <n v="1"/>
    <x v="1"/>
    <s v="Part-Time"/>
    <s v="Career Opportunity"/>
    <x v="1"/>
    <x v="1"/>
    <s v="People Services"/>
    <d v="1998-08-23T00:00:00"/>
    <n v="27"/>
    <s v="India"/>
    <s v="Mumbai Vikhroli"/>
    <s v="Specialist"/>
    <x v="0"/>
    <s v="PIP"/>
    <x v="0"/>
    <n v="887940"/>
  </r>
  <r>
    <n v="3695"/>
    <s v="Cason"/>
    <s v="Neal"/>
    <d v="2018-09-20T00:00:00"/>
    <d v="2021-02-04T00:00:00"/>
    <n v="28"/>
    <x v="1"/>
    <s v="Production Technician II"/>
    <s v="Savannah Schneider"/>
    <s v="cason.neal@bilearner.com"/>
    <s v="Terminated"/>
    <n v="0"/>
    <n v="1"/>
    <x v="0"/>
    <s v="Temporary"/>
    <s v="Early release of contract"/>
    <x v="2"/>
    <x v="1"/>
    <s v="People Services"/>
    <d v="2001-04-19T00:00:00"/>
    <n v="24"/>
    <s v="India"/>
    <s v="Mumbai Vikhroli"/>
    <s v="Laborer"/>
    <x v="0"/>
    <s v="PIP"/>
    <x v="0"/>
    <n v="231402"/>
  </r>
  <r>
    <n v="3696"/>
    <s v="Aldo"/>
    <s v="Dyer"/>
    <d v="2020-09-02T00:00:00"/>
    <d v="2023-05-26T00:00:00"/>
    <n v="32"/>
    <x v="1"/>
    <s v="Production Technician II"/>
    <s v="Chase Ramirez"/>
    <s v="aldo.dyer@bilearner.com"/>
    <s v="Terminated"/>
    <n v="0"/>
    <n v="1"/>
    <x v="0"/>
    <s v="Part-Time"/>
    <s v="Early release of contract"/>
    <x v="2"/>
    <x v="1"/>
    <s v="People Services"/>
    <d v="1994-05-24T00:00:00"/>
    <n v="31"/>
    <s v="India"/>
    <s v="Mumbai Vikhroli"/>
    <s v="Foreman"/>
    <x v="0"/>
    <s v="PIP"/>
    <x v="1"/>
    <n v="120526.8"/>
  </r>
  <r>
    <n v="3697"/>
    <s v="Sonia"/>
    <s v="Skinner"/>
    <d v="2020-06-28T00:00:00"/>
    <m/>
    <n v="63"/>
    <x v="0"/>
    <s v="Production Technician II"/>
    <s v="Connor Galloway"/>
    <s v="sonia.skinner@bilearner.com"/>
    <s v="Active"/>
    <n v="1"/>
    <n v="0"/>
    <x v="1"/>
    <s v="Part-Time"/>
    <m/>
    <x v="0"/>
    <x v="1"/>
    <s v="People Services"/>
    <d v="1999-05-06T00:00:00"/>
    <n v="26"/>
    <s v="India"/>
    <s v="Mumbai Vikhroli"/>
    <s v="Technician"/>
    <x v="0"/>
    <s v="PIP"/>
    <x v="0"/>
    <n v="584232"/>
  </r>
  <r>
    <n v="3698"/>
    <s v="Julien"/>
    <s v="Banks"/>
    <d v="2023-03-22T00:00:00"/>
    <d v="2023-05-30T00:00:00"/>
    <n v="2"/>
    <x v="4"/>
    <s v="Production Technician II"/>
    <s v="Savannah Weber"/>
    <s v="julien.banks@bilearner.com"/>
    <s v="Active"/>
    <n v="1"/>
    <n v="0"/>
    <x v="1"/>
    <s v="Full-Time"/>
    <m/>
    <x v="0"/>
    <x v="1"/>
    <s v="People Services"/>
    <d v="1995-04-10T00:00:00"/>
    <n v="30"/>
    <s v="India"/>
    <s v="Mumbai Vikhroli"/>
    <s v="Foreman"/>
    <x v="0"/>
    <s v="PIP"/>
    <x v="1"/>
    <n v="856272"/>
  </r>
  <r>
    <n v="3699"/>
    <s v="Madelyn"/>
    <s v="Mcdonald"/>
    <d v="2022-08-30T00:00:00"/>
    <d v="2022-09-20T00:00:00"/>
    <n v="0"/>
    <x v="4"/>
    <s v="Production Technician I"/>
    <s v="Justin Harris"/>
    <s v="madelyn.mcdonald@bilearner.com"/>
    <s v="Terminated"/>
    <n v="0"/>
    <n v="1"/>
    <x v="2"/>
    <s v="Temporary"/>
    <s v="Others"/>
    <x v="2"/>
    <x v="1"/>
    <s v="People Services"/>
    <d v="1996-04-13T00:00:00"/>
    <n v="29"/>
    <s v="India"/>
    <s v="Indore"/>
    <s v="Engineer"/>
    <x v="1"/>
    <s v="PIP"/>
    <x v="2"/>
    <n v="552312"/>
  </r>
  <r>
    <n v="3700"/>
    <s v="Brenden"/>
    <s v="Nash"/>
    <d v="2019-10-24T00:00:00"/>
    <m/>
    <n v="71"/>
    <x v="0"/>
    <s v="Production Technician I"/>
    <s v="Wendy Rogers"/>
    <s v="brenden.nash@bilearner.com"/>
    <s v="Active"/>
    <n v="1"/>
    <n v="0"/>
    <x v="2"/>
    <s v="Temporary"/>
    <m/>
    <x v="0"/>
    <x v="1"/>
    <s v="People Services"/>
    <d v="1995-11-22T00:00:00"/>
    <n v="29"/>
    <s v="India"/>
    <s v="Mumbai Vikhroli"/>
    <s v="Supervisor"/>
    <x v="1"/>
    <s v="PIP"/>
    <x v="4"/>
    <n v="480664.8"/>
  </r>
  <r>
    <n v="3701"/>
    <s v="Genesis"/>
    <s v="Coleman"/>
    <d v="2019-11-09T00:00:00"/>
    <m/>
    <n v="70"/>
    <x v="0"/>
    <s v="Production Technician I"/>
    <s v="Bryan Greer"/>
    <s v="genesis.coleman@bilearner.com"/>
    <s v="Active"/>
    <n v="1"/>
    <n v="0"/>
    <x v="2"/>
    <s v="Temporary"/>
    <m/>
    <x v="0"/>
    <x v="1"/>
    <s v="People Services"/>
    <d v="1997-08-25T00:00:00"/>
    <n v="28"/>
    <s v="India"/>
    <s v="Indore"/>
    <s v="Mechanic"/>
    <x v="1"/>
    <s v="PIP"/>
    <x v="2"/>
    <n v="116466"/>
  </r>
  <r>
    <n v="3702"/>
    <s v="Justice"/>
    <s v="Branch"/>
    <d v="2019-07-13T00:00:00"/>
    <m/>
    <n v="74"/>
    <x v="0"/>
    <s v="Production Technician I"/>
    <s v="David Brown"/>
    <s v="justice.branch@bilearner.com"/>
    <s v="Active"/>
    <n v="1"/>
    <n v="0"/>
    <x v="2"/>
    <s v="Part-Time"/>
    <m/>
    <x v="0"/>
    <x v="1"/>
    <s v="People Services"/>
    <d v="1998-10-20T00:00:00"/>
    <n v="26"/>
    <s v="India"/>
    <s v="Mumbai Vikhroli"/>
    <s v="Foreman"/>
    <x v="1"/>
    <s v="Exceeds"/>
    <x v="1"/>
    <n v="541836"/>
  </r>
  <r>
    <n v="3703"/>
    <s v="Addisyn"/>
    <s v="Guerrero"/>
    <d v="2020-08-31T00:00:00"/>
    <d v="2022-06-26T00:00:00"/>
    <n v="21"/>
    <x v="2"/>
    <s v="Production Technician I"/>
    <s v="Cory Lee"/>
    <s v="addisyn.guerrero@bilearner.com"/>
    <s v="Active"/>
    <n v="1"/>
    <n v="0"/>
    <x v="2"/>
    <s v="Part-Time"/>
    <m/>
    <x v="0"/>
    <x v="1"/>
    <s v="People Services"/>
    <d v="1997-06-04T00:00:00"/>
    <n v="28"/>
    <s v="India"/>
    <s v="Mumbai Vikhroli"/>
    <s v="Engineer"/>
    <x v="0"/>
    <s v="Exceeds"/>
    <x v="0"/>
    <n v="711540"/>
  </r>
  <r>
    <n v="3704"/>
    <s v="Addisyn"/>
    <s v="Aguilar"/>
    <d v="2019-01-25T00:00:00"/>
    <d v="2021-10-26T00:00:00"/>
    <n v="33"/>
    <x v="1"/>
    <s v="Production Technician I"/>
    <s v="April Stevens"/>
    <s v="addisyn.aguilar@bilearner.com"/>
    <s v="Active"/>
    <n v="1"/>
    <n v="0"/>
    <x v="1"/>
    <s v="Part-Time"/>
    <m/>
    <x v="0"/>
    <x v="1"/>
    <s v="People Services"/>
    <d v="1988-08-01T00:00:00"/>
    <n v="37"/>
    <s v="India"/>
    <s v="Mumbai Vikhroli"/>
    <s v="Associate"/>
    <x v="0"/>
    <s v="Exceeds"/>
    <x v="3"/>
    <n v="175605.6"/>
  </r>
  <r>
    <n v="3705"/>
    <s v="Marcos"/>
    <s v="Gallagher"/>
    <d v="2020-11-21T00:00:00"/>
    <d v="2023-04-09T00:00:00"/>
    <n v="28"/>
    <x v="1"/>
    <s v="Production Technician I"/>
    <s v="Bridget Little"/>
    <s v="marcos.gallagher@bilearner.com"/>
    <s v="Active"/>
    <n v="1"/>
    <n v="0"/>
    <x v="1"/>
    <s v="Part-Time"/>
    <m/>
    <x v="0"/>
    <x v="1"/>
    <s v="People Services"/>
    <d v="1992-05-01T00:00:00"/>
    <n v="33"/>
    <s v="India"/>
    <s v="Mumbai Vikhroli"/>
    <s v="Vp"/>
    <x v="0"/>
    <s v="Exceeds"/>
    <x v="1"/>
    <n v="631056"/>
  </r>
  <r>
    <n v="3706"/>
    <s v="Mareli"/>
    <s v="Parker"/>
    <d v="2019-09-23T00:00:00"/>
    <m/>
    <n v="72"/>
    <x v="0"/>
    <s v="Production Technician I"/>
    <s v="Lisa Hamilton"/>
    <s v="mareli.parker@bilearner.com"/>
    <s v="Active"/>
    <n v="1"/>
    <n v="0"/>
    <x v="1"/>
    <s v="Part-Time"/>
    <m/>
    <x v="0"/>
    <x v="1"/>
    <s v="People Services"/>
    <d v="1999-06-16T00:00:00"/>
    <n v="26"/>
    <s v="India"/>
    <s v="Mumbai Vikhroli"/>
    <s v="Laborer"/>
    <x v="1"/>
    <s v="Exceeds"/>
    <x v="1"/>
    <n v="101269.2"/>
  </r>
  <r>
    <n v="3707"/>
    <s v="Joshua"/>
    <s v="Mitchell"/>
    <d v="2022-12-11T00:00:00"/>
    <m/>
    <n v="33"/>
    <x v="1"/>
    <s v="Production Technician I"/>
    <s v="Kenneth Keller"/>
    <s v="joshua.mitchell@bilearner.com"/>
    <s v="Active"/>
    <n v="1"/>
    <n v="0"/>
    <x v="0"/>
    <s v="Temporary"/>
    <m/>
    <x v="0"/>
    <x v="1"/>
    <s v="People Services"/>
    <d v="1998-06-20T00:00:00"/>
    <n v="27"/>
    <s v="India"/>
    <s v="Indore"/>
    <s v="Manager"/>
    <x v="1"/>
    <s v="Exceeds"/>
    <x v="1"/>
    <n v="836532"/>
  </r>
  <r>
    <n v="3708"/>
    <s v="Case"/>
    <s v="Gaines"/>
    <d v="2020-08-21T00:00:00"/>
    <d v="2022-09-20T00:00:00"/>
    <n v="24"/>
    <x v="1"/>
    <s v="Production Technician I"/>
    <s v="Morgan Smith"/>
    <s v="case.gaines@bilearner.com"/>
    <s v="Active"/>
    <n v="1"/>
    <n v="0"/>
    <x v="1"/>
    <s v="Part-Time"/>
    <m/>
    <x v="0"/>
    <x v="1"/>
    <s v="People Services"/>
    <d v="1899-12-31T00:00:00"/>
    <n v="125"/>
    <s v="India"/>
    <s v="Mumbai Vikhroli"/>
    <s v="Engineer"/>
    <x v="1"/>
    <s v="Exceeds"/>
    <x v="0"/>
    <n v="564996"/>
  </r>
  <r>
    <n v="3709"/>
    <s v="Jacey"/>
    <s v="Reyes"/>
    <d v="2019-02-04T00:00:00"/>
    <d v="2023-04-17T00:00:00"/>
    <n v="50"/>
    <x v="1"/>
    <s v="Production Technician I"/>
    <s v="Donald Powell"/>
    <s v="jacey.reyes@bilearner.com"/>
    <s v="Active"/>
    <n v="1"/>
    <n v="0"/>
    <x v="1"/>
    <s v="Part-Time"/>
    <m/>
    <x v="0"/>
    <x v="1"/>
    <s v="People Services"/>
    <d v="1899-12-31T00:00:00"/>
    <n v="125"/>
    <s v="India"/>
    <s v="Mumbai Vikhroli"/>
    <s v="Splicer"/>
    <x v="1"/>
    <s v="Exceeds"/>
    <x v="3"/>
    <n v="679596"/>
  </r>
  <r>
    <n v="3710"/>
    <s v="Dean"/>
    <s v="Middleton"/>
    <d v="2021-10-29T00:00:00"/>
    <m/>
    <n v="47"/>
    <x v="1"/>
    <s v="Production Technician I"/>
    <s v="Rebecca Henderson"/>
    <s v="dean.middleton@bilearner.com"/>
    <s v="Active"/>
    <n v="1"/>
    <n v="0"/>
    <x v="1"/>
    <s v="Part-Time"/>
    <m/>
    <x v="0"/>
    <x v="1"/>
    <s v="People Services"/>
    <d v="1992-01-14T00:00:00"/>
    <n v="33"/>
    <s v="India"/>
    <s v="Mumbai Vikhroli"/>
    <s v="Foreman"/>
    <x v="0"/>
    <s v="Exceeds"/>
    <x v="4"/>
    <n v="562956"/>
  </r>
  <r>
    <n v="3711"/>
    <s v="Marlene"/>
    <s v="Bates"/>
    <d v="2021-07-17T00:00:00"/>
    <m/>
    <n v="50"/>
    <x v="1"/>
    <s v="Production Technician I"/>
    <s v="David Bowman"/>
    <s v="marlene.bates@bilearner.com"/>
    <s v="Active"/>
    <n v="1"/>
    <n v="0"/>
    <x v="2"/>
    <s v="Temporary"/>
    <m/>
    <x v="0"/>
    <x v="0"/>
    <s v="Finance &amp; Accounting"/>
    <d v="1998-05-07T00:00:00"/>
    <n v="27"/>
    <s v="India"/>
    <s v="Indore"/>
    <s v="Administrative"/>
    <x v="0"/>
    <s v="Needs Improvement"/>
    <x v="4"/>
    <n v="602760"/>
  </r>
  <r>
    <n v="3712"/>
    <s v="Kyra"/>
    <s v="Ray"/>
    <d v="2019-04-28T00:00:00"/>
    <d v="2022-09-01T00:00:00"/>
    <n v="40"/>
    <x v="1"/>
    <s v="Production Technician I"/>
    <s v="Christopher Robertson"/>
    <s v="kyra.ray@bilearner.com"/>
    <s v="Terminated"/>
    <n v="0"/>
    <n v="1"/>
    <x v="2"/>
    <s v="Temporary"/>
    <s v="Others"/>
    <x v="2"/>
    <x v="1"/>
    <s v="People Services"/>
    <d v="1994-06-16T00:00:00"/>
    <n v="31"/>
    <s v="India"/>
    <s v="Mumbai Vikhroli"/>
    <s v="Technician"/>
    <x v="1"/>
    <s v="Needs Improvement"/>
    <x v="3"/>
    <n v="692544"/>
  </r>
  <r>
    <n v="3713"/>
    <s v="Melanie"/>
    <s v="Kennedy"/>
    <d v="2020-07-21T00:00:00"/>
    <m/>
    <n v="62"/>
    <x v="0"/>
    <s v="Production Technician I"/>
    <s v="Michelle Miller"/>
    <s v="melanie.kennedy@bilearner.com"/>
    <s v="Active"/>
    <n v="1"/>
    <n v="0"/>
    <x v="1"/>
    <s v="Temporary"/>
    <m/>
    <x v="0"/>
    <x v="1"/>
    <s v="People Services"/>
    <d v="1982-09-16T00:00:00"/>
    <n v="43"/>
    <s v="India"/>
    <s v="Indore"/>
    <s v="Administrator"/>
    <x v="1"/>
    <s v="Fully Meets"/>
    <x v="1"/>
    <n v="679152"/>
  </r>
  <r>
    <n v="3714"/>
    <s v="Aleena"/>
    <s v="Mercer"/>
    <d v="2020-01-19T00:00:00"/>
    <m/>
    <n v="68"/>
    <x v="0"/>
    <s v="Production Technician I"/>
    <s v="Kyle Turner"/>
    <s v="aleena.mercer@bilearner.com"/>
    <s v="Active"/>
    <n v="1"/>
    <n v="0"/>
    <x v="1"/>
    <s v="Part-Time"/>
    <m/>
    <x v="0"/>
    <x v="1"/>
    <s v="People Services"/>
    <d v="1972-03-21T00:00:00"/>
    <n v="53"/>
    <s v="India"/>
    <s v="Indore"/>
    <s v="Laborer"/>
    <x v="1"/>
    <s v="Fully Meets"/>
    <x v="0"/>
    <n v="636720"/>
  </r>
  <r>
    <n v="3715"/>
    <s v="Jake"/>
    <s v="White"/>
    <d v="2021-09-12T00:00:00"/>
    <m/>
    <n v="48"/>
    <x v="1"/>
    <s v="Production Technician I"/>
    <s v="Dawn Mendoza"/>
    <s v="jake.white@bilearner.com"/>
    <s v="Active"/>
    <n v="1"/>
    <n v="0"/>
    <x v="0"/>
    <s v="Full-Time"/>
    <m/>
    <x v="0"/>
    <x v="1"/>
    <s v="People Services"/>
    <d v="1972-03-21T00:00:00"/>
    <n v="53"/>
    <s v="India"/>
    <s v="Indore"/>
    <s v="Coordinator"/>
    <x v="1"/>
    <s v="Fully Meets"/>
    <x v="0"/>
    <n v="618864"/>
  </r>
  <r>
    <n v="3716"/>
    <s v="Chaim"/>
    <s v="Chase"/>
    <d v="2022-07-31T00:00:00"/>
    <d v="2023-02-18T00:00:00"/>
    <n v="6"/>
    <x v="3"/>
    <s v="Production Technician II"/>
    <s v="David Goodman"/>
    <s v="chaim.chase@bilearner.com"/>
    <s v="Terminated"/>
    <n v="0"/>
    <n v="1"/>
    <x v="1"/>
    <s v="Full-Time"/>
    <s v="Career Opportunity"/>
    <x v="1"/>
    <x v="1"/>
    <s v="People Services"/>
    <d v="1995-03-09T00:00:00"/>
    <n v="30"/>
    <s v="India"/>
    <s v="Mumbai Vikhroli"/>
    <s v="Laborer"/>
    <x v="0"/>
    <s v="Fully Meets"/>
    <x v="4"/>
    <n v="523692"/>
  </r>
  <r>
    <n v="3717"/>
    <s v="Keshawn"/>
    <s v="Le"/>
    <d v="2023-05-18T00:00:00"/>
    <m/>
    <n v="28"/>
    <x v="1"/>
    <s v="Production Technician II"/>
    <s v="Samuel Turner"/>
    <s v="keshawn.le@bilearner.com"/>
    <s v="Active"/>
    <n v="1"/>
    <n v="0"/>
    <x v="0"/>
    <s v="Full-Time"/>
    <m/>
    <x v="0"/>
    <x v="1"/>
    <s v="People Services"/>
    <d v="1982-02-20T00:00:00"/>
    <n v="43"/>
    <s v="India"/>
    <s v="Indore"/>
    <s v="Specialist"/>
    <x v="0"/>
    <s v="Fully Meets"/>
    <x v="2"/>
    <n v="618300"/>
  </r>
  <r>
    <n v="3718"/>
    <s v="Dalton"/>
    <s v="Frazier"/>
    <d v="2021-05-25T00:00:00"/>
    <d v="2021-10-22T00:00:00"/>
    <n v="4"/>
    <x v="4"/>
    <s v="Production Technician II"/>
    <s v="Claudia White"/>
    <s v="dalton.frazier@bilearner.com"/>
    <s v="Terminated"/>
    <n v="0"/>
    <n v="1"/>
    <x v="0"/>
    <s v="Temporary"/>
    <s v="Early release of contract"/>
    <x v="2"/>
    <x v="1"/>
    <s v="People Services"/>
    <d v="1991-10-04T00:00:00"/>
    <n v="34"/>
    <s v="India"/>
    <s v="Mumbai Vikhroli"/>
    <s v="Driver"/>
    <x v="0"/>
    <s v="Fully Meets"/>
    <x v="0"/>
    <n v="165681.60000000001"/>
  </r>
  <r>
    <n v="3719"/>
    <s v="Cannon"/>
    <s v="Hester"/>
    <d v="2022-07-22T00:00:00"/>
    <m/>
    <n v="38"/>
    <x v="1"/>
    <s v="Production Technician II"/>
    <s v="David Ward"/>
    <s v="cannon.hester@bilearner.com"/>
    <s v="Active"/>
    <n v="1"/>
    <n v="0"/>
    <x v="0"/>
    <s v="Full-Time"/>
    <m/>
    <x v="0"/>
    <x v="1"/>
    <s v="People Services"/>
    <d v="1985-06-05T00:00:00"/>
    <n v="40"/>
    <s v="India"/>
    <s v="Mumbai Vikhroli"/>
    <s v="Laborer"/>
    <x v="0"/>
    <s v="Fully Meets"/>
    <x v="1"/>
    <n v="568032"/>
  </r>
  <r>
    <n v="3720"/>
    <s v="Crystal"/>
    <s v="Brandt"/>
    <d v="2019-05-23T00:00:00"/>
    <d v="2020-09-12T00:00:00"/>
    <n v="15"/>
    <x v="2"/>
    <s v="Production Technician II"/>
    <s v="Andrew Schneider"/>
    <s v="crystal.brandt@bilearner.com"/>
    <s v="Active"/>
    <n v="1"/>
    <n v="0"/>
    <x v="2"/>
    <s v="Full-Time"/>
    <m/>
    <x v="0"/>
    <x v="1"/>
    <s v="People Services"/>
    <d v="1969-06-13T00:00:00"/>
    <n v="56"/>
    <s v="India"/>
    <s v="Indore"/>
    <s v="Laborer"/>
    <x v="0"/>
    <s v="Fully Meets"/>
    <x v="1"/>
    <n v="731712"/>
  </r>
  <r>
    <n v="3721"/>
    <s v="Johnny"/>
    <s v="Goodman"/>
    <d v="2020-02-12T00:00:00"/>
    <d v="2020-04-07T00:00:00"/>
    <n v="1"/>
    <x v="4"/>
    <s v="Production Technician I"/>
    <s v="Loretta Gonzalez"/>
    <s v="johnny.goodman@bilearner.com"/>
    <s v="Active"/>
    <n v="1"/>
    <n v="0"/>
    <x v="1"/>
    <s v="Full-Time"/>
    <m/>
    <x v="0"/>
    <x v="4"/>
    <s v="Fielders"/>
    <d v="1988-02-02T00:00:00"/>
    <n v="37"/>
    <s v="India"/>
    <s v="Mumbai Vikhroli"/>
    <s v="Engineer"/>
    <x v="1"/>
    <s v="Fully Meets"/>
    <x v="2"/>
    <n v="181902"/>
  </r>
  <r>
    <n v="3722"/>
    <s v="Nehemiah"/>
    <s v="Hancock"/>
    <d v="2020-02-16T00:00:00"/>
    <d v="2022-01-09T00:00:00"/>
    <n v="22"/>
    <x v="2"/>
    <s v="Production Technician I"/>
    <s v="Alice Key"/>
    <s v="nehemiah.hancock@bilearner.com"/>
    <s v="Terminated"/>
    <n v="0"/>
    <n v="1"/>
    <x v="2"/>
    <s v="Full-Time"/>
    <s v="Career Opportunity"/>
    <x v="1"/>
    <x v="4"/>
    <s v="Field Operations"/>
    <d v="1991-07-07T00:00:00"/>
    <n v="34"/>
    <s v="India"/>
    <s v="Mumbai Vikhroli"/>
    <s v="Laborer"/>
    <x v="1"/>
    <s v="Fully Meets"/>
    <x v="2"/>
    <n v="869988"/>
  </r>
  <r>
    <n v="3723"/>
    <s v="Elliana"/>
    <s v="Villanueva"/>
    <d v="2022-04-29T00:00:00"/>
    <d v="2022-07-16T00:00:00"/>
    <n v="2"/>
    <x v="4"/>
    <s v="Production Technician I"/>
    <s v="Ryan Downs"/>
    <s v="elliana.villanueva@bilearner.com"/>
    <s v="Terminated"/>
    <n v="0"/>
    <n v="1"/>
    <x v="1"/>
    <s v="Temporary"/>
    <s v="Others"/>
    <x v="2"/>
    <x v="4"/>
    <s v="Wireline Construction"/>
    <d v="1988-03-02T00:00:00"/>
    <n v="37"/>
    <s v="India"/>
    <s v="Indore"/>
    <s v="Laborer"/>
    <x v="1"/>
    <s v="Fully Meets"/>
    <x v="1"/>
    <n v="588708"/>
  </r>
  <r>
    <n v="3724"/>
    <s v="Essence"/>
    <s v="Schwartz"/>
    <d v="2019-10-10T00:00:00"/>
    <d v="2021-10-30T00:00:00"/>
    <n v="24"/>
    <x v="1"/>
    <s v="Production Technician I"/>
    <s v="Alyssa Johnson"/>
    <s v="essence.schwartz@bilearner.com"/>
    <s v="Terminated"/>
    <n v="0"/>
    <n v="1"/>
    <x v="2"/>
    <s v="Temporary"/>
    <s v="Others"/>
    <x v="2"/>
    <x v="4"/>
    <s v="Field Operations"/>
    <d v="1984-07-12T00:00:00"/>
    <n v="41"/>
    <s v="India"/>
    <s v="Indore"/>
    <s v="Laborer"/>
    <x v="1"/>
    <s v="Fully Meets"/>
    <x v="0"/>
    <n v="709500"/>
  </r>
  <r>
    <n v="3725"/>
    <s v="Ryker"/>
    <s v="Cox"/>
    <d v="2019-04-07T00:00:00"/>
    <d v="2023-07-09T00:00:00"/>
    <n v="51"/>
    <x v="1"/>
    <s v="Production Technician I"/>
    <s v="Stephanie Patterson"/>
    <s v="ryker.cox@bilearner.com"/>
    <s v="Active"/>
    <n v="1"/>
    <n v="0"/>
    <x v="0"/>
    <s v="Part-Time"/>
    <m/>
    <x v="0"/>
    <x v="4"/>
    <s v="Aerial"/>
    <d v="1988-03-29T00:00:00"/>
    <n v="37"/>
    <s v="India"/>
    <s v="Mumbai Vikhroli"/>
    <s v="Lineman"/>
    <x v="1"/>
    <s v="Fully Meets"/>
    <x v="4"/>
    <n v="558108"/>
  </r>
  <r>
    <n v="3726"/>
    <s v="Averi"/>
    <s v="Stevenson"/>
    <d v="2020-07-13T00:00:00"/>
    <d v="2021-09-18T00:00:00"/>
    <n v="14"/>
    <x v="2"/>
    <s v="Production Technician I"/>
    <s v="Sandra Richardson"/>
    <s v="averi.stevenson@bilearner.com"/>
    <s v="Active"/>
    <n v="1"/>
    <n v="0"/>
    <x v="0"/>
    <s v="Full-Time"/>
    <m/>
    <x v="0"/>
    <x v="4"/>
    <s v="General - Con"/>
    <d v="1977-05-08T00:00:00"/>
    <n v="48"/>
    <s v="India"/>
    <s v="Indore"/>
    <s v="Lineman"/>
    <x v="0"/>
    <s v="Fully Meets"/>
    <x v="0"/>
    <n v="135566.39999999999"/>
  </r>
  <r>
    <n v="3727"/>
    <s v="Katherine"/>
    <s v="Russo"/>
    <d v="2021-08-26T00:00:00"/>
    <m/>
    <n v="49"/>
    <x v="1"/>
    <s v="Production Technician I"/>
    <s v="Courtney Garcia"/>
    <s v="katherine.russo@bilearner.com"/>
    <s v="Active"/>
    <n v="1"/>
    <n v="0"/>
    <x v="2"/>
    <s v="Temporary"/>
    <m/>
    <x v="0"/>
    <x v="4"/>
    <s v="Field Operations"/>
    <d v="1982-11-21T00:00:00"/>
    <n v="42"/>
    <s v="India"/>
    <s v="Mumbai Vikhroli"/>
    <s v="Supervisor"/>
    <x v="0"/>
    <s v="Fully Meets"/>
    <x v="1"/>
    <n v="927396"/>
  </r>
  <r>
    <n v="3728"/>
    <s v="Aydan"/>
    <s v="Robbins"/>
    <d v="2021-12-23T00:00:00"/>
    <m/>
    <n v="45"/>
    <x v="1"/>
    <s v="Production Technician I"/>
    <s v="Tamara Grant"/>
    <s v="aydan.robbins@bilearner.com"/>
    <s v="Active"/>
    <n v="1"/>
    <n v="0"/>
    <x v="0"/>
    <s v="Part-Time"/>
    <m/>
    <x v="0"/>
    <x v="4"/>
    <s v="Splicing"/>
    <d v="1985-05-14T00:00:00"/>
    <n v="40"/>
    <s v="India"/>
    <s v="Mumbai Vikhroli"/>
    <s v="Laborer"/>
    <x v="1"/>
    <s v="Fully Meets"/>
    <x v="3"/>
    <n v="101880"/>
  </r>
  <r>
    <n v="3729"/>
    <s v="Heaven"/>
    <s v="Walls"/>
    <d v="2022-12-08T00:00:00"/>
    <d v="2023-07-04T00:00:00"/>
    <n v="6"/>
    <x v="3"/>
    <s v="Production Technician I"/>
    <s v="Natasha Spears"/>
    <s v="heaven.walls@bilearner.com"/>
    <s v="Active"/>
    <n v="1"/>
    <n v="0"/>
    <x v="0"/>
    <s v="Part-Time"/>
    <m/>
    <x v="0"/>
    <x v="4"/>
    <s v="Wireline Construction"/>
    <d v="1990-01-30T00:00:00"/>
    <n v="35"/>
    <s v="India"/>
    <s v="Mumbai Vikhroli"/>
    <s v="Supervisor"/>
    <x v="1"/>
    <s v="Fully Meets"/>
    <x v="1"/>
    <n v="116323.2"/>
  </r>
  <r>
    <n v="3730"/>
    <s v="Bobby"/>
    <s v="Chung"/>
    <d v="2022-01-18T00:00:00"/>
    <m/>
    <n v="44"/>
    <x v="1"/>
    <s v="Production Technician I"/>
    <s v="Sharon Vincent"/>
    <s v="bobby.chung@bilearner.com"/>
    <s v="Active"/>
    <n v="1"/>
    <n v="0"/>
    <x v="0"/>
    <s v="Temporary"/>
    <m/>
    <x v="0"/>
    <x v="4"/>
    <s v="Fielders"/>
    <d v="1990-10-25T00:00:00"/>
    <n v="34"/>
    <s v="India"/>
    <s v="Indore"/>
    <s v="Engineer"/>
    <x v="1"/>
    <s v="Fully Meets"/>
    <x v="0"/>
    <n v="125265.60000000001"/>
  </r>
  <r>
    <n v="3731"/>
    <s v="Maximus"/>
    <s v="Fields"/>
    <d v="2020-02-28T00:00:00"/>
    <d v="2022-12-14T00:00:00"/>
    <n v="33"/>
    <x v="1"/>
    <s v="Production Technician I"/>
    <s v="Kimberly Phelps"/>
    <s v="maximus.fields@bilearner.com"/>
    <s v="Active"/>
    <n v="1"/>
    <n v="0"/>
    <x v="2"/>
    <s v="Part-Time"/>
    <m/>
    <x v="0"/>
    <x v="4"/>
    <s v="Field Operations"/>
    <d v="1994-07-12T00:00:00"/>
    <n v="31"/>
    <s v="India"/>
    <s v="Indore"/>
    <s v="Engineer"/>
    <x v="1"/>
    <s v="Fully Meets"/>
    <x v="1"/>
    <n v="123168"/>
  </r>
  <r>
    <n v="3732"/>
    <s v="Orion"/>
    <s v="Ochoa"/>
    <d v="2020-05-31T00:00:00"/>
    <m/>
    <n v="64"/>
    <x v="0"/>
    <s v="Production Technician I"/>
    <s v="Charles Hoover"/>
    <s v="orion.ochoa@bilearner.com"/>
    <s v="Active"/>
    <n v="1"/>
    <n v="0"/>
    <x v="2"/>
    <s v="Part-Time"/>
    <m/>
    <x v="0"/>
    <x v="4"/>
    <s v="Field Operations"/>
    <d v="1997-08-01T00:00:00"/>
    <n v="28"/>
    <s v="India"/>
    <s v="Mumbai Vikhroli"/>
    <s v="Technician"/>
    <x v="1"/>
    <s v="Fully Meets"/>
    <x v="3"/>
    <n v="941136"/>
  </r>
  <r>
    <n v="3733"/>
    <s v="Halle"/>
    <s v="Boyd"/>
    <d v="2020-04-20T00:00:00"/>
    <d v="2022-07-23T00:00:00"/>
    <n v="27"/>
    <x v="1"/>
    <s v="Production Technician I"/>
    <s v="Deborah Stevens"/>
    <s v="halle.boyd@bilearner.com"/>
    <s v="Terminated"/>
    <n v="0"/>
    <n v="1"/>
    <x v="0"/>
    <s v="Part-Time"/>
    <s v="Early release of contract"/>
    <x v="2"/>
    <x v="4"/>
    <s v="Field Operations"/>
    <d v="1998-08-19T00:00:00"/>
    <n v="27"/>
    <s v="India"/>
    <s v="Mumbai Vikhroli"/>
    <s v="Driver"/>
    <x v="0"/>
    <s v="Fully Meets"/>
    <x v="1"/>
    <n v="407744.4"/>
  </r>
  <r>
    <n v="3734"/>
    <s v="Lindsey"/>
    <s v="Rocha"/>
    <d v="2019-03-07T00:00:00"/>
    <m/>
    <n v="78"/>
    <x v="0"/>
    <s v="Production Technician I"/>
    <s v="Melissa Alvarez"/>
    <s v="lindsey.rocha@bilearner.com"/>
    <s v="Active"/>
    <n v="1"/>
    <n v="0"/>
    <x v="1"/>
    <s v="Temporary"/>
    <m/>
    <x v="0"/>
    <x v="3"/>
    <s v="Technology / It"/>
    <d v="1993-05-08T00:00:00"/>
    <n v="32"/>
    <s v="India"/>
    <s v="Indore"/>
    <s v="Engineer"/>
    <x v="1"/>
    <s v="Fully Meets"/>
    <x v="1"/>
    <n v="138849.60000000001"/>
  </r>
  <r>
    <n v="3735"/>
    <s v="Chace"/>
    <s v="Gray"/>
    <d v="2019-05-29T00:00:00"/>
    <m/>
    <n v="76"/>
    <x v="0"/>
    <s v="Production Technician I"/>
    <s v="Joel Nichols"/>
    <s v="chace.gray@bilearner.com"/>
    <s v="Active"/>
    <n v="1"/>
    <n v="0"/>
    <x v="0"/>
    <s v="Temporary"/>
    <m/>
    <x v="0"/>
    <x v="4"/>
    <s v="Wireless"/>
    <d v="1991-05-19T00:00:00"/>
    <n v="34"/>
    <s v="India"/>
    <s v="Indore"/>
    <s v="Project Manager"/>
    <x v="1"/>
    <s v="Fully Meets"/>
    <x v="4"/>
    <n v="382195.20000000001"/>
  </r>
  <r>
    <n v="3736"/>
    <s v="Carsen"/>
    <s v="Wheeler"/>
    <d v="2020-10-18T00:00:00"/>
    <d v="2023-03-22T00:00:00"/>
    <n v="29"/>
    <x v="1"/>
    <s v="Production Technician I"/>
    <s v="Kimberly Soto"/>
    <s v="carsen.wheeler@bilearner.com"/>
    <s v="Active"/>
    <n v="1"/>
    <n v="0"/>
    <x v="1"/>
    <s v="Part-Time"/>
    <m/>
    <x v="0"/>
    <x v="4"/>
    <s v="Wireline Construction"/>
    <d v="1998-03-09T00:00:00"/>
    <n v="27"/>
    <s v="India"/>
    <s v="Indore"/>
    <s v="Laborer"/>
    <x v="1"/>
    <s v="Fully Meets"/>
    <x v="2"/>
    <n v="113984.4"/>
  </r>
  <r>
    <n v="3737"/>
    <s v="Arielle"/>
    <s v="Escobar"/>
    <d v="2018-11-19T00:00:00"/>
    <m/>
    <n v="82"/>
    <x v="0"/>
    <s v="Production Technician I"/>
    <s v="John Hill"/>
    <s v="arielle.escobar@bilearner.com"/>
    <s v="Active"/>
    <n v="1"/>
    <n v="0"/>
    <x v="2"/>
    <s v="Part-Time"/>
    <m/>
    <x v="0"/>
    <x v="1"/>
    <s v="People Services"/>
    <d v="1974-09-14T00:00:00"/>
    <n v="51"/>
    <s v="India"/>
    <s v="Indore"/>
    <s v="Director"/>
    <x v="1"/>
    <s v="Fully Meets"/>
    <x v="3"/>
    <n v="639852"/>
  </r>
  <r>
    <n v="3738"/>
    <s v="Kaitlynn"/>
    <s v="Blair"/>
    <d v="2022-04-15T00:00:00"/>
    <d v="2023-01-09T00:00:00"/>
    <n v="8"/>
    <x v="3"/>
    <s v="Production Technician II"/>
    <s v="Steven Carter"/>
    <s v="kaitlynn.blair@bilearner.com"/>
    <s v="Terminated"/>
    <n v="0"/>
    <n v="1"/>
    <x v="1"/>
    <s v="Temporary"/>
    <s v="Others"/>
    <x v="2"/>
    <x v="4"/>
    <s v="General - Con"/>
    <d v="1998-02-02T00:00:00"/>
    <n v="27"/>
    <s v="India"/>
    <s v="Mumbai Vikhroli"/>
    <s v="Lineman"/>
    <x v="0"/>
    <s v="Fully Meets"/>
    <x v="1"/>
    <n v="931092"/>
  </r>
  <r>
    <n v="3739"/>
    <s v="Amir"/>
    <s v="Melendez"/>
    <d v="2018-08-24T00:00:00"/>
    <d v="2021-03-22T00:00:00"/>
    <n v="30"/>
    <x v="1"/>
    <s v="Production Technician II"/>
    <s v="Rachel Pham"/>
    <s v="amir.melendez@bilearner.com"/>
    <s v="Terminated"/>
    <n v="0"/>
    <n v="1"/>
    <x v="1"/>
    <s v="Temporary"/>
    <s v="Career Opportunity"/>
    <x v="1"/>
    <x v="4"/>
    <s v="Field Operations"/>
    <d v="1997-09-15T00:00:00"/>
    <n v="28"/>
    <s v="India"/>
    <s v="Indore"/>
    <s v="Tower Hand"/>
    <x v="0"/>
    <s v="Fully Meets"/>
    <x v="1"/>
    <n v="705456"/>
  </r>
  <r>
    <n v="3740"/>
    <s v="Monique"/>
    <s v="Buckley"/>
    <d v="2022-10-15T00:00:00"/>
    <d v="2023-02-17T00:00:00"/>
    <n v="4"/>
    <x v="4"/>
    <s v="Production Technician II"/>
    <s v="Christopher Cunningham"/>
    <s v="monique.buckley@bilearner.com"/>
    <s v="Terminated"/>
    <n v="0"/>
    <n v="1"/>
    <x v="1"/>
    <s v="Part-Time"/>
    <s v="Career Opportunity"/>
    <x v="1"/>
    <x v="1"/>
    <s v="People Services"/>
    <d v="2000-01-25T00:00:00"/>
    <n v="25"/>
    <s v="India"/>
    <s v="Indore"/>
    <s v="Intern"/>
    <x v="0"/>
    <s v="Fully Meets"/>
    <x v="0"/>
    <n v="864624"/>
  </r>
  <r>
    <n v="3741"/>
    <s v="Clark"/>
    <s v="Blanchard"/>
    <d v="2023-02-27T00:00:00"/>
    <d v="2023-03-28T00:00:00"/>
    <n v="1"/>
    <x v="4"/>
    <s v="Production Technician II"/>
    <s v="Brittany Marshall"/>
    <s v="clark.blanchard@bilearner.com"/>
    <s v="Terminated"/>
    <n v="0"/>
    <n v="1"/>
    <x v="1"/>
    <s v="Temporary"/>
    <s v="Career Opportunity"/>
    <x v="1"/>
    <x v="4"/>
    <s v="Field Operations"/>
    <d v="1899-12-31T00:00:00"/>
    <n v="125"/>
    <s v="India"/>
    <s v="Mumbai Vikhroli"/>
    <s v="Engineer"/>
    <x v="0"/>
    <s v="Fully Meets"/>
    <x v="4"/>
    <n v="214788"/>
  </r>
  <r>
    <n v="3742"/>
    <s v="Gabriel"/>
    <s v="Pearson"/>
    <d v="2021-09-22T00:00:00"/>
    <d v="2023-05-15T00:00:00"/>
    <n v="19"/>
    <x v="2"/>
    <s v="Production Technician II"/>
    <s v="Ryan Anderson"/>
    <s v="gabriel.pearson@bilearner.com"/>
    <s v="Active"/>
    <n v="1"/>
    <n v="0"/>
    <x v="0"/>
    <s v="Temporary"/>
    <m/>
    <x v="0"/>
    <x v="4"/>
    <s v="Field Operations"/>
    <d v="1899-12-31T00:00:00"/>
    <n v="125"/>
    <s v="India"/>
    <s v="Mumbai Vikhroli"/>
    <s v="Manager"/>
    <x v="0"/>
    <s v="Fully Meets"/>
    <x v="2"/>
    <n v="741552"/>
  </r>
  <r>
    <n v="3743"/>
    <s v="Mercedes"/>
    <s v="Cook"/>
    <d v="2020-05-30T00:00:00"/>
    <m/>
    <n v="64"/>
    <x v="0"/>
    <s v="Production Technician I"/>
    <s v="Stephanie Valdez"/>
    <s v="mercedes.cook@bilearner.com"/>
    <s v="Active"/>
    <n v="1"/>
    <n v="0"/>
    <x v="0"/>
    <s v="Part-Time"/>
    <m/>
    <x v="0"/>
    <x v="4"/>
    <s v="General - Con"/>
    <d v="1899-12-31T00:00:00"/>
    <n v="125"/>
    <s v="India"/>
    <s v="Mumbai Vikhroli"/>
    <s v="Locator"/>
    <x v="1"/>
    <s v="Fully Meets"/>
    <x v="2"/>
    <n v="531000"/>
  </r>
  <r>
    <n v="3744"/>
    <s v="Skyler"/>
    <s v="Blankenship"/>
    <d v="2020-09-11T00:00:00"/>
    <m/>
    <n v="60"/>
    <x v="0"/>
    <s v="Production Technician I"/>
    <s v="Christopher Garcia"/>
    <s v="skyler.blankenship@bilearner.com"/>
    <s v="Active"/>
    <n v="1"/>
    <n v="0"/>
    <x v="2"/>
    <s v="Full-Time"/>
    <m/>
    <x v="0"/>
    <x v="4"/>
    <s v="Aerial"/>
    <d v="1899-12-31T00:00:00"/>
    <n v="125"/>
    <s v="India"/>
    <s v="Mumbai Vikhroli"/>
    <s v="Lineman"/>
    <x v="0"/>
    <s v="Fully Meets"/>
    <x v="3"/>
    <n v="925092"/>
  </r>
  <r>
    <n v="3745"/>
    <s v="Jordan"/>
    <s v="Davis"/>
    <d v="2019-05-31T00:00:00"/>
    <d v="2020-10-06T00:00:00"/>
    <n v="16"/>
    <x v="2"/>
    <s v="Production Technician I"/>
    <s v="Sarah Cross"/>
    <s v="jordan.davis@bilearner.com"/>
    <s v="Terminated"/>
    <n v="0"/>
    <n v="1"/>
    <x v="1"/>
    <s v="Full-Time"/>
    <s v="Career Opportunity"/>
    <x v="1"/>
    <x v="4"/>
    <s v="General - Con"/>
    <d v="1983-12-15T00:00:00"/>
    <n v="41"/>
    <s v="India"/>
    <s v="Indore"/>
    <s v="Technician"/>
    <x v="1"/>
    <s v="Fully Meets"/>
    <x v="0"/>
    <n v="903048"/>
  </r>
  <r>
    <n v="3746"/>
    <s v="Bridget"/>
    <s v="Wu"/>
    <d v="2020-07-13T00:00:00"/>
    <m/>
    <n v="62"/>
    <x v="0"/>
    <s v="Production Technician I"/>
    <s v="Judy Lambert"/>
    <s v="bridget.wu@bilearner.com"/>
    <s v="Active"/>
    <n v="1"/>
    <n v="0"/>
    <x v="2"/>
    <s v="Full-Time"/>
    <m/>
    <x v="0"/>
    <x v="4"/>
    <s v="Shop (Fleet)"/>
    <d v="1983-01-07T00:00:00"/>
    <n v="42"/>
    <s v="India"/>
    <s v="Indore"/>
    <s v="Mechanic"/>
    <x v="1"/>
    <s v="Fully Meets"/>
    <x v="1"/>
    <n v="620988"/>
  </r>
  <r>
    <n v="3747"/>
    <s v="Gabriel"/>
    <s v="Kirk"/>
    <d v="2021-09-09T00:00:00"/>
    <d v="2023-02-10T00:00:00"/>
    <n v="17"/>
    <x v="2"/>
    <s v="Production Technician I"/>
    <s v="Chelsea Bright"/>
    <s v="gabriel.kirk@bilearner.com"/>
    <s v="Terminated"/>
    <n v="0"/>
    <n v="1"/>
    <x v="2"/>
    <s v="Temporary"/>
    <s v="Others"/>
    <x v="2"/>
    <x v="3"/>
    <s v="Technology / It"/>
    <d v="1991-12-27T00:00:00"/>
    <n v="33"/>
    <s v="India"/>
    <s v="Indore"/>
    <s v="Technician"/>
    <x v="1"/>
    <s v="Fully Meets"/>
    <x v="2"/>
    <n v="137284.79999999999"/>
  </r>
  <r>
    <n v="3748"/>
    <s v="Aron"/>
    <s v="Ali"/>
    <d v="2019-04-06T00:00:00"/>
    <m/>
    <n v="78"/>
    <x v="0"/>
    <s v="Production Technician I"/>
    <s v="Shawn Mckay"/>
    <s v="aron.ali@bilearner.com"/>
    <s v="Active"/>
    <n v="1"/>
    <n v="0"/>
    <x v="1"/>
    <s v="Part-Time"/>
    <m/>
    <x v="0"/>
    <x v="4"/>
    <s v="General - Con"/>
    <d v="1984-05-13T00:00:00"/>
    <n v="41"/>
    <s v="India"/>
    <s v="Indore"/>
    <s v="Laborer"/>
    <x v="1"/>
    <s v="Fully Meets"/>
    <x v="4"/>
    <n v="120840"/>
  </r>
  <r>
    <n v="3749"/>
    <s v="Kayden"/>
    <s v="Soto"/>
    <d v="2021-02-16T00:00:00"/>
    <m/>
    <n v="55"/>
    <x v="1"/>
    <s v="Production Technician I"/>
    <s v="Samantha Pugh"/>
    <s v="kayden.soto@bilearner.com"/>
    <s v="Active"/>
    <n v="1"/>
    <n v="0"/>
    <x v="1"/>
    <s v="Full-Time"/>
    <m/>
    <x v="0"/>
    <x v="4"/>
    <s v="Project Management - Eng"/>
    <d v="1963-05-02T00:00:00"/>
    <n v="62"/>
    <s v="India"/>
    <s v="Mumbai Vikhroli"/>
    <s v="Planner"/>
    <x v="0"/>
    <s v="Fully Meets"/>
    <x v="0"/>
    <n v="568596"/>
  </r>
  <r>
    <n v="3750"/>
    <s v="Micaela"/>
    <s v="Conner"/>
    <d v="2020-02-17T00:00:00"/>
    <m/>
    <n v="67"/>
    <x v="0"/>
    <s v="Production Technician I"/>
    <s v="Sheryl Curtis"/>
    <s v="micaela.conner@bilearner.com"/>
    <s v="Active"/>
    <n v="1"/>
    <n v="0"/>
    <x v="1"/>
    <s v="Part-Time"/>
    <m/>
    <x v="0"/>
    <x v="4"/>
    <s v="Engineers"/>
    <d v="1992-10-19T00:00:00"/>
    <n v="32"/>
    <s v="India"/>
    <s v="Mumbai Vikhroli"/>
    <s v="Engineer"/>
    <x v="1"/>
    <s v="Fully Meets"/>
    <x v="4"/>
    <n v="735948"/>
  </r>
  <r>
    <n v="3751"/>
    <s v="Arthur"/>
    <s v="Mitchell"/>
    <d v="2021-10-15T00:00:00"/>
    <m/>
    <n v="47"/>
    <x v="1"/>
    <s v="Production Technician I"/>
    <s v="Eric Knight"/>
    <s v="arthur.mitchell@bilearner.com"/>
    <s v="Active"/>
    <n v="1"/>
    <n v="0"/>
    <x v="0"/>
    <s v="Full-Time"/>
    <m/>
    <x v="0"/>
    <x v="4"/>
    <s v="Aerial"/>
    <d v="1984-06-06T00:00:00"/>
    <n v="41"/>
    <s v="India"/>
    <s v="Mumbai Vikhroli"/>
    <s v="Model Assistant"/>
    <x v="1"/>
    <s v="Fully Meets"/>
    <x v="1"/>
    <n v="563976"/>
  </r>
  <r>
    <n v="3752"/>
    <s v="Deven"/>
    <s v="Morse"/>
    <d v="2022-07-06T00:00:00"/>
    <m/>
    <n v="39"/>
    <x v="1"/>
    <s v="Production Technician I"/>
    <s v="Morgan Ross"/>
    <s v="deven.morse@bilearner.com"/>
    <s v="Active"/>
    <n v="1"/>
    <n v="0"/>
    <x v="1"/>
    <s v="Temporary"/>
    <m/>
    <x v="0"/>
    <x v="4"/>
    <s v="Engineers"/>
    <d v="1979-10-06T00:00:00"/>
    <n v="46"/>
    <s v="India"/>
    <s v="Mumbai Vikhroli"/>
    <s v="Engineer"/>
    <x v="1"/>
    <s v="Fully Meets"/>
    <x v="2"/>
    <n v="696204"/>
  </r>
  <r>
    <n v="3753"/>
    <s v="George"/>
    <s v="Villegas"/>
    <d v="2019-03-05T00:00:00"/>
    <d v="2020-12-10T00:00:00"/>
    <n v="21"/>
    <x v="2"/>
    <s v="Production Technician I"/>
    <s v="Laura Mcpherson"/>
    <s v="george.villegas@bilearner.com"/>
    <s v="Active"/>
    <n v="1"/>
    <n v="0"/>
    <x v="2"/>
    <s v="Part-Time"/>
    <m/>
    <x v="0"/>
    <x v="4"/>
    <s v="Project Management - Eng"/>
    <d v="1992-06-20T00:00:00"/>
    <n v="33"/>
    <s v="India"/>
    <s v="Mumbai Vikhroli"/>
    <s v="Planner"/>
    <x v="1"/>
    <s v="Fully Meets"/>
    <x v="0"/>
    <n v="659112"/>
  </r>
  <r>
    <n v="3754"/>
    <s v="Arielle"/>
    <s v="Potts"/>
    <d v="2020-06-02T00:00:00"/>
    <d v="2022-01-25T00:00:00"/>
    <n v="19"/>
    <x v="2"/>
    <s v="Production Technician I"/>
    <s v="Sarah Morgan"/>
    <s v="arielle.potts@bilearner.com"/>
    <s v="Active"/>
    <n v="1"/>
    <n v="0"/>
    <x v="1"/>
    <s v="Full-Time"/>
    <m/>
    <x v="0"/>
    <x v="4"/>
    <s v="Project Management - Con"/>
    <d v="1972-03-20T00:00:00"/>
    <n v="53"/>
    <s v="India"/>
    <s v="Mumbai Vikhroli"/>
    <s v="Engineer"/>
    <x v="1"/>
    <s v="Fully Meets"/>
    <x v="4"/>
    <n v="696356.4"/>
  </r>
  <r>
    <n v="3755"/>
    <s v="Maxwell"/>
    <s v="Howell"/>
    <d v="2020-11-26T00:00:00"/>
    <d v="2023-02-17T00:00:00"/>
    <n v="26"/>
    <x v="1"/>
    <s v="Production Technician I"/>
    <s v="Emily Church"/>
    <s v="maxwell.howell@bilearner.com"/>
    <s v="Terminated"/>
    <n v="0"/>
    <n v="1"/>
    <x v="1"/>
    <s v="Full-Time"/>
    <s v="Career Opportunity"/>
    <x v="1"/>
    <x v="4"/>
    <s v="Executive"/>
    <d v="1960-03-07T00:00:00"/>
    <n v="65"/>
    <s v="India"/>
    <s v="Mumbai Vikhroli"/>
    <s v="Manager"/>
    <x v="0"/>
    <s v="Fully Meets"/>
    <x v="0"/>
    <n v="694668"/>
  </r>
  <r>
    <n v="3756"/>
    <s v="Junior"/>
    <s v="Bridges"/>
    <d v="2021-05-24T00:00:00"/>
    <m/>
    <n v="52"/>
    <x v="1"/>
    <s v="Production Technician I"/>
    <s v="Melissa Hernandez"/>
    <s v="junior.bridges@bilearner.com"/>
    <s v="Active"/>
    <n v="1"/>
    <n v="0"/>
    <x v="1"/>
    <s v="Temporary"/>
    <m/>
    <x v="0"/>
    <x v="4"/>
    <s v="Field Operations"/>
    <d v="1972-08-11T00:00:00"/>
    <n v="53"/>
    <s v="India"/>
    <s v="Mumbai Vikhroli"/>
    <s v="Driller"/>
    <x v="0"/>
    <s v="Fully Meets"/>
    <x v="1"/>
    <n v="242047.2"/>
  </r>
  <r>
    <n v="3757"/>
    <s v="Salvatore"/>
    <s v="Noble"/>
    <d v="2022-10-17T00:00:00"/>
    <d v="2023-03-26T00:00:00"/>
    <n v="5"/>
    <x v="4"/>
    <s v="Production Technician I"/>
    <s v="Debra Yang"/>
    <s v="salvatore.noble@bilearner.com"/>
    <s v="Terminated"/>
    <n v="0"/>
    <n v="1"/>
    <x v="1"/>
    <s v="Part-Time"/>
    <s v="Career Opportunity"/>
    <x v="1"/>
    <x v="4"/>
    <s v="Aerial"/>
    <d v="1962-01-17T00:00:00"/>
    <n v="63"/>
    <s v="India"/>
    <s v="Mumbai Vikhroli"/>
    <s v="Lineman"/>
    <x v="1"/>
    <s v="Fully Meets"/>
    <x v="2"/>
    <n v="106210.8"/>
  </r>
  <r>
    <n v="3758"/>
    <s v="Heath"/>
    <s v="Hodges"/>
    <d v="2022-11-16T00:00:00"/>
    <d v="2023-06-24T00:00:00"/>
    <n v="7"/>
    <x v="3"/>
    <s v="Production Technician I"/>
    <s v="Alejandro Palmer"/>
    <s v="heath.hodges@bilearner.com"/>
    <s v="Terminated"/>
    <n v="0"/>
    <n v="1"/>
    <x v="0"/>
    <s v="Temporary"/>
    <s v="End of Contract"/>
    <x v="1"/>
    <x v="4"/>
    <s v="Engineers"/>
    <d v="1985-08-23T00:00:00"/>
    <n v="40"/>
    <s v="India"/>
    <s v="Mumbai Vikhroli"/>
    <s v="Engineer"/>
    <x v="1"/>
    <s v="Fully Meets"/>
    <x v="1"/>
    <n v="651396"/>
  </r>
  <r>
    <n v="3759"/>
    <s v="Gabriella"/>
    <s v="Warner"/>
    <d v="2022-05-01T00:00:00"/>
    <d v="2022-09-25T00:00:00"/>
    <n v="4"/>
    <x v="4"/>
    <s v="Production Technician I"/>
    <s v="Emily Pugh"/>
    <s v="gabriella.warner@bilearner.com"/>
    <s v="Active"/>
    <n v="1"/>
    <n v="0"/>
    <x v="0"/>
    <s v="Full-Time"/>
    <m/>
    <x v="0"/>
    <x v="4"/>
    <s v="Yard (Material Handling)"/>
    <d v="1976-10-13T00:00:00"/>
    <n v="48"/>
    <s v="India"/>
    <s v="Indore"/>
    <s v="Laborer"/>
    <x v="1"/>
    <s v="Fully Meets"/>
    <x v="4"/>
    <n v="937512"/>
  </r>
  <r>
    <n v="3760"/>
    <s v="Ryan"/>
    <s v="Tate"/>
    <d v="2021-08-24T00:00:00"/>
    <m/>
    <n v="49"/>
    <x v="1"/>
    <s v="Production Technician I"/>
    <s v="Sherry Morris"/>
    <s v="ryan.tate@bilearner.com"/>
    <s v="Active"/>
    <n v="1"/>
    <n v="0"/>
    <x v="1"/>
    <s v="Part-Time"/>
    <m/>
    <x v="0"/>
    <x v="4"/>
    <s v="General - Con"/>
    <d v="1982-03-09T00:00:00"/>
    <n v="43"/>
    <s v="India"/>
    <s v="Mumbai Vikhroli"/>
    <s v="Technician"/>
    <x v="1"/>
    <s v="Fully Meets"/>
    <x v="1"/>
    <n v="148712.4"/>
  </r>
  <r>
    <n v="3761"/>
    <s v="Hazel"/>
    <s v="Vincent"/>
    <d v="2023-06-22T00:00:00"/>
    <d v="2023-07-10T00:00:00"/>
    <n v="0"/>
    <x v="4"/>
    <s v="Production Technician II"/>
    <s v="Melissa Conrad"/>
    <s v="hazel.vincent@bilearner.com"/>
    <s v="Active"/>
    <n v="1"/>
    <n v="0"/>
    <x v="0"/>
    <s v="Full-Time"/>
    <m/>
    <x v="0"/>
    <x v="4"/>
    <s v="General - Sga"/>
    <d v="1964-10-27T00:00:00"/>
    <n v="60"/>
    <s v="India"/>
    <s v="Indore"/>
    <s v="Assistant"/>
    <x v="0"/>
    <s v="Fully Meets"/>
    <x v="4"/>
    <n v="687864"/>
  </r>
  <r>
    <n v="3762"/>
    <s v="Gavyn"/>
    <s v="Riggs"/>
    <d v="2020-07-18T00:00:00"/>
    <m/>
    <n v="62"/>
    <x v="0"/>
    <s v="Production Technician II"/>
    <s v="Lauren Villarreal"/>
    <s v="gavyn.riggs@bilearner.com"/>
    <s v="Active"/>
    <n v="1"/>
    <n v="0"/>
    <x v="2"/>
    <s v="Temporary"/>
    <m/>
    <x v="0"/>
    <x v="2"/>
    <s v="Engineers"/>
    <d v="1987-04-22T00:00:00"/>
    <n v="38"/>
    <s v="India"/>
    <s v="Mumbai Vikhroli"/>
    <s v="Engineer"/>
    <x v="0"/>
    <s v="Fully Meets"/>
    <x v="2"/>
    <n v="682560"/>
  </r>
  <r>
    <n v="3763"/>
    <s v="Giancarlo"/>
    <s v="Cross"/>
    <d v="2023-01-12T00:00:00"/>
    <d v="2023-02-06T00:00:00"/>
    <n v="0"/>
    <x v="4"/>
    <s v="Production Technician II"/>
    <s v="Randall Williams"/>
    <s v="giancarlo.cross@bilearner.com"/>
    <s v="Terminated"/>
    <n v="0"/>
    <n v="1"/>
    <x v="1"/>
    <s v="Full-Time"/>
    <s v="Career Opportunity"/>
    <x v="1"/>
    <x v="0"/>
    <s v="Finance &amp; Accounting"/>
    <d v="1976-09-10T00:00:00"/>
    <n v="49"/>
    <s v="India"/>
    <s v="Mumbai Vikhroli"/>
    <s v="Clerk"/>
    <x v="0"/>
    <s v="Fully Meets"/>
    <x v="1"/>
    <n v="488472"/>
  </r>
  <r>
    <n v="3764"/>
    <s v="Cristal"/>
    <s v="Bradshaw"/>
    <d v="2022-02-16T00:00:00"/>
    <m/>
    <n v="43"/>
    <x v="1"/>
    <s v="Production Technician II"/>
    <s v="Tiffany Stone"/>
    <s v="cristal.bradshaw@bilearner.com"/>
    <s v="Active"/>
    <n v="1"/>
    <n v="0"/>
    <x v="1"/>
    <s v="Temporary"/>
    <m/>
    <x v="0"/>
    <x v="2"/>
    <s v="General - Sga"/>
    <d v="1978-03-09T00:00:00"/>
    <n v="47"/>
    <s v="India"/>
    <s v="Mumbai Vikhroli"/>
    <s v="Manager"/>
    <x v="0"/>
    <s v="Fully Meets"/>
    <x v="1"/>
    <n v="231068.4"/>
  </r>
  <r>
    <n v="3765"/>
    <s v="Guadalupe"/>
    <s v="Burke"/>
    <d v="2022-09-02T00:00:00"/>
    <m/>
    <n v="37"/>
    <x v="1"/>
    <s v="Production Technician II"/>
    <s v="Eric Smith"/>
    <s v="guadalupe.burke@bilearner.com"/>
    <s v="Active"/>
    <n v="1"/>
    <n v="0"/>
    <x v="2"/>
    <s v="Temporary"/>
    <m/>
    <x v="0"/>
    <x v="2"/>
    <s v="Yard (Material Handling)"/>
    <d v="1980-12-25T00:00:00"/>
    <n v="44"/>
    <s v="India"/>
    <s v="Mumbai Vikhroli"/>
    <s v="Runner"/>
    <x v="0"/>
    <s v="Fully Meets"/>
    <x v="1"/>
    <n v="523668"/>
  </r>
  <r>
    <n v="3766"/>
    <s v="Elisa"/>
    <s v="Henry"/>
    <d v="2019-02-02T00:00:00"/>
    <d v="2023-02-03T00:00:00"/>
    <n v="48"/>
    <x v="1"/>
    <s v="Production Technician II"/>
    <s v="Taylor Morris"/>
    <s v="elisa.henry@bilearner.com"/>
    <s v="Active"/>
    <n v="1"/>
    <n v="0"/>
    <x v="2"/>
    <s v="Part-Time"/>
    <m/>
    <x v="0"/>
    <x v="2"/>
    <s v="Yard (Material Handling)"/>
    <d v="1971-08-21T00:00:00"/>
    <n v="54"/>
    <s v="India"/>
    <s v="Mumbai Vikhroli"/>
    <s v="Manager"/>
    <x v="0"/>
    <s v="Fully Meets"/>
    <x v="1"/>
    <n v="639396"/>
  </r>
  <r>
    <n v="3767"/>
    <s v="Kale"/>
    <s v="Fischer"/>
    <d v="2021-08-26T00:00:00"/>
    <d v="2022-09-05T00:00:00"/>
    <n v="12"/>
    <x v="2"/>
    <s v="Production Technician I"/>
    <s v="Zachary Nelson"/>
    <s v="kale.fischer@bilearner.com"/>
    <s v="Terminated"/>
    <n v="0"/>
    <n v="1"/>
    <x v="1"/>
    <s v="Part-Time"/>
    <s v="Career Opportunity"/>
    <x v="1"/>
    <x v="2"/>
    <s v="General - Con"/>
    <d v="1978-01-17T00:00:00"/>
    <n v="47"/>
    <s v="India"/>
    <s v="Mumbai Vikhroli"/>
    <s v="Laborer"/>
    <x v="0"/>
    <s v="Fully Meets"/>
    <x v="2"/>
    <n v="126000"/>
  </r>
  <r>
    <n v="3768"/>
    <s v="Morgan"/>
    <s v="Blackwell"/>
    <d v="2020-12-31T00:00:00"/>
    <m/>
    <n v="57"/>
    <x v="1"/>
    <s v="Production Technician I"/>
    <s v="David Garcia"/>
    <s v="morgan.blackwell@bilearner.com"/>
    <s v="Active"/>
    <n v="1"/>
    <n v="0"/>
    <x v="0"/>
    <s v="Full-Time"/>
    <m/>
    <x v="0"/>
    <x v="2"/>
    <s v="Catv"/>
    <d v="1986-08-24T00:00:00"/>
    <n v="39"/>
    <s v="India"/>
    <s v="Mumbai Vikhroli"/>
    <s v="Foreman"/>
    <x v="0"/>
    <s v="Fully Meets"/>
    <x v="0"/>
    <n v="642672"/>
  </r>
  <r>
    <n v="3769"/>
    <s v="Ivan"/>
    <s v="Wright"/>
    <d v="2020-12-12T00:00:00"/>
    <m/>
    <n v="57"/>
    <x v="1"/>
    <s v="Production Technician I"/>
    <s v="Laura Chavez"/>
    <s v="ivan.wright@bilearner.com"/>
    <s v="Active"/>
    <n v="1"/>
    <n v="0"/>
    <x v="1"/>
    <s v="Full-Time"/>
    <m/>
    <x v="0"/>
    <x v="2"/>
    <s v="Fielders"/>
    <d v="1970-02-25T00:00:00"/>
    <n v="55"/>
    <s v="India"/>
    <s v="Mumbai Vikhroli"/>
    <s v="Engineer"/>
    <x v="1"/>
    <s v="Fully Meets"/>
    <x v="1"/>
    <n v="503484"/>
  </r>
  <r>
    <n v="3770"/>
    <s v="Nayeli"/>
    <s v="Hood"/>
    <d v="2022-01-13T00:00:00"/>
    <d v="2023-04-11T00:00:00"/>
    <n v="14"/>
    <x v="2"/>
    <s v="Production Technician I"/>
    <s v="Rachel Jones"/>
    <s v="nayeli.hood@bilearner.com"/>
    <s v="Terminated"/>
    <n v="0"/>
    <n v="1"/>
    <x v="0"/>
    <s v="Temporary"/>
    <s v="Contract Termination"/>
    <x v="2"/>
    <x v="2"/>
    <s v="Aerial"/>
    <d v="1996-03-01T00:00:00"/>
    <n v="29"/>
    <s v="India"/>
    <s v="Mumbai Vikhroli"/>
    <s v="Lineman"/>
    <x v="1"/>
    <s v="Fully Meets"/>
    <x v="1"/>
    <n v="106252.8"/>
  </r>
  <r>
    <n v="3771"/>
    <s v="Marilyn"/>
    <s v="Smith"/>
    <d v="2021-01-24T00:00:00"/>
    <d v="2023-05-07T00:00:00"/>
    <n v="27"/>
    <x v="1"/>
    <s v="Production Technician I"/>
    <s v="Kathryn Jones"/>
    <s v="marilyn.smith@bilearner.com"/>
    <s v="Terminated"/>
    <n v="0"/>
    <n v="1"/>
    <x v="2"/>
    <s v="Temporary"/>
    <s v="Others"/>
    <x v="2"/>
    <x v="2"/>
    <s v="General - Con"/>
    <d v="1983-06-03T00:00:00"/>
    <n v="42"/>
    <s v="India"/>
    <s v="Mumbai Vikhroli"/>
    <s v="Foreman"/>
    <x v="1"/>
    <s v="Fully Meets"/>
    <x v="1"/>
    <n v="745416"/>
  </r>
  <r>
    <n v="3772"/>
    <s v="Zoie"/>
    <s v="Rowland"/>
    <d v="2022-02-08T00:00:00"/>
    <d v="2022-07-22T00:00:00"/>
    <n v="5"/>
    <x v="4"/>
    <s v="Production Technician I"/>
    <s v="Mrs. Rachel Henry"/>
    <s v="zoie.rowland@bilearner.com"/>
    <s v="Active"/>
    <n v="1"/>
    <n v="0"/>
    <x v="1"/>
    <s v="Temporary"/>
    <m/>
    <x v="0"/>
    <x v="2"/>
    <s v="Engineers"/>
    <d v="2000-10-25T00:00:00"/>
    <n v="24"/>
    <s v="India"/>
    <s v="Mumbai Vikhroli"/>
    <s v="Engineer"/>
    <x v="0"/>
    <s v="Fully Meets"/>
    <x v="1"/>
    <n v="473568"/>
  </r>
  <r>
    <n v="3773"/>
    <s v="Ann"/>
    <s v="Nguyen"/>
    <d v="2020-10-11T00:00:00"/>
    <d v="2022-02-26T00:00:00"/>
    <n v="16"/>
    <x v="2"/>
    <s v="Production Technician I"/>
    <s v="Laura Hernandez"/>
    <s v="ann.nguyen@bilearner.com"/>
    <s v="Terminated"/>
    <n v="0"/>
    <n v="1"/>
    <x v="2"/>
    <s v="Temporary"/>
    <s v="Others"/>
    <x v="2"/>
    <x v="2"/>
    <s v="Engineers"/>
    <d v="1997-01-03T00:00:00"/>
    <n v="28"/>
    <s v="India"/>
    <s v="Mumbai Vikhroli"/>
    <s v="Engineer"/>
    <x v="0"/>
    <s v="Fully Meets"/>
    <x v="1"/>
    <n v="971028"/>
  </r>
  <r>
    <n v="3774"/>
    <s v="Ramiro"/>
    <s v="Savage"/>
    <d v="2019-06-20T00:00:00"/>
    <d v="2021-10-13T00:00:00"/>
    <n v="27"/>
    <x v="1"/>
    <s v="Production Technician I"/>
    <s v="Justin Stanley"/>
    <s v="ramiro.savage@bilearner.com"/>
    <s v="Active"/>
    <n v="1"/>
    <n v="0"/>
    <x v="2"/>
    <s v="Full-Time"/>
    <m/>
    <x v="0"/>
    <x v="2"/>
    <s v="Engineers"/>
    <d v="1990-08-05T00:00:00"/>
    <n v="35"/>
    <s v="India"/>
    <s v="Mumbai Vikhroli"/>
    <s v="Engineer"/>
    <x v="1"/>
    <s v="Fully Meets"/>
    <x v="1"/>
    <n v="290000.40000000002"/>
  </r>
  <r>
    <n v="3775"/>
    <s v="Karma"/>
    <s v="Koch"/>
    <d v="2021-07-13T00:00:00"/>
    <d v="2022-11-26T00:00:00"/>
    <n v="16"/>
    <x v="2"/>
    <s v="Production Technician I"/>
    <s v="Amy Ross"/>
    <s v="karma.koch@bilearner.com"/>
    <s v="Active"/>
    <n v="1"/>
    <n v="0"/>
    <x v="0"/>
    <s v="Part-Time"/>
    <m/>
    <x v="0"/>
    <x v="2"/>
    <s v="Field Operations"/>
    <d v="1992-01-20T00:00:00"/>
    <n v="33"/>
    <s v="India"/>
    <s v="Mumbai Vikhroli"/>
    <s v="Laborer"/>
    <x v="1"/>
    <s v="Fully Meets"/>
    <x v="1"/>
    <n v="590308.80000000005"/>
  </r>
  <r>
    <n v="3776"/>
    <s v="Jacqueline"/>
    <s v="Hendrix"/>
    <d v="2021-10-14T00:00:00"/>
    <d v="2021-10-30T00:00:00"/>
    <n v="0"/>
    <x v="4"/>
    <s v="Production Technician I"/>
    <s v="Benjamin Yates"/>
    <s v="jacqueline.hendrix@bilearner.com"/>
    <s v="Active"/>
    <n v="1"/>
    <n v="0"/>
    <x v="0"/>
    <s v="Full-Time"/>
    <m/>
    <x v="0"/>
    <x v="2"/>
    <s v="General - Eng"/>
    <d v="1992-01-09T00:00:00"/>
    <n v="33"/>
    <s v="India"/>
    <s v="Mumbai Vikhroli"/>
    <s v="Administrative"/>
    <x v="1"/>
    <s v="Fully Meets"/>
    <x v="1"/>
    <n v="827400"/>
  </r>
  <r>
    <n v="3777"/>
    <s v="Kaitlin"/>
    <s v="Barker"/>
    <d v="2021-11-09T00:00:00"/>
    <m/>
    <n v="46"/>
    <x v="1"/>
    <s v="Production Technician I"/>
    <s v="Penny Estrada"/>
    <s v="kaitlin.barker@bilearner.com"/>
    <s v="Active"/>
    <n v="1"/>
    <n v="0"/>
    <x v="0"/>
    <s v="Temporary"/>
    <m/>
    <x v="0"/>
    <x v="2"/>
    <s v="Aerial"/>
    <d v="1981-09-02T00:00:00"/>
    <n v="44"/>
    <s v="India"/>
    <s v="Mumbai Vikhroli"/>
    <s v="Lineman"/>
    <x v="1"/>
    <s v="Fully Meets"/>
    <x v="1"/>
    <n v="613680"/>
  </r>
  <r>
    <n v="3778"/>
    <s v="Semaj"/>
    <s v="Griffith"/>
    <d v="2023-04-02T00:00:00"/>
    <d v="2023-07-27T00:00:00"/>
    <n v="3"/>
    <x v="4"/>
    <s v="Production Technician I"/>
    <s v="Frank Freeman"/>
    <s v="semaj.griffith@bilearner.com"/>
    <s v="Active"/>
    <n v="1"/>
    <n v="0"/>
    <x v="1"/>
    <s v="Full-Time"/>
    <m/>
    <x v="0"/>
    <x v="2"/>
    <s v="Wireline Construction"/>
    <d v="1985-06-03T00:00:00"/>
    <n v="40"/>
    <s v="India"/>
    <s v="Indore"/>
    <s v="Groundman"/>
    <x v="1"/>
    <s v="Fully Meets"/>
    <x v="1"/>
    <n v="920592"/>
  </r>
  <r>
    <n v="3779"/>
    <s v="Damian"/>
    <s v="Burke"/>
    <d v="2022-10-19T00:00:00"/>
    <d v="2023-05-03T00:00:00"/>
    <n v="6"/>
    <x v="3"/>
    <s v="Production Technician I"/>
    <s v="Regina Bryant MD"/>
    <s v="damian.burke@bilearner.com"/>
    <s v="Terminated"/>
    <n v="0"/>
    <n v="1"/>
    <x v="2"/>
    <s v="Temporary"/>
    <s v="Career Opportunity"/>
    <x v="1"/>
    <x v="2"/>
    <s v="Shop (Fleet)"/>
    <d v="1978-01-26T00:00:00"/>
    <n v="47"/>
    <s v="India"/>
    <s v="Mumbai Vikhroli"/>
    <s v="Technician"/>
    <x v="0"/>
    <s v="Fully Meets"/>
    <x v="1"/>
    <n v="118250.4"/>
  </r>
  <r>
    <n v="3780"/>
    <s v="Jessie"/>
    <s v="Smith"/>
    <d v="2020-05-09T00:00:00"/>
    <d v="2021-09-14T00:00:00"/>
    <n v="16"/>
    <x v="2"/>
    <s v="Production Technician I"/>
    <s v="Samantha Roberts"/>
    <s v="jessie.smith@bilearner.com"/>
    <s v="Terminated"/>
    <n v="0"/>
    <n v="1"/>
    <x v="2"/>
    <s v="Part-Time"/>
    <s v="Career Opportunity"/>
    <x v="1"/>
    <x v="2"/>
    <s v="General - Con"/>
    <d v="1978-09-08T00:00:00"/>
    <n v="47"/>
    <s v="India"/>
    <s v="Mumbai Vikhroli"/>
    <s v="Technician"/>
    <x v="0"/>
    <s v="Fully Meets"/>
    <x v="1"/>
    <n v="528744"/>
  </r>
  <r>
    <n v="3781"/>
    <s v="Hezekiah"/>
    <s v="Cummings"/>
    <d v="2019-08-18T00:00:00"/>
    <d v="2022-05-05T00:00:00"/>
    <n v="32"/>
    <x v="1"/>
    <s v="Production Technician I"/>
    <s v="Daniel Peterson"/>
    <s v="hezekiah.cummings@bilearner.com"/>
    <s v="Terminated"/>
    <n v="0"/>
    <n v="1"/>
    <x v="0"/>
    <s v="Full-Time"/>
    <s v="Early release of contract"/>
    <x v="2"/>
    <x v="2"/>
    <s v="General - Con"/>
    <d v="1993-12-01T00:00:00"/>
    <n v="31"/>
    <s v="India"/>
    <s v="Mumbai Vikhroli"/>
    <s v="Laborer"/>
    <x v="1"/>
    <s v="Fully Meets"/>
    <x v="1"/>
    <n v="631536"/>
  </r>
  <r>
    <n v="3782"/>
    <s v="Brody"/>
    <s v="House"/>
    <d v="2019-03-09T00:00:00"/>
    <d v="2020-05-02T00:00:00"/>
    <n v="13"/>
    <x v="2"/>
    <s v="Production Technician I"/>
    <s v="Dr. Matthew Harrell"/>
    <s v="brody.house@bilearner.com"/>
    <s v="Terminated"/>
    <n v="0"/>
    <n v="1"/>
    <x v="1"/>
    <s v="Temporary"/>
    <s v="Others"/>
    <x v="2"/>
    <x v="2"/>
    <s v="Field Operations"/>
    <d v="1969-10-03T00:00:00"/>
    <n v="56"/>
    <s v="India"/>
    <s v="Mumbai Vikhroli"/>
    <s v="Driver"/>
    <x v="1"/>
    <s v="Fully Meets"/>
    <x v="1"/>
    <n v="830400"/>
  </r>
  <r>
    <n v="3783"/>
    <s v="Aaliyah"/>
    <s v="Watts"/>
    <d v="2020-05-09T00:00:00"/>
    <m/>
    <n v="64"/>
    <x v="0"/>
    <s v="Production Technician I"/>
    <s v="Jared Whitehead"/>
    <s v="aaliyah.watts@bilearner.com"/>
    <s v="Active"/>
    <n v="1"/>
    <n v="0"/>
    <x v="0"/>
    <s v="Full-Time"/>
    <m/>
    <x v="0"/>
    <x v="2"/>
    <s v="Fielders"/>
    <d v="1975-03-11T00:00:00"/>
    <n v="50"/>
    <s v="India"/>
    <s v="Mumbai Vikhroli"/>
    <s v="Engineer"/>
    <x v="1"/>
    <s v="Fully Meets"/>
    <x v="1"/>
    <n v="737976"/>
  </r>
  <r>
    <n v="3784"/>
    <s v="Ashton"/>
    <s v="Larsen"/>
    <d v="2022-08-14T00:00:00"/>
    <m/>
    <n v="37"/>
    <x v="1"/>
    <s v="Production Technician I"/>
    <s v="William Price"/>
    <s v="ashton.larsen@bilearner.com"/>
    <s v="Active"/>
    <n v="1"/>
    <n v="0"/>
    <x v="0"/>
    <s v="Temporary"/>
    <m/>
    <x v="0"/>
    <x v="2"/>
    <s v="Splicing"/>
    <d v="1963-07-20T00:00:00"/>
    <n v="62"/>
    <s v="India"/>
    <s v="Mumbai Vikhroli"/>
    <s v="Supervisor"/>
    <x v="0"/>
    <s v="Fully Meets"/>
    <x v="1"/>
    <n v="742872"/>
  </r>
  <r>
    <n v="3785"/>
    <s v="Joshua"/>
    <s v="Gibson"/>
    <d v="2022-01-18T00:00:00"/>
    <m/>
    <n v="44"/>
    <x v="1"/>
    <s v="Production Technician II"/>
    <s v="Sheri Jackson"/>
    <s v="joshua.gibson@bilearner.com"/>
    <s v="Active"/>
    <n v="1"/>
    <n v="0"/>
    <x v="0"/>
    <s v="Temporary"/>
    <m/>
    <x v="0"/>
    <x v="2"/>
    <s v="Project Management - Con"/>
    <d v="1983-07-21T00:00:00"/>
    <n v="42"/>
    <s v="India"/>
    <s v="Indore"/>
    <s v="Director"/>
    <x v="0"/>
    <s v="Fully Meets"/>
    <x v="1"/>
    <n v="287307.59999999998"/>
  </r>
  <r>
    <n v="3786"/>
    <s v="Kyleigh"/>
    <s v="Bauer"/>
    <d v="2021-06-22T00:00:00"/>
    <d v="2022-07-26T00:00:00"/>
    <n v="13"/>
    <x v="2"/>
    <s v="Production Technician II"/>
    <s v="Paul Richards"/>
    <s v="kyleigh.bauer@bilearner.com"/>
    <s v="Terminated"/>
    <n v="0"/>
    <n v="1"/>
    <x v="1"/>
    <s v="Part-Time"/>
    <s v="Career Opportunity"/>
    <x v="1"/>
    <x v="5"/>
    <s v="Field Operations"/>
    <d v="1977-07-20T00:00:00"/>
    <n v="48"/>
    <s v="India"/>
    <s v="Mumbai Vikhroli"/>
    <s v="Technician"/>
    <x v="0"/>
    <s v="Fully Meets"/>
    <x v="1"/>
    <n v="610392"/>
  </r>
  <r>
    <n v="3787"/>
    <s v="Ramon"/>
    <s v="Schultz"/>
    <d v="2023-01-19T00:00:00"/>
    <d v="2023-06-20T00:00:00"/>
    <n v="5"/>
    <x v="4"/>
    <s v="Production Technician II"/>
    <s v="Alexis Gutierrez"/>
    <s v="ramon.schultz@bilearner.com"/>
    <s v="Terminated"/>
    <n v="0"/>
    <n v="1"/>
    <x v="1"/>
    <s v="Part-Time"/>
    <s v="Career Opportunity"/>
    <x v="1"/>
    <x v="5"/>
    <s v="General - Sga"/>
    <d v="1978-02-13T00:00:00"/>
    <n v="47"/>
    <s v="India"/>
    <s v="Mumbai Vikhroli"/>
    <s v="Supervisor"/>
    <x v="0"/>
    <s v="Fully Meets"/>
    <x v="1"/>
    <n v="110797.2"/>
  </r>
  <r>
    <n v="3788"/>
    <s v="Maxim"/>
    <s v="Houston"/>
    <d v="2023-05-17T00:00:00"/>
    <d v="2023-06-13T00:00:00"/>
    <n v="0"/>
    <x v="4"/>
    <s v="Production Technician II"/>
    <s v="Michael Mcclure"/>
    <s v="maxim.houston@bilearner.com"/>
    <s v="Terminated"/>
    <n v="0"/>
    <n v="1"/>
    <x v="2"/>
    <s v="Full-Time"/>
    <s v="Career Opportunity"/>
    <x v="1"/>
    <x v="5"/>
    <s v="Field Operations"/>
    <d v="1975-01-08T00:00:00"/>
    <n v="50"/>
    <s v="India"/>
    <s v="Mumbai Vikhroli"/>
    <s v="Foreman"/>
    <x v="0"/>
    <s v="Fully Meets"/>
    <x v="1"/>
    <n v="531540"/>
  </r>
  <r>
    <n v="3789"/>
    <s v="Deanna"/>
    <s v="Sellers"/>
    <d v="2020-06-07T00:00:00"/>
    <m/>
    <n v="63"/>
    <x v="0"/>
    <s v="Production Technician II"/>
    <s v="Randall Frey"/>
    <s v="deanna.sellers@bilearner.com"/>
    <s v="Active"/>
    <n v="1"/>
    <n v="0"/>
    <x v="0"/>
    <s v="Part-Time"/>
    <m/>
    <x v="0"/>
    <x v="5"/>
    <s v="Wireline Construction"/>
    <d v="1978-07-09T00:00:00"/>
    <n v="47"/>
    <s v="India"/>
    <s v="Mumbai Vikhroli"/>
    <s v="Foreman"/>
    <x v="0"/>
    <s v="Fully Meets"/>
    <x v="1"/>
    <n v="222040.8"/>
  </r>
  <r>
    <n v="3790"/>
    <s v="Frankie"/>
    <s v="Figueroa"/>
    <d v="2023-07-07T00:00:00"/>
    <d v="2023-07-11T00:00:00"/>
    <n v="0"/>
    <x v="4"/>
    <s v="Production Technician II"/>
    <s v="Matthew Le"/>
    <s v="frankie.figueroa@bilearner.com"/>
    <s v="Active"/>
    <n v="1"/>
    <n v="0"/>
    <x v="1"/>
    <s v="Temporary"/>
    <m/>
    <x v="0"/>
    <x v="5"/>
    <s v="Yard (Material Handling)"/>
    <d v="1993-03-24T00:00:00"/>
    <n v="32"/>
    <s v="India"/>
    <s v="Mumbai Vikhroli"/>
    <s v="Laborer"/>
    <x v="0"/>
    <s v="Fully Meets"/>
    <x v="1"/>
    <n v="120000"/>
  </r>
  <r>
    <n v="3791"/>
    <s v="Bentley"/>
    <s v="Rush"/>
    <d v="2020-03-28T00:00:00"/>
    <m/>
    <n v="66"/>
    <x v="0"/>
    <s v="Production Technician I"/>
    <s v="Ashley Petty"/>
    <s v="bentley.rush@bilearner.com"/>
    <s v="Active"/>
    <n v="1"/>
    <n v="0"/>
    <x v="1"/>
    <s v="Full-Time"/>
    <m/>
    <x v="0"/>
    <x v="0"/>
    <s v="Finance &amp; Accounting"/>
    <d v="1991-11-28T00:00:00"/>
    <n v="33"/>
    <s v="India"/>
    <s v="Indore"/>
    <s v="Administration"/>
    <x v="0"/>
    <s v="Fully Meets"/>
    <x v="1"/>
    <n v="748848"/>
  </r>
  <r>
    <n v="3792"/>
    <s v="Alexia"/>
    <s v="Pham"/>
    <d v="2019-05-23T00:00:00"/>
    <d v="2022-05-10T00:00:00"/>
    <n v="35"/>
    <x v="1"/>
    <s v="Production Technician I"/>
    <s v="Angela Shaffer"/>
    <s v="alexia.pham@bilearner.com"/>
    <s v="Active"/>
    <n v="1"/>
    <n v="0"/>
    <x v="2"/>
    <s v="Full-Time"/>
    <m/>
    <x v="0"/>
    <x v="5"/>
    <s v="Engineers"/>
    <d v="1990-04-06T00:00:00"/>
    <n v="35"/>
    <s v="India"/>
    <s v="Mumbai Vikhroli"/>
    <s v="Engineer"/>
    <x v="1"/>
    <s v="Fully Meets"/>
    <x v="1"/>
    <n v="242604"/>
  </r>
  <r>
    <n v="3793"/>
    <s v="Roselyn"/>
    <s v="Roberts"/>
    <d v="2019-04-20T00:00:00"/>
    <m/>
    <n v="77"/>
    <x v="0"/>
    <s v="Production Technician I"/>
    <s v="Steven Walton"/>
    <s v="roselyn.roberts@bilearner.com"/>
    <s v="Active"/>
    <n v="1"/>
    <n v="0"/>
    <x v="1"/>
    <s v="Full-Time"/>
    <m/>
    <x v="0"/>
    <x v="5"/>
    <s v="General - Con"/>
    <d v="1991-03-25T00:00:00"/>
    <n v="34"/>
    <s v="India"/>
    <s v="Mumbai Vikhroli"/>
    <s v="Manager"/>
    <x v="1"/>
    <s v="Fully Meets"/>
    <x v="1"/>
    <n v="201091.20000000001"/>
  </r>
  <r>
    <n v="3794"/>
    <s v="Ayden"/>
    <s v="Chambers"/>
    <d v="2018-09-09T00:00:00"/>
    <m/>
    <n v="84"/>
    <x v="0"/>
    <s v="Production Technician I"/>
    <s v="Abigail Robinson"/>
    <s v="ayden.chambers@bilearner.com"/>
    <s v="Active"/>
    <n v="1"/>
    <n v="0"/>
    <x v="0"/>
    <s v="Full-Time"/>
    <m/>
    <x v="0"/>
    <x v="5"/>
    <s v="General - Con"/>
    <d v="1979-12-17T00:00:00"/>
    <n v="45"/>
    <s v="India"/>
    <s v="Mumbai Vikhroli"/>
    <s v="Foreman"/>
    <x v="1"/>
    <s v="Fully Meets"/>
    <x v="3"/>
    <n v="160153.20000000001"/>
  </r>
  <r>
    <n v="3795"/>
    <s v="Kaitlynn"/>
    <s v="Serrano"/>
    <d v="2022-07-14T00:00:00"/>
    <m/>
    <n v="38"/>
    <x v="1"/>
    <s v="Production Technician I"/>
    <s v="Brandi Howell"/>
    <s v="kaitlynn.serrano@bilearner.com"/>
    <s v="Active"/>
    <n v="1"/>
    <n v="0"/>
    <x v="2"/>
    <s v="Part-Time"/>
    <m/>
    <x v="0"/>
    <x v="5"/>
    <s v="General - Sga"/>
    <d v="1995-06-21T00:00:00"/>
    <n v="30"/>
    <s v="India"/>
    <s v="Mumbai Vikhroli"/>
    <s v="Manager"/>
    <x v="1"/>
    <s v="Exceeds"/>
    <x v="1"/>
    <n v="240000"/>
  </r>
  <r>
    <n v="3796"/>
    <s v="Jefferson"/>
    <s v="White"/>
    <d v="2019-04-17T00:00:00"/>
    <d v="2021-12-02T00:00:00"/>
    <n v="31"/>
    <x v="1"/>
    <s v="Production Technician I"/>
    <s v="Connie Blackburn"/>
    <s v="jefferson.white@bilearner.com"/>
    <s v="Active"/>
    <n v="1"/>
    <n v="0"/>
    <x v="0"/>
    <s v="Part-Time"/>
    <m/>
    <x v="0"/>
    <x v="5"/>
    <s v="General - Con"/>
    <d v="1980-02-11T00:00:00"/>
    <n v="45"/>
    <s v="India"/>
    <s v="Mumbai Vikhroli"/>
    <s v="Laborer"/>
    <x v="0"/>
    <s v="Exceeds"/>
    <x v="1"/>
    <n v="121479.6"/>
  </r>
  <r>
    <n v="3797"/>
    <s v="Maria"/>
    <s v="Grant"/>
    <d v="2020-05-15T00:00:00"/>
    <m/>
    <n v="64"/>
    <x v="0"/>
    <s v="Production Technician I"/>
    <s v="Connie Martinez"/>
    <s v="maria.grant@bilearner.com"/>
    <s v="Active"/>
    <n v="1"/>
    <n v="0"/>
    <x v="0"/>
    <s v="Full-Time"/>
    <m/>
    <x v="0"/>
    <x v="5"/>
    <s v="Catv"/>
    <d v="1985-07-17T00:00:00"/>
    <n v="40"/>
    <s v="India"/>
    <s v="Mumbai Vikhroli"/>
    <s v="Splicer"/>
    <x v="0"/>
    <s v="Fully Meets"/>
    <x v="1"/>
    <n v="567240"/>
  </r>
  <r>
    <n v="3798"/>
    <s v="Bryanna"/>
    <s v="Ibarra"/>
    <d v="2020-04-04T00:00:00"/>
    <d v="2023-07-04T00:00:00"/>
    <n v="39"/>
    <x v="1"/>
    <s v="Production Technician I"/>
    <s v="Cheryl Martinez"/>
    <s v="bryanna.ibarra@bilearner.com"/>
    <s v="Active"/>
    <n v="1"/>
    <n v="0"/>
    <x v="1"/>
    <s v="Full-Time"/>
    <m/>
    <x v="0"/>
    <x v="5"/>
    <s v="General - Con"/>
    <d v="1985-12-04T00:00:00"/>
    <n v="39"/>
    <s v="India"/>
    <s v="Mumbai Vikhroli"/>
    <s v="Lineman"/>
    <x v="1"/>
    <s v="Fully Meets"/>
    <x v="1"/>
    <n v="699996"/>
  </r>
  <r>
    <n v="3799"/>
    <s v="Sophie"/>
    <s v="Zavala"/>
    <d v="2022-10-15T00:00:00"/>
    <m/>
    <n v="35"/>
    <x v="1"/>
    <s v="Production Technician I"/>
    <s v="Ryan Carlson"/>
    <s v="sophie.zavala@bilearner.com"/>
    <s v="Active"/>
    <n v="1"/>
    <n v="0"/>
    <x v="1"/>
    <s v="Temporary"/>
    <m/>
    <x v="0"/>
    <x v="5"/>
    <s v="Executive"/>
    <d v="1990-05-17T00:00:00"/>
    <n v="35"/>
    <s v="India"/>
    <s v="Mumbai Vikhroli"/>
    <s v="Director"/>
    <x v="1"/>
    <s v="Exceeds"/>
    <x v="1"/>
    <n v="207187.20000000001"/>
  </r>
  <r>
    <n v="3800"/>
    <s v="Amya"/>
    <s v="Grant"/>
    <d v="2019-07-11T00:00:00"/>
    <m/>
    <n v="74"/>
    <x v="0"/>
    <s v="Production Technician I"/>
    <s v="Jamie Henderson"/>
    <s v="amya.grant@bilearner.com"/>
    <s v="Active"/>
    <n v="1"/>
    <n v="0"/>
    <x v="0"/>
    <s v="Part-Time"/>
    <m/>
    <x v="0"/>
    <x v="5"/>
    <s v="General - Sga"/>
    <d v="1984-09-10T00:00:00"/>
    <n v="41"/>
    <s v="India"/>
    <s v="Mumbai Vikhroli"/>
    <s v="Administrator"/>
    <x v="1"/>
    <s v="Fully Meets"/>
    <x v="1"/>
    <n v="672972"/>
  </r>
  <r>
    <n v="3801"/>
    <s v="Jaydan"/>
    <s v="Neal"/>
    <d v="2019-10-02T00:00:00"/>
    <m/>
    <n v="72"/>
    <x v="0"/>
    <s v="Production Technician I"/>
    <s v="Jamie Stark"/>
    <s v="jaydan.neal@bilearner.com"/>
    <s v="Active"/>
    <n v="1"/>
    <n v="0"/>
    <x v="0"/>
    <s v="Temporary"/>
    <m/>
    <x v="0"/>
    <x v="5"/>
    <s v="Field Operations"/>
    <d v="1982-07-06T00:00:00"/>
    <n v="43"/>
    <s v="India"/>
    <s v="Mumbai Vikhroli"/>
    <s v="Laborer"/>
    <x v="0"/>
    <s v="Fully Meets"/>
    <x v="1"/>
    <n v="419486.4"/>
  </r>
  <r>
    <n v="3802"/>
    <s v="Amiyah"/>
    <s v="Ramirez"/>
    <d v="2021-03-04T00:00:00"/>
    <m/>
    <n v="55"/>
    <x v="1"/>
    <s v="Production Technician I"/>
    <s v="Michael Andrade"/>
    <s v="amiyah.ramirez@bilearner.com"/>
    <s v="Active"/>
    <n v="1"/>
    <n v="0"/>
    <x v="1"/>
    <s v="Full-Time"/>
    <m/>
    <x v="0"/>
    <x v="5"/>
    <s v="Field Operations"/>
    <d v="1977-02-27T00:00:00"/>
    <n v="48"/>
    <s v="India"/>
    <s v="Mumbai Vikhroli"/>
    <s v="Project Manager"/>
    <x v="1"/>
    <s v="Fully Meets"/>
    <x v="1"/>
    <n v="107540.4"/>
  </r>
  <r>
    <n v="3803"/>
    <s v="Kai"/>
    <s v="Holt"/>
    <d v="2021-02-10T00:00:00"/>
    <d v="2022-01-01T00:00:00"/>
    <n v="10"/>
    <x v="3"/>
    <s v="Production Technician I"/>
    <s v="Jason Haley"/>
    <s v="kai.holt@bilearner.com"/>
    <s v="Terminated"/>
    <n v="0"/>
    <n v="1"/>
    <x v="0"/>
    <s v="Full-Time"/>
    <s v="Early release of contract"/>
    <x v="2"/>
    <x v="5"/>
    <s v="Field Operations"/>
    <d v="1983-10-03T00:00:00"/>
    <n v="42"/>
    <s v="India"/>
    <s v="Mumbai Vikhroli"/>
    <s v="Tower Hand"/>
    <x v="0"/>
    <s v="Fully Meets"/>
    <x v="1"/>
    <n v="107032.8"/>
  </r>
  <r>
    <n v="3804"/>
    <s v="Brendon"/>
    <s v="Wilson"/>
    <d v="2019-05-15T00:00:00"/>
    <m/>
    <n v="76"/>
    <x v="0"/>
    <s v="Production Technician I"/>
    <s v="Virginia Short"/>
    <s v="brendon.wilson@bilearner.com"/>
    <s v="Active"/>
    <n v="1"/>
    <n v="0"/>
    <x v="1"/>
    <s v="Part-Time"/>
    <m/>
    <x v="0"/>
    <x v="5"/>
    <s v="General - Con"/>
    <d v="1963-11-17T00:00:00"/>
    <n v="61"/>
    <s v="India"/>
    <s v="Indore"/>
    <s v="Lineman"/>
    <x v="0"/>
    <s v="Fully Meets"/>
    <x v="1"/>
    <n v="236140.79999999999"/>
  </r>
  <r>
    <n v="3805"/>
    <s v="Nancy"/>
    <s v="Short"/>
    <d v="2022-04-28T00:00:00"/>
    <m/>
    <n v="41"/>
    <x v="1"/>
    <s v="Production Technician I"/>
    <s v="Heather Bell"/>
    <s v="nancy.short@bilearner.com"/>
    <s v="Active"/>
    <n v="1"/>
    <n v="0"/>
    <x v="1"/>
    <s v="Part-Time"/>
    <m/>
    <x v="0"/>
    <x v="5"/>
    <s v="General - Con"/>
    <d v="1987-10-18T00:00:00"/>
    <n v="37"/>
    <s v="India"/>
    <s v="Indore"/>
    <s v="Mechanic"/>
    <x v="1"/>
    <s v="Fully Meets"/>
    <x v="1"/>
    <n v="916188"/>
  </r>
  <r>
    <n v="3806"/>
    <s v="Isabella"/>
    <s v="Wilkins"/>
    <d v="2021-09-23T00:00:00"/>
    <d v="2023-07-01T00:00:00"/>
    <n v="21"/>
    <x v="2"/>
    <s v="Production Technician I"/>
    <s v="Maria Obrien"/>
    <s v="isabella.wilkins@bilearner.com"/>
    <s v="Active"/>
    <n v="1"/>
    <n v="0"/>
    <x v="0"/>
    <s v="Temporary"/>
    <m/>
    <x v="0"/>
    <x v="5"/>
    <s v="Field Operations"/>
    <d v="1992-12-13T00:00:00"/>
    <n v="32"/>
    <s v="India"/>
    <s v="Mumbai Vikhroli"/>
    <s v="Groundman"/>
    <x v="1"/>
    <s v="Fully Meets"/>
    <x v="1"/>
    <n v="141956.4"/>
  </r>
  <r>
    <n v="3807"/>
    <s v="Mayra"/>
    <s v="Moss"/>
    <d v="2021-09-15T00:00:00"/>
    <d v="2021-11-10T00:00:00"/>
    <n v="1"/>
    <x v="4"/>
    <s v="Production Technician I"/>
    <s v="George Doyle"/>
    <s v="mayra.moss@bilearner.com"/>
    <s v="Active"/>
    <n v="1"/>
    <n v="0"/>
    <x v="0"/>
    <s v="Temporary"/>
    <m/>
    <x v="0"/>
    <x v="5"/>
    <s v="Project Management - Con"/>
    <d v="1989-01-05T00:00:00"/>
    <n v="36"/>
    <s v="India"/>
    <s v="Indore"/>
    <s v="Manager"/>
    <x v="1"/>
    <s v="Fully Meets"/>
    <x v="1"/>
    <n v="165734.39999999999"/>
  </r>
  <r>
    <n v="3808"/>
    <s v="Maria"/>
    <s v="Gonzalez"/>
    <d v="2019-04-27T00:00:00"/>
    <d v="2020-03-20T00:00:00"/>
    <n v="10"/>
    <x v="3"/>
    <s v="IT Support"/>
    <s v="Jason Miller"/>
    <s v="maria.gonzalez@bilearner.com"/>
    <s v="Active"/>
    <n v="1"/>
    <n v="0"/>
    <x v="0"/>
    <s v="Full-Time"/>
    <m/>
    <x v="0"/>
    <x v="3"/>
    <s v="General - Sga"/>
    <d v="1983-07-31T00:00:00"/>
    <n v="42"/>
    <s v="India"/>
    <s v="Mumbai Vikhroli"/>
    <s v="Administrator"/>
    <x v="0"/>
    <s v="Fully Meets"/>
    <x v="1"/>
    <n v="175934.4"/>
  </r>
  <r>
    <n v="3809"/>
    <s v="Jumil"/>
    <s v="Turpin"/>
    <d v="2019-10-06T00:00:00"/>
    <d v="2020-08-23T00:00:00"/>
    <n v="10"/>
    <x v="3"/>
    <s v="Network Engineer"/>
    <s v="Raymond Bird"/>
    <s v="jumil.turpin@bilearner.com"/>
    <s v="Active"/>
    <n v="1"/>
    <n v="0"/>
    <x v="2"/>
    <s v="Part-Time"/>
    <m/>
    <x v="0"/>
    <x v="3"/>
    <s v="Field Operations"/>
    <d v="1975-10-01T00:00:00"/>
    <n v="50"/>
    <s v="India"/>
    <s v="Mumbai Vikhroli"/>
    <s v="Foreman"/>
    <x v="1"/>
    <s v="Fully Meets"/>
    <x v="1"/>
    <n v="111276"/>
  </r>
  <r>
    <n v="3810"/>
    <s v="Ann"/>
    <s v="Daniele"/>
    <d v="2020-02-16T00:00:00"/>
    <m/>
    <n v="67"/>
    <x v="0"/>
    <s v="Sr. Network Engineer"/>
    <s v="Thomas Wilson"/>
    <s v="ann.daniele@bilearner.com"/>
    <s v="Active"/>
    <n v="1"/>
    <n v="0"/>
    <x v="1"/>
    <s v="Temporary"/>
    <m/>
    <x v="0"/>
    <x v="3"/>
    <s v="General - Sga"/>
    <d v="1985-01-09T00:00:00"/>
    <n v="40"/>
    <s v="India"/>
    <s v="Mumbai Vikhroli"/>
    <s v="Administrator"/>
    <x v="0"/>
    <s v="Fully Meets"/>
    <x v="1"/>
    <n v="286977.59999999998"/>
  </r>
  <r>
    <n v="3811"/>
    <s v="Joe"/>
    <s v="South"/>
    <d v="2022-05-14T00:00:00"/>
    <d v="2022-10-21T00:00:00"/>
    <n v="5"/>
    <x v="4"/>
    <s v="Sr. Network Engineer"/>
    <s v="Robin Wilson"/>
    <s v="joe.south@bilearner.com"/>
    <s v="Active"/>
    <n v="1"/>
    <n v="0"/>
    <x v="2"/>
    <s v="Temporary"/>
    <m/>
    <x v="0"/>
    <x v="3"/>
    <s v="Fielders"/>
    <d v="1989-10-19T00:00:00"/>
    <n v="35"/>
    <s v="India"/>
    <s v="Mumbai Vikhroli"/>
    <s v="Engineer"/>
    <x v="1"/>
    <s v="Fully Meets"/>
    <x v="1"/>
    <n v="889152"/>
  </r>
  <r>
    <n v="3812"/>
    <s v="Sarah"/>
    <s v="Warfield"/>
    <d v="2019-02-13T00:00:00"/>
    <d v="2020-08-06T00:00:00"/>
    <n v="17"/>
    <x v="2"/>
    <s v="Sr. Network Engineer"/>
    <s v="Julie Lewis"/>
    <s v="sarah.warfield@bilearner.com"/>
    <s v="Active"/>
    <n v="1"/>
    <n v="0"/>
    <x v="0"/>
    <s v="Full-Time"/>
    <m/>
    <x v="0"/>
    <x v="3"/>
    <s v="General - Eng"/>
    <d v="1976-08-29T00:00:00"/>
    <n v="49"/>
    <s v="India"/>
    <s v="Mumbai Vikhroli"/>
    <s v="Administrative"/>
    <x v="0"/>
    <s v="Fully Meets"/>
    <x v="1"/>
    <n v="109999.2"/>
  </r>
  <r>
    <n v="3813"/>
    <s v="Alejandro"/>
    <s v="Bacong"/>
    <d v="2022-08-24T00:00:00"/>
    <m/>
    <n v="37"/>
    <x v="1"/>
    <s v="IT Support"/>
    <s v="Joseph Mathews"/>
    <s v="alejandro.bacong@bilearner.com"/>
    <s v="Active"/>
    <n v="1"/>
    <n v="0"/>
    <x v="2"/>
    <s v="Part-Time"/>
    <m/>
    <x v="0"/>
    <x v="3"/>
    <s v="Engineers"/>
    <d v="1979-03-15T00:00:00"/>
    <n v="46"/>
    <s v="India"/>
    <s v="Mumbai Vikhroli"/>
    <s v="Engineer"/>
    <x v="1"/>
    <s v="Fully Meets"/>
    <x v="1"/>
    <n v="679536"/>
  </r>
  <r>
    <n v="3814"/>
    <s v="Jyoti"/>
    <s v="Lajiri"/>
    <d v="2019-01-07T00:00:00"/>
    <d v="2020-09-05T00:00:00"/>
    <n v="19"/>
    <x v="2"/>
    <s v="Sr. Network Engineer"/>
    <s v="Karen Crawford"/>
    <s v="jyoti.lajiri@bilearner.com"/>
    <s v="Active"/>
    <n v="1"/>
    <n v="0"/>
    <x v="2"/>
    <s v="Full-Time"/>
    <m/>
    <x v="0"/>
    <x v="3"/>
    <s v="Engineers"/>
    <d v="1989-03-15T00:00:00"/>
    <n v="36"/>
    <s v="India"/>
    <s v="Mumbai Vikhroli"/>
    <s v="Coordinator"/>
    <x v="1"/>
    <s v="Fully Meets"/>
    <x v="1"/>
    <n v="695856"/>
  </r>
  <r>
    <n v="3815"/>
    <s v="Neville"/>
    <s v="Tredinnick"/>
    <d v="2021-03-26T00:00:00"/>
    <m/>
    <n v="54"/>
    <x v="1"/>
    <s v="Network Engineer"/>
    <s v="Mary Mcmillan"/>
    <s v="neville.tredinnick@bilearner.com"/>
    <s v="Active"/>
    <n v="1"/>
    <n v="0"/>
    <x v="0"/>
    <s v="Part-Time"/>
    <m/>
    <x v="0"/>
    <x v="3"/>
    <s v="Project Management - Con"/>
    <d v="1984-06-24T00:00:00"/>
    <n v="41"/>
    <s v="India"/>
    <s v="Mumbai Vikhroli"/>
    <s v="Coordinator"/>
    <x v="1"/>
    <s v="Fully Meets"/>
    <x v="1"/>
    <n v="921540"/>
  </r>
  <r>
    <n v="3816"/>
    <s v="Anthony"/>
    <s v="Cisco"/>
    <d v="2021-05-01T00:00:00"/>
    <m/>
    <n v="53"/>
    <x v="1"/>
    <s v="IT Support"/>
    <s v="Kyle Adams"/>
    <s v="anthony.cisco@bilearner.com"/>
    <s v="Active"/>
    <n v="1"/>
    <n v="0"/>
    <x v="1"/>
    <s v="Temporary"/>
    <m/>
    <x v="0"/>
    <x v="3"/>
    <s v="Field Operations"/>
    <d v="1987-05-31T00:00:00"/>
    <n v="38"/>
    <s v="India"/>
    <s v="Mumbai Vikhroli"/>
    <s v="Technician"/>
    <x v="1"/>
    <s v="Fully Meets"/>
    <x v="1"/>
    <n v="698256"/>
  </r>
  <r>
    <n v="3817"/>
    <s v="Linda"/>
    <s v="Dolan"/>
    <d v="2021-10-10T00:00:00"/>
    <d v="2023-01-21T00:00:00"/>
    <n v="15"/>
    <x v="2"/>
    <s v="IT Support"/>
    <s v="Jamie Baker"/>
    <s v="linda.dolan@bilearner.com"/>
    <s v="Active"/>
    <n v="1"/>
    <n v="0"/>
    <x v="2"/>
    <s v="Full-Time"/>
    <m/>
    <x v="0"/>
    <x v="3"/>
    <s v="General - Con"/>
    <d v="1994-11-20T00:00:00"/>
    <n v="30"/>
    <s v="India"/>
    <s v="Mumbai Vikhroli"/>
    <s v="Technician"/>
    <x v="0"/>
    <s v="Needs Improvement"/>
    <x v="1"/>
    <n v="473571.6"/>
  </r>
  <r>
    <n v="3818"/>
    <s v="Carlos"/>
    <s v="Merlos"/>
    <d v="2020-01-02T00:00:00"/>
    <d v="2022-04-03T00:00:00"/>
    <n v="27"/>
    <x v="1"/>
    <s v="Network Engineer"/>
    <s v="Daniel White"/>
    <s v="carlos.merlos@bilearner.com"/>
    <s v="Active"/>
    <n v="1"/>
    <n v="0"/>
    <x v="2"/>
    <s v="Part-Time"/>
    <m/>
    <x v="0"/>
    <x v="3"/>
    <s v="Wireless"/>
    <d v="1994-04-26T00:00:00"/>
    <n v="31"/>
    <s v="India"/>
    <s v="Mumbai Vikhroli"/>
    <s v="Technician"/>
    <x v="1"/>
    <s v="Fully Meets"/>
    <x v="1"/>
    <n v="646812"/>
  </r>
  <r>
    <n v="3819"/>
    <s v="Tanya"/>
    <s v="Morway"/>
    <d v="2020-01-20T00:00:00"/>
    <m/>
    <n v="68"/>
    <x v="0"/>
    <s v="Network Engineer"/>
    <s v="William Johnson"/>
    <s v="tanya.morway@bilearner.com"/>
    <s v="Active"/>
    <n v="1"/>
    <n v="0"/>
    <x v="1"/>
    <s v="Part-Time"/>
    <m/>
    <x v="0"/>
    <x v="3"/>
    <s v="Aerial"/>
    <d v="1991-02-03T00:00:00"/>
    <n v="34"/>
    <s v="India"/>
    <s v="Mumbai Vikhroli"/>
    <s v="Foreman"/>
    <x v="0"/>
    <s v="Fully Meets"/>
    <x v="1"/>
    <n v="555048"/>
  </r>
  <r>
    <n v="3820"/>
    <s v="Anita"/>
    <s v="Shepard"/>
    <d v="2018-08-11T00:00:00"/>
    <d v="2021-05-21T00:00:00"/>
    <n v="33"/>
    <x v="1"/>
    <s v="Network Engineer"/>
    <s v="George Tran"/>
    <s v="anita.shepard@bilearner.com"/>
    <s v="Active"/>
    <n v="1"/>
    <n v="0"/>
    <x v="0"/>
    <s v="Full-Time"/>
    <m/>
    <x v="0"/>
    <x v="3"/>
    <s v="General - Con"/>
    <d v="1964-04-25T00:00:00"/>
    <n v="61"/>
    <s v="India"/>
    <s v="Mumbai Vikhroli"/>
    <s v="Foreman"/>
    <x v="0"/>
    <s v="Fully Meets"/>
    <x v="1"/>
    <n v="385000.8"/>
  </r>
  <r>
    <n v="3821"/>
    <s v="Jeremiah"/>
    <s v="Semizoglou"/>
    <d v="2021-12-18T00:00:00"/>
    <m/>
    <n v="45"/>
    <x v="1"/>
    <s v="Sr. Network Engineer"/>
    <s v="Jonathan Knight"/>
    <s v="jeremiah.semizoglou@bilearner.com"/>
    <s v="Active"/>
    <n v="1"/>
    <n v="0"/>
    <x v="0"/>
    <s v="Temporary"/>
    <m/>
    <x v="0"/>
    <x v="3"/>
    <s v="Field Operations"/>
    <d v="1995-09-29T00:00:00"/>
    <n v="30"/>
    <s v="United Kingdom"/>
    <s v="Bristol Temple Back"/>
    <s v="Manager"/>
    <x v="1"/>
    <s v="Fully Meets"/>
    <x v="1"/>
    <n v="264780"/>
  </r>
  <r>
    <n v="3822"/>
    <s v="Katrina"/>
    <s v="Lambert"/>
    <d v="2019-09-24T00:00:00"/>
    <d v="2022-04-04T00:00:00"/>
    <n v="30"/>
    <x v="1"/>
    <s v="Network Engineer"/>
    <s v="Calvin Williamson"/>
    <s v="katrina.lambert@bilearner.com"/>
    <s v="Active"/>
    <n v="1"/>
    <n v="0"/>
    <x v="1"/>
    <s v="Part-Time"/>
    <m/>
    <x v="0"/>
    <x v="6"/>
    <s v="General - Con"/>
    <d v="1990-02-01T00:00:00"/>
    <n v="35"/>
    <s v="India"/>
    <s v="Mumbai Vikhroli"/>
    <s v="Technician"/>
    <x v="1"/>
    <s v="Fully Meets"/>
    <x v="1"/>
    <n v="538152"/>
  </r>
  <r>
    <n v="3823"/>
    <s v="Alexzander"/>
    <s v="Pope"/>
    <d v="2022-10-17T00:00:00"/>
    <d v="2023-06-26T00:00:00"/>
    <n v="8"/>
    <x v="3"/>
    <s v="Network Engineer"/>
    <s v="David Rodriguez"/>
    <s v="alexzander.pope@bilearner.com"/>
    <s v="Active"/>
    <n v="1"/>
    <n v="0"/>
    <x v="1"/>
    <s v="Temporary"/>
    <m/>
    <x v="0"/>
    <x v="6"/>
    <s v="Shop (Fleet)"/>
    <d v="1990-09-12T00:00:00"/>
    <n v="35"/>
    <s v="India"/>
    <s v="Mumbai Vikhroli"/>
    <s v="Supervisor"/>
    <x v="1"/>
    <s v="Needs Improvement"/>
    <x v="1"/>
    <n v="700548"/>
  </r>
  <r>
    <n v="3824"/>
    <s v="Derek"/>
    <s v="Holmes"/>
    <d v="2020-01-07T00:00:00"/>
    <m/>
    <n v="68"/>
    <x v="0"/>
    <s v="IT Support"/>
    <s v="Carolyn Richards"/>
    <s v="derek.holmes@bilearner.com"/>
    <s v="Active"/>
    <n v="1"/>
    <n v="0"/>
    <x v="0"/>
    <s v="Full-Time"/>
    <m/>
    <x v="0"/>
    <x v="3"/>
    <s v="General - Sga"/>
    <d v="1982-06-21T00:00:00"/>
    <n v="43"/>
    <s v="India"/>
    <s v="Mumbai Vikhroli"/>
    <s v="Administrator"/>
    <x v="1"/>
    <s v="Fully Meets"/>
    <x v="1"/>
    <n v="524298"/>
  </r>
  <r>
    <n v="3825"/>
    <s v="Danika"/>
    <s v="Deleon"/>
    <d v="2022-11-05T00:00:00"/>
    <m/>
    <n v="35"/>
    <x v="1"/>
    <s v="IT Support"/>
    <s v="Karen York"/>
    <s v="danika.deleon@bilearner.com"/>
    <s v="Active"/>
    <n v="1"/>
    <n v="0"/>
    <x v="1"/>
    <s v="Part-Time"/>
    <m/>
    <x v="0"/>
    <x v="3"/>
    <s v="Field Operations"/>
    <d v="1991-11-14T00:00:00"/>
    <n v="33"/>
    <s v="India"/>
    <s v="Mumbai Vikhroli"/>
    <s v="Tower Hand"/>
    <x v="1"/>
    <s v="Fully Meets"/>
    <x v="1"/>
    <n v="214269.6"/>
  </r>
  <r>
    <n v="3826"/>
    <s v="Sabrina"/>
    <s v="Durham"/>
    <d v="2023-04-26T00:00:00"/>
    <d v="2023-06-03T00:00:00"/>
    <n v="1"/>
    <x v="4"/>
    <s v="IT Support"/>
    <s v="Jessica Hernandez"/>
    <s v="sabrina.durham@bilearner.com"/>
    <s v="Active"/>
    <n v="1"/>
    <n v="0"/>
    <x v="2"/>
    <s v="Full-Time"/>
    <m/>
    <x v="0"/>
    <x v="3"/>
    <s v="Field Operations"/>
    <d v="1995-07-20T00:00:00"/>
    <n v="30"/>
    <s v="India"/>
    <s v="Mumbai Vikhroli"/>
    <s v="Laborer"/>
    <x v="1"/>
    <s v="Fully Meets"/>
    <x v="1"/>
    <n v="576408"/>
  </r>
  <r>
    <n v="3827"/>
    <s v="Frankie"/>
    <s v="Carrillo"/>
    <d v="2019-05-29T00:00:00"/>
    <m/>
    <n v="76"/>
    <x v="0"/>
    <s v="IT Support"/>
    <s v="Dana Ballard"/>
    <s v="frankie.carrillo@bilearner.com"/>
    <s v="Active"/>
    <n v="1"/>
    <n v="0"/>
    <x v="2"/>
    <s v="Part-Time"/>
    <m/>
    <x v="0"/>
    <x v="3"/>
    <s v="General - Eng"/>
    <d v="1978-11-03T00:00:00"/>
    <n v="46"/>
    <s v="India"/>
    <s v="Mumbai Vikhroli"/>
    <s v="Engineer"/>
    <x v="1"/>
    <s v="Fully Meets"/>
    <x v="1"/>
    <n v="250801.2"/>
  </r>
  <r>
    <n v="3828"/>
    <s v="Quintin"/>
    <s v="Solomon"/>
    <d v="2019-09-12T00:00:00"/>
    <m/>
    <n v="72"/>
    <x v="0"/>
    <s v="Sr. Network Engineer"/>
    <s v="Charles Duncan"/>
    <s v="quintin.solomon@bilearner.com"/>
    <s v="Active"/>
    <n v="1"/>
    <n v="0"/>
    <x v="2"/>
    <s v="Full-Time"/>
    <m/>
    <x v="0"/>
    <x v="3"/>
    <s v="Aerial"/>
    <d v="1987-06-24T00:00:00"/>
    <n v="38"/>
    <s v="India"/>
    <s v="Mumbai Vikhroli"/>
    <s v="Lineman"/>
    <x v="1"/>
    <s v="Fully Meets"/>
    <x v="1"/>
    <n v="230595.6"/>
  </r>
  <r>
    <n v="3829"/>
    <s v="Jaqueline"/>
    <s v="Pittman"/>
    <d v="2019-01-27T00:00:00"/>
    <d v="2021-02-26T00:00:00"/>
    <n v="24"/>
    <x v="1"/>
    <s v="Sr. Network Engineer"/>
    <s v="Jesse Newman"/>
    <s v="jaqueline.pittman@bilearner.com"/>
    <s v="Active"/>
    <n v="1"/>
    <n v="0"/>
    <x v="2"/>
    <s v="Full-Time"/>
    <m/>
    <x v="0"/>
    <x v="3"/>
    <s v="Project Management - Con"/>
    <d v="1992-12-31T00:00:00"/>
    <n v="32"/>
    <s v="India"/>
    <s v="Mumbai Vikhroli"/>
    <s v="Manager"/>
    <x v="1"/>
    <s v="Exceeds"/>
    <x v="1"/>
    <n v="419196"/>
  </r>
  <r>
    <n v="3830"/>
    <s v="Mariana"/>
    <s v="Glass"/>
    <d v="2019-08-20T00:00:00"/>
    <m/>
    <n v="73"/>
    <x v="0"/>
    <s v="Principal Data Architect"/>
    <s v="David Zavala"/>
    <s v="mariana.glass@bilearner.com"/>
    <s v="Active"/>
    <n v="1"/>
    <n v="0"/>
    <x v="2"/>
    <s v="Temporary"/>
    <m/>
    <x v="0"/>
    <x v="3"/>
    <s v="Field Operations"/>
    <d v="1991-09-14T00:00:00"/>
    <n v="34"/>
    <s v="India"/>
    <s v="Mumbai Vikhroli"/>
    <s v="Tower Hand"/>
    <x v="1"/>
    <s v="PIP"/>
    <x v="1"/>
    <n v="176131.20000000001"/>
  </r>
  <r>
    <n v="3831"/>
    <s v="Payton"/>
    <s v="Cross"/>
    <d v="2018-09-14T00:00:00"/>
    <m/>
    <n v="84"/>
    <x v="0"/>
    <s v="Enterprise Architect"/>
    <s v="John Holt"/>
    <s v="payton.cross@bilearner.com"/>
    <s v="Active"/>
    <n v="1"/>
    <n v="0"/>
    <x v="2"/>
    <s v="Part-Time"/>
    <m/>
    <x v="0"/>
    <x v="3"/>
    <s v="Field Operations"/>
    <d v="1982-10-21T00:00:00"/>
    <n v="42"/>
    <s v="India"/>
    <s v="Indore"/>
    <s v="Laborer"/>
    <x v="0"/>
    <s v="Needs Improvement"/>
    <x v="1"/>
    <n v="275642.40000000002"/>
  </r>
  <r>
    <n v="3832"/>
    <s v="Sloane"/>
    <s v="Rasmussen"/>
    <d v="2021-08-02T00:00:00"/>
    <d v="2022-09-29T00:00:00"/>
    <n v="13"/>
    <x v="2"/>
    <s v="Sr. DBA"/>
    <s v="Melinda Mcintyre"/>
    <s v="sloane.rasmussen@bilearner.com"/>
    <s v="Active"/>
    <n v="1"/>
    <n v="0"/>
    <x v="1"/>
    <s v="Part-Time"/>
    <m/>
    <x v="0"/>
    <x v="3"/>
    <s v="Project Management - Eng"/>
    <d v="1981-05-29T00:00:00"/>
    <n v="44"/>
    <s v="India"/>
    <s v="Indore"/>
    <s v="Planner"/>
    <x v="0"/>
    <s v="PIP"/>
    <x v="1"/>
    <n v="813756"/>
  </r>
  <r>
    <n v="3833"/>
    <s v="Elise"/>
    <s v="Vazquez"/>
    <d v="2022-01-26T00:00:00"/>
    <d v="2022-11-02T00:00:00"/>
    <n v="9"/>
    <x v="3"/>
    <s v="Network Engineer"/>
    <s v="Melissa Baker"/>
    <s v="elise.vazquez@bilearner.com"/>
    <s v="Active"/>
    <n v="1"/>
    <n v="0"/>
    <x v="1"/>
    <s v="Part-Time"/>
    <m/>
    <x v="0"/>
    <x v="6"/>
    <s v="Field Operations"/>
    <d v="1980-04-16T00:00:00"/>
    <n v="45"/>
    <s v="India"/>
    <s v="Mumbai Vikhroli"/>
    <s v="Top Hand"/>
    <x v="1"/>
    <s v="PIP"/>
    <x v="1"/>
    <n v="753816"/>
  </r>
  <r>
    <n v="3834"/>
    <s v="Monique"/>
    <s v="Pierce"/>
    <d v="2019-05-10T00:00:00"/>
    <d v="2021-08-05T00:00:00"/>
    <n v="26"/>
    <x v="1"/>
    <s v="Network Engineer"/>
    <s v="Gregory Coleman"/>
    <s v="monique.pierce@bilearner.com"/>
    <s v="Active"/>
    <n v="1"/>
    <n v="0"/>
    <x v="0"/>
    <s v="Part-Time"/>
    <m/>
    <x v="0"/>
    <x v="6"/>
    <s v="Field Operations"/>
    <d v="1975-12-24T00:00:00"/>
    <n v="49"/>
    <s v="India"/>
    <s v="Mumbai Vikhroli"/>
    <s v="Technician"/>
    <x v="1"/>
    <s v="Fully Meets"/>
    <x v="1"/>
    <n v="218400"/>
  </r>
  <r>
    <n v="3835"/>
    <s v="Axel"/>
    <s v="Higgins"/>
    <d v="2019-01-02T00:00:00"/>
    <d v="2022-12-06T00:00:00"/>
    <n v="47"/>
    <x v="1"/>
    <s v="IT Support"/>
    <s v="Paul Smith"/>
    <s v="axel.higgins@bilearner.com"/>
    <s v="Active"/>
    <n v="1"/>
    <n v="0"/>
    <x v="2"/>
    <s v="Part-Time"/>
    <m/>
    <x v="0"/>
    <x v="3"/>
    <s v="Yard (Material Handling)"/>
    <d v="1989-01-03T00:00:00"/>
    <n v="36"/>
    <s v="Australia"/>
    <s v="Melbourne"/>
    <s v="Associate"/>
    <x v="1"/>
    <s v="Fully Meets"/>
    <x v="1"/>
    <n v="678936"/>
  </r>
  <r>
    <n v="3836"/>
    <s v="Marcos"/>
    <s v="Petty"/>
    <d v="2021-08-13T00:00:00"/>
    <m/>
    <n v="49"/>
    <x v="1"/>
    <s v="IT Support"/>
    <s v="Heather Farmer"/>
    <s v="marcos.petty@bilearner.com"/>
    <s v="Active"/>
    <n v="1"/>
    <n v="0"/>
    <x v="0"/>
    <s v="Temporary"/>
    <m/>
    <x v="0"/>
    <x v="3"/>
    <s v="General - Con"/>
    <d v="1986-05-08T00:00:00"/>
    <n v="39"/>
    <s v="India"/>
    <s v="Mumbai Vikhroli"/>
    <s v="Technician"/>
    <x v="1"/>
    <s v="Fully Meets"/>
    <x v="1"/>
    <n v="102487.2"/>
  </r>
  <r>
    <n v="3837"/>
    <s v="Mia"/>
    <s v="Cowan"/>
    <d v="2022-10-02T00:00:00"/>
    <d v="2022-11-13T00:00:00"/>
    <n v="1"/>
    <x v="4"/>
    <s v="IT Support"/>
    <s v="Thomas Weaver"/>
    <s v="mia.cowan@bilearner.com"/>
    <s v="Active"/>
    <n v="1"/>
    <n v="0"/>
    <x v="2"/>
    <s v="Part-Time"/>
    <m/>
    <x v="0"/>
    <x v="0"/>
    <s v="Finance &amp; Accounting"/>
    <d v="1986-06-16T00:00:00"/>
    <n v="39"/>
    <s v="India"/>
    <s v="Mumbai Vikhroli"/>
    <s v="Administrative"/>
    <x v="1"/>
    <s v="PIP"/>
    <x v="1"/>
    <n v="115370.4"/>
  </r>
  <r>
    <n v="3838"/>
    <s v="Tanya"/>
    <s v="Leonard"/>
    <d v="2018-12-17T00:00:00"/>
    <d v="2021-04-21T00:00:00"/>
    <n v="28"/>
    <x v="1"/>
    <s v="IT Support"/>
    <s v="Duane Le"/>
    <s v="tanya.leonard@bilearner.com"/>
    <s v="Active"/>
    <n v="1"/>
    <n v="0"/>
    <x v="2"/>
    <s v="Full-Time"/>
    <m/>
    <x v="0"/>
    <x v="3"/>
    <s v="Field Operations"/>
    <d v="1980-02-13T00:00:00"/>
    <n v="45"/>
    <s v="India"/>
    <s v="Mumbai Vikhroli"/>
    <s v="Assistant"/>
    <x v="0"/>
    <s v="PIP"/>
    <x v="1"/>
    <n v="231688.8"/>
  </r>
  <r>
    <n v="3839"/>
    <s v="Dereon"/>
    <s v="Page"/>
    <d v="2021-10-11T00:00:00"/>
    <m/>
    <n v="47"/>
    <x v="1"/>
    <s v="Sr. Network Engineer"/>
    <s v="Jason Morris DVM"/>
    <s v="dereon.page@bilearner.com"/>
    <s v="Active"/>
    <n v="1"/>
    <n v="0"/>
    <x v="0"/>
    <s v="Part-Time"/>
    <m/>
    <x v="0"/>
    <x v="3"/>
    <s v="General - Con"/>
    <d v="1989-06-02T00:00:00"/>
    <n v="36"/>
    <s v="India"/>
    <s v="Mumbai Vikhroli"/>
    <s v="Lineman"/>
    <x v="1"/>
    <s v="PIP"/>
    <x v="1"/>
    <n v="197655.6"/>
  </r>
  <r>
    <n v="3840"/>
    <s v="Meadow"/>
    <s v="Boyer"/>
    <d v="2023-04-01T00:00:00"/>
    <d v="2023-05-18T00:00:00"/>
    <n v="1"/>
    <x v="4"/>
    <s v="Sr. Network Engineer"/>
    <s v="Alex Lewis"/>
    <s v="meadow.boyer@bilearner.com"/>
    <s v="Active"/>
    <n v="1"/>
    <n v="0"/>
    <x v="2"/>
    <s v="Full-Time"/>
    <m/>
    <x v="0"/>
    <x v="3"/>
    <s v="Field Operations"/>
    <d v="1994-08-19T00:00:00"/>
    <n v="31"/>
    <s v="India"/>
    <s v="Mumbai Vikhroli"/>
    <s v="Foreman"/>
    <x v="1"/>
    <s v="Fully Meets"/>
    <x v="1"/>
    <n v="123600"/>
  </r>
  <r>
    <n v="3841"/>
    <s v="Paris"/>
    <s v="Simpson"/>
    <d v="2021-03-20T00:00:00"/>
    <m/>
    <n v="54"/>
    <x v="1"/>
    <s v="Principal Data Architect"/>
    <s v="Kevin Gross"/>
    <s v="paris.simpson@bilearner.com"/>
    <s v="Active"/>
    <n v="1"/>
    <n v="0"/>
    <x v="1"/>
    <s v="Full-Time"/>
    <m/>
    <x v="0"/>
    <x v="3"/>
    <s v="Wireline Construction"/>
    <d v="1997-09-29T00:00:00"/>
    <n v="28"/>
    <s v="India"/>
    <s v="Mumbai Vikhroli"/>
    <s v="Laborer"/>
    <x v="1"/>
    <s v="Fully Meets"/>
    <x v="1"/>
    <n v="543756"/>
  </r>
  <r>
    <n v="3842"/>
    <s v="Kyla"/>
    <s v="Durham"/>
    <d v="2020-08-20T00:00:00"/>
    <d v="2021-08-11T00:00:00"/>
    <n v="11"/>
    <x v="3"/>
    <s v="Enterprise Architect"/>
    <s v="Clayton Robertson"/>
    <s v="kyla.durham@bilearner.com"/>
    <s v="Active"/>
    <n v="1"/>
    <n v="0"/>
    <x v="2"/>
    <s v="Part-Time"/>
    <m/>
    <x v="0"/>
    <x v="3"/>
    <s v="Aerial"/>
    <d v="1980-06-23T00:00:00"/>
    <n v="45"/>
    <s v="India"/>
    <s v="Mumbai Vikhroli"/>
    <s v="Lineman"/>
    <x v="0"/>
    <s v="Fully Meets"/>
    <x v="1"/>
    <n v="523668"/>
  </r>
  <r>
    <n v="3843"/>
    <s v="Cassidy"/>
    <s v="Maddox"/>
    <d v="2023-07-16T00:00:00"/>
    <d v="2023-07-30T00:00:00"/>
    <n v="0"/>
    <x v="4"/>
    <s v="Sr. DBA"/>
    <s v="Melissa Pineda"/>
    <s v="cassidy.maddox@bilearner.com"/>
    <s v="Active"/>
    <n v="1"/>
    <n v="0"/>
    <x v="1"/>
    <s v="Full-Time"/>
    <m/>
    <x v="0"/>
    <x v="3"/>
    <s v="Engineers"/>
    <d v="1985-05-27T00:00:00"/>
    <n v="40"/>
    <s v="India"/>
    <s v="Mumbai Vikhroli"/>
    <s v="Engineer"/>
    <x v="0"/>
    <s v="Fully Meets"/>
    <x v="1"/>
    <n v="963000"/>
  </r>
  <r>
    <n v="3844"/>
    <s v="Edgar"/>
    <s v="Underwood"/>
    <d v="2021-06-10T00:00:00"/>
    <d v="2022-08-18T00:00:00"/>
    <n v="14"/>
    <x v="2"/>
    <s v="Network Engineer"/>
    <s v="Melissa Torres"/>
    <s v="edgar.underwood@bilearner.com"/>
    <s v="Active"/>
    <n v="1"/>
    <n v="0"/>
    <x v="2"/>
    <s v="Temporary"/>
    <m/>
    <x v="0"/>
    <x v="6"/>
    <s v="General - Con"/>
    <d v="1993-10-15T00:00:00"/>
    <n v="31"/>
    <s v="India"/>
    <s v="Mumbai Vikhroli"/>
    <s v="Laborer"/>
    <x v="1"/>
    <s v="PIP"/>
    <x v="1"/>
    <n v="258859.2"/>
  </r>
  <r>
    <n v="3845"/>
    <s v="Jaiden"/>
    <s v="Underwood"/>
    <d v="2019-08-25T00:00:00"/>
    <m/>
    <n v="73"/>
    <x v="0"/>
    <s v="Network Engineer"/>
    <s v="Jordan Caldwell"/>
    <s v="jaiden.underwood@bilearner.com"/>
    <s v="Active"/>
    <n v="1"/>
    <n v="0"/>
    <x v="0"/>
    <s v="Full-Time"/>
    <m/>
    <x v="0"/>
    <x v="6"/>
    <s v="Field Operations"/>
    <d v="1981-02-28T00:00:00"/>
    <n v="44"/>
    <s v="India"/>
    <s v="Indore"/>
    <s v="Laborer"/>
    <x v="1"/>
    <s v="PIP"/>
    <x v="1"/>
    <n v="125002.8"/>
  </r>
  <r>
    <n v="3846"/>
    <s v="Eugene"/>
    <s v="Potts"/>
    <d v="2020-05-04T00:00:00"/>
    <d v="2023-05-15T00:00:00"/>
    <n v="36"/>
    <x v="1"/>
    <s v="IT Support"/>
    <s v="Anthony Neal"/>
    <s v="eugene.potts@bilearner.com"/>
    <s v="Active"/>
    <n v="1"/>
    <n v="0"/>
    <x v="0"/>
    <s v="Full-Time"/>
    <m/>
    <x v="0"/>
    <x v="3"/>
    <s v="Wireline Construction"/>
    <d v="1979-01-13T00:00:00"/>
    <n v="46"/>
    <s v="India"/>
    <s v="Mumbai Vikhroli"/>
    <s v="Driver"/>
    <x v="1"/>
    <s v="Fully Meets"/>
    <x v="1"/>
    <n v="357489.6"/>
  </r>
  <r>
    <n v="3847"/>
    <s v="Gilbert"/>
    <s v="Klein"/>
    <d v="2019-02-24T00:00:00"/>
    <d v="2020-06-11T00:00:00"/>
    <n v="15"/>
    <x v="2"/>
    <s v="IT Support"/>
    <s v="Gregory Rodriguez"/>
    <s v="gilbert.klein@bilearner.com"/>
    <s v="Active"/>
    <n v="1"/>
    <n v="0"/>
    <x v="2"/>
    <s v="Temporary"/>
    <m/>
    <x v="0"/>
    <x v="3"/>
    <s v="Field Operations"/>
    <d v="1985-08-12T00:00:00"/>
    <n v="40"/>
    <s v="India"/>
    <s v="Mumbai Vikhroli"/>
    <s v="Laborer"/>
    <x v="1"/>
    <s v="Fully Meets"/>
    <x v="1"/>
    <n v="120886.8"/>
  </r>
  <r>
    <n v="3848"/>
    <s v="Nathaly"/>
    <s v="Huffman"/>
    <d v="2019-09-24T00:00:00"/>
    <m/>
    <n v="72"/>
    <x v="0"/>
    <s v="IT Support"/>
    <s v="John Gordon"/>
    <s v="nathaly.huffman@bilearner.com"/>
    <s v="Active"/>
    <n v="1"/>
    <n v="0"/>
    <x v="1"/>
    <s v="Temporary"/>
    <m/>
    <x v="0"/>
    <x v="3"/>
    <s v="Field Operations"/>
    <d v="1986-12-12T00:00:00"/>
    <n v="38"/>
    <s v="India"/>
    <s v="Mumbai Vikhroli"/>
    <s v="Technician"/>
    <x v="1"/>
    <s v="Fully Meets"/>
    <x v="1"/>
    <n v="670284"/>
  </r>
  <r>
    <n v="3849"/>
    <s v="Nancy"/>
    <s v="Clay"/>
    <d v="2021-02-13T00:00:00"/>
    <m/>
    <n v="55"/>
    <x v="1"/>
    <s v="IT Support"/>
    <s v="Darryl Vargas"/>
    <s v="nancy.clay@bilearner.com"/>
    <s v="Active"/>
    <n v="1"/>
    <n v="0"/>
    <x v="0"/>
    <s v="Part-Time"/>
    <m/>
    <x v="0"/>
    <x v="3"/>
    <s v="General - Con"/>
    <d v="1979-07-11T00:00:00"/>
    <n v="46"/>
    <s v="India"/>
    <s v="Mumbai Vikhroli"/>
    <s v="Foreman"/>
    <x v="0"/>
    <s v="Fully Meets"/>
    <x v="1"/>
    <n v="219424.8"/>
  </r>
  <r>
    <n v="3850"/>
    <s v="Kylie"/>
    <s v="Cantrell"/>
    <d v="2020-01-05T00:00:00"/>
    <d v="2022-04-25T00:00:00"/>
    <n v="27"/>
    <x v="1"/>
    <s v="Sr. Network Engineer"/>
    <s v="Cheryl Cook"/>
    <s v="kylie.cantrell@bilearner.com"/>
    <s v="Active"/>
    <n v="1"/>
    <n v="0"/>
    <x v="2"/>
    <s v="Temporary"/>
    <m/>
    <x v="0"/>
    <x v="3"/>
    <s v="Yard (Material Handling)"/>
    <d v="1987-04-27T00:00:00"/>
    <n v="38"/>
    <s v="India"/>
    <s v="Mumbai Vikhroli"/>
    <s v="Administration"/>
    <x v="1"/>
    <s v="Fully Meets"/>
    <x v="1"/>
    <n v="174008.4"/>
  </r>
  <r>
    <n v="3851"/>
    <s v="Vance"/>
    <s v="Marquez"/>
    <d v="2019-01-18T00:00:00"/>
    <d v="2020-03-30T00:00:00"/>
    <n v="14"/>
    <x v="2"/>
    <s v="Sr. Network Engineer"/>
    <s v="Thomas Hanson"/>
    <s v="vance.marquez@bilearner.com"/>
    <s v="Active"/>
    <n v="1"/>
    <n v="0"/>
    <x v="0"/>
    <s v="Temporary"/>
    <m/>
    <x v="0"/>
    <x v="3"/>
    <s v="Executive"/>
    <d v="1988-06-21T00:00:00"/>
    <n v="37"/>
    <s v="India"/>
    <s v="Mumbai Vikhroli"/>
    <s v="Manager"/>
    <x v="1"/>
    <s v="PIP"/>
    <x v="1"/>
    <n v="186217.2"/>
  </r>
  <r>
    <n v="3852"/>
    <s v="Dante"/>
    <s v="Wyatt"/>
    <d v="2019-03-01T00:00:00"/>
    <d v="2021-09-25T00:00:00"/>
    <n v="30"/>
    <x v="1"/>
    <s v="Principal Data Architect"/>
    <s v="Dr. Eric Henderson"/>
    <s v="dante.wyatt@bilearner.com"/>
    <s v="Active"/>
    <n v="1"/>
    <n v="0"/>
    <x v="2"/>
    <s v="Temporary"/>
    <m/>
    <x v="0"/>
    <x v="3"/>
    <s v="Field Operations"/>
    <d v="1975-01-11T00:00:00"/>
    <n v="50"/>
    <s v="India"/>
    <s v="Mumbai Vikhroli"/>
    <s v="Laborer"/>
    <x v="0"/>
    <s v="PIP"/>
    <x v="1"/>
    <n v="335559.6"/>
  </r>
  <r>
    <n v="3853"/>
    <s v="Rey"/>
    <s v="Monroe"/>
    <d v="2021-08-14T00:00:00"/>
    <d v="2022-11-05T00:00:00"/>
    <n v="14"/>
    <x v="2"/>
    <s v="Enterprise Architect"/>
    <s v="James Horn"/>
    <s v="rey.monroe@bilearner.com"/>
    <s v="Active"/>
    <n v="1"/>
    <n v="0"/>
    <x v="1"/>
    <s v="Temporary"/>
    <m/>
    <x v="0"/>
    <x v="3"/>
    <s v="General - Con"/>
    <d v="1981-11-10T00:00:00"/>
    <n v="43"/>
    <s v="India"/>
    <s v="Mumbai Vikhroli"/>
    <s v="Operator"/>
    <x v="0"/>
    <s v="Fully Meets"/>
    <x v="1"/>
    <n v="416736"/>
  </r>
  <r>
    <n v="3854"/>
    <s v="Jayden"/>
    <s v="Mckee"/>
    <d v="2019-06-06T00:00:00"/>
    <d v="2019-09-05T00:00:00"/>
    <n v="2"/>
    <x v="4"/>
    <s v="Network Engineer"/>
    <s v="Matthew Miranda"/>
    <s v="jayden.mckee@bilearner.com"/>
    <s v="Active"/>
    <n v="1"/>
    <n v="0"/>
    <x v="2"/>
    <s v="Temporary"/>
    <m/>
    <x v="0"/>
    <x v="3"/>
    <s v="Technology / It"/>
    <d v="1986-06-29T00:00:00"/>
    <n v="39"/>
    <s v="India"/>
    <s v="Indore"/>
    <s v="Manager"/>
    <x v="1"/>
    <s v="Fully Meets"/>
    <x v="1"/>
    <n v="542604"/>
  </r>
  <r>
    <n v="3855"/>
    <s v="Brady"/>
    <s v="Yoder"/>
    <d v="2021-05-25T00:00:00"/>
    <d v="2022-08-13T00:00:00"/>
    <n v="14"/>
    <x v="2"/>
    <s v="Network Engineer"/>
    <s v="Jason Patel"/>
    <s v="brady.yoder@bilearner.com"/>
    <s v="Active"/>
    <n v="1"/>
    <n v="0"/>
    <x v="2"/>
    <s v="Part-Time"/>
    <m/>
    <x v="0"/>
    <x v="1"/>
    <s v="People Services"/>
    <d v="1992-12-21T00:00:00"/>
    <n v="32"/>
    <s v="India"/>
    <s v="Mumbai Vikhroli"/>
    <s v="Accountant"/>
    <x v="1"/>
    <s v="Fully Meets"/>
    <x v="1"/>
    <n v="136935.6"/>
  </r>
  <r>
    <n v="3856"/>
    <s v="Darwin"/>
    <s v="Allen"/>
    <d v="2023-03-17T00:00:00"/>
    <d v="2023-06-12T00:00:00"/>
    <n v="2"/>
    <x v="4"/>
    <s v="Network Engineer"/>
    <s v="Michael Young"/>
    <s v="darwin.allen@bilearner.com"/>
    <s v="Active"/>
    <n v="1"/>
    <n v="0"/>
    <x v="2"/>
    <s v="Part-Time"/>
    <m/>
    <x v="0"/>
    <x v="6"/>
    <s v="Wireline Construction"/>
    <d v="1971-12-01T00:00:00"/>
    <n v="53"/>
    <s v="India"/>
    <s v="Mumbai Vikhroli"/>
    <s v="Groundman"/>
    <x v="1"/>
    <s v="PIP"/>
    <x v="1"/>
    <n v="523656"/>
  </r>
  <r>
    <n v="3857"/>
    <s v="Jasper"/>
    <s v="Harrison"/>
    <d v="2022-10-02T00:00:00"/>
    <d v="2022-10-11T00:00:00"/>
    <n v="0"/>
    <x v="4"/>
    <s v="IT Support"/>
    <s v="Lindsey Osborne"/>
    <s v="jasper.harrison@bilearner.com"/>
    <s v="Active"/>
    <n v="1"/>
    <n v="0"/>
    <x v="0"/>
    <s v="Temporary"/>
    <m/>
    <x v="0"/>
    <x v="3"/>
    <s v="Fielders"/>
    <d v="1967-08-13T00:00:00"/>
    <n v="58"/>
    <s v="India"/>
    <s v="Indore"/>
    <s v="Engineer"/>
    <x v="1"/>
    <s v="PIP"/>
    <x v="1"/>
    <n v="530016"/>
  </r>
  <r>
    <n v="3858"/>
    <s v="Bailey"/>
    <s v="Humphrey"/>
    <d v="2022-01-22T00:00:00"/>
    <m/>
    <n v="44"/>
    <x v="1"/>
    <s v="IT Support"/>
    <s v="Gerald Yu"/>
    <s v="bailey.humphrey@bilearner.com"/>
    <s v="Active"/>
    <n v="1"/>
    <n v="0"/>
    <x v="1"/>
    <s v="Full-Time"/>
    <m/>
    <x v="0"/>
    <x v="3"/>
    <s v="Engineers"/>
    <d v="1983-01-10T00:00:00"/>
    <n v="42"/>
    <s v="India"/>
    <s v="Indore"/>
    <s v="Technician"/>
    <x v="1"/>
    <s v="Fully Meets"/>
    <x v="1"/>
    <n v="590796"/>
  </r>
  <r>
    <n v="3859"/>
    <s v="Clare"/>
    <s v="English"/>
    <d v="2019-11-29T00:00:00"/>
    <d v="2022-08-18T00:00:00"/>
    <n v="32"/>
    <x v="1"/>
    <s v="IT Support"/>
    <s v="Randall Keller"/>
    <s v="clare.english@bilearner.com"/>
    <s v="Active"/>
    <n v="1"/>
    <n v="0"/>
    <x v="1"/>
    <s v="Part-Time"/>
    <m/>
    <x v="0"/>
    <x v="3"/>
    <s v="Fielders"/>
    <d v="1977-11-25T00:00:00"/>
    <n v="47"/>
    <s v="India"/>
    <s v="Mumbai Vikhroli"/>
    <s v="Engineer"/>
    <x v="0"/>
    <s v="PIP"/>
    <x v="1"/>
    <n v="109953.60000000001"/>
  </r>
  <r>
    <n v="3860"/>
    <s v="Amy"/>
    <s v="Sherman"/>
    <d v="2020-07-01T00:00:00"/>
    <d v="2022-09-22T00:00:00"/>
    <n v="26"/>
    <x v="1"/>
    <s v="IT Support"/>
    <s v="Ricky Banks"/>
    <s v="amy.sherman@bilearner.com"/>
    <s v="Active"/>
    <n v="1"/>
    <n v="0"/>
    <x v="0"/>
    <s v="Temporary"/>
    <m/>
    <x v="0"/>
    <x v="3"/>
    <s v="Catv"/>
    <d v="1970-01-25T00:00:00"/>
    <n v="55"/>
    <s v="India"/>
    <s v="Mumbai Vikhroli"/>
    <s v="Lineman"/>
    <x v="0"/>
    <s v="Fully Meets"/>
    <x v="1"/>
    <n v="397188"/>
  </r>
  <r>
    <n v="3861"/>
    <s v="Lizbeth"/>
    <s v="Hunt"/>
    <d v="2022-03-24T00:00:00"/>
    <m/>
    <n v="42"/>
    <x v="1"/>
    <s v="Sr. Network Engineer"/>
    <s v="Jessica Figueroa"/>
    <s v="lizbeth.hunt@bilearner.com"/>
    <s v="Active"/>
    <n v="1"/>
    <n v="0"/>
    <x v="1"/>
    <s v="Part-Time"/>
    <m/>
    <x v="0"/>
    <x v="3"/>
    <s v="General - Con"/>
    <d v="1966-07-03T00:00:00"/>
    <n v="59"/>
    <s v="India"/>
    <s v="Indore"/>
    <s v="Flagger"/>
    <x v="1"/>
    <s v="PIP"/>
    <x v="1"/>
    <n v="553560"/>
  </r>
  <r>
    <n v="3862"/>
    <s v="Eden"/>
    <s v="Armstrong"/>
    <d v="2019-05-13T00:00:00"/>
    <d v="2023-06-06T00:00:00"/>
    <n v="48"/>
    <x v="1"/>
    <s v="Sr. Network Engineer"/>
    <s v="Lindsey Gibson"/>
    <s v="eden.armstrong@bilearner.com"/>
    <s v="Active"/>
    <n v="1"/>
    <n v="0"/>
    <x v="2"/>
    <s v="Temporary"/>
    <m/>
    <x v="0"/>
    <x v="3"/>
    <s v="Project Management - Con"/>
    <d v="1979-04-26T00:00:00"/>
    <n v="46"/>
    <s v="India"/>
    <s v="Mumbai Vikhroli"/>
    <s v="Engineer"/>
    <x v="1"/>
    <s v="PIP"/>
    <x v="1"/>
    <n v="464364"/>
  </r>
  <r>
    <n v="3863"/>
    <s v="Eugene"/>
    <s v="Mueller"/>
    <d v="2019-06-07T00:00:00"/>
    <m/>
    <n v="75"/>
    <x v="0"/>
    <s v="Principal Data Architect"/>
    <s v="Jeremy Hanson"/>
    <s v="eugene.mueller@bilearner.com"/>
    <s v="Active"/>
    <n v="1"/>
    <n v="0"/>
    <x v="0"/>
    <s v="Temporary"/>
    <m/>
    <x v="0"/>
    <x v="3"/>
    <s v="Aerial"/>
    <d v="1994-07-30T00:00:00"/>
    <n v="31"/>
    <s v="India"/>
    <s v="Mumbai Vikhroli"/>
    <s v="Technician"/>
    <x v="0"/>
    <s v="PIP"/>
    <x v="1"/>
    <n v="948840"/>
  </r>
  <r>
    <n v="3864"/>
    <s v="Tiffany"/>
    <s v="Washington"/>
    <d v="2022-12-05T00:00:00"/>
    <d v="2023-06-13T00:00:00"/>
    <n v="6"/>
    <x v="3"/>
    <s v="Enterprise Architect"/>
    <s v="David Chung"/>
    <s v="tiffany.washington@bilearner.com"/>
    <s v="Active"/>
    <n v="1"/>
    <n v="0"/>
    <x v="0"/>
    <s v="Full-Time"/>
    <m/>
    <x v="0"/>
    <x v="3"/>
    <s v="Aerial"/>
    <d v="1988-01-22T00:00:00"/>
    <n v="37"/>
    <s v="India"/>
    <s v="Mumbai Vikhroli"/>
    <s v="Laborer"/>
    <x v="0"/>
    <s v="Needs Improvement"/>
    <x v="1"/>
    <n v="762240"/>
  </r>
  <r>
    <n v="3865"/>
    <s v="Sloane"/>
    <s v="Moss"/>
    <d v="2020-09-29T00:00:00"/>
    <d v="2021-10-22T00:00:00"/>
    <n v="12"/>
    <x v="2"/>
    <s v="Network Engineer"/>
    <s v="Jacob Russo"/>
    <s v="sloane.moss@bilearner.com"/>
    <s v="Active"/>
    <n v="1"/>
    <n v="0"/>
    <x v="2"/>
    <s v="Temporary"/>
    <m/>
    <x v="0"/>
    <x v="5"/>
    <s v="Sales &amp; Marketing"/>
    <d v="1952-03-14T00:00:00"/>
    <n v="73"/>
    <s v="India"/>
    <s v="Mumbai Vikhroli"/>
    <s v="Vp"/>
    <x v="1"/>
    <s v="Needs Improvement"/>
    <x v="1"/>
    <n v="54403"/>
  </r>
  <r>
    <n v="3866"/>
    <s v="Kaeden"/>
    <s v="Vargas"/>
    <d v="2020-09-04T00:00:00"/>
    <d v="2021-04-17T00:00:00"/>
    <n v="7"/>
    <x v="3"/>
    <s v="Network Engineer"/>
    <s v="Harold Lee"/>
    <s v="kaeden.vargas@bilearner.com"/>
    <s v="Active"/>
    <n v="1"/>
    <n v="0"/>
    <x v="0"/>
    <s v="Full-Time"/>
    <m/>
    <x v="0"/>
    <x v="6"/>
    <s v="Field Operations"/>
    <d v="1990-12-14T00:00:00"/>
    <n v="34"/>
    <s v="India"/>
    <s v="Mumbai Vikhroli"/>
    <s v="Technician"/>
    <x v="1"/>
    <s v="Fully Meets"/>
    <x v="1"/>
    <n v="34671"/>
  </r>
  <r>
    <n v="3867"/>
    <s v="Lena"/>
    <s v="Sandoval"/>
    <d v="2018-08-26T00:00:00"/>
    <m/>
    <n v="85"/>
    <x v="0"/>
    <s v="Network Engineer"/>
    <s v="Heather Hill"/>
    <s v="lena.sandoval@bilearner.com"/>
    <s v="Active"/>
    <n v="1"/>
    <n v="0"/>
    <x v="2"/>
    <s v="Full-Time"/>
    <m/>
    <x v="0"/>
    <x v="6"/>
    <s v="Catv"/>
    <d v="1970-01-01T00:00:00"/>
    <n v="55"/>
    <s v="India"/>
    <s v="Mumbai Vikhroli"/>
    <s v="Clerk"/>
    <x v="1"/>
    <s v="Fully Meets"/>
    <x v="1"/>
    <n v="182000"/>
  </r>
  <r>
    <n v="3868"/>
    <s v="Adrien"/>
    <s v="Olsen"/>
    <d v="2019-08-17T00:00:00"/>
    <m/>
    <n v="73"/>
    <x v="0"/>
    <s v="Network Engineer"/>
    <s v="Jasmine Smith"/>
    <s v="adrien.olsen@bilearner.com"/>
    <s v="Active"/>
    <n v="1"/>
    <n v="0"/>
    <x v="0"/>
    <s v="Part-Time"/>
    <m/>
    <x v="0"/>
    <x v="0"/>
    <s v="Finance &amp; Accounting"/>
    <d v="1988-08-10T00:00:00"/>
    <n v="37"/>
    <s v="India"/>
    <s v="Indore"/>
    <s v="Administrative"/>
    <x v="1"/>
    <s v="Fully Meets"/>
    <x v="1"/>
    <n v="45150"/>
  </r>
  <r>
    <n v="3869"/>
    <s v="Damari"/>
    <s v="Brewer"/>
    <d v="2019-09-25T00:00:00"/>
    <d v="2020-02-07T00:00:00"/>
    <n v="4"/>
    <x v="4"/>
    <s v="IT Support"/>
    <s v="Shawn Martin"/>
    <s v="damari.brewer@bilearner.com"/>
    <s v="Active"/>
    <n v="1"/>
    <n v="0"/>
    <x v="1"/>
    <s v="Temporary"/>
    <m/>
    <x v="0"/>
    <x v="3"/>
    <s v="Field Operations"/>
    <d v="1977-02-05T00:00:00"/>
    <n v="48"/>
    <s v="India"/>
    <s v="Indore"/>
    <s v="Drafter"/>
    <x v="1"/>
    <s v="Fully Meets"/>
    <x v="1"/>
    <n v="52780"/>
  </r>
  <r>
    <n v="3870"/>
    <s v="Annalise"/>
    <s v="Gross"/>
    <d v="2023-03-11T00:00:00"/>
    <d v="2023-03-11T00:00:00"/>
    <n v="0"/>
    <x v="4"/>
    <s v="IT Support"/>
    <s v="Mr. Todd Lawson"/>
    <s v="annalise.gross@bilearner.com"/>
    <s v="Active"/>
    <n v="1"/>
    <n v="0"/>
    <x v="0"/>
    <s v="Temporary"/>
    <m/>
    <x v="0"/>
    <x v="3"/>
    <s v="Project Management - Con"/>
    <d v="1995-05-26T00:00:00"/>
    <n v="30"/>
    <s v="India"/>
    <s v="Mumbai Vikhroli"/>
    <s v="Laborer"/>
    <x v="1"/>
    <s v="Fully Meets"/>
    <x v="1"/>
    <n v="34133"/>
  </r>
  <r>
    <n v="3871"/>
    <s v="Kamari"/>
    <s v="Mcgrath"/>
    <d v="2022-12-15T00:00:00"/>
    <m/>
    <n v="33"/>
    <x v="1"/>
    <s v="IT Support"/>
    <s v="Laura Sanchez"/>
    <s v="kamari.mcgrath@bilearner.com"/>
    <s v="Active"/>
    <n v="1"/>
    <n v="0"/>
    <x v="1"/>
    <s v="Full-Time"/>
    <m/>
    <x v="0"/>
    <x v="3"/>
    <s v="General - Con"/>
    <d v="1971-09-26T00:00:00"/>
    <n v="54"/>
    <s v="India"/>
    <s v="Indore"/>
    <s v="Lineman"/>
    <x v="0"/>
    <s v="Fully Meets"/>
    <x v="1"/>
    <n v="64584"/>
  </r>
  <r>
    <n v="3872"/>
    <s v="Lorena"/>
    <s v="Rice"/>
    <d v="2018-08-10T00:00:00"/>
    <d v="2021-02-08T00:00:00"/>
    <n v="29"/>
    <x v="1"/>
    <s v="IT Support"/>
    <s v="Jeffrey Ramos"/>
    <s v="lorena.rice@bilearner.com"/>
    <s v="Active"/>
    <n v="1"/>
    <n v="0"/>
    <x v="0"/>
    <s v="Part-Time"/>
    <m/>
    <x v="0"/>
    <x v="3"/>
    <s v="Engineers"/>
    <d v="1899-12-31T00:00:00"/>
    <n v="125"/>
    <s v="India"/>
    <s v="Mumbai Vikhroli"/>
    <s v="Director"/>
    <x v="0"/>
    <s v="Fully Meets"/>
    <x v="1"/>
    <n v="97355"/>
  </r>
  <r>
    <n v="3873"/>
    <s v="Eliezer"/>
    <s v="Stokes"/>
    <d v="2022-03-04T00:00:00"/>
    <d v="2023-06-22T00:00:00"/>
    <n v="15"/>
    <x v="2"/>
    <s v="Sr. Network Engineer"/>
    <s v="Patricia Johnson"/>
    <s v="eliezer.stokes@bilearner.com"/>
    <s v="Active"/>
    <n v="1"/>
    <n v="0"/>
    <x v="1"/>
    <s v="Part-Time"/>
    <m/>
    <x v="0"/>
    <x v="3"/>
    <s v="Executive"/>
    <d v="1899-12-31T00:00:00"/>
    <n v="125"/>
    <s v="India"/>
    <s v="Mumbai Vikhroli"/>
    <s v="General Manager"/>
    <x v="1"/>
    <s v="Fully Meets"/>
    <x v="1"/>
    <n v="125000"/>
  </r>
  <r>
    <n v="3874"/>
    <s v="Aspen"/>
    <s v="Reyes"/>
    <d v="2020-06-02T00:00:00"/>
    <m/>
    <n v="64"/>
    <x v="0"/>
    <s v="Sr. Network Engineer"/>
    <s v="Brandy Greer"/>
    <s v="aspen.reyes@bilearner.com"/>
    <s v="Active"/>
    <n v="1"/>
    <n v="0"/>
    <x v="2"/>
    <s v="Part-Time"/>
    <m/>
    <x v="0"/>
    <x v="3"/>
    <s v="General - Con"/>
    <d v="1970-01-07T00:00:00"/>
    <n v="55"/>
    <s v="India"/>
    <s v="Mumbai Vikhroli"/>
    <s v="Laborer"/>
    <x v="1"/>
    <s v="Fully Meets"/>
    <x v="1"/>
    <n v="75705"/>
  </r>
  <r>
    <n v="3875"/>
    <s v="Rudy"/>
    <s v="Richardson"/>
    <d v="2021-06-29T00:00:00"/>
    <m/>
    <n v="51"/>
    <x v="1"/>
    <s v="Sr. Network Engineer"/>
    <s v="Charles Velez"/>
    <s v="rudy.richardson@bilearner.com"/>
    <s v="Active"/>
    <n v="1"/>
    <n v="0"/>
    <x v="0"/>
    <s v="Temporary"/>
    <m/>
    <x v="0"/>
    <x v="3"/>
    <s v="Underground"/>
    <d v="1970-03-05T00:00:00"/>
    <n v="55"/>
    <s v="India"/>
    <s v="Mumbai Vikhroli"/>
    <s v="Laborer"/>
    <x v="1"/>
    <s v="Fully Meets"/>
    <x v="1"/>
    <n v="153470"/>
  </r>
  <r>
    <n v="3876"/>
    <s v="Alana"/>
    <s v="Castro"/>
    <d v="2021-10-24T00:00:00"/>
    <m/>
    <n v="47"/>
    <x v="1"/>
    <s v="Principal Data Architect"/>
    <s v="Deborah Bell"/>
    <s v="alana.castro@bilearner.com"/>
    <s v="Active"/>
    <n v="1"/>
    <n v="0"/>
    <x v="0"/>
    <s v="Temporary"/>
    <m/>
    <x v="0"/>
    <x v="3"/>
    <s v="General - Con"/>
    <d v="1978-05-02T00:00:00"/>
    <n v="47"/>
    <s v="India"/>
    <s v="Mumbai Vikhroli"/>
    <s v="Lineman"/>
    <x v="0"/>
    <s v="PIP"/>
    <x v="1"/>
    <n v="58325"/>
  </r>
  <r>
    <n v="3877"/>
    <s v="Oscar"/>
    <s v="Lopez"/>
    <d v="2018-10-22T00:00:00"/>
    <d v="2020-04-07T00:00:00"/>
    <n v="17"/>
    <x v="2"/>
    <s v="Network Engineer"/>
    <s v="Christian Ortega"/>
    <s v="oscar.lopez@bilearner.com"/>
    <s v="Active"/>
    <n v="1"/>
    <n v="0"/>
    <x v="2"/>
    <s v="Full-Time"/>
    <m/>
    <x v="0"/>
    <x v="6"/>
    <s v="General - Con"/>
    <d v="1988-08-10T00:00:00"/>
    <n v="37"/>
    <s v="India"/>
    <s v="Indore"/>
    <s v="Lineman"/>
    <x v="1"/>
    <s v="PIP"/>
    <x v="1"/>
    <n v="80000"/>
  </r>
  <r>
    <n v="3878"/>
    <s v="Carter"/>
    <s v="Cook"/>
    <d v="2018-09-08T00:00:00"/>
    <d v="2021-08-23T00:00:00"/>
    <n v="35"/>
    <x v="1"/>
    <s v="Network Engineer"/>
    <s v="Michael Morton"/>
    <s v="carter.cook@bilearner.com"/>
    <s v="Active"/>
    <n v="1"/>
    <n v="0"/>
    <x v="0"/>
    <s v="Part-Time"/>
    <m/>
    <x v="0"/>
    <x v="6"/>
    <s v="Engineers"/>
    <d v="1952-02-23T00:00:00"/>
    <n v="73"/>
    <s v="India"/>
    <s v="Mumbai Vikhroli"/>
    <s v="Engineer"/>
    <x v="1"/>
    <s v="Fully Meets"/>
    <x v="1"/>
    <n v="69000"/>
  </r>
  <r>
    <n v="3879"/>
    <s v="Liam"/>
    <s v="Hanna"/>
    <d v="2019-02-08T00:00:00"/>
    <d v="2023-02-24T00:00:00"/>
    <n v="48"/>
    <x v="1"/>
    <s v="Network Engineer"/>
    <s v="Brian Aguirre"/>
    <s v="liam.hanna@bilearner.com"/>
    <s v="Active"/>
    <n v="1"/>
    <n v="0"/>
    <x v="1"/>
    <s v="Part-Time"/>
    <m/>
    <x v="0"/>
    <x v="3"/>
    <s v="Field Operations"/>
    <d v="1998-01-17T00:00:00"/>
    <n v="27"/>
    <s v="India"/>
    <s v="Mumbai Vikhroli"/>
    <s v="Clerk"/>
    <x v="1"/>
    <s v="Fully Meets"/>
    <x v="1"/>
    <n v="65000"/>
  </r>
  <r>
    <n v="3880"/>
    <s v="Zara"/>
    <s v="Pitts"/>
    <d v="2021-03-29T00:00:00"/>
    <d v="2021-06-27T00:00:00"/>
    <n v="2"/>
    <x v="4"/>
    <s v="Network Engineer"/>
    <s v="Richard Gonzalez"/>
    <s v="zara.pitts@bilearner.com"/>
    <s v="Active"/>
    <n v="1"/>
    <n v="0"/>
    <x v="2"/>
    <s v="Temporary"/>
    <m/>
    <x v="0"/>
    <x v="3"/>
    <s v="General - Con"/>
    <d v="1994-02-27T00:00:00"/>
    <n v="31"/>
    <s v="India"/>
    <s v="Indore"/>
    <s v="Clerical"/>
    <x v="1"/>
    <s v="Fully Meets"/>
    <x v="1"/>
    <n v="137145"/>
  </r>
  <r>
    <n v="3881"/>
    <s v="Abby"/>
    <s v="Woodward"/>
    <d v="2019-06-19T00:00:00"/>
    <m/>
    <n v="75"/>
    <x v="0"/>
    <s v="IT Support"/>
    <s v="Karen Elliott"/>
    <s v="abby.woodward@bilearner.com"/>
    <s v="Active"/>
    <n v="1"/>
    <n v="0"/>
    <x v="2"/>
    <s v="Part-Time"/>
    <m/>
    <x v="0"/>
    <x v="3"/>
    <s v="Field Operations"/>
    <d v="1999-05-26T00:00:00"/>
    <n v="26"/>
    <s v="India"/>
    <s v="Mumbai Vikhroli"/>
    <s v="Laborer"/>
    <x v="1"/>
    <s v="Fully Meets"/>
    <x v="1"/>
    <n v="108250"/>
  </r>
  <r>
    <n v="3882"/>
    <s v="Litzy"/>
    <s v="Esparza"/>
    <d v="2019-01-30T00:00:00"/>
    <m/>
    <n v="80"/>
    <x v="0"/>
    <s v="IT Support"/>
    <s v="Kelly Bean"/>
    <s v="litzy.esparza@bilearner.com"/>
    <s v="Active"/>
    <n v="1"/>
    <n v="0"/>
    <x v="0"/>
    <s v="Part-Time"/>
    <m/>
    <x v="0"/>
    <x v="3"/>
    <s v="Wireless"/>
    <d v="1981-05-26T00:00:00"/>
    <n v="44"/>
    <s v="India"/>
    <s v="Indore"/>
    <s v="Operator"/>
    <x v="0"/>
    <s v="Fully Meets"/>
    <x v="1"/>
    <n v="99840"/>
  </r>
  <r>
    <n v="3883"/>
    <s v="Noemi"/>
    <s v="Brewer"/>
    <d v="2022-05-06T00:00:00"/>
    <d v="2022-09-26T00:00:00"/>
    <n v="4"/>
    <x v="4"/>
    <s v="IT Support"/>
    <s v="Jacob Hamilton"/>
    <s v="noemi.brewer@bilearner.com"/>
    <s v="Active"/>
    <n v="1"/>
    <n v="0"/>
    <x v="0"/>
    <s v="Full-Time"/>
    <m/>
    <x v="0"/>
    <x v="3"/>
    <s v="Field Operations"/>
    <d v="2000-03-19T00:00:00"/>
    <n v="25"/>
    <s v="India"/>
    <s v="Mumbai Vikhroli"/>
    <s v="Administrator"/>
    <x v="0"/>
    <s v="Fully Meets"/>
    <x v="1"/>
    <n v="52262"/>
  </r>
  <r>
    <n v="3884"/>
    <s v="Gilberto"/>
    <s v="Macdonald"/>
    <d v="2019-02-02T00:00:00"/>
    <m/>
    <n v="80"/>
    <x v="0"/>
    <s v="IT Support"/>
    <s v="Barbara Skinner"/>
    <s v="gilberto.macdonald@bilearner.com"/>
    <s v="Active"/>
    <n v="1"/>
    <n v="0"/>
    <x v="1"/>
    <s v="Temporary"/>
    <m/>
    <x v="0"/>
    <x v="3"/>
    <s v="Engineers"/>
    <d v="1970-04-27T00:00:00"/>
    <n v="55"/>
    <s v="India"/>
    <s v="Indore"/>
    <s v="Engineer"/>
    <x v="0"/>
    <s v="Fully Meets"/>
    <x v="1"/>
    <n v="29120"/>
  </r>
  <r>
    <n v="3885"/>
    <s v="Armando"/>
    <s v="Macias"/>
    <d v="2021-12-08T00:00:00"/>
    <m/>
    <n v="45"/>
    <x v="1"/>
    <s v="Sr. Network Engineer"/>
    <s v="Aaron Oconnor"/>
    <s v="armando.macias@bilearner.com"/>
    <s v="Active"/>
    <n v="1"/>
    <n v="0"/>
    <x v="1"/>
    <s v="Part-Time"/>
    <m/>
    <x v="0"/>
    <x v="3"/>
    <s v="Engineers"/>
    <d v="1973-04-01T00:00:00"/>
    <n v="52"/>
    <s v="India"/>
    <s v="Mumbai Vikhroli"/>
    <s v="Engineer"/>
    <x v="0"/>
    <s v="Fully Meets"/>
    <x v="1"/>
    <n v="88663"/>
  </r>
  <r>
    <n v="3886"/>
    <s v="Britney"/>
    <s v="Kelly"/>
    <d v="2018-10-12T00:00:00"/>
    <m/>
    <n v="83"/>
    <x v="0"/>
    <s v="Sr. Network Engineer"/>
    <s v="Christine Mcgee"/>
    <s v="britney.kelly@bilearner.com"/>
    <s v="Active"/>
    <n v="1"/>
    <n v="0"/>
    <x v="2"/>
    <s v="Temporary"/>
    <m/>
    <x v="0"/>
    <x v="3"/>
    <s v="Wireless"/>
    <d v="1988-05-18T00:00:00"/>
    <n v="37"/>
    <s v="India"/>
    <s v="Mumbai Vikhroli"/>
    <s v="Technician"/>
    <x v="1"/>
    <s v="Fully Meets"/>
    <x v="1"/>
    <n v="134625"/>
  </r>
  <r>
    <n v="3887"/>
    <s v="Emanuel"/>
    <s v="Haas"/>
    <d v="2022-04-22T00:00:00"/>
    <d v="2023-05-15T00:00:00"/>
    <n v="12"/>
    <x v="2"/>
    <s v="Sr. Network Engineer"/>
    <s v="Jose Moran"/>
    <s v="emanuel.haas@bilearner.com"/>
    <s v="Active"/>
    <n v="1"/>
    <n v="0"/>
    <x v="0"/>
    <s v="Temporary"/>
    <m/>
    <x v="0"/>
    <x v="3"/>
    <s v="General - Con"/>
    <d v="1994-01-29T00:00:00"/>
    <n v="31"/>
    <s v="India"/>
    <s v="Mumbai Vikhroli"/>
    <s v="Flagger"/>
    <x v="1"/>
    <s v="Exceeds"/>
    <x v="1"/>
    <n v="146887"/>
  </r>
  <r>
    <n v="3888"/>
    <s v="Karlie"/>
    <s v="Drake"/>
    <d v="2021-09-05T00:00:00"/>
    <d v="2022-07-08T00:00:00"/>
    <n v="10"/>
    <x v="3"/>
    <s v="Principal Data Architect"/>
    <s v="Jimmy Beck"/>
    <s v="karlie.drake@bilearner.com"/>
    <s v="Active"/>
    <n v="1"/>
    <n v="0"/>
    <x v="1"/>
    <s v="Full-Time"/>
    <m/>
    <x v="0"/>
    <x v="3"/>
    <s v="Engineers"/>
    <d v="1986-01-22T00:00:00"/>
    <n v="39"/>
    <s v="India"/>
    <s v="Indore"/>
    <s v="Engineer"/>
    <x v="0"/>
    <s v="Fully Meets"/>
    <x v="1"/>
    <n v="98000"/>
  </r>
  <r>
    <n v="3889"/>
    <s v="Myla"/>
    <s v="Mullen"/>
    <d v="2022-09-05T00:00:00"/>
    <d v="2022-10-30T00:00:00"/>
    <n v="1"/>
    <x v="4"/>
    <s v="Network Engineer"/>
    <s v="Lisa Chase"/>
    <s v="myla.mullen@bilearner.com"/>
    <s v="Active"/>
    <n v="1"/>
    <n v="0"/>
    <x v="0"/>
    <s v="Part-Time"/>
    <m/>
    <x v="0"/>
    <x v="6"/>
    <s v="General - Con"/>
    <d v="1973-09-30T00:00:00"/>
    <n v="52"/>
    <s v="India"/>
    <s v="Mumbai Vikhroli"/>
    <s v="Foreman"/>
    <x v="1"/>
    <s v="Fully Meets"/>
    <x v="1"/>
    <n v="42453"/>
  </r>
  <r>
    <n v="3890"/>
    <s v="Alan"/>
    <s v="Holland"/>
    <d v="2022-07-19T00:00:00"/>
    <d v="2023-04-25T00:00:00"/>
    <n v="9"/>
    <x v="3"/>
    <s v="Network Engineer"/>
    <s v="Susan Livingston"/>
    <s v="alan.holland@bilearner.com"/>
    <s v="Active"/>
    <n v="1"/>
    <n v="0"/>
    <x v="1"/>
    <s v="Temporary"/>
    <m/>
    <x v="0"/>
    <x v="3"/>
    <s v="General - Con"/>
    <d v="1994-10-10T00:00:00"/>
    <n v="30"/>
    <s v="India"/>
    <s v="Indore"/>
    <s v="Foreman"/>
    <x v="1"/>
    <s v="Fully Meets"/>
    <x v="1"/>
    <n v="64750"/>
  </r>
  <r>
    <n v="3891"/>
    <s v="Brooklynn"/>
    <s v="Greene"/>
    <d v="2022-05-26T00:00:00"/>
    <m/>
    <n v="40"/>
    <x v="1"/>
    <s v="Network Engineer"/>
    <s v="April Castillo"/>
    <s v="brooklynn.greene@bilearner.com"/>
    <s v="Active"/>
    <n v="1"/>
    <n v="0"/>
    <x v="1"/>
    <s v="Temporary"/>
    <m/>
    <x v="0"/>
    <x v="3"/>
    <s v="Engineers"/>
    <d v="1995-08-27T00:00:00"/>
    <n v="30"/>
    <s v="India"/>
    <s v="Mumbai Vikhroli"/>
    <s v="Engineer"/>
    <x v="1"/>
    <s v="Fully Meets"/>
    <x v="1"/>
    <n v="102500"/>
  </r>
  <r>
    <n v="3892"/>
    <s v="Maxwell"/>
    <s v="Mcpherson"/>
    <d v="2022-10-31T00:00:00"/>
    <m/>
    <n v="35"/>
    <x v="1"/>
    <s v="Network Engineer"/>
    <s v="Diane James"/>
    <s v="maxwell.mcpherson@bilearner.com"/>
    <s v="Active"/>
    <n v="1"/>
    <n v="0"/>
    <x v="1"/>
    <s v="Full-Time"/>
    <m/>
    <x v="0"/>
    <x v="3"/>
    <s v="Engineers"/>
    <d v="1981-07-25T00:00:00"/>
    <n v="44"/>
    <s v="India"/>
    <s v="Mumbai Vikhroli"/>
    <s v="Principal"/>
    <x v="1"/>
    <s v="Fully Meets"/>
    <x v="1"/>
    <n v="69000"/>
  </r>
  <r>
    <n v="3893"/>
    <s v="Lukas"/>
    <s v="Freeman"/>
    <d v="2023-03-22T00:00:00"/>
    <d v="2023-07-28T00:00:00"/>
    <n v="4"/>
    <x v="4"/>
    <s v="IT Support"/>
    <s v="Allison Shannon"/>
    <s v="lukas.freeman@bilearner.com"/>
    <s v="Active"/>
    <n v="1"/>
    <n v="0"/>
    <x v="1"/>
    <s v="Part-Time"/>
    <m/>
    <x v="0"/>
    <x v="3"/>
    <s v="General - Con"/>
    <d v="1990-04-25T00:00:00"/>
    <n v="35"/>
    <s v="India"/>
    <s v="Indore"/>
    <s v="Laborer"/>
    <x v="0"/>
    <s v="Fully Meets"/>
    <x v="1"/>
    <n v="167112"/>
  </r>
  <r>
    <n v="3894"/>
    <s v="Yesenia"/>
    <s v="Nielsen"/>
    <d v="2023-05-29T00:00:00"/>
    <m/>
    <n v="28"/>
    <x v="1"/>
    <s v="IT Support"/>
    <s v="David Long"/>
    <s v="yesenia.nielsen@bilearner.com"/>
    <s v="Active"/>
    <n v="1"/>
    <n v="0"/>
    <x v="1"/>
    <s v="Full-Time"/>
    <m/>
    <x v="0"/>
    <x v="3"/>
    <s v="Aerial"/>
    <d v="1986-08-28T00:00:00"/>
    <n v="39"/>
    <s v="India"/>
    <s v="Indore"/>
    <s v="Lineman"/>
    <x v="0"/>
    <s v="Fully Meets"/>
    <x v="1"/>
    <n v="750228"/>
  </r>
  <r>
    <n v="3895"/>
    <s v="Myah"/>
    <s v="Marsh"/>
    <d v="2020-02-23T00:00:00"/>
    <d v="2021-09-08T00:00:00"/>
    <n v="18"/>
    <x v="2"/>
    <s v="IT Support"/>
    <s v="Kelly Hall"/>
    <s v="myah.marsh@bilearner.com"/>
    <s v="Active"/>
    <n v="1"/>
    <n v="0"/>
    <x v="1"/>
    <s v="Full-Time"/>
    <m/>
    <x v="0"/>
    <x v="3"/>
    <s v="Splicing"/>
    <d v="1997-01-19T00:00:00"/>
    <n v="28"/>
    <s v="India"/>
    <s v="Mumbai Vikhroli"/>
    <s v="Tester"/>
    <x v="0"/>
    <s v="Fully Meets"/>
    <x v="1"/>
    <n v="234900"/>
  </r>
  <r>
    <n v="3896"/>
    <s v="Korbin"/>
    <s v="Gilbert"/>
    <d v="2019-08-13T00:00:00"/>
    <d v="2022-07-10T00:00:00"/>
    <n v="34"/>
    <x v="1"/>
    <s v="IT Support"/>
    <s v="Rachel Sanchez"/>
    <s v="korbin.gilbert@bilearner.com"/>
    <s v="Active"/>
    <n v="1"/>
    <n v="0"/>
    <x v="2"/>
    <s v="Temporary"/>
    <m/>
    <x v="0"/>
    <x v="3"/>
    <s v="Engineers"/>
    <d v="1988-05-25T00:00:00"/>
    <n v="37"/>
    <s v="India"/>
    <s v="Mumbai Vikhroli"/>
    <s v="Project Manager"/>
    <x v="0"/>
    <s v="Fully Meets"/>
    <x v="1"/>
    <n v="325428"/>
  </r>
  <r>
    <n v="3897"/>
    <s v="Jenna"/>
    <s v="Maddox"/>
    <d v="2019-03-25T00:00:00"/>
    <d v="2021-09-13T00:00:00"/>
    <n v="29"/>
    <x v="1"/>
    <s v="Sr. Network Engineer"/>
    <s v="Hector Singleton"/>
    <s v="jenna.maddox@bilearner.com"/>
    <s v="Active"/>
    <n v="1"/>
    <n v="0"/>
    <x v="2"/>
    <s v="Part-Time"/>
    <m/>
    <x v="0"/>
    <x v="3"/>
    <s v="Aerial"/>
    <d v="1993-10-20T00:00:00"/>
    <n v="31"/>
    <s v="India"/>
    <s v="Mumbai Vikhroli"/>
    <s v="Project Manager"/>
    <x v="0"/>
    <s v="Fully Meets"/>
    <x v="1"/>
    <n v="975312"/>
  </r>
  <r>
    <n v="3898"/>
    <s v="Anaya"/>
    <s v="Preston"/>
    <d v="2018-12-14T00:00:00"/>
    <d v="2023-02-11T00:00:00"/>
    <n v="49"/>
    <x v="1"/>
    <s v="Sr. Network Engineer"/>
    <s v="Denise Oconnor"/>
    <s v="anaya.preston@bilearner.com"/>
    <s v="Active"/>
    <n v="1"/>
    <n v="0"/>
    <x v="2"/>
    <s v="Temporary"/>
    <m/>
    <x v="0"/>
    <x v="3"/>
    <s v="General - Con"/>
    <d v="1997-12-12T00:00:00"/>
    <n v="27"/>
    <s v="India"/>
    <s v="Indore"/>
    <s v="Lineman"/>
    <x v="1"/>
    <s v="Fully Meets"/>
    <x v="1"/>
    <n v="717300"/>
  </r>
  <r>
    <n v="3899"/>
    <s v="Eugene"/>
    <s v="Pena"/>
    <d v="2021-03-07T00:00:00"/>
    <d v="2021-08-31T00:00:00"/>
    <n v="5"/>
    <x v="4"/>
    <s v="Sr. Network Engineer"/>
    <s v="Ruben Cook"/>
    <s v="eugene.pena@bilearner.com"/>
    <s v="Active"/>
    <n v="1"/>
    <n v="0"/>
    <x v="0"/>
    <s v="Part-Time"/>
    <m/>
    <x v="0"/>
    <x v="3"/>
    <s v="Engineers"/>
    <d v="1990-01-19T00:00:00"/>
    <n v="35"/>
    <s v="India"/>
    <s v="Mumbai Vikhroli"/>
    <s v="Engineer"/>
    <x v="0"/>
    <s v="Fully Meets"/>
    <x v="1"/>
    <n v="361737.96"/>
  </r>
  <r>
    <n v="3900"/>
    <s v="Abel"/>
    <s v="Baker"/>
    <d v="2023-06-16T00:00:00"/>
    <m/>
    <n v="27"/>
    <x v="1"/>
    <s v="Principal Data Architect"/>
    <s v="Amy Duncan"/>
    <s v="abel.baker@bilearner.com"/>
    <s v="Active"/>
    <n v="1"/>
    <n v="0"/>
    <x v="0"/>
    <s v="Full-Time"/>
    <m/>
    <x v="0"/>
    <x v="3"/>
    <s v="Field Operations"/>
    <d v="1899-12-31T00:00:00"/>
    <n v="125"/>
    <s v="India"/>
    <s v="Mumbai Vikhroli"/>
    <s v="Field Technician"/>
    <x v="0"/>
    <s v="Fully Meets"/>
    <x v="1"/>
    <n v="409800"/>
  </r>
  <r>
    <n v="3901"/>
    <s v="Deven"/>
    <s v="Merritt"/>
    <d v="2021-06-18T00:00:00"/>
    <m/>
    <n v="51"/>
    <x v="1"/>
    <s v="Network Engineer"/>
    <s v="Anthony Cruz MD"/>
    <s v="deven.merritt@bilearner.com"/>
    <s v="Active"/>
    <n v="1"/>
    <n v="0"/>
    <x v="2"/>
    <s v="Temporary"/>
    <m/>
    <x v="0"/>
    <x v="6"/>
    <s v="Project Management - Eng"/>
    <d v="1990-09-12T00:00:00"/>
    <n v="35"/>
    <s v="India"/>
    <s v="Mumbai Vikhroli"/>
    <s v="Project Manager"/>
    <x v="1"/>
    <s v="Fully Meets"/>
    <x v="1"/>
    <n v="325680"/>
  </r>
  <r>
    <n v="3902"/>
    <s v="Hadassah"/>
    <s v="Moran"/>
    <d v="2023-05-22T00:00:00"/>
    <d v="2023-06-16T00:00:00"/>
    <n v="0"/>
    <x v="4"/>
    <s v="Network Engineer"/>
    <s v="Michelle Perry"/>
    <s v="hadassah.moran@bilearner.com"/>
    <s v="Active"/>
    <n v="1"/>
    <n v="0"/>
    <x v="0"/>
    <s v="Temporary"/>
    <m/>
    <x v="0"/>
    <x v="6"/>
    <s v="Wireline Construction"/>
    <d v="1996-03-03T00:00:00"/>
    <n v="29"/>
    <s v="India"/>
    <s v="Mumbai Vikhroli"/>
    <s v="Groundman"/>
    <x v="1"/>
    <s v="Fully Meets"/>
    <x v="1"/>
    <n v="219612"/>
  </r>
  <r>
    <n v="3903"/>
    <s v="Hezekiah"/>
    <s v="Thompson"/>
    <d v="2019-05-14T00:00:00"/>
    <m/>
    <n v="76"/>
    <x v="0"/>
    <s v="Network Engineer"/>
    <s v="Victoria Shaw"/>
    <s v="hezekiah.thompson@bilearner.com"/>
    <s v="Active"/>
    <n v="1"/>
    <n v="0"/>
    <x v="1"/>
    <s v="Full-Time"/>
    <m/>
    <x v="0"/>
    <x v="3"/>
    <s v="Field Operations"/>
    <d v="1987-09-30T00:00:00"/>
    <n v="38"/>
    <s v="India"/>
    <s v="Indore"/>
    <s v="Driver"/>
    <x v="1"/>
    <s v="Fully Meets"/>
    <x v="1"/>
    <n v="355644"/>
  </r>
  <r>
    <n v="3904"/>
    <s v="Quintin"/>
    <s v="Fry"/>
    <d v="2020-12-27T00:00:00"/>
    <m/>
    <n v="57"/>
    <x v="1"/>
    <s v="Network Engineer"/>
    <s v="Brad Lee"/>
    <s v="quintin.fry@bilearner.com"/>
    <s v="Active"/>
    <n v="1"/>
    <n v="0"/>
    <x v="0"/>
    <s v="Part-Time"/>
    <m/>
    <x v="0"/>
    <x v="3"/>
    <s v="Engineers"/>
    <d v="1974-11-27T00:00:00"/>
    <n v="50"/>
    <s v="Jersey"/>
    <s v="Jersey"/>
    <s v="Engineer"/>
    <x v="1"/>
    <s v="Fully Meets"/>
    <x v="1"/>
    <n v="218352"/>
  </r>
  <r>
    <n v="3905"/>
    <s v="Alayna"/>
    <s v="Hess"/>
    <d v="2020-08-04T00:00:00"/>
    <d v="2022-02-04T00:00:00"/>
    <n v="18"/>
    <x v="2"/>
    <s v="Network Engineer"/>
    <s v="Todd Baker"/>
    <s v="alayna.hess@bilearner.com"/>
    <s v="Active"/>
    <n v="1"/>
    <n v="0"/>
    <x v="1"/>
    <s v="Full-Time"/>
    <m/>
    <x v="0"/>
    <x v="3"/>
    <s v="Billable Consultants"/>
    <d v="1984-02-15T00:00:00"/>
    <n v="41"/>
    <s v="Jersey"/>
    <s v="Jersey"/>
    <s v="Engineer"/>
    <x v="0"/>
    <s v="Fully Meets"/>
    <x v="1"/>
    <n v="351876"/>
  </r>
  <r>
    <n v="3906"/>
    <s v="Amaris"/>
    <s v="Miller"/>
    <d v="2020-08-25T00:00:00"/>
    <m/>
    <n v="61"/>
    <x v="0"/>
    <s v="IT Support"/>
    <s v="Samuel Padilla"/>
    <s v="amaris.miller@bilearner.com"/>
    <s v="Active"/>
    <n v="1"/>
    <n v="0"/>
    <x v="0"/>
    <s v="Temporary"/>
    <m/>
    <x v="0"/>
    <x v="3"/>
    <s v="Wireline Construction"/>
    <d v="1989-02-23T00:00:00"/>
    <n v="36"/>
    <s v="Jersey"/>
    <s v="Jersey"/>
    <s v="Splicer"/>
    <x v="0"/>
    <s v="Fully Meets"/>
    <x v="1"/>
    <n v="434700"/>
  </r>
  <r>
    <n v="3907"/>
    <s v="Barrett"/>
    <s v="Wilcox"/>
    <d v="2022-02-24T00:00:00"/>
    <m/>
    <n v="43"/>
    <x v="1"/>
    <s v="IT Support"/>
    <s v="Michael Wright"/>
    <s v="barrett.wilcox@bilearner.com"/>
    <s v="Active"/>
    <n v="1"/>
    <n v="0"/>
    <x v="1"/>
    <s v="Temporary"/>
    <m/>
    <x v="0"/>
    <x v="3"/>
    <s v="Engineers"/>
    <d v="1986-04-02T00:00:00"/>
    <n v="39"/>
    <s v="Jersey"/>
    <s v="Jersey"/>
    <s v="Director"/>
    <x v="0"/>
    <s v="Fully Meets"/>
    <x v="1"/>
    <n v="233568"/>
  </r>
  <r>
    <n v="3908"/>
    <s v="Kimberly"/>
    <s v="Watson"/>
    <d v="2019-08-06T00:00:00"/>
    <d v="2021-03-21T00:00:00"/>
    <n v="19"/>
    <x v="2"/>
    <s v="IT Support"/>
    <s v="Bryan Foley"/>
    <s v="kimberly.watson@bilearner.com"/>
    <s v="Active"/>
    <n v="1"/>
    <n v="0"/>
    <x v="2"/>
    <s v="Temporary"/>
    <m/>
    <x v="0"/>
    <x v="3"/>
    <s v="Splicing"/>
    <d v="1998-10-22T00:00:00"/>
    <n v="26"/>
    <s v="Jersey"/>
    <s v="Jersey"/>
    <s v="Splicer"/>
    <x v="0"/>
    <s v="Needs Improvement"/>
    <x v="1"/>
    <n v="288816"/>
  </r>
  <r>
    <n v="3909"/>
    <s v="Rebecca"/>
    <s v="Park"/>
    <d v="2021-08-01T00:00:00"/>
    <d v="2021-09-24T00:00:00"/>
    <n v="1"/>
    <x v="4"/>
    <s v="IT Support"/>
    <s v="April Anderson MD"/>
    <s v="rebecca.park@bilearner.com"/>
    <s v="Active"/>
    <n v="1"/>
    <n v="0"/>
    <x v="2"/>
    <s v="Part-Time"/>
    <m/>
    <x v="0"/>
    <x v="3"/>
    <s v="General - Eng"/>
    <d v="1997-08-26T00:00:00"/>
    <n v="28"/>
    <s v="Jersey"/>
    <s v="Jersey"/>
    <s v="Administrative"/>
    <x v="0"/>
    <s v="Needs Improvement"/>
    <x v="1"/>
    <n v="146746"/>
  </r>
  <r>
    <n v="3910"/>
    <s v="Caleb"/>
    <s v="Schneider"/>
    <d v="2022-07-13T00:00:00"/>
    <d v="2023-01-22T00:00:00"/>
    <n v="6"/>
    <x v="3"/>
    <s v="Sr. Network Engineer"/>
    <s v="Matthew Calderon DDS"/>
    <s v="caleb.schneider@bilearner.com"/>
    <s v="Active"/>
    <n v="1"/>
    <n v="0"/>
    <x v="2"/>
    <s v="Part-Time"/>
    <m/>
    <x v="0"/>
    <x v="3"/>
    <s v="Wireless"/>
    <d v="1995-01-27T00:00:00"/>
    <n v="30"/>
    <s v="Jersey"/>
    <s v="Jersey"/>
    <s v="Technician"/>
    <x v="0"/>
    <s v="Needs Improvement"/>
    <x v="1"/>
    <n v="102824.64"/>
  </r>
  <r>
    <n v="3911"/>
    <s v="Vanessa"/>
    <s v="James"/>
    <d v="2021-05-28T00:00:00"/>
    <m/>
    <n v="52"/>
    <x v="1"/>
    <s v="Sr. Network Engineer"/>
    <s v="Bryan Ramos"/>
    <s v="vanessa.james@bilearner.com"/>
    <s v="Active"/>
    <n v="1"/>
    <n v="0"/>
    <x v="1"/>
    <s v="Part-Time"/>
    <m/>
    <x v="0"/>
    <x v="3"/>
    <s v="Splicing"/>
    <d v="1899-12-31T00:00:00"/>
    <n v="125"/>
    <s v="Jersey"/>
    <s v="Jersey"/>
    <s v="Splicer"/>
    <x v="1"/>
    <s v="Fully Meets"/>
    <x v="1"/>
    <n v="156207"/>
  </r>
  <r>
    <n v="3912"/>
    <s v="Maribel"/>
    <s v="Copeland"/>
    <d v="2020-07-06T00:00:00"/>
    <d v="2021-01-18T00:00:00"/>
    <n v="6"/>
    <x v="3"/>
    <s v="Sr. Network Engineer"/>
    <s v="Alan Harris"/>
    <s v="maribel.copeland@bilearner.com"/>
    <s v="Active"/>
    <n v="1"/>
    <n v="0"/>
    <x v="2"/>
    <s v="Full-Time"/>
    <m/>
    <x v="0"/>
    <x v="3"/>
    <s v="General - Con"/>
    <d v="1899-12-31T00:00:00"/>
    <n v="125"/>
    <s v="Jersey"/>
    <s v="Jersey"/>
    <s v="Foreman"/>
    <x v="1"/>
    <s v="Needs Improvement"/>
    <x v="1"/>
    <n v="114398"/>
  </r>
  <r>
    <n v="3913"/>
    <s v="Henry"/>
    <s v="Zimmerman"/>
    <d v="2020-01-14T00:00:00"/>
    <d v="2022-06-08T00:00:00"/>
    <n v="28"/>
    <x v="1"/>
    <s v="Sr. Network Engineer"/>
    <s v="Rodney Hart"/>
    <s v="henry.zimmerman@bilearner.com"/>
    <s v="Active"/>
    <n v="1"/>
    <n v="0"/>
    <x v="1"/>
    <s v="Part-Time"/>
    <m/>
    <x v="0"/>
    <x v="3"/>
    <s v="Project Management - Con"/>
    <d v="1989-12-11T00:00:00"/>
    <n v="35"/>
    <s v="Jersey"/>
    <s v="Jersey"/>
    <s v="Purchasing"/>
    <x v="0"/>
    <s v="Fully Meets"/>
    <x v="1"/>
    <n v="140356.93"/>
  </r>
  <r>
    <n v="3914"/>
    <s v="Nathanial"/>
    <s v="Booth"/>
    <d v="2020-02-04T00:00:00"/>
    <d v="2021-01-29T00:00:00"/>
    <n v="11"/>
    <x v="3"/>
    <s v="Network Engineer"/>
    <s v="Jorge Mayo"/>
    <s v="nathanial.booth@bilearner.com"/>
    <s v="Active"/>
    <n v="1"/>
    <n v="0"/>
    <x v="0"/>
    <s v="Temporary"/>
    <m/>
    <x v="0"/>
    <x v="6"/>
    <s v="Engineers"/>
    <d v="1985-04-02T00:00:00"/>
    <n v="40"/>
    <s v="Jersey"/>
    <s v="Jersey"/>
    <s v="Project Manager"/>
    <x v="1"/>
    <s v="Exceeds"/>
    <x v="1"/>
    <n v="180234.98"/>
  </r>
  <r>
    <n v="3915"/>
    <s v="Rhys"/>
    <s v="Barry"/>
    <d v="2022-08-28T00:00:00"/>
    <m/>
    <n v="37"/>
    <x v="1"/>
    <s v="Network Engineer"/>
    <s v="Kimberly Good"/>
    <s v="rhys.barry@bilearner.com"/>
    <s v="Active"/>
    <n v="1"/>
    <n v="0"/>
    <x v="0"/>
    <s v="Part-Time"/>
    <m/>
    <x v="0"/>
    <x v="3"/>
    <s v="Field Operations"/>
    <d v="1987-03-02T00:00:00"/>
    <n v="38"/>
    <s v="Jersey"/>
    <s v="Jersey"/>
    <s v="Foreman"/>
    <x v="1"/>
    <s v="Fully Meets"/>
    <x v="1"/>
    <n v="134771.04"/>
  </r>
  <r>
    <n v="3916"/>
    <s v="Jonas"/>
    <s v="Rowland"/>
    <d v="2022-06-27T00:00:00"/>
    <m/>
    <n v="39"/>
    <x v="1"/>
    <s v="Network Engineer"/>
    <s v="Stephanie Harris"/>
    <s v="jonas.rowland@bilearner.com"/>
    <s v="Active"/>
    <n v="1"/>
    <n v="0"/>
    <x v="2"/>
    <s v="Temporary"/>
    <m/>
    <x v="0"/>
    <x v="3"/>
    <s v="Project Management - Con"/>
    <d v="1974-11-17T00:00:00"/>
    <n v="50"/>
    <s v="Jersey"/>
    <s v="Jersey"/>
    <s v="Coordinator"/>
    <x v="1"/>
    <s v="Fully Meets"/>
    <x v="1"/>
    <n v="116498"/>
  </r>
  <r>
    <n v="3917"/>
    <s v="Chris"/>
    <s v="Vincent"/>
    <d v="2019-12-19T00:00:00"/>
    <d v="2023-03-31T00:00:00"/>
    <n v="39"/>
    <x v="1"/>
    <s v="Network Engineer"/>
    <s v="Ethan Allison"/>
    <s v="chris.vincent@bilearner.com"/>
    <s v="Active"/>
    <n v="1"/>
    <n v="0"/>
    <x v="2"/>
    <s v="Full-Time"/>
    <m/>
    <x v="0"/>
    <x v="3"/>
    <s v="General - Con"/>
    <d v="1994-07-30T00:00:00"/>
    <n v="31"/>
    <s v="Jersey"/>
    <s v="Jersey"/>
    <s v="Technician"/>
    <x v="0"/>
    <s v="Exceeds"/>
    <x v="1"/>
    <n v="82452"/>
  </r>
  <r>
    <n v="3918"/>
    <s v="Myah"/>
    <s v="Waller"/>
    <d v="2020-09-24T00:00:00"/>
    <d v="2023-03-27T00:00:00"/>
    <n v="30"/>
    <x v="1"/>
    <s v="Network Engineer"/>
    <s v="Christian Mullen"/>
    <s v="myah.waller@bilearner.com"/>
    <s v="Active"/>
    <n v="1"/>
    <n v="0"/>
    <x v="0"/>
    <s v="Full-Time"/>
    <m/>
    <x v="0"/>
    <x v="3"/>
    <s v="Field Operations"/>
    <d v="1967-05-03T00:00:00"/>
    <n v="58"/>
    <s v="Jersey"/>
    <s v="Jersey"/>
    <s v="Laborer"/>
    <x v="0"/>
    <s v="Fully Meets"/>
    <x v="1"/>
    <n v="34798"/>
  </r>
  <r>
    <n v="3919"/>
    <s v="Yaritza"/>
    <s v="Sherman"/>
    <d v="2023-07-06T00:00:00"/>
    <m/>
    <n v="27"/>
    <x v="1"/>
    <s v="IT Support"/>
    <s v="Debra Oneal"/>
    <s v="yaritza.sherman@bilearner.com"/>
    <s v="Active"/>
    <n v="1"/>
    <n v="0"/>
    <x v="0"/>
    <s v="Full-Time"/>
    <m/>
    <x v="0"/>
    <x v="3"/>
    <s v="Field Operations"/>
    <d v="1972-10-20T00:00:00"/>
    <n v="52"/>
    <s v="Jersey"/>
    <s v="Jersey"/>
    <s v="Tower Hand"/>
    <x v="0"/>
    <s v="Fully Meets"/>
    <x v="1"/>
    <n v="63140"/>
  </r>
  <r>
    <n v="3920"/>
    <s v="Haley"/>
    <s v="Weaver"/>
    <d v="2021-04-11T00:00:00"/>
    <d v="2022-12-19T00:00:00"/>
    <n v="20"/>
    <x v="2"/>
    <s v="IT Support"/>
    <s v="Cynthia Willis"/>
    <s v="haley.weaver@bilearner.com"/>
    <s v="Active"/>
    <n v="1"/>
    <n v="0"/>
    <x v="1"/>
    <s v="Part-Time"/>
    <m/>
    <x v="0"/>
    <x v="3"/>
    <s v="Field Operations"/>
    <d v="1993-11-08T00:00:00"/>
    <n v="31"/>
    <s v="Jersey"/>
    <s v="Jersey"/>
    <s v="Laborer"/>
    <x v="0"/>
    <s v="Fully Meets"/>
    <x v="1"/>
    <n v="98354"/>
  </r>
  <r>
    <n v="3921"/>
    <s v="Alessandra"/>
    <s v="Lee"/>
    <d v="2020-02-12T00:00:00"/>
    <d v="2022-07-15T00:00:00"/>
    <n v="29"/>
    <x v="1"/>
    <s v="IT Support"/>
    <s v="Lauren Douglas"/>
    <s v="alessandra.lee@bilearner.com"/>
    <s v="Active"/>
    <n v="1"/>
    <n v="0"/>
    <x v="0"/>
    <s v="Part-Time"/>
    <m/>
    <x v="0"/>
    <x v="3"/>
    <s v="Splicing"/>
    <d v="1972-11-12T00:00:00"/>
    <n v="52"/>
    <s v="Jersey"/>
    <s v="Jersey"/>
    <s v="Splicer"/>
    <x v="0"/>
    <s v="Fully Meets"/>
    <x v="1"/>
    <n v="38490.949999999997"/>
  </r>
  <r>
    <n v="3922"/>
    <s v="Kaitlin"/>
    <s v="Hickman"/>
    <d v="2018-12-25T00:00:00"/>
    <m/>
    <n v="81"/>
    <x v="0"/>
    <s v="IT Support"/>
    <s v="Katherine Wright"/>
    <s v="kaitlin.hickman@bilearner.com"/>
    <s v="Active"/>
    <n v="1"/>
    <n v="0"/>
    <x v="2"/>
    <s v="Full-Time"/>
    <m/>
    <x v="0"/>
    <x v="3"/>
    <s v="General - Con"/>
    <d v="1999-08-15T00:00:00"/>
    <n v="26"/>
    <s v="Jersey"/>
    <s v="Jersey"/>
    <s v="Lineman"/>
    <x v="0"/>
    <s v="Fully Meets"/>
    <x v="1"/>
    <n v="127552"/>
  </r>
  <r>
    <n v="3923"/>
    <s v="Giancarlo"/>
    <s v="Juarez"/>
    <d v="2021-12-25T00:00:00"/>
    <d v="2023-06-19T00:00:00"/>
    <n v="17"/>
    <x v="2"/>
    <s v="Sr. Network Engineer"/>
    <s v="Jennifer Lester"/>
    <s v="giancarlo.juarez@bilearner.com"/>
    <s v="Active"/>
    <n v="1"/>
    <n v="0"/>
    <x v="1"/>
    <s v="Part-Time"/>
    <m/>
    <x v="0"/>
    <x v="3"/>
    <s v="Aerial"/>
    <d v="1987-07-07T00:00:00"/>
    <n v="38"/>
    <s v="Jersey"/>
    <s v="Jersey"/>
    <s v="Foreman"/>
    <x v="0"/>
    <s v="Exceeds"/>
    <x v="1"/>
    <n v="191523"/>
  </r>
  <r>
    <n v="3924"/>
    <s v="Walter"/>
    <s v="Zuniga"/>
    <d v="2021-05-22T00:00:00"/>
    <m/>
    <n v="52"/>
    <x v="1"/>
    <s v="Sr. Network Engineer"/>
    <s v="Erin Tran"/>
    <s v="walter.zuniga@bilearner.com"/>
    <s v="Active"/>
    <n v="1"/>
    <n v="0"/>
    <x v="1"/>
    <s v="Full-Time"/>
    <m/>
    <x v="0"/>
    <x v="3"/>
    <s v="General - Con"/>
    <d v="1993-03-05T00:00:00"/>
    <n v="32"/>
    <s v="Jersey"/>
    <s v="Jersey"/>
    <s v="Technician"/>
    <x v="1"/>
    <s v="Fully Meets"/>
    <x v="1"/>
    <n v="72109"/>
  </r>
  <r>
    <n v="3925"/>
    <s v="Anna"/>
    <s v="Jordan"/>
    <d v="2020-05-03T00:00:00"/>
    <d v="2022-11-14T00:00:00"/>
    <n v="30"/>
    <x v="1"/>
    <s v="Sr. Network Engineer"/>
    <s v="Bill Barnes"/>
    <s v="anna.jordan@bilearner.com"/>
    <s v="Active"/>
    <n v="1"/>
    <n v="0"/>
    <x v="0"/>
    <s v="Part-Time"/>
    <m/>
    <x v="0"/>
    <x v="3"/>
    <s v="General - Sga"/>
    <d v="1985-07-20T00:00:00"/>
    <n v="40"/>
    <s v="Jersey"/>
    <s v="Jersey"/>
    <s v="Vp"/>
    <x v="1"/>
    <s v="Fully Meets"/>
    <x v="1"/>
    <n v="134421"/>
  </r>
  <r>
    <n v="3926"/>
    <s v="Jeffery"/>
    <s v="Gamble"/>
    <d v="2019-02-27T00:00:00"/>
    <m/>
    <n v="79"/>
    <x v="0"/>
    <s v="Sr. Network Engineer"/>
    <s v="Nicole Morales"/>
    <s v="jeffery.gamble@bilearner.com"/>
    <s v="Active"/>
    <n v="1"/>
    <n v="0"/>
    <x v="1"/>
    <s v="Full-Time"/>
    <m/>
    <x v="0"/>
    <x v="3"/>
    <s v="Wireless"/>
    <d v="1991-07-06T00:00:00"/>
    <n v="34"/>
    <s v="Jersey"/>
    <s v="Jersey"/>
    <s v="Supervisor"/>
    <x v="0"/>
    <s v="Needs Improvement"/>
    <x v="1"/>
    <n v="83942.12"/>
  </r>
  <r>
    <n v="3927"/>
    <s v="Misael"/>
    <s v="Hunter"/>
    <d v="2020-03-01T00:00:00"/>
    <d v="2022-03-05T00:00:00"/>
    <n v="24"/>
    <x v="1"/>
    <s v="Network Engineer"/>
    <s v="Gary Davidson"/>
    <s v="misael.hunter@bilearner.com"/>
    <s v="Active"/>
    <n v="1"/>
    <n v="0"/>
    <x v="0"/>
    <s v="Temporary"/>
    <m/>
    <x v="0"/>
    <x v="6"/>
    <s v="Aerial"/>
    <d v="1992-05-29T00:00:00"/>
    <n v="33"/>
    <s v="Jersey"/>
    <s v="Jersey"/>
    <s v="Lineman"/>
    <x v="1"/>
    <s v="Fully Meets"/>
    <x v="1"/>
    <n v="39747.760000000002"/>
  </r>
  <r>
    <n v="3928"/>
    <s v="Audrina"/>
    <s v="Yu"/>
    <d v="2021-01-27T00:00:00"/>
    <d v="2021-10-18T00:00:00"/>
    <n v="8"/>
    <x v="3"/>
    <s v="Network Engineer"/>
    <s v="Walter Powell"/>
    <s v="audrina.yu@bilearner.com"/>
    <s v="Active"/>
    <n v="1"/>
    <n v="0"/>
    <x v="1"/>
    <s v="Temporary"/>
    <m/>
    <x v="0"/>
    <x v="3"/>
    <s v="General - Con"/>
    <d v="1994-07-30T00:00:00"/>
    <n v="31"/>
    <s v="Jersey"/>
    <s v="Jersey"/>
    <s v="Laborer"/>
    <x v="1"/>
    <s v="Fully Meets"/>
    <x v="1"/>
    <n v="86923"/>
  </r>
  <r>
    <n v="3929"/>
    <s v="Jeramiah"/>
    <s v="Foster"/>
    <d v="2023-06-18T00:00:00"/>
    <d v="2023-07-24T00:00:00"/>
    <n v="1"/>
    <x v="4"/>
    <s v="Network Engineer"/>
    <s v="Kimberly Wolf"/>
    <s v="jeramiah.foster@bilearner.com"/>
    <s v="Active"/>
    <n v="1"/>
    <n v="0"/>
    <x v="0"/>
    <s v="Part-Time"/>
    <m/>
    <x v="0"/>
    <x v="3"/>
    <s v="Wireline Construction"/>
    <d v="1970-11-12T00:00:00"/>
    <n v="54"/>
    <s v="Jersey"/>
    <s v="Jersey"/>
    <s v="Clerk"/>
    <x v="0"/>
    <s v="Fully Meets"/>
    <x v="1"/>
    <n v="187441"/>
  </r>
  <r>
    <n v="3930"/>
    <s v="Bruce"/>
    <s v="Wallace"/>
    <d v="2019-11-24T00:00:00"/>
    <m/>
    <n v="70"/>
    <x v="0"/>
    <s v="Network Engineer"/>
    <s v="Patricia Andrews"/>
    <s v="bruce.wallace@bilearner.com"/>
    <s v="Active"/>
    <n v="1"/>
    <n v="0"/>
    <x v="0"/>
    <s v="Part-Time"/>
    <m/>
    <x v="0"/>
    <x v="3"/>
    <s v="General - Con"/>
    <d v="1992-03-19T00:00:00"/>
    <n v="33"/>
    <s v="Jersey"/>
    <s v="Jersey"/>
    <s v="Helper"/>
    <x v="0"/>
    <s v="Fully Meets"/>
    <x v="1"/>
    <n v="150090.01"/>
  </r>
  <r>
    <n v="3931"/>
    <s v="Giovani"/>
    <s v="Nelson"/>
    <d v="2021-09-24T00:00:00"/>
    <m/>
    <n v="48"/>
    <x v="1"/>
    <s v="Network Engineer"/>
    <s v="Michelle King"/>
    <s v="giovani.nelson@bilearner.com"/>
    <s v="Active"/>
    <n v="1"/>
    <n v="0"/>
    <x v="2"/>
    <s v="Temporary"/>
    <m/>
    <x v="0"/>
    <x v="3"/>
    <s v="Engineers"/>
    <d v="1995-10-08T00:00:00"/>
    <n v="29"/>
    <s v="Jersey"/>
    <s v="Jersey"/>
    <s v="Drafter"/>
    <x v="1"/>
    <s v="Fully Meets"/>
    <x v="1"/>
    <n v="103199.96"/>
  </r>
  <r>
    <n v="3932"/>
    <s v="Ari"/>
    <s v="Anthony"/>
    <d v="2022-08-17T00:00:00"/>
    <m/>
    <n v="37"/>
    <x v="1"/>
    <s v="IT Support"/>
    <s v="Kenneth Rodriguez"/>
    <s v="ari.anthony@bilearner.com"/>
    <s v="Active"/>
    <n v="1"/>
    <n v="0"/>
    <x v="0"/>
    <s v="Full-Time"/>
    <m/>
    <x v="0"/>
    <x v="3"/>
    <s v="General - Eng"/>
    <d v="1975-01-30T00:00:00"/>
    <n v="50"/>
    <s v="Jersey"/>
    <s v="Jersey"/>
    <s v="Billing"/>
    <x v="0"/>
    <s v="Fully Meets"/>
    <x v="1"/>
    <n v="75000.03"/>
  </r>
  <r>
    <n v="3933"/>
    <s v="Laylah"/>
    <s v="Branch"/>
    <d v="2023-04-18T00:00:00"/>
    <m/>
    <n v="29"/>
    <x v="1"/>
    <s v="IT Support"/>
    <s v="Kevin Hudson"/>
    <s v="laylah.branch@bilearner.com"/>
    <s v="Active"/>
    <n v="1"/>
    <n v="0"/>
    <x v="0"/>
    <s v="Part-Time"/>
    <m/>
    <x v="0"/>
    <x v="3"/>
    <s v="Engineers"/>
    <d v="1980-12-05T00:00:00"/>
    <n v="44"/>
    <s v="Jersey"/>
    <s v="Jersey"/>
    <s v="Engineer"/>
    <x v="0"/>
    <s v="Fully Meets"/>
    <x v="1"/>
    <n v="103745"/>
  </r>
  <r>
    <n v="3934"/>
    <s v="Alanna"/>
    <s v="Mullins"/>
    <d v="2020-04-15T00:00:00"/>
    <d v="2022-05-13T00:00:00"/>
    <n v="24"/>
    <x v="1"/>
    <s v="IT Support"/>
    <s v="Dustin Sanchez"/>
    <s v="alanna.mullins@bilearner.com"/>
    <s v="Active"/>
    <n v="1"/>
    <n v="0"/>
    <x v="1"/>
    <s v="Temporary"/>
    <m/>
    <x v="0"/>
    <x v="3"/>
    <s v="Executive"/>
    <d v="1985-11-22T00:00:00"/>
    <n v="39"/>
    <s v="Jersey"/>
    <s v="Jersey"/>
    <s v="Vp"/>
    <x v="0"/>
    <s v="Fully Meets"/>
    <x v="1"/>
    <n v="105339"/>
  </r>
  <r>
    <n v="3935"/>
    <s v="Arjun"/>
    <s v="Tyler"/>
    <d v="2020-12-25T00:00:00"/>
    <m/>
    <n v="57"/>
    <x v="1"/>
    <s v="IT Support"/>
    <s v="Jennifer Flores"/>
    <s v="arjun.tyler@bilearner.com"/>
    <s v="Active"/>
    <n v="1"/>
    <n v="0"/>
    <x v="1"/>
    <s v="Full-Time"/>
    <m/>
    <x v="0"/>
    <x v="3"/>
    <s v="Aerial"/>
    <d v="1984-06-24T00:00:00"/>
    <n v="41"/>
    <s v="Jersey"/>
    <s v="Jersey"/>
    <s v="Lineman"/>
    <x v="1"/>
    <s v="Fully Meets"/>
    <x v="1"/>
    <n v="41136"/>
  </r>
  <r>
    <n v="3936"/>
    <s v="Donald"/>
    <s v="Favis"/>
    <d v="2022-07-21T00:00:00"/>
    <d v="2023-05-01T00:00:00"/>
    <n v="9"/>
    <x v="3"/>
    <s v="Enterprise Architect"/>
    <s v="Stephen Rasmussen"/>
    <s v="donald.favis@bilearner.com"/>
    <s v="Terminated"/>
    <n v="0"/>
    <n v="1"/>
    <x v="1"/>
    <s v="Temporary"/>
    <s v="Others"/>
    <x v="2"/>
    <x v="3"/>
    <s v="General - Sga"/>
    <d v="1990-03-07T00:00:00"/>
    <n v="35"/>
    <s v="Jersey"/>
    <s v="Jersey"/>
    <s v="Director"/>
    <x v="1"/>
    <s v="Fully Meets"/>
    <x v="1"/>
    <n v="37299"/>
  </r>
  <r>
    <n v="3937"/>
    <s v="Daniff"/>
    <s v="Hernandez"/>
    <d v="2022-11-04T00:00:00"/>
    <m/>
    <n v="35"/>
    <x v="1"/>
    <s v="Database Administrator"/>
    <s v="Christina Williams"/>
    <s v="daniff.hernandez@bilearner.com"/>
    <s v="Active"/>
    <n v="1"/>
    <n v="0"/>
    <x v="0"/>
    <s v="Part-Time"/>
    <m/>
    <x v="0"/>
    <x v="3"/>
    <s v="Field Operations"/>
    <d v="1981-08-22T00:00:00"/>
    <n v="44"/>
    <s v="Jersey"/>
    <s v="Jersey"/>
    <s v="Laborer"/>
    <x v="1"/>
    <s v="Fully Meets"/>
    <x v="1"/>
    <n v="54653"/>
  </r>
  <r>
    <n v="3938"/>
    <s v="Lori"/>
    <s v="Roby"/>
    <d v="2020-04-20T00:00:00"/>
    <m/>
    <n v="65"/>
    <x v="0"/>
    <s v="Data Analyst"/>
    <s v="Brittany Evans"/>
    <s v="lori.roby@bilearner.com"/>
    <s v="Active"/>
    <n v="1"/>
    <n v="0"/>
    <x v="2"/>
    <s v="Temporary"/>
    <m/>
    <x v="0"/>
    <x v="3"/>
    <s v="Field Operations"/>
    <d v="1995-04-11T00:00:00"/>
    <n v="30"/>
    <s v="Jersey"/>
    <s v="Jersey"/>
    <s v="Tower Hand"/>
    <x v="0"/>
    <s v="Fully Meets"/>
    <x v="1"/>
    <n v="32646"/>
  </r>
  <r>
    <n v="3939"/>
    <s v="Thomas"/>
    <s v="Murray"/>
    <d v="2019-09-05T00:00:00"/>
    <m/>
    <n v="73"/>
    <x v="0"/>
    <s v="Data Analyst"/>
    <s v="Nicole Hill"/>
    <s v="thomas.murray@bilearner.com"/>
    <s v="Active"/>
    <n v="1"/>
    <n v="0"/>
    <x v="2"/>
    <s v="Part-Time"/>
    <m/>
    <x v="0"/>
    <x v="3"/>
    <s v="General - Con"/>
    <d v="1994-04-06T00:00:00"/>
    <n v="31"/>
    <s v="Macau"/>
    <s v="Macau"/>
    <s v="Foreman"/>
    <x v="1"/>
    <s v="Fully Meets"/>
    <x v="1"/>
    <n v="63128"/>
  </r>
  <r>
    <n v="3940"/>
    <s v="Karthikeyan"/>
    <s v="Ait Sidi"/>
    <d v="2019-08-11T00:00:00"/>
    <m/>
    <n v="73"/>
    <x v="0"/>
    <s v="Sr. DBA"/>
    <s v="Kaitlyn Young"/>
    <s v="karthikeyan.ait sidi@bilearner.com"/>
    <s v="Active"/>
    <n v="1"/>
    <n v="0"/>
    <x v="0"/>
    <s v="Full-Time"/>
    <m/>
    <x v="0"/>
    <x v="3"/>
    <s v="General - Con"/>
    <d v="1994-04-14T00:00:00"/>
    <n v="31"/>
    <s v="Macau"/>
    <s v="Macau"/>
    <s v="Technician"/>
    <x v="1"/>
    <s v="Fully Meets"/>
    <x v="1"/>
    <n v="46954"/>
  </r>
  <r>
    <n v="3941"/>
    <s v="Ivan"/>
    <s v="Rogers"/>
    <d v="2018-11-04T00:00:00"/>
    <m/>
    <n v="83"/>
    <x v="0"/>
    <s v="Data Analyst"/>
    <s v="Alejandra Spencer"/>
    <s v="ivan.rogers@bilearner.com"/>
    <s v="Active"/>
    <n v="1"/>
    <n v="0"/>
    <x v="1"/>
    <s v="Temporary"/>
    <m/>
    <x v="0"/>
    <x v="3"/>
    <s v="Field Operations"/>
    <d v="1991-07-05T00:00:00"/>
    <n v="34"/>
    <s v="Macau"/>
    <s v="Macau"/>
    <s v="Laborer"/>
    <x v="1"/>
    <s v="Fully Meets"/>
    <x v="1"/>
    <n v="112830"/>
  </r>
  <r>
    <n v="3942"/>
    <s v="Bianca"/>
    <s v="Roehrich"/>
    <d v="2018-11-04T00:00:00"/>
    <d v="2021-12-22T00:00:00"/>
    <n v="37"/>
    <x v="1"/>
    <s v="Principal Data Architect"/>
    <s v="Brian Gamble MD"/>
    <s v="bianca.roehrich@bilearner.com"/>
    <s v="Terminated"/>
    <n v="0"/>
    <n v="1"/>
    <x v="0"/>
    <s v="Temporary"/>
    <s v="Early release of contract"/>
    <x v="2"/>
    <x v="3"/>
    <s v="Catv"/>
    <d v="1989-12-31T00:00:00"/>
    <n v="35"/>
    <s v="Macau"/>
    <s v="Macau"/>
    <s v="Laborer"/>
    <x v="0"/>
    <s v="PIP"/>
    <x v="1"/>
    <n v="32193"/>
  </r>
  <r>
    <n v="3943"/>
    <s v="Jason"/>
    <s v="Salter"/>
    <d v="2019-07-27T00:00:00"/>
    <d v="2021-07-25T00:00:00"/>
    <n v="23"/>
    <x v="2"/>
    <s v="Data Analyst "/>
    <s v="Lauren Moore"/>
    <s v="jason.salter@bilearner.com"/>
    <s v="Terminated"/>
    <n v="0"/>
    <n v="1"/>
    <x v="2"/>
    <s v="Part-Time"/>
    <s v="Career Opportunity"/>
    <x v="1"/>
    <x v="3"/>
    <s v="General - Eng"/>
    <d v="1995-09-20T00:00:00"/>
    <n v="30"/>
    <s v="Macau"/>
    <s v="Macau"/>
    <s v="Administrative"/>
    <x v="1"/>
    <s v="Fully Meets"/>
    <x v="1"/>
    <n v="112907"/>
  </r>
  <r>
    <n v="3944"/>
    <s v="Julia"/>
    <s v="Zhou"/>
    <d v="2020-12-21T00:00:00"/>
    <m/>
    <n v="57"/>
    <x v="1"/>
    <s v="Data Analyst"/>
    <s v="Joseph Owen"/>
    <s v="julia.zhou@bilearner.com"/>
    <s v="Active"/>
    <n v="1"/>
    <n v="0"/>
    <x v="1"/>
    <s v="Full-Time"/>
    <m/>
    <x v="0"/>
    <x v="3"/>
    <s v="General - Sga"/>
    <d v="1985-05-30T00:00:00"/>
    <n v="40"/>
    <s v="Macau"/>
    <s v="Macau"/>
    <s v="Administrator"/>
    <x v="0"/>
    <s v="Fully Meets"/>
    <x v="1"/>
    <n v="46785"/>
  </r>
  <r>
    <n v="3945"/>
    <s v="Thelma"/>
    <s v="Petrowsky"/>
    <d v="2022-07-25T00:00:00"/>
    <m/>
    <n v="38"/>
    <x v="1"/>
    <s v="Data Analyst"/>
    <s v="Carla Wilson"/>
    <s v="thelma.petrowsky@bilearner.com"/>
    <s v="Active"/>
    <n v="1"/>
    <n v="0"/>
    <x v="1"/>
    <s v="Temporary"/>
    <m/>
    <x v="0"/>
    <x v="3"/>
    <s v="Engineers"/>
    <d v="1970-04-29T00:00:00"/>
    <n v="55"/>
    <s v="Macau"/>
    <s v="Macau"/>
    <s v="Engineer"/>
    <x v="0"/>
    <s v="PIP"/>
    <x v="1"/>
    <n v="56337"/>
  </r>
  <r>
    <n v="3946"/>
    <s v="Jayne"/>
    <s v="Horton"/>
    <d v="2019-06-15T00:00:00"/>
    <m/>
    <n v="75"/>
    <x v="0"/>
    <s v="Database Administrator"/>
    <s v="Valerie Moody"/>
    <s v="jayne.horton@bilearner.com"/>
    <s v="Active"/>
    <n v="1"/>
    <n v="0"/>
    <x v="0"/>
    <s v="Temporary"/>
    <m/>
    <x v="0"/>
    <x v="3"/>
    <s v="Shop (Fleet)"/>
    <d v="1984-06-29T00:00:00"/>
    <n v="41"/>
    <s v="Macau"/>
    <s v="Macau"/>
    <s v="Technician"/>
    <x v="0"/>
    <s v="Fully Meets"/>
    <x v="1"/>
    <n v="34875"/>
  </r>
  <r>
    <n v="3947"/>
    <s v="Renee"/>
    <s v="Becker"/>
    <d v="2020-04-04T00:00:00"/>
    <d v="2022-06-22T00:00:00"/>
    <n v="26"/>
    <x v="1"/>
    <s v="Database Administrator"/>
    <s v="Heather Phillips"/>
    <s v="renee.becker@bilearner.com"/>
    <s v="Terminated"/>
    <n v="0"/>
    <n v="1"/>
    <x v="1"/>
    <s v="Full-Time"/>
    <s v="Career Opportunity"/>
    <x v="1"/>
    <x v="3"/>
    <s v="Field Operations"/>
    <d v="2002-11-04T00:00:00"/>
    <n v="22"/>
    <s v="Macau"/>
    <s v="Macau"/>
    <s v="Field Technician"/>
    <x v="0"/>
    <s v="Fully Meets"/>
    <x v="1"/>
    <n v="210121.48"/>
  </r>
  <r>
    <n v="3948"/>
    <s v="Randall"/>
    <s v="Pearson"/>
    <d v="2023-02-03T00:00:00"/>
    <d v="2023-05-29T00:00:00"/>
    <n v="3"/>
    <x v="4"/>
    <s v="Data Analyst"/>
    <s v="Peggy Mccoy"/>
    <s v="randall.pearson@bilearner.com"/>
    <s v="Terminated"/>
    <n v="0"/>
    <n v="1"/>
    <x v="0"/>
    <s v="Full-Time"/>
    <s v="Early release of contract"/>
    <x v="2"/>
    <x v="3"/>
    <s v="Aerial"/>
    <d v="1986-07-01T00:00:00"/>
    <n v="39"/>
    <s v="Macau"/>
    <s v="Macau"/>
    <s v="Foreman"/>
    <x v="1"/>
    <s v="Fully Meets"/>
    <x v="1"/>
    <n v="42832"/>
  </r>
  <r>
    <n v="3949"/>
    <s v="Claudia N"/>
    <s v="Carr"/>
    <d v="2022-09-20T00:00:00"/>
    <d v="2023-07-04T00:00:00"/>
    <n v="9"/>
    <x v="3"/>
    <s v="Sr. DBA"/>
    <s v="Natasha Walton"/>
    <s v="claudia n.carr@bilearner.com"/>
    <s v="Terminated"/>
    <n v="0"/>
    <n v="1"/>
    <x v="1"/>
    <s v="Temporary"/>
    <s v="Career Opportunity"/>
    <x v="1"/>
    <x v="3"/>
    <s v="General - Con"/>
    <d v="1986-02-21T00:00:00"/>
    <n v="39"/>
    <s v="Macau"/>
    <s v="Macau"/>
    <s v="Laborer"/>
    <x v="0"/>
    <s v="Fully Meets"/>
    <x v="1"/>
    <n v="112350"/>
  </r>
  <r>
    <n v="3950"/>
    <s v="Noelle"/>
    <s v="Johnson"/>
    <d v="2023-07-12T00:00:00"/>
    <m/>
    <n v="26"/>
    <x v="1"/>
    <s v="Database Administrator"/>
    <s v="George Willis"/>
    <s v="noelle.johnson@bilearner.com"/>
    <s v="Active"/>
    <n v="1"/>
    <n v="0"/>
    <x v="1"/>
    <s v="Part-Time"/>
    <m/>
    <x v="0"/>
    <x v="3"/>
    <s v="Fielders"/>
    <d v="1976-04-07T00:00:00"/>
    <n v="49"/>
    <s v="Macau"/>
    <s v="Macau"/>
    <s v="Engineer"/>
    <x v="0"/>
    <s v="Fully Meets"/>
    <x v="1"/>
    <n v="44297"/>
  </r>
  <r>
    <n v="3951"/>
    <s v="Taisha"/>
    <s v="Goble"/>
    <d v="2021-04-25T00:00:00"/>
    <d v="2023-02-12T00:00:00"/>
    <n v="21"/>
    <x v="2"/>
    <s v="Database Administrator"/>
    <s v="Joseph Jensen"/>
    <s v="taisha.goble@bilearner.com"/>
    <s v="Terminated"/>
    <n v="0"/>
    <n v="1"/>
    <x v="0"/>
    <s v="Temporary"/>
    <s v="Early release of contract"/>
    <x v="2"/>
    <x v="3"/>
    <s v="Wireline Construction"/>
    <d v="1990-02-18T00:00:00"/>
    <n v="35"/>
    <s v="Macau"/>
    <s v="Macau"/>
    <s v="Groundman"/>
    <x v="0"/>
    <s v="Fully Meets"/>
    <x v="1"/>
    <n v="110795"/>
  </r>
  <r>
    <n v="3952"/>
    <s v="Kramer"/>
    <s v="Simard"/>
    <d v="2021-03-13T00:00:00"/>
    <m/>
    <n v="54"/>
    <x v="1"/>
    <s v="Data Analyst"/>
    <s v="Donna Young"/>
    <s v="kramer.simard@bilearner.com"/>
    <s v="Active"/>
    <n v="1"/>
    <n v="0"/>
    <x v="1"/>
    <s v="Full-Time"/>
    <m/>
    <x v="0"/>
    <x v="0"/>
    <s v="Finance &amp; Accounting"/>
    <d v="1991-11-12T00:00:00"/>
    <n v="33"/>
    <s v="Macau"/>
    <s v="Macau"/>
    <s v="Assistant"/>
    <x v="1"/>
    <s v="Fully Meets"/>
    <x v="1"/>
    <n v="19686"/>
  </r>
  <r>
    <n v="3953"/>
    <s v="Mark"/>
    <s v="Griffith"/>
    <d v="2021-08-16T00:00:00"/>
    <m/>
    <n v="49"/>
    <x v="1"/>
    <s v="Data Analyst"/>
    <s v="Nicole Elliott"/>
    <s v="mark.griffith@bilearner.com"/>
    <s v="Active"/>
    <n v="1"/>
    <n v="0"/>
    <x v="1"/>
    <s v="Full-Time"/>
    <m/>
    <x v="0"/>
    <x v="3"/>
    <s v="General - Eng"/>
    <d v="1981-07-25T00:00:00"/>
    <n v="44"/>
    <s v="Macau"/>
    <s v="Macau"/>
    <s v="Engineer"/>
    <x v="0"/>
    <s v="Fully Meets"/>
    <x v="1"/>
    <n v="112350"/>
  </r>
  <r>
    <n v="3954"/>
    <s v="Denisse"/>
    <s v="Hayes"/>
    <d v="2021-10-18T00:00:00"/>
    <m/>
    <n v="47"/>
    <x v="1"/>
    <s v="Database Administrator"/>
    <s v="Gerald Carey"/>
    <s v="denisse.hayes@bilearner.com"/>
    <s v="Active"/>
    <n v="1"/>
    <n v="0"/>
    <x v="1"/>
    <s v="Temporary"/>
    <m/>
    <x v="0"/>
    <x v="3"/>
    <s v="General - Con"/>
    <d v="1986-06-16T00:00:00"/>
    <n v="39"/>
    <s v="Macau"/>
    <s v="Macau"/>
    <s v="Flagger"/>
    <x v="0"/>
    <s v="Fully Meets"/>
    <x v="1"/>
    <n v="50350"/>
  </r>
  <r>
    <n v="3955"/>
    <s v="Draven"/>
    <s v="Giles"/>
    <d v="2020-02-16T00:00:00"/>
    <d v="2023-03-16T00:00:00"/>
    <n v="37"/>
    <x v="1"/>
    <s v="Database Administrator"/>
    <s v="Aaron Richards"/>
    <s v="draven.giles@bilearner.com"/>
    <s v="Active"/>
    <n v="1"/>
    <n v="0"/>
    <x v="0"/>
    <s v="Full-Time"/>
    <m/>
    <x v="0"/>
    <x v="3"/>
    <s v="Project Management - Con"/>
    <d v="1994-05-18T00:00:00"/>
    <n v="31"/>
    <s v="Netherlands"/>
    <s v="Amsterdam"/>
    <s v="Coordinator"/>
    <x v="0"/>
    <s v="Fully Meets"/>
    <x v="1"/>
    <n v="47226"/>
  </r>
  <r>
    <n v="3956"/>
    <s v="Aliana"/>
    <s v="Shaw"/>
    <d v="2019-08-07T00:00:00"/>
    <d v="2023-03-08T00:00:00"/>
    <n v="43"/>
    <x v="1"/>
    <s v="Database Administrator"/>
    <s v="Joseph Shelton"/>
    <s v="aliana.shaw@bilearner.com"/>
    <s v="Active"/>
    <n v="1"/>
    <n v="0"/>
    <x v="0"/>
    <s v="Temporary"/>
    <m/>
    <x v="0"/>
    <x v="3"/>
    <s v="General - Sga"/>
    <d v="1987-08-20T00:00:00"/>
    <n v="38"/>
    <s v="Netherlands"/>
    <s v="Amsterdam"/>
    <s v="Foreman"/>
    <x v="0"/>
    <s v="Fully Meets"/>
    <x v="1"/>
    <n v="46954"/>
  </r>
  <r>
    <n v="3957"/>
    <s v="Makaila"/>
    <s v="Nixon"/>
    <d v="2022-01-03T00:00:00"/>
    <m/>
    <n v="45"/>
    <x v="1"/>
    <s v="Database Administrator"/>
    <s v="Rose Conner"/>
    <s v="makaila.nixon@bilearner.com"/>
    <s v="Active"/>
    <n v="1"/>
    <n v="0"/>
    <x v="0"/>
    <s v="Temporary"/>
    <m/>
    <x v="0"/>
    <x v="3"/>
    <s v="Field Operations"/>
    <d v="1991-11-07T00:00:00"/>
    <n v="33"/>
    <s v="Netherlands"/>
    <s v="Amsterdam"/>
    <s v="Administration"/>
    <x v="0"/>
    <s v="Fully Meets"/>
    <x v="1"/>
    <n v="180857"/>
  </r>
  <r>
    <n v="3958"/>
    <s v="Mohammed"/>
    <s v="Orr"/>
    <d v="2020-09-22T00:00:00"/>
    <m/>
    <n v="60"/>
    <x v="0"/>
    <s v="Database Administrator"/>
    <s v="Jacqueline Huerta"/>
    <s v="mohammed.orr@bilearner.com"/>
    <s v="Active"/>
    <n v="1"/>
    <n v="0"/>
    <x v="2"/>
    <s v="Full-Time"/>
    <m/>
    <x v="0"/>
    <x v="3"/>
    <s v="Field Operations"/>
    <d v="1982-07-07T00:00:00"/>
    <n v="43"/>
    <s v="Netherlands"/>
    <s v="Amsterdam"/>
    <s v="Foreman"/>
    <x v="0"/>
    <s v="PIP"/>
    <x v="1"/>
    <n v="263762.12"/>
  </r>
  <r>
    <n v="3959"/>
    <s v="Braylen"/>
    <s v="Mendoza"/>
    <d v="2022-11-11T00:00:00"/>
    <d v="2023-07-14T00:00:00"/>
    <n v="8"/>
    <x v="3"/>
    <s v="Data Architect"/>
    <s v="Douglas Chapman"/>
    <s v="braylen.mendoza@bilearner.com"/>
    <s v="Terminated"/>
    <n v="0"/>
    <n v="1"/>
    <x v="2"/>
    <s v="Full-Time"/>
    <s v="Career Opportunity"/>
    <x v="1"/>
    <x v="3"/>
    <s v="General - Con"/>
    <d v="1994-09-14T00:00:00"/>
    <n v="31"/>
    <s v="Netherlands"/>
    <s v="Amsterdam"/>
    <s v="Foreman"/>
    <x v="1"/>
    <s v="Fully Meets"/>
    <x v="1"/>
    <n v="103434.01"/>
  </r>
  <r>
    <n v="3960"/>
    <s v="Andreas"/>
    <s v="Torres"/>
    <d v="2018-08-11T00:00:00"/>
    <m/>
    <n v="85"/>
    <x v="0"/>
    <s v="CIO"/>
    <s v="Guy Hansen"/>
    <s v="andreas.torres@bilearner.com"/>
    <s v="Active"/>
    <n v="1"/>
    <n v="0"/>
    <x v="2"/>
    <s v="Full-Time"/>
    <m/>
    <x v="0"/>
    <x v="3"/>
    <s v="Field Operations"/>
    <d v="1998-03-17T00:00:00"/>
    <n v="27"/>
    <s v="Netherlands"/>
    <s v="Amsterdam"/>
    <s v="Laborer"/>
    <x v="1"/>
    <s v="Fully Meets"/>
    <x v="1"/>
    <n v="84655"/>
  </r>
  <r>
    <n v="3961"/>
    <s v="Maddison"/>
    <s v="Perez"/>
    <d v="2023-03-31T00:00:00"/>
    <m/>
    <n v="30"/>
    <x v="1"/>
    <s v="BI Director"/>
    <s v="Angela Gibson"/>
    <s v="maddison.perez@bilearner.com"/>
    <s v="Active"/>
    <n v="1"/>
    <n v="0"/>
    <x v="1"/>
    <s v="Full-Time"/>
    <m/>
    <x v="0"/>
    <x v="3"/>
    <s v="Aerial"/>
    <d v="1971-06-30T00:00:00"/>
    <n v="54"/>
    <s v="Netherlands"/>
    <s v="Amsterdam"/>
    <s v="Lineman"/>
    <x v="1"/>
    <s v="Fully Meets"/>
    <x v="1"/>
    <n v="52313.42"/>
  </r>
  <r>
    <n v="3962"/>
    <s v="Charlize"/>
    <s v="Wagner"/>
    <d v="2021-03-10T00:00:00"/>
    <m/>
    <n v="54"/>
    <x v="1"/>
    <s v="Sr. DBA"/>
    <s v="Joseph Patton"/>
    <s v="charlize.wagner@bilearner.com"/>
    <s v="Active"/>
    <n v="1"/>
    <n v="0"/>
    <x v="0"/>
    <s v="Part-Time"/>
    <m/>
    <x v="0"/>
    <x v="3"/>
    <s v="Aerial"/>
    <d v="1989-07-08T00:00:00"/>
    <n v="36"/>
    <s v="Netherlands"/>
    <s v="Amsterdam"/>
    <s v="Lineman"/>
    <x v="0"/>
    <s v="Fully Meets"/>
    <x v="1"/>
    <n v="41290"/>
  </r>
  <r>
    <n v="3963"/>
    <s v="Micah"/>
    <s v="Pace"/>
    <d v="2019-08-30T00:00:00"/>
    <m/>
    <n v="73"/>
    <x v="0"/>
    <s v="Sr. Accountant"/>
    <s v="Debra Mckenzie"/>
    <s v="micah.pace@bilearner.com"/>
    <s v="Active"/>
    <n v="1"/>
    <n v="0"/>
    <x v="2"/>
    <s v="Temporary"/>
    <m/>
    <x v="0"/>
    <x v="3"/>
    <s v="Field Operations"/>
    <d v="1987-07-12T00:00:00"/>
    <n v="38"/>
    <s v="Netherlands"/>
    <s v="Amsterdam"/>
    <s v="Foreman"/>
    <x v="0"/>
    <s v="Fully Meets"/>
    <x v="1"/>
    <n v="59240"/>
  </r>
  <r>
    <n v="3964"/>
    <s v="Marlee"/>
    <s v="Stevens"/>
    <d v="2021-06-07T00:00:00"/>
    <d v="2023-01-25T00:00:00"/>
    <n v="19"/>
    <x v="2"/>
    <s v="Sr. Accountant"/>
    <s v="Wendy Jackson"/>
    <s v="marlee.stevens@bilearner.com"/>
    <s v="Terminated"/>
    <n v="0"/>
    <n v="1"/>
    <x v="2"/>
    <s v="Temporary"/>
    <s v="Others"/>
    <x v="2"/>
    <x v="3"/>
    <s v="Aerial"/>
    <d v="1987-07-12T00:00:00"/>
    <n v="38"/>
    <s v="Netherlands"/>
    <s v="Amsterdam"/>
    <s v="Lineman"/>
    <x v="1"/>
    <s v="Exceeds"/>
    <x v="1"/>
    <n v="140000.01"/>
  </r>
  <r>
    <n v="3965"/>
    <s v="Precious"/>
    <s v="Roth"/>
    <d v="2020-04-22T00:00:00"/>
    <m/>
    <n v="65"/>
    <x v="0"/>
    <s v="Software Engineering Manager"/>
    <s v="Shaun Bell"/>
    <s v="precious.roth@bilearner.com"/>
    <s v="Active"/>
    <n v="1"/>
    <n v="0"/>
    <x v="0"/>
    <s v="Part-Time"/>
    <m/>
    <x v="0"/>
    <x v="3"/>
    <s v="General - Con"/>
    <d v="1984-04-05T00:00:00"/>
    <n v="41"/>
    <s v="Netherlands"/>
    <s v="Amsterdam"/>
    <s v="Laborer"/>
    <x v="0"/>
    <s v="Fully Meets"/>
    <x v="1"/>
    <n v="105028"/>
  </r>
  <r>
    <n v="3966"/>
    <s v="Konner"/>
    <s v="Villegas"/>
    <d v="2018-10-19T00:00:00"/>
    <d v="2021-09-04T00:00:00"/>
    <n v="34"/>
    <x v="1"/>
    <s v="Software Engineer"/>
    <s v="Ruth Myers"/>
    <s v="konner.villegas@bilearner.com"/>
    <s v="Terminated"/>
    <n v="0"/>
    <n v="1"/>
    <x v="0"/>
    <s v="Part-Time"/>
    <s v="Early release of contract"/>
    <x v="2"/>
    <x v="7"/>
    <s v="Field Operations"/>
    <d v="1958-12-29T00:00:00"/>
    <n v="66"/>
    <s v="Netherlands"/>
    <s v="Amsterdam"/>
    <s v="Laborer"/>
    <x v="0"/>
    <s v="Fully Meets"/>
    <x v="1"/>
    <n v="135560.95000000001"/>
  </r>
  <r>
    <n v="3967"/>
    <s v="Anastasia"/>
    <s v="Gillespie"/>
    <d v="2018-12-03T00:00:00"/>
    <d v="2021-01-20T00:00:00"/>
    <n v="25"/>
    <x v="1"/>
    <s v="Data Analyst"/>
    <s v="Harold Jones"/>
    <s v="anastasia.gillespie@bilearner.com"/>
    <s v="Active"/>
    <n v="1"/>
    <n v="0"/>
    <x v="1"/>
    <s v="Temporary"/>
    <m/>
    <x v="0"/>
    <x v="0"/>
    <s v="Finance &amp; Accounting"/>
    <d v="1961-01-03T00:00:00"/>
    <n v="64"/>
    <s v="Netherlands"/>
    <s v="Amsterdam"/>
    <s v="Administration"/>
    <x v="0"/>
    <s v="Fully Meets"/>
    <x v="1"/>
    <n v="62506"/>
  </r>
  <r>
    <n v="3968"/>
    <s v="Emely"/>
    <s v="Rice"/>
    <d v="2021-02-20T00:00:00"/>
    <m/>
    <n v="55"/>
    <x v="1"/>
    <s v="Data Analyst"/>
    <s v="Susan Smith"/>
    <s v="emely.rice@bilearner.com"/>
    <s v="Active"/>
    <n v="1"/>
    <n v="0"/>
    <x v="0"/>
    <s v="Temporary"/>
    <m/>
    <x v="0"/>
    <x v="3"/>
    <s v="Engineers"/>
    <d v="1986-02-23T00:00:00"/>
    <n v="39"/>
    <s v="Netherlands"/>
    <s v="Amsterdam"/>
    <s v="Engineer"/>
    <x v="0"/>
    <s v="Fully Meets"/>
    <x v="1"/>
    <n v="84000.24"/>
  </r>
  <r>
    <n v="3969"/>
    <s v="Lewis"/>
    <s v="Nixon"/>
    <d v="2021-01-17T00:00:00"/>
    <m/>
    <n v="56"/>
    <x v="1"/>
    <s v="Database Administrator"/>
    <s v="Derrick Johnson"/>
    <s v="lewis.nixon@bilearner.com"/>
    <s v="Active"/>
    <n v="1"/>
    <n v="0"/>
    <x v="0"/>
    <s v="Full-Time"/>
    <m/>
    <x v="0"/>
    <x v="3"/>
    <s v="Aerial"/>
    <d v="1981-11-01T00:00:00"/>
    <n v="43"/>
    <s v="Netherlands"/>
    <s v="Amsterdam"/>
    <s v="Lineman"/>
    <x v="0"/>
    <s v="Exceeds"/>
    <x v="1"/>
    <n v="122498"/>
  </r>
  <r>
    <n v="3970"/>
    <s v="Macy"/>
    <s v="Webster"/>
    <d v="2020-10-04T00:00:00"/>
    <d v="2023-04-27T00:00:00"/>
    <n v="30"/>
    <x v="1"/>
    <s v="Database Administrator"/>
    <s v="Cynthia Gardner"/>
    <s v="macy.webster@bilearner.com"/>
    <s v="Active"/>
    <n v="1"/>
    <n v="0"/>
    <x v="2"/>
    <s v="Full-Time"/>
    <m/>
    <x v="0"/>
    <x v="3"/>
    <s v="Field Operations"/>
    <d v="1979-11-13T00:00:00"/>
    <n v="45"/>
    <s v="Netherlands"/>
    <s v="Amsterdam"/>
    <s v="Foreman"/>
    <x v="0"/>
    <s v="Exceeds"/>
    <x v="1"/>
    <n v="49935"/>
  </r>
  <r>
    <n v="3971"/>
    <s v="Ciara"/>
    <s v="Acevedo"/>
    <d v="2021-01-29T00:00:00"/>
    <m/>
    <n v="56"/>
    <x v="1"/>
    <s v="Database Administrator"/>
    <s v="Joel Hodge II"/>
    <s v="ciara.acevedo@bilearner.com"/>
    <s v="Active"/>
    <n v="1"/>
    <n v="0"/>
    <x v="2"/>
    <s v="Temporary"/>
    <m/>
    <x v="0"/>
    <x v="3"/>
    <s v="General - Con"/>
    <d v="1899-12-31T00:00:00"/>
    <n v="125"/>
    <s v="Netherlands"/>
    <s v="Amsterdam"/>
    <s v="Technician"/>
    <x v="0"/>
    <s v="Fully Meets"/>
    <x v="1"/>
    <n v="48250"/>
  </r>
  <r>
    <n v="3972"/>
    <s v="Eleanor"/>
    <s v="Patton"/>
    <d v="2022-07-26T00:00:00"/>
    <m/>
    <n v="38"/>
    <x v="1"/>
    <s v="Database Administrator"/>
    <s v="Raymond Wilson"/>
    <s v="eleanor.patton@bilearner.com"/>
    <s v="Active"/>
    <n v="1"/>
    <n v="0"/>
    <x v="2"/>
    <s v="Part-Time"/>
    <m/>
    <x v="0"/>
    <x v="3"/>
    <s v="General - Con"/>
    <d v="1989-02-24T00:00:00"/>
    <n v="36"/>
    <s v="Netherlands"/>
    <s v="Amsterdam"/>
    <s v="Foreman"/>
    <x v="0"/>
    <s v="Fully Meets"/>
    <x v="1"/>
    <n v="111235.94"/>
  </r>
  <r>
    <n v="3973"/>
    <s v="Brooklyn"/>
    <s v="Tanner"/>
    <d v="2018-09-21T00:00:00"/>
    <d v="2023-06-22T00:00:00"/>
    <n v="57"/>
    <x v="1"/>
    <s v="Database Administrator"/>
    <s v="Jason Sims"/>
    <s v="brooklyn.tanner@bilearner.com"/>
    <s v="Terminated"/>
    <n v="0"/>
    <n v="1"/>
    <x v="2"/>
    <s v="Temporary"/>
    <s v="Career Opportunity"/>
    <x v="1"/>
    <x v="3"/>
    <s v="Field Operations"/>
    <d v="1972-08-10T00:00:00"/>
    <n v="53"/>
    <s v="Netherlands"/>
    <s v="Amsterdam"/>
    <s v="Laborer"/>
    <x v="0"/>
    <s v="Exceeds"/>
    <x v="1"/>
    <n v="81726"/>
  </r>
  <r>
    <n v="3974"/>
    <s v="Zander"/>
    <s v="Franco"/>
    <d v="2018-12-25T00:00:00"/>
    <d v="2019-07-10T00:00:00"/>
    <n v="6"/>
    <x v="3"/>
    <s v="Data Architect"/>
    <s v="Ronnie Garcia"/>
    <s v="zander.franco@bilearner.com"/>
    <s v="Terminated"/>
    <n v="0"/>
    <n v="1"/>
    <x v="2"/>
    <s v="Full-Time"/>
    <s v="Career Opportunity"/>
    <x v="1"/>
    <x v="3"/>
    <s v="General - Eng"/>
    <d v="1958-11-06T00:00:00"/>
    <n v="66"/>
    <s v="Netherlands"/>
    <s v="Amsterdam"/>
    <s v="Engineer"/>
    <x v="1"/>
    <s v="Exceeds"/>
    <x v="1"/>
    <n v="46954"/>
  </r>
  <r>
    <n v="3975"/>
    <s v="Kianna"/>
    <s v="Rhodes"/>
    <d v="2020-11-03T00:00:00"/>
    <d v="2022-09-25T00:00:00"/>
    <n v="22"/>
    <x v="2"/>
    <s v="CIO"/>
    <s v="Curtis Hill"/>
    <s v="kianna.rhodes@bilearner.com"/>
    <s v="Terminated"/>
    <n v="0"/>
    <n v="1"/>
    <x v="2"/>
    <s v="Temporary"/>
    <s v="Career Opportunity"/>
    <x v="1"/>
    <x v="3"/>
    <s v="Field Operations"/>
    <d v="1899-12-31T00:00:00"/>
    <n v="125"/>
    <s v="Netherlands"/>
    <s v="Amsterdam"/>
    <s v="Technician"/>
    <x v="1"/>
    <s v="Fully Meets"/>
    <x v="1"/>
    <n v="49611.12"/>
  </r>
  <r>
    <n v="3976"/>
    <s v="Kinsley"/>
    <s v="Braun"/>
    <d v="2021-10-22T00:00:00"/>
    <m/>
    <n v="47"/>
    <x v="1"/>
    <s v="Sr. DBA"/>
    <s v="Curtis Mathis"/>
    <s v="kinsley.braun@bilearner.com"/>
    <s v="Active"/>
    <n v="1"/>
    <n v="0"/>
    <x v="1"/>
    <s v="Temporary"/>
    <m/>
    <x v="0"/>
    <x v="3"/>
    <s v="Field Operations"/>
    <d v="1978-06-11T00:00:00"/>
    <n v="47"/>
    <s v="Netherlands"/>
    <s v="Amsterdam"/>
    <s v="Laborer"/>
    <x v="0"/>
    <s v="Fully Meets"/>
    <x v="1"/>
    <n v="46954"/>
  </r>
  <r>
    <n v="3977"/>
    <s v="Gordon"/>
    <s v="Wu"/>
    <d v="2018-08-27T00:00:00"/>
    <m/>
    <n v="85"/>
    <x v="0"/>
    <s v="Sr. Accountant"/>
    <s v="Bryan Sanchez"/>
    <s v="gordon.wu@bilearner.com"/>
    <s v="Active"/>
    <n v="1"/>
    <n v="0"/>
    <x v="1"/>
    <s v="Full-Time"/>
    <m/>
    <x v="0"/>
    <x v="3"/>
    <s v="Wireline Construction"/>
    <d v="1985-04-05T00:00:00"/>
    <n v="40"/>
    <s v="Netherlands"/>
    <s v="Amsterdam"/>
    <s v="Apprentice"/>
    <x v="0"/>
    <s v="Fully Meets"/>
    <x v="1"/>
    <n v="168840"/>
  </r>
  <r>
    <n v="3978"/>
    <s v="Maryjane"/>
    <s v="Cross"/>
    <d v="2020-07-12T00:00:00"/>
    <m/>
    <n v="62"/>
    <x v="0"/>
    <s v="Sr. Accountant"/>
    <s v="Mark Hines DDS"/>
    <s v="maryjane.cross@bilearner.com"/>
    <s v="Active"/>
    <n v="1"/>
    <n v="0"/>
    <x v="2"/>
    <s v="Part-Time"/>
    <m/>
    <x v="0"/>
    <x v="3"/>
    <s v="General - Con"/>
    <d v="1899-12-31T00:00:00"/>
    <n v="125"/>
    <s v="Netherlands"/>
    <s v="Amsterdam"/>
    <s v="Laborer"/>
    <x v="1"/>
    <s v="Fully Meets"/>
    <x v="1"/>
    <n v="297084"/>
  </r>
  <r>
    <n v="3979"/>
    <s v="Peyton"/>
    <s v="Phelps"/>
    <d v="2021-01-25T00:00:00"/>
    <d v="2022-06-11T00:00:00"/>
    <n v="16"/>
    <x v="2"/>
    <s v="Software Engineering Manager"/>
    <s v="Emma Allen"/>
    <s v="peyton.phelps@bilearner.com"/>
    <s v="Terminated"/>
    <n v="0"/>
    <n v="1"/>
    <x v="0"/>
    <s v="Temporary"/>
    <s v="Early release of contract"/>
    <x v="2"/>
    <x v="3"/>
    <s v="Technology / It"/>
    <d v="1988-11-05T00:00:00"/>
    <n v="36"/>
    <s v="Netherlands"/>
    <s v="Amsterdam"/>
    <s v="Controller"/>
    <x v="0"/>
    <s v="Fully Meets"/>
    <x v="1"/>
    <n v="403632"/>
  </r>
  <r>
    <n v="3980"/>
    <s v="Carmen"/>
    <s v="Atkins"/>
    <d v="2020-05-11T00:00:00"/>
    <m/>
    <n v="64"/>
    <x v="0"/>
    <s v="Data Analyst"/>
    <s v="John Hart"/>
    <s v="carmen.atkins@bilearner.com"/>
    <s v="Active"/>
    <n v="1"/>
    <n v="0"/>
    <x v="1"/>
    <s v="Full-Time"/>
    <m/>
    <x v="0"/>
    <x v="3"/>
    <s v="Project Management - Con"/>
    <d v="1988-11-05T00:00:00"/>
    <n v="36"/>
    <s v="Netherlands"/>
    <s v="Amsterdam"/>
    <s v="Project Manager"/>
    <x v="0"/>
    <s v="Exceeds"/>
    <x v="1"/>
    <n v="222060"/>
  </r>
  <r>
    <n v="3981"/>
    <s v="Kiara"/>
    <s v="Fox"/>
    <d v="2020-07-24T00:00:00"/>
    <d v="2023-04-09T00:00:00"/>
    <n v="32"/>
    <x v="1"/>
    <s v="Data Analyst"/>
    <s v="Richard Bailey"/>
    <s v="kiara.fox@bilearner.com"/>
    <s v="Active"/>
    <n v="1"/>
    <n v="0"/>
    <x v="1"/>
    <s v="Temporary"/>
    <m/>
    <x v="0"/>
    <x v="3"/>
    <s v="Field Operations"/>
    <d v="1899-12-31T00:00:00"/>
    <n v="125"/>
    <s v="Netherlands"/>
    <s v="Amsterdam"/>
    <s v="Laborer"/>
    <x v="0"/>
    <s v="Fully Meets"/>
    <x v="1"/>
    <n v="80520"/>
  </r>
  <r>
    <n v="3982"/>
    <s v="Yair"/>
    <s v="Jennings"/>
    <d v="2022-08-09T00:00:00"/>
    <m/>
    <n v="37"/>
    <x v="1"/>
    <s v="Database Administrator"/>
    <s v="Beverly Parker"/>
    <s v="yair.jennings@bilearner.com"/>
    <s v="Active"/>
    <n v="1"/>
    <n v="0"/>
    <x v="2"/>
    <s v="Part-Time"/>
    <m/>
    <x v="0"/>
    <x v="3"/>
    <s v="Aerial"/>
    <d v="1989-05-08T00:00:00"/>
    <n v="36"/>
    <s v="Netherlands"/>
    <s v="Amsterdam"/>
    <s v="Laborer"/>
    <x v="0"/>
    <s v="Needs Improvement"/>
    <x v="1"/>
    <n v="129744"/>
  </r>
  <r>
    <n v="3983"/>
    <s v="Kaylie"/>
    <s v="Velazquez"/>
    <d v="2022-06-12T00:00:00"/>
    <m/>
    <n v="39"/>
    <x v="1"/>
    <s v="Database Administrator"/>
    <s v="Daniel Hart"/>
    <s v="kaylie.velazquez@bilearner.com"/>
    <s v="Active"/>
    <n v="1"/>
    <n v="0"/>
    <x v="1"/>
    <s v="Full-Time"/>
    <m/>
    <x v="0"/>
    <x v="3"/>
    <s v="Field Operations"/>
    <d v="2000-08-17T00:00:00"/>
    <n v="25"/>
    <s v="Netherlands"/>
    <s v="Amsterdam"/>
    <s v="Technician"/>
    <x v="0"/>
    <s v="Exceeds"/>
    <x v="1"/>
    <n v="87000"/>
  </r>
  <r>
    <n v="3984"/>
    <s v="Christine"/>
    <s v="Skinner"/>
    <d v="2022-02-10T00:00:00"/>
    <d v="2022-06-08T00:00:00"/>
    <n v="3"/>
    <x v="4"/>
    <s v="Database Administrator"/>
    <s v="Thomas Ramirez"/>
    <s v="christine.skinner@bilearner.com"/>
    <s v="Active"/>
    <n v="1"/>
    <n v="0"/>
    <x v="0"/>
    <s v="Full-Time"/>
    <m/>
    <x v="0"/>
    <x v="3"/>
    <s v="Wireline Construction"/>
    <d v="1999-05-29T00:00:00"/>
    <n v="26"/>
    <s v="Netherlands"/>
    <s v="Eemnes"/>
    <s v="Laborer"/>
    <x v="0"/>
    <s v="Fully Meets"/>
    <x v="1"/>
    <n v="167280"/>
  </r>
  <r>
    <n v="3985"/>
    <s v="Zayne"/>
    <s v="Mccullough"/>
    <d v="2023-01-13T00:00:00"/>
    <d v="2023-05-19T00:00:00"/>
    <n v="4"/>
    <x v="4"/>
    <s v="Database Administrator"/>
    <s v="Melissa Turner"/>
    <s v="zayne.mccullough@bilearner.com"/>
    <s v="Terminated"/>
    <n v="0"/>
    <n v="1"/>
    <x v="2"/>
    <s v="Part-Time"/>
    <s v="Family"/>
    <x v="1"/>
    <x v="1"/>
    <s v="People Services"/>
    <d v="1999-03-20T00:00:00"/>
    <n v="26"/>
    <s v="Netherlands"/>
    <s v="Eemnes"/>
    <s v="Director"/>
    <x v="1"/>
    <s v="Fully Meets"/>
    <x v="1"/>
    <n v="109908"/>
  </r>
  <r>
    <n v="3986"/>
    <s v="Dennis"/>
    <s v="Key"/>
    <d v="2020-03-10T00:00:00"/>
    <m/>
    <n v="66"/>
    <x v="0"/>
    <s v="Database Administrator"/>
    <s v="Lynn Jackson"/>
    <s v="dennis.key@bilearner.com"/>
    <s v="Active"/>
    <n v="1"/>
    <n v="0"/>
    <x v="2"/>
    <s v="Temporary"/>
    <m/>
    <x v="0"/>
    <x v="3"/>
    <s v="Catv"/>
    <d v="1988-09-17T00:00:00"/>
    <n v="37"/>
    <s v="Netherlands"/>
    <s v="Eemnes"/>
    <s v="Supervisor"/>
    <x v="0"/>
    <s v="Fully Meets"/>
    <x v="1"/>
    <n v="105528"/>
  </r>
  <r>
    <n v="3987"/>
    <s v="Aydan"/>
    <s v="Benjamin"/>
    <d v="2022-02-25T00:00:00"/>
    <d v="2022-07-19T00:00:00"/>
    <n v="4"/>
    <x v="4"/>
    <s v="Data Architect"/>
    <s v="Lindsay Nelson"/>
    <s v="aydan.benjamin@bilearner.com"/>
    <s v="Terminated"/>
    <n v="0"/>
    <n v="1"/>
    <x v="1"/>
    <s v="Full-Time"/>
    <s v="Family"/>
    <x v="1"/>
    <x v="3"/>
    <s v="Catv"/>
    <d v="1994-01-13T00:00:00"/>
    <n v="31"/>
    <s v="Netherlands"/>
    <s v="Eemnes"/>
    <s v="Supervisor"/>
    <x v="1"/>
    <s v="Exceeds"/>
    <x v="1"/>
    <n v="124596"/>
  </r>
  <r>
    <n v="3988"/>
    <s v="Kenzie"/>
    <s v="Mullins"/>
    <d v="2022-07-21T00:00:00"/>
    <d v="2022-11-21T00:00:00"/>
    <n v="4"/>
    <x v="4"/>
    <s v="Sr. DBA"/>
    <s v="Anthony Williams"/>
    <s v="kenzie.mullins@bilearner.com"/>
    <s v="Active"/>
    <n v="1"/>
    <n v="0"/>
    <x v="0"/>
    <s v="Temporary"/>
    <m/>
    <x v="0"/>
    <x v="3"/>
    <s v="Shop (Fleet)"/>
    <d v="1978-12-06T00:00:00"/>
    <n v="46"/>
    <s v="Netherlands"/>
    <s v="Eemnes"/>
    <s v="Mechanic"/>
    <x v="0"/>
    <s v="Fully Meets"/>
    <x v="1"/>
    <n v="108408"/>
  </r>
  <r>
    <n v="3989"/>
    <s v="Asa"/>
    <s v="Pham"/>
    <d v="2022-07-11T00:00:00"/>
    <m/>
    <n v="38"/>
    <x v="1"/>
    <s v="Sr. DBA"/>
    <s v="Mr. Jason Brock"/>
    <s v="asa.pham@bilearner.com"/>
    <s v="Active"/>
    <n v="1"/>
    <n v="0"/>
    <x v="1"/>
    <s v="Part-Time"/>
    <m/>
    <x v="0"/>
    <x v="3"/>
    <s v="General - Con"/>
    <d v="1977-02-12T00:00:00"/>
    <n v="48"/>
    <s v="Netherlands"/>
    <s v="Eemnes"/>
    <s v="Foreman"/>
    <x v="0"/>
    <s v="Fully Meets"/>
    <x v="1"/>
    <n v="165264"/>
  </r>
  <r>
    <n v="3990"/>
    <s v="Damarion"/>
    <s v="Schneider"/>
    <d v="2019-12-02T00:00:00"/>
    <d v="2019-12-26T00:00:00"/>
    <n v="0"/>
    <x v="4"/>
    <s v="Sr. Accountant"/>
    <s v="Caitlin Murphy"/>
    <s v="damarion.schneider@bilearner.com"/>
    <s v="Terminated"/>
    <n v="0"/>
    <n v="1"/>
    <x v="0"/>
    <s v="Temporary"/>
    <s v="Contract Termination"/>
    <x v="2"/>
    <x v="3"/>
    <s v="Safety"/>
    <d v="1980-01-08T00:00:00"/>
    <n v="45"/>
    <s v="Netherlands"/>
    <s v="Eemnes"/>
    <s v="Safety"/>
    <x v="1"/>
    <s v="Fully Meets"/>
    <x v="1"/>
    <n v="121428"/>
  </r>
  <r>
    <n v="3991"/>
    <s v="Talan"/>
    <s v="Rodgers"/>
    <d v="2023-04-10T00:00:00"/>
    <m/>
    <n v="29"/>
    <x v="1"/>
    <s v="Sr. Accountant"/>
    <s v="Ashley Cervantes"/>
    <s v="talan.rodgers@bilearner.com"/>
    <s v="Active"/>
    <n v="1"/>
    <n v="0"/>
    <x v="0"/>
    <s v="Full-Time"/>
    <m/>
    <x v="0"/>
    <x v="3"/>
    <s v="Project Management - Con"/>
    <d v="1994-12-10T00:00:00"/>
    <n v="30"/>
    <s v="Netherlands"/>
    <s v="Eemnes"/>
    <s v="Coordinator"/>
    <x v="1"/>
    <s v="Fully Meets"/>
    <x v="1"/>
    <n v="102000"/>
  </r>
  <r>
    <n v="3992"/>
    <s v="Evelin"/>
    <s v="Snow"/>
    <d v="2022-12-08T00:00:00"/>
    <d v="2023-05-07T00:00:00"/>
    <n v="4"/>
    <x v="4"/>
    <s v="Data Analyst"/>
    <s v="Roy Villegas"/>
    <s v="evelin.snow@bilearner.com"/>
    <s v="Active"/>
    <n v="1"/>
    <n v="0"/>
    <x v="2"/>
    <s v="Full-Time"/>
    <m/>
    <x v="0"/>
    <x v="3"/>
    <s v="General - Eng"/>
    <d v="1972-01-20T00:00:00"/>
    <n v="53"/>
    <s v="Netherlands"/>
    <s v="Eemnes"/>
    <s v="Technician"/>
    <x v="1"/>
    <s v="Fully Meets"/>
    <x v="1"/>
    <n v="168000"/>
  </r>
  <r>
    <n v="3993"/>
    <s v="Sienna"/>
    <s v="Preston"/>
    <d v="2022-06-22T00:00:00"/>
    <m/>
    <n v="39"/>
    <x v="1"/>
    <s v="Data Analyst"/>
    <s v="Gregory Ramirez"/>
    <s v="sienna.preston@bilearner.com"/>
    <s v="Active"/>
    <n v="1"/>
    <n v="0"/>
    <x v="0"/>
    <s v="Full-Time"/>
    <m/>
    <x v="0"/>
    <x v="3"/>
    <s v="Field Operations"/>
    <d v="1969-06-05T00:00:00"/>
    <n v="56"/>
    <s v="Netherlands"/>
    <s v="Eemnes"/>
    <s v="Foreman"/>
    <x v="0"/>
    <s v="Fully Meets"/>
    <x v="1"/>
    <n v="52656"/>
  </r>
  <r>
    <n v="3994"/>
    <s v="Taylor"/>
    <s v="Dennis"/>
    <d v="2022-09-22T00:00:00"/>
    <m/>
    <n v="36"/>
    <x v="1"/>
    <s v="Data Analyst"/>
    <s v="Latoya Lam"/>
    <s v="taylor.dennis@bilearner.com"/>
    <s v="Active"/>
    <n v="1"/>
    <n v="0"/>
    <x v="1"/>
    <s v="Full-Time"/>
    <m/>
    <x v="0"/>
    <x v="3"/>
    <s v="Field Operations"/>
    <d v="1974-10-08T00:00:00"/>
    <n v="50"/>
    <s v="Netherlands"/>
    <s v="Eemnes"/>
    <s v="Top Hand"/>
    <x v="0"/>
    <s v="Fully Meets"/>
    <x v="1"/>
    <n v="118524"/>
  </r>
  <r>
    <n v="3995"/>
    <s v="Cortez"/>
    <s v="Murillo"/>
    <d v="2019-07-15T00:00:00"/>
    <d v="2021-06-01T00:00:00"/>
    <n v="22"/>
    <x v="2"/>
    <s v="Database Administrator"/>
    <s v="Stuart White"/>
    <s v="cortez.murillo@bilearner.com"/>
    <s v="Active"/>
    <n v="1"/>
    <n v="0"/>
    <x v="1"/>
    <s v="Temporary"/>
    <m/>
    <x v="0"/>
    <x v="3"/>
    <s v="Wireline Construction"/>
    <d v="1997-01-22T00:00:00"/>
    <n v="28"/>
    <s v="Netherlands"/>
    <s v="Eemnes"/>
    <s v="Project Manager"/>
    <x v="0"/>
    <s v="Exceeds"/>
    <x v="1"/>
    <n v="105552"/>
  </r>
  <r>
    <n v="3996"/>
    <s v="Leonel"/>
    <s v="Combs"/>
    <d v="2021-09-01T00:00:00"/>
    <m/>
    <n v="49"/>
    <x v="1"/>
    <s v="Database Administrator"/>
    <s v="Summer Carter"/>
    <s v="leonel.combs@bilearner.com"/>
    <s v="Active"/>
    <n v="1"/>
    <n v="0"/>
    <x v="2"/>
    <s v="Full-Time"/>
    <m/>
    <x v="0"/>
    <x v="3"/>
    <s v="Catv"/>
    <d v="1995-05-17T00:00:00"/>
    <n v="30"/>
    <s v="Netherlands"/>
    <s v="Eemnes"/>
    <s v="Laborer"/>
    <x v="0"/>
    <s v="Fully Meets"/>
    <x v="1"/>
    <n v="115176"/>
  </r>
  <r>
    <n v="3997"/>
    <s v="Carmen"/>
    <s v="Frost"/>
    <d v="2019-07-16T00:00:00"/>
    <m/>
    <n v="74"/>
    <x v="0"/>
    <s v="Database Administrator"/>
    <s v="Jordan George"/>
    <s v="carmen.frost@bilearner.com"/>
    <s v="Active"/>
    <n v="1"/>
    <n v="0"/>
    <x v="0"/>
    <s v="Temporary"/>
    <m/>
    <x v="0"/>
    <x v="3"/>
    <s v="Engineers"/>
    <d v="1963-01-10T00:00:00"/>
    <n v="62"/>
    <s v="Netherlands"/>
    <s v="Eemnes"/>
    <s v="Project Manager"/>
    <x v="1"/>
    <s v="Needs Improvement"/>
    <x v="1"/>
    <n v="128112"/>
  </r>
  <r>
    <n v="3998"/>
    <s v="Ace"/>
    <s v="Krause"/>
    <d v="2021-12-24T00:00:00"/>
    <d v="2022-07-27T00:00:00"/>
    <n v="7"/>
    <x v="3"/>
    <s v="Database Administrator"/>
    <s v="Brittany Rubio"/>
    <s v="ace.krause@bilearner.com"/>
    <s v="Terminated"/>
    <n v="0"/>
    <n v="1"/>
    <x v="1"/>
    <s v="Full-Time"/>
    <s v="Family"/>
    <x v="1"/>
    <x v="3"/>
    <s v="Yard (Material Handling)"/>
    <d v="1976-06-16T00:00:00"/>
    <n v="49"/>
    <s v="Netherlands"/>
    <s v="Eemnes"/>
    <s v="Administrative"/>
    <x v="0"/>
    <s v="Fully Meets"/>
    <x v="1"/>
    <n v="169608"/>
  </r>
  <r>
    <n v="3999"/>
    <s v="Reuben"/>
    <s v="Davila"/>
    <d v="2019-04-17T00:00:00"/>
    <d v="2021-08-17T00:00:00"/>
    <n v="28"/>
    <x v="1"/>
    <s v="Database Administrator"/>
    <s v="John Henderson"/>
    <s v="reuben.davila@bilearner.com"/>
    <s v="Terminated"/>
    <n v="0"/>
    <n v="1"/>
    <x v="1"/>
    <s v="Full-Time"/>
    <s v="Family"/>
    <x v="1"/>
    <x v="3"/>
    <s v="Engineers"/>
    <d v="1991-11-11T00:00:00"/>
    <n v="33"/>
    <s v="Netherlands"/>
    <s v="Eemnes"/>
    <s v="Engineer"/>
    <x v="1"/>
    <s v="Exceeds"/>
    <x v="1"/>
    <n v="215748"/>
  </r>
  <r>
    <n v="4000"/>
    <s v="Angelique"/>
    <s v="Mann"/>
    <d v="2019-10-26T00:00:00"/>
    <d v="2021-06-08T00:00:00"/>
    <n v="19"/>
    <x v="2"/>
    <s v="Data Architect"/>
    <s v="Eugene Morgan"/>
    <s v="angelique.mann@bilearner.com"/>
    <s v="Terminated"/>
    <n v="0"/>
    <n v="1"/>
    <x v="0"/>
    <s v="Full-Time"/>
    <s v="Early release of contract"/>
    <x v="2"/>
    <x v="3"/>
    <s v="Field Operations"/>
    <d v="1982-09-28T00:00:00"/>
    <n v="43"/>
    <s v="Netherlands"/>
    <s v="Eemnes"/>
    <s v="Technician"/>
    <x v="1"/>
    <s v="Fully Meets"/>
    <x v="1"/>
    <n v="127308"/>
  </r>
  <r>
    <n v="1001"/>
    <s v="Susan"/>
    <s v="Exantus"/>
    <d v="2019-08-29T00:00:00"/>
    <m/>
    <n v="73"/>
    <x v="0"/>
    <s v="Software Engineer"/>
    <s v="Angela Carlson"/>
    <s v="susan.exantus@bilearner.com"/>
    <s v="Active"/>
    <n v="1"/>
    <n v="0"/>
    <x v="2"/>
    <s v="Part-Time"/>
    <m/>
    <x v="0"/>
    <x v="7"/>
    <s v="Engineers"/>
    <d v="1989-10-27T00:00:00"/>
    <n v="35"/>
    <s v="Netherlands"/>
    <s v="Eemnes"/>
    <s v="Engineer"/>
    <x v="0"/>
    <s v="Fully Meets"/>
    <x v="1"/>
    <n v="123588"/>
  </r>
  <r>
    <n v="1002"/>
    <s v="Sandra"/>
    <s v="Martin"/>
    <d v="2022-12-12T00:00:00"/>
    <d v="2023-05-28T00:00:00"/>
    <n v="5"/>
    <x v="4"/>
    <s v="Software Engineer"/>
    <s v="Angela Hayes"/>
    <s v="sandra.martin@bilearner.com"/>
    <s v="Active"/>
    <n v="1"/>
    <n v="0"/>
    <x v="2"/>
    <s v="Temporary"/>
    <m/>
    <x v="0"/>
    <x v="7"/>
    <s v="Catv"/>
    <d v="1989-04-03T00:00:00"/>
    <n v="36"/>
    <s v="Netherlands"/>
    <s v="Eemnes"/>
    <s v="Foreman"/>
    <x v="0"/>
    <s v="Fully Meets"/>
    <x v="1"/>
    <n v="89100"/>
  </r>
  <r>
    <n v="1003"/>
    <s v="Keyla"/>
    <s v="Del Bosque"/>
    <d v="2023-03-08T00:00:00"/>
    <d v="2023-03-15T00:00:00"/>
    <n v="0"/>
    <x v="4"/>
    <s v="Software Engineer"/>
    <s v="Christina Copeland"/>
    <s v="keyla.del bosque@bilearner.com"/>
    <s v="Active"/>
    <n v="1"/>
    <n v="0"/>
    <x v="0"/>
    <s v="Part-Time"/>
    <m/>
    <x v="0"/>
    <x v="7"/>
    <s v="Field Operations"/>
    <d v="1976-06-08T00:00:00"/>
    <n v="49"/>
    <s v="Netherlands"/>
    <s v="Eemnes"/>
    <s v="Foreman"/>
    <x v="0"/>
    <s v="Fully Meets"/>
    <x v="1"/>
    <n v="171096"/>
  </r>
  <r>
    <n v="1004"/>
    <s v="Andrew"/>
    <s v="Szabo"/>
    <d v="2020-05-29T00:00:00"/>
    <d v="2021-03-05T00:00:00"/>
    <n v="9"/>
    <x v="3"/>
    <s v="Software Engineer"/>
    <s v="Jennifer Cohen"/>
    <s v="andrew.szabo@bilearner.com"/>
    <s v="Active"/>
    <n v="1"/>
    <n v="0"/>
    <x v="2"/>
    <s v="Part-Time"/>
    <m/>
    <x v="0"/>
    <x v="7"/>
    <s v="Project Management - Con"/>
    <d v="1979-02-26T00:00:00"/>
    <n v="46"/>
    <s v="Netherlands"/>
    <s v="Eemnes"/>
    <s v="Coordinator"/>
    <x v="1"/>
    <s v="Fully Meets"/>
    <x v="1"/>
    <n v="72000"/>
  </r>
  <r>
    <n v="1005"/>
    <s v="Luke"/>
    <s v="Patronick"/>
    <d v="2022-09-16T00:00:00"/>
    <m/>
    <n v="36"/>
    <x v="1"/>
    <s v="Software Engineer"/>
    <s v="Mr. Jesus Richards"/>
    <s v="luke.patronick@bilearner.com"/>
    <s v="Active"/>
    <n v="1"/>
    <n v="0"/>
    <x v="1"/>
    <s v="Temporary"/>
    <m/>
    <x v="0"/>
    <x v="7"/>
    <s v="Field Operations"/>
    <d v="1981-03-14T00:00:00"/>
    <n v="44"/>
    <s v="Netherlands"/>
    <s v="Eemnes"/>
    <s v="Project Manager"/>
    <x v="1"/>
    <s v="Fully Meets"/>
    <x v="1"/>
    <n v="328632"/>
  </r>
  <r>
    <n v="1006"/>
    <s v="Colby"/>
    <s v="Andreola"/>
    <d v="2021-08-15T00:00:00"/>
    <d v="2021-11-20T00:00:00"/>
    <n v="3"/>
    <x v="4"/>
    <s v="Software Engineer"/>
    <s v="Beth Johnson"/>
    <s v="colby.andreola@bilearner.com"/>
    <s v="Active"/>
    <n v="1"/>
    <n v="0"/>
    <x v="1"/>
    <s v="Part-Time"/>
    <m/>
    <x v="0"/>
    <x v="7"/>
    <s v="Engineers"/>
    <d v="1964-06-12T00:00:00"/>
    <n v="61"/>
    <s v="Netherlands"/>
    <s v="Eemnes"/>
    <s v="Administrative"/>
    <x v="0"/>
    <s v="Fully Meets"/>
    <x v="1"/>
    <n v="91176"/>
  </r>
  <r>
    <n v="1007"/>
    <s v="Edward"/>
    <b v="1"/>
    <d v="2020-10-25T00:00:00"/>
    <d v="2021-09-26T00:00:00"/>
    <n v="11"/>
    <x v="3"/>
    <s v="Software Engineer"/>
    <s v="Raymond Adams"/>
    <s v="edward.true@bilearner.com"/>
    <s v="Terminated"/>
    <n v="0"/>
    <n v="1"/>
    <x v="2"/>
    <s v="Part-Time"/>
    <s v="Family"/>
    <x v="1"/>
    <x v="7"/>
    <s v="General - Con"/>
    <d v="1997-11-27T00:00:00"/>
    <n v="27"/>
    <s v="Netherlands"/>
    <s v="Amsterdam"/>
    <s v="Lineman"/>
    <x v="1"/>
    <s v="Fully Meets"/>
    <x v="1"/>
    <n v="123972"/>
  </r>
  <r>
    <n v="1008"/>
    <s v="Judith"/>
    <s v="Carabbio"/>
    <d v="2019-08-28T00:00:00"/>
    <d v="2020-05-04T00:00:00"/>
    <n v="8"/>
    <x v="3"/>
    <s v="Software Engineer"/>
    <s v="Jessica Rhodes"/>
    <s v="judith.carabbio@bilearner.com"/>
    <s v="Active"/>
    <n v="1"/>
    <n v="0"/>
    <x v="0"/>
    <s v="Temporary"/>
    <m/>
    <x v="0"/>
    <x v="7"/>
    <s v="General - Con"/>
    <d v="1997-12-22T00:00:00"/>
    <n v="27"/>
    <s v="Netherlands"/>
    <s v="Amsterdam"/>
    <s v="Foreman"/>
    <x v="0"/>
    <s v="Fully Meets"/>
    <x v="1"/>
    <n v="126264"/>
  </r>
  <r>
    <n v="1009"/>
    <s v="Adell"/>
    <s v="Saada"/>
    <d v="2019-06-13T00:00:00"/>
    <d v="2023-01-12T00:00:00"/>
    <n v="42"/>
    <x v="1"/>
    <s v="Software Engineer"/>
    <s v="Steven Tran"/>
    <s v="adell.saada@bilearner.com"/>
    <s v="Active"/>
    <n v="1"/>
    <n v="0"/>
    <x v="2"/>
    <s v="Temporary"/>
    <m/>
    <x v="0"/>
    <x v="7"/>
    <s v="General - Con"/>
    <d v="1996-10-08T00:00:00"/>
    <n v="28"/>
    <s v="Netherlands"/>
    <s v="Amsterdam"/>
    <s v="Model Assistant"/>
    <x v="0"/>
    <s v="Fully Meets"/>
    <x v="1"/>
    <n v="98700"/>
  </r>
  <r>
    <n v="1010"/>
    <s v="Kamari"/>
    <s v="Hunter"/>
    <d v="2021-01-12T00:00:00"/>
    <d v="2022-03-18T00:00:00"/>
    <n v="14"/>
    <x v="2"/>
    <s v="Software Engineer"/>
    <s v="Kristen Collier"/>
    <s v="kamari.hunter@bilearner.com"/>
    <s v="Terminated"/>
    <n v="0"/>
    <n v="1"/>
    <x v="2"/>
    <s v="Temporary"/>
    <s v="Family"/>
    <x v="1"/>
    <x v="7"/>
    <s v="Field Operations"/>
    <d v="1992-10-29T00:00:00"/>
    <n v="32"/>
    <s v="Netherlands"/>
    <s v="Amsterdam"/>
    <s v="Supervisor"/>
    <x v="1"/>
    <s v="Fully Meets"/>
    <x v="1"/>
    <n v="88032"/>
  </r>
  <r>
    <n v="1011"/>
    <s v="Sarah"/>
    <s v="Malone"/>
    <d v="2022-02-07T00:00:00"/>
    <d v="2023-02-12T00:00:00"/>
    <n v="12"/>
    <x v="2"/>
    <s v="Software Engineer"/>
    <s v="David Lopez"/>
    <s v="sarah.malone@bilearner.com"/>
    <s v="Terminated"/>
    <n v="0"/>
    <n v="1"/>
    <x v="0"/>
    <s v="Temporary"/>
    <s v="Early release of contract"/>
    <x v="2"/>
    <x v="7"/>
    <s v="General - Con"/>
    <d v="1979-11-05T00:00:00"/>
    <n v="45"/>
    <s v="Netherlands"/>
    <s v="Amsterdam"/>
    <s v="Foreman"/>
    <x v="1"/>
    <s v="Fully Meets"/>
    <x v="1"/>
    <n v="126264"/>
  </r>
  <r>
    <n v="1012"/>
    <s v="Skyler"/>
    <s v="Blackwell"/>
    <d v="2020-11-09T00:00:00"/>
    <d v="2021-06-06T00:00:00"/>
    <n v="6"/>
    <x v="3"/>
    <s v="Software Engineer"/>
    <s v="Candice Schmidt"/>
    <s v="skyler.blackwell@bilearner.com"/>
    <s v="Terminated"/>
    <n v="0"/>
    <n v="1"/>
    <x v="0"/>
    <s v="Temporary"/>
    <s v="Contract Termination"/>
    <x v="2"/>
    <x v="7"/>
    <s v="General - Eng"/>
    <d v="1995-02-20T00:00:00"/>
    <n v="30"/>
    <s v="Netherlands"/>
    <s v="Amsterdam"/>
    <s v="Administrative"/>
    <x v="1"/>
    <s v="Fully Meets"/>
    <x v="1"/>
    <n v="178020"/>
  </r>
  <r>
    <n v="1013"/>
    <s v="Jasmin"/>
    <s v="Shah"/>
    <d v="2020-05-13T00:00:00"/>
    <m/>
    <n v="64"/>
    <x v="0"/>
    <s v="Software Engineer"/>
    <s v="Christy Craig"/>
    <s v="jasmin.shah@bilearner.com"/>
    <s v="Active"/>
    <n v="1"/>
    <n v="0"/>
    <x v="2"/>
    <s v="Full-Time"/>
    <m/>
    <x v="0"/>
    <x v="7"/>
    <s v="Engineers"/>
    <d v="1985-06-03T00:00:00"/>
    <n v="40"/>
    <s v="Netherlands"/>
    <s v="Amsterdam"/>
    <s v="Engineer"/>
    <x v="1"/>
    <s v="Fully Meets"/>
    <x v="1"/>
    <n v="178020"/>
  </r>
  <r>
    <n v="1014"/>
    <s v="Kole"/>
    <s v="Quinn"/>
    <d v="2022-12-31T00:00:00"/>
    <d v="2023-07-13T00:00:00"/>
    <n v="6"/>
    <x v="3"/>
    <s v="Shared Services Manager"/>
    <s v="Jermaine Weaver"/>
    <s v="kole.quinn@bilearner.com"/>
    <s v="Active"/>
    <n v="1"/>
    <n v="0"/>
    <x v="2"/>
    <s v="Full-Time"/>
    <m/>
    <x v="0"/>
    <x v="7"/>
    <s v="Catv"/>
    <d v="1970-11-09T00:00:00"/>
    <n v="54"/>
    <s v="Netherlands"/>
    <s v="Amsterdam"/>
    <s v="Clerk"/>
    <x v="1"/>
    <s v="Fully Meets"/>
    <x v="1"/>
    <n v="158760"/>
  </r>
  <r>
    <n v="1015"/>
    <s v="Ansley"/>
    <s v="Jackson"/>
    <d v="2018-12-03T00:00:00"/>
    <m/>
    <n v="82"/>
    <x v="0"/>
    <s v="Shared Services Manager"/>
    <s v="James Barajas"/>
    <s v="ansley.jackson@bilearner.com"/>
    <s v="Active"/>
    <n v="1"/>
    <n v="0"/>
    <x v="0"/>
    <s v="Part-Time"/>
    <m/>
    <x v="0"/>
    <x v="1"/>
    <s v="People Services"/>
    <d v="1990-07-01T00:00:00"/>
    <n v="35"/>
    <s v="Netherlands"/>
    <s v="Amsterdam"/>
    <s v="Vp"/>
    <x v="0"/>
    <s v="Fully Meets"/>
    <x v="1"/>
    <n v="173052"/>
  </r>
  <r>
    <n v="1016"/>
    <s v="Jayda"/>
    <s v="Reese"/>
    <d v="2020-02-21T00:00:00"/>
    <d v="2021-05-29T00:00:00"/>
    <n v="15"/>
    <x v="2"/>
    <s v="Senior BI Developer"/>
    <s v="Tyler Davis"/>
    <s v="jayda.reese@bilearner.com"/>
    <s v="Active"/>
    <n v="1"/>
    <n v="0"/>
    <x v="2"/>
    <s v="Part-Time"/>
    <m/>
    <x v="0"/>
    <x v="4"/>
    <s v="Shop (Fleet)"/>
    <d v="1991-01-26T00:00:00"/>
    <n v="34"/>
    <s v="Netherlands"/>
    <s v="Amsterdam"/>
    <s v="Mechanic"/>
    <x v="0"/>
    <s v="Fully Meets"/>
    <x v="1"/>
    <n v="148680"/>
  </r>
  <r>
    <n v="1017"/>
    <s v="Julien"/>
    <s v="Whitehead"/>
    <d v="2020-09-07T00:00:00"/>
    <d v="2021-12-15T00:00:00"/>
    <n v="15"/>
    <x v="2"/>
    <s v="Senior BI Developer"/>
    <s v="Joshua Gonzalez"/>
    <s v="julien.whitehead@bilearner.com"/>
    <s v="Active"/>
    <n v="1"/>
    <n v="0"/>
    <x v="1"/>
    <s v="Full-Time"/>
    <m/>
    <x v="0"/>
    <x v="4"/>
    <s v="Field Operations"/>
    <d v="1980-11-21T00:00:00"/>
    <n v="44"/>
    <s v="Netherlands"/>
    <s v="Amsterdam"/>
    <s v="Laborer"/>
    <x v="0"/>
    <s v="Fully Meets"/>
    <x v="1"/>
    <n v="53400"/>
  </r>
  <r>
    <n v="1018"/>
    <s v="Alan"/>
    <s v="Haynes"/>
    <d v="2020-06-19T00:00:00"/>
    <d v="2021-12-08T00:00:00"/>
    <n v="17"/>
    <x v="2"/>
    <s v="Senior BI Developer"/>
    <s v="Justin Sherman"/>
    <s v="alan.haynes@bilearner.com"/>
    <s v="Active"/>
    <n v="1"/>
    <n v="0"/>
    <x v="2"/>
    <s v="Part-Time"/>
    <m/>
    <x v="0"/>
    <x v="4"/>
    <s v="General - Con"/>
    <d v="1992-11-24T00:00:00"/>
    <n v="32"/>
    <s v="Netherlands"/>
    <s v="Amsterdam"/>
    <s v="Laborer"/>
    <x v="0"/>
    <s v="Fully Meets"/>
    <x v="1"/>
    <n v="110136"/>
  </r>
  <r>
    <n v="1019"/>
    <s v="Kamryn"/>
    <s v="Herrera"/>
    <d v="2022-10-14T00:00:00"/>
    <d v="2023-07-28T00:00:00"/>
    <n v="9"/>
    <x v="3"/>
    <s v="Software Engineer"/>
    <s v="Sara Holland"/>
    <s v="kamryn.herrera@bilearner.com"/>
    <s v="Terminated"/>
    <n v="0"/>
    <n v="1"/>
    <x v="1"/>
    <s v="Temporary"/>
    <s v="Retirement"/>
    <x v="1"/>
    <x v="7"/>
    <s v="Fielders"/>
    <d v="1963-09-09T00:00:00"/>
    <n v="62"/>
    <s v="Netherlands"/>
    <s v="Amsterdam"/>
    <s v="Engineer"/>
    <x v="1"/>
    <s v="Fully Meets"/>
    <x v="1"/>
    <n v="153696"/>
  </r>
  <r>
    <n v="1020"/>
    <s v="Kelvin"/>
    <s v="Foster"/>
    <d v="2023-06-20T00:00:00"/>
    <d v="2023-07-18T00:00:00"/>
    <n v="0"/>
    <x v="4"/>
    <s v="Software Engineer"/>
    <s v="Shelia Graham"/>
    <s v="kelvin.foster@bilearner.com"/>
    <s v="Terminated"/>
    <n v="0"/>
    <n v="1"/>
    <x v="0"/>
    <s v="Full-Time"/>
    <s v="Early release of contract"/>
    <x v="2"/>
    <x v="7"/>
    <s v="Field Operations"/>
    <d v="1999-11-21T00:00:00"/>
    <n v="25"/>
    <s v="Netherlands"/>
    <s v="Amsterdam"/>
    <s v="Supervisor"/>
    <x v="0"/>
    <s v="Fully Meets"/>
    <x v="1"/>
    <n v="155184"/>
  </r>
  <r>
    <n v="1021"/>
    <s v="Joe"/>
    <s v="Fletcher"/>
    <d v="2020-11-09T00:00:00"/>
    <d v="2023-07-17T00:00:00"/>
    <n v="32"/>
    <x v="1"/>
    <s v="Software Engineer"/>
    <s v="Amanda Hayden"/>
    <s v="joe.fletcher@bilearner.com"/>
    <s v="Terminated"/>
    <n v="0"/>
    <n v="1"/>
    <x v="1"/>
    <s v="Full-Time"/>
    <s v="Family"/>
    <x v="1"/>
    <x v="7"/>
    <s v="General - Eng"/>
    <d v="1995-06-30T00:00:00"/>
    <n v="30"/>
    <s v="Netherlands"/>
    <s v="Amsterdam"/>
    <s v="Billing"/>
    <x v="1"/>
    <s v="Fully Meets"/>
    <x v="1"/>
    <n v="96000"/>
  </r>
  <r>
    <n v="1022"/>
    <s v="Frederick"/>
    <s v="Howe"/>
    <d v="2022-09-19T00:00:00"/>
    <m/>
    <n v="36"/>
    <x v="1"/>
    <s v="Software Engineer"/>
    <s v="Nicole Haynes"/>
    <s v="frederick.howe@bilearner.com"/>
    <s v="Active"/>
    <n v="1"/>
    <n v="0"/>
    <x v="2"/>
    <s v="Temporary"/>
    <m/>
    <x v="0"/>
    <x v="7"/>
    <s v="Field Operations"/>
    <d v="1999-02-28T00:00:00"/>
    <n v="26"/>
    <s v="Netherlands"/>
    <s v="Amsterdam"/>
    <s v="Engineer"/>
    <x v="1"/>
    <s v="Fully Meets"/>
    <x v="1"/>
    <n v="135600"/>
  </r>
  <r>
    <n v="1023"/>
    <s v="Nickolas"/>
    <s v="Davila"/>
    <d v="2018-11-09T00:00:00"/>
    <d v="2021-10-10T00:00:00"/>
    <n v="35"/>
    <x v="1"/>
    <s v="Shared Services Manager"/>
    <s v="Debra Morales"/>
    <s v="nickolas.davila@bilearner.com"/>
    <s v="Active"/>
    <n v="1"/>
    <n v="0"/>
    <x v="0"/>
    <s v="Part-Time"/>
    <m/>
    <x v="0"/>
    <x v="7"/>
    <s v="General - Con"/>
    <d v="1960-09-22T00:00:00"/>
    <n v="65"/>
    <s v="Netherlands"/>
    <s v="Amsterdam"/>
    <s v="Clerk"/>
    <x v="1"/>
    <s v="Fully Meets"/>
    <x v="1"/>
    <n v="115920"/>
  </r>
  <r>
    <n v="1024"/>
    <s v="Kasey"/>
    <s v="Boyer"/>
    <d v="2018-12-30T00:00:00"/>
    <d v="2021-06-23T00:00:00"/>
    <n v="29"/>
    <x v="1"/>
    <s v="Shared Services Manager"/>
    <s v="Chad Andrews"/>
    <s v="kasey.boyer@bilearner.com"/>
    <s v="Active"/>
    <n v="1"/>
    <n v="0"/>
    <x v="0"/>
    <s v="Part-Time"/>
    <m/>
    <x v="0"/>
    <x v="7"/>
    <s v="Fielders"/>
    <d v="1987-09-01T00:00:00"/>
    <n v="38"/>
    <s v="Netherlands"/>
    <s v="Amsterdam"/>
    <s v="Coordinator"/>
    <x v="0"/>
    <s v="Fully Meets"/>
    <x v="1"/>
    <n v="228000"/>
  </r>
  <r>
    <n v="1025"/>
    <s v="Giovanni"/>
    <s v="Jenkins"/>
    <d v="2023-05-11T00:00:00"/>
    <d v="2023-05-15T00:00:00"/>
    <n v="0"/>
    <x v="4"/>
    <s v="Senior BI Developer"/>
    <s v="John Wallace"/>
    <s v="giovanni.jenkins@bilearner.com"/>
    <s v="Active"/>
    <n v="1"/>
    <n v="0"/>
    <x v="1"/>
    <s v="Temporary"/>
    <m/>
    <x v="0"/>
    <x v="4"/>
    <s v="Field Operations"/>
    <d v="1989-02-15T00:00:00"/>
    <n v="36"/>
    <s v="Netherlands"/>
    <s v="Amsterdam"/>
    <s v="Foreman"/>
    <x v="0"/>
    <s v="Fully Meets"/>
    <x v="1"/>
    <n v="280188"/>
  </r>
  <r>
    <n v="1026"/>
    <s v="Alexis"/>
    <s v="Moss"/>
    <d v="2022-11-03T00:00:00"/>
    <d v="2023-02-09T00:00:00"/>
    <n v="3"/>
    <x v="4"/>
    <s v="Senior BI Developer"/>
    <s v="Benjamin Frederick"/>
    <s v="alexis.moss@bilearner.com"/>
    <s v="Active"/>
    <n v="1"/>
    <n v="0"/>
    <x v="0"/>
    <s v="Part-Time"/>
    <m/>
    <x v="0"/>
    <x v="4"/>
    <s v="Engineers"/>
    <d v="1995-08-15T00:00:00"/>
    <n v="30"/>
    <s v="Netherlands"/>
    <s v="Eemnes"/>
    <s v="Engineer"/>
    <x v="0"/>
    <s v="Fully Meets"/>
    <x v="1"/>
    <n v="113880"/>
  </r>
  <r>
    <n v="1027"/>
    <s v="Joanna"/>
    <s v="Murphy"/>
    <d v="2020-06-14T00:00:00"/>
    <d v="2021-05-29T00:00:00"/>
    <n v="11"/>
    <x v="3"/>
    <s v="Senior BI Developer"/>
    <s v="Michael Ramos"/>
    <s v="joanna.murphy@bilearner.com"/>
    <s v="Active"/>
    <n v="1"/>
    <n v="0"/>
    <x v="2"/>
    <s v="Full-Time"/>
    <m/>
    <x v="0"/>
    <x v="4"/>
    <s v="General - Con"/>
    <d v="1991-03-02T00:00:00"/>
    <n v="34"/>
    <s v="Netherlands"/>
    <s v="Eemnes"/>
    <s v="Flagger"/>
    <x v="1"/>
    <s v="Fully Meets"/>
    <x v="1"/>
    <n v="166908"/>
  </r>
  <r>
    <n v="1028"/>
    <s v="Joseph"/>
    <s v="Schmidt"/>
    <d v="2019-10-15T00:00:00"/>
    <d v="2023-01-01T00:00:00"/>
    <n v="38"/>
    <x v="1"/>
    <s v="Software Engineer"/>
    <s v="Donna Boone"/>
    <s v="joseph.schmidt@bilearner.com"/>
    <s v="Terminated"/>
    <n v="0"/>
    <n v="1"/>
    <x v="1"/>
    <s v="Part-Time"/>
    <s v="Family"/>
    <x v="1"/>
    <x v="7"/>
    <s v="General - Con"/>
    <d v="1995-10-27T00:00:00"/>
    <n v="29"/>
    <s v="Netherlands"/>
    <s v="Eemnes"/>
    <s v="Model Assistant"/>
    <x v="1"/>
    <s v="Fully Meets"/>
    <x v="1"/>
    <n v="273600"/>
  </r>
  <r>
    <n v="1029"/>
    <s v="Brittany"/>
    <s v="Hurley"/>
    <d v="2020-04-28T00:00:00"/>
    <m/>
    <n v="65"/>
    <x v="0"/>
    <s v="Software Engineer"/>
    <s v="Jeffrey Johnston"/>
    <s v="brittany.hurley@bilearner.com"/>
    <s v="Active"/>
    <n v="1"/>
    <n v="0"/>
    <x v="2"/>
    <s v="Part-Time"/>
    <m/>
    <x v="0"/>
    <x v="7"/>
    <s v="Field Operations"/>
    <d v="1990-11-06T00:00:00"/>
    <n v="34"/>
    <s v="Netherlands"/>
    <s v="Eemnes"/>
    <s v="Specialist"/>
    <x v="0"/>
    <s v="Fully Meets"/>
    <x v="1"/>
    <n v="128400"/>
  </r>
  <r>
    <n v="1030"/>
    <s v="Niko"/>
    <s v="Hamilton"/>
    <d v="2019-10-29T00:00:00"/>
    <m/>
    <n v="71"/>
    <x v="0"/>
    <s v="Software Engineer"/>
    <s v="Sarah King"/>
    <s v="niko.hamilton@bilearner.com"/>
    <s v="Active"/>
    <n v="1"/>
    <n v="0"/>
    <x v="0"/>
    <s v="Temporary"/>
    <m/>
    <x v="0"/>
    <x v="7"/>
    <s v="Field Operations"/>
    <d v="1984-11-16T00:00:00"/>
    <n v="40"/>
    <s v="Netherlands"/>
    <s v="Amsterdam"/>
    <s v="Foreman"/>
    <x v="1"/>
    <s v="Fully Meets"/>
    <x v="1"/>
    <n v="168000"/>
  </r>
  <r>
    <n v="1031"/>
    <s v="Ruben"/>
    <s v="Martinez"/>
    <d v="2021-04-28T00:00:00"/>
    <m/>
    <n v="53"/>
    <x v="1"/>
    <s v="Software Engineer"/>
    <s v="Cynthia Delgado"/>
    <s v="ruben.martinez@bilearner.com"/>
    <s v="Active"/>
    <n v="1"/>
    <n v="0"/>
    <x v="2"/>
    <s v="Temporary"/>
    <m/>
    <x v="0"/>
    <x v="7"/>
    <s v="General - Con"/>
    <d v="1986-12-24T00:00:00"/>
    <n v="38"/>
    <s v="Netherlands"/>
    <s v="Amsterdam"/>
    <s v="Lineman"/>
    <x v="1"/>
    <s v="Fully Meets"/>
    <x v="1"/>
    <n v="165600"/>
  </r>
  <r>
    <n v="1032"/>
    <s v="Kiley"/>
    <s v="Haynes"/>
    <d v="2022-04-19T00:00:00"/>
    <d v="2022-08-26T00:00:00"/>
    <n v="4"/>
    <x v="4"/>
    <s v="Software Engineer"/>
    <s v="Dominique Bailey"/>
    <s v="kiley.haynes@bilearner.com"/>
    <s v="Active"/>
    <n v="1"/>
    <n v="0"/>
    <x v="1"/>
    <s v="Part-Time"/>
    <m/>
    <x v="0"/>
    <x v="7"/>
    <s v="Aerial"/>
    <d v="1899-12-31T00:00:00"/>
    <n v="125"/>
    <s v="Netherlands"/>
    <s v="Amsterdam"/>
    <s v="Laborer"/>
    <x v="1"/>
    <s v="Fully Meets"/>
    <x v="1"/>
    <n v="186300"/>
  </r>
  <r>
    <n v="1033"/>
    <s v="Blaine"/>
    <s v="Brooks"/>
    <d v="2023-03-28T00:00:00"/>
    <m/>
    <n v="30"/>
    <x v="1"/>
    <s v="Shared Services Manager"/>
    <s v="Teresa Meyer"/>
    <s v="blaine.brooks@bilearner.com"/>
    <s v="Active"/>
    <n v="1"/>
    <n v="0"/>
    <x v="0"/>
    <s v="Full-Time"/>
    <m/>
    <x v="0"/>
    <x v="7"/>
    <s v="Field Operations"/>
    <d v="2003-05-07T00:00:00"/>
    <n v="22"/>
    <s v="Netherlands"/>
    <s v="Amsterdam"/>
    <s v="Operator"/>
    <x v="1"/>
    <s v="Fully Meets"/>
    <x v="1"/>
    <n v="170400"/>
  </r>
  <r>
    <n v="1034"/>
    <s v="Dennis"/>
    <s v="Livingston"/>
    <d v="2019-05-06T00:00:00"/>
    <m/>
    <n v="77"/>
    <x v="0"/>
    <s v="Shared Services Manager"/>
    <s v="Sarah Carey"/>
    <s v="dennis.livingston@bilearner.com"/>
    <s v="Active"/>
    <n v="1"/>
    <n v="0"/>
    <x v="1"/>
    <s v="Part-Time"/>
    <m/>
    <x v="0"/>
    <x v="7"/>
    <s v="Project Management - Con"/>
    <d v="1993-08-20T00:00:00"/>
    <n v="32"/>
    <s v="Netherlands"/>
    <s v="Eemnes"/>
    <s v="Manager"/>
    <x v="0"/>
    <s v="Fully Meets"/>
    <x v="1"/>
    <n v="150600"/>
  </r>
  <r>
    <n v="1035"/>
    <s v="Case"/>
    <s v="Russell"/>
    <d v="2020-10-13T00:00:00"/>
    <m/>
    <n v="59"/>
    <x v="1"/>
    <s v="Senior BI Developer"/>
    <s v="Taylor Wright"/>
    <s v="case.russell@bilearner.com"/>
    <s v="Active"/>
    <n v="1"/>
    <n v="0"/>
    <x v="1"/>
    <s v="Temporary"/>
    <m/>
    <x v="0"/>
    <x v="4"/>
    <s v="Underground"/>
    <d v="1965-06-22T00:00:00"/>
    <n v="60"/>
    <s v="Netherlands"/>
    <s v="Amsterdam"/>
    <s v="Laborer"/>
    <x v="0"/>
    <s v="Fully Meets"/>
    <x v="1"/>
    <n v="148800"/>
  </r>
  <r>
    <n v="1036"/>
    <s v="Kody"/>
    <s v="Jimenez"/>
    <d v="2021-07-06T00:00:00"/>
    <d v="2021-11-25T00:00:00"/>
    <n v="4"/>
    <x v="4"/>
    <s v="Senior BI Developer"/>
    <s v="Daniel Moore"/>
    <s v="kody.jimenez@bilearner.com"/>
    <s v="Active"/>
    <n v="1"/>
    <n v="0"/>
    <x v="2"/>
    <s v="Part-Time"/>
    <m/>
    <x v="0"/>
    <x v="4"/>
    <s v="Field Operations"/>
    <d v="1991-09-27T00:00:00"/>
    <n v="34"/>
    <s v="Netherlands"/>
    <s v="Eemnes"/>
    <s v="Foreman"/>
    <x v="1"/>
    <s v="Fully Meets"/>
    <x v="1"/>
    <n v="106800"/>
  </r>
  <r>
    <n v="1037"/>
    <s v="Zoe"/>
    <s v="Colon"/>
    <d v="2020-09-24T00:00:00"/>
    <d v="2020-11-02T00:00:00"/>
    <n v="1"/>
    <x v="4"/>
    <s v="Software Engineer"/>
    <s v="Stacey Vargas"/>
    <s v="zoe.colon@bilearner.com"/>
    <s v="Terminated"/>
    <n v="0"/>
    <n v="1"/>
    <x v="2"/>
    <s v="Full-Time"/>
    <s v="Family"/>
    <x v="1"/>
    <x v="7"/>
    <s v="Fielders"/>
    <d v="1985-07-28T00:00:00"/>
    <n v="40"/>
    <s v="Poland"/>
    <s v="Warsaw"/>
    <s v="Engineer"/>
    <x v="1"/>
    <s v="Fully Meets"/>
    <x v="1"/>
    <n v="165756"/>
  </r>
  <r>
    <n v="1038"/>
    <s v="Courtney"/>
    <s v="Cowan"/>
    <d v="2023-01-18T00:00:00"/>
    <m/>
    <n v="32"/>
    <x v="1"/>
    <s v="Software Engineer"/>
    <s v="Beth Anderson"/>
    <s v="courtney.cowan@bilearner.com"/>
    <s v="Active"/>
    <n v="1"/>
    <n v="0"/>
    <x v="0"/>
    <s v="Part-Time"/>
    <m/>
    <x v="0"/>
    <x v="7"/>
    <s v="Field Operations"/>
    <d v="1997-10-14T00:00:00"/>
    <n v="27"/>
    <s v="Poland"/>
    <s v="Warsaw"/>
    <s v="Crew Leader"/>
    <x v="1"/>
    <s v="Fully Meets"/>
    <x v="1"/>
    <n v="142920"/>
  </r>
  <r>
    <n v="1039"/>
    <s v="Nolan"/>
    <s v="Perez"/>
    <d v="2019-08-22T00:00:00"/>
    <d v="2022-03-25T00:00:00"/>
    <n v="31"/>
    <x v="1"/>
    <s v="Software Engineer"/>
    <s v="Joshua Daniels"/>
    <s v="nolan.perez@bilearner.com"/>
    <s v="Terminated"/>
    <n v="0"/>
    <n v="1"/>
    <x v="2"/>
    <s v="Part-Time"/>
    <s v="Family"/>
    <x v="1"/>
    <x v="0"/>
    <s v="Finance &amp; Accounting"/>
    <d v="1996-03-31T00:00:00"/>
    <n v="29"/>
    <s v="Poland"/>
    <s v="Warsaw"/>
    <s v="Administrative"/>
    <x v="0"/>
    <s v="Fully Meets"/>
    <x v="1"/>
    <n v="95400"/>
  </r>
  <r>
    <n v="1040"/>
    <s v="Katrina"/>
    <s v="Farrell"/>
    <d v="2019-07-25T00:00:00"/>
    <d v="2022-12-17T00:00:00"/>
    <n v="40"/>
    <x v="1"/>
    <s v="Software Engineer"/>
    <s v="Mark Mays"/>
    <s v="katrina.farrell@bilearner.com"/>
    <s v="Terminated"/>
    <n v="0"/>
    <n v="1"/>
    <x v="0"/>
    <s v="Part-Time"/>
    <s v="Early release of contract"/>
    <x v="2"/>
    <x v="7"/>
    <s v="Field Operations"/>
    <d v="1998-01-09T00:00:00"/>
    <n v="27"/>
    <s v="Poland"/>
    <s v="Warsaw"/>
    <s v="Technician"/>
    <x v="1"/>
    <s v="Fully Meets"/>
    <x v="1"/>
    <n v="145680"/>
  </r>
  <r>
    <n v="1041"/>
    <s v="Camden"/>
    <s v="Kelly"/>
    <d v="2019-11-11T00:00:00"/>
    <d v="2020-01-10T00:00:00"/>
    <n v="1"/>
    <x v="4"/>
    <s v="Software Engineer"/>
    <s v="Brandon Ortiz"/>
    <s v="camden.kelly@bilearner.com"/>
    <s v="Terminated"/>
    <n v="0"/>
    <n v="1"/>
    <x v="1"/>
    <s v="Full-Time"/>
    <s v="Family"/>
    <x v="1"/>
    <x v="7"/>
    <s v="Engineers"/>
    <d v="1995-10-26T00:00:00"/>
    <n v="29"/>
    <s v="Poland"/>
    <s v="Warsaw"/>
    <s v="Administrative"/>
    <x v="1"/>
    <s v="Fully Meets"/>
    <x v="1"/>
    <n v="150048"/>
  </r>
  <r>
    <n v="1042"/>
    <s v="Milo"/>
    <s v="Hood"/>
    <d v="2022-07-16T00:00:00"/>
    <m/>
    <n v="38"/>
    <x v="1"/>
    <s v="Software Engineer"/>
    <s v="Cheryl Swanson"/>
    <s v="milo.hood@bilearner.com"/>
    <s v="Active"/>
    <n v="1"/>
    <n v="0"/>
    <x v="0"/>
    <s v="Temporary"/>
    <m/>
    <x v="0"/>
    <x v="7"/>
    <s v="Field Operations"/>
    <d v="1997-05-24T00:00:00"/>
    <n v="28"/>
    <s v="Poland"/>
    <s v="Warsaw"/>
    <s v="Driller"/>
    <x v="1"/>
    <s v="Fully Meets"/>
    <x v="1"/>
    <n v="88272"/>
  </r>
  <r>
    <n v="1043"/>
    <s v="Kale"/>
    <s v="Lang"/>
    <d v="2022-12-19T00:00:00"/>
    <d v="2023-05-10T00:00:00"/>
    <n v="4"/>
    <x v="4"/>
    <s v="Shared Services Manager"/>
    <s v="Matthew Patel"/>
    <s v="kale.lang@bilearner.com"/>
    <s v="Active"/>
    <n v="1"/>
    <n v="0"/>
    <x v="1"/>
    <s v="Part-Time"/>
    <m/>
    <x v="0"/>
    <x v="7"/>
    <s v="Splicing"/>
    <d v="1995-07-21T00:00:00"/>
    <n v="30"/>
    <s v="Poland"/>
    <s v="Warsaw"/>
    <s v="Billing"/>
    <x v="0"/>
    <s v="Fully Meets"/>
    <x v="1"/>
    <n v="327240"/>
  </r>
  <r>
    <n v="1044"/>
    <s v="Shyanne"/>
    <s v="Stark"/>
    <d v="2020-09-15T00:00:00"/>
    <m/>
    <n v="60"/>
    <x v="0"/>
    <s v="Shared Services Manager"/>
    <s v="Jennifer Adams"/>
    <s v="shyanne.stark@bilearner.com"/>
    <s v="Active"/>
    <n v="1"/>
    <n v="0"/>
    <x v="0"/>
    <s v="Temporary"/>
    <m/>
    <x v="0"/>
    <x v="7"/>
    <s v="Field Operations"/>
    <d v="1997-10-07T00:00:00"/>
    <n v="27"/>
    <s v="Poland"/>
    <s v="Warsaw"/>
    <s v="Foreman"/>
    <x v="0"/>
    <s v="Fully Meets"/>
    <x v="1"/>
    <n v="120984"/>
  </r>
  <r>
    <n v="1045"/>
    <s v="Elliott"/>
    <s v="Ashley"/>
    <d v="2020-10-04T00:00:00"/>
    <d v="2023-02-27T00:00:00"/>
    <n v="28"/>
    <x v="1"/>
    <s v="Senior BI Developer"/>
    <s v="Kelly Williams"/>
    <s v="elliott.ashley@bilearner.com"/>
    <s v="Active"/>
    <n v="1"/>
    <n v="0"/>
    <x v="1"/>
    <s v="Temporary"/>
    <m/>
    <x v="0"/>
    <x v="4"/>
    <s v="Catv"/>
    <d v="1999-06-18T00:00:00"/>
    <n v="26"/>
    <s v="Poland"/>
    <s v="Warsaw"/>
    <s v="Foreman"/>
    <x v="0"/>
    <s v="Fully Meets"/>
    <x v="1"/>
    <n v="167652"/>
  </r>
  <r>
    <n v="1046"/>
    <s v="Genesis"/>
    <s v="Todd"/>
    <d v="2022-04-23T00:00:00"/>
    <d v="2022-08-03T00:00:00"/>
    <n v="3"/>
    <x v="4"/>
    <s v="Software Engineer"/>
    <s v="Jose Daniel"/>
    <s v="genesis.todd@bilearner.com"/>
    <s v="Terminated"/>
    <n v="0"/>
    <n v="1"/>
    <x v="1"/>
    <s v="Temporary"/>
    <s v="Others"/>
    <x v="2"/>
    <x v="7"/>
    <s v="Underground"/>
    <d v="1992-09-23T00:00:00"/>
    <n v="33"/>
    <s v="Poland"/>
    <s v="Warsaw"/>
    <s v="Laborer"/>
    <x v="1"/>
    <s v="Fully Meets"/>
    <x v="1"/>
    <n v="51420"/>
  </r>
  <r>
    <n v="1047"/>
    <s v="Sincere"/>
    <s v="Jimenez"/>
    <d v="2021-11-27T00:00:00"/>
    <m/>
    <n v="46"/>
    <x v="1"/>
    <s v="Software Engineer"/>
    <s v="Vanessa Ramirez"/>
    <s v="sincere.jimenez@bilearner.com"/>
    <s v="Active"/>
    <n v="1"/>
    <n v="0"/>
    <x v="0"/>
    <s v="Part-Time"/>
    <m/>
    <x v="0"/>
    <x v="7"/>
    <s v="Field Operations"/>
    <d v="1996-06-07T00:00:00"/>
    <n v="29"/>
    <s v="Poland"/>
    <s v="Warsaw"/>
    <s v="Technician"/>
    <x v="0"/>
    <s v="Fully Meets"/>
    <x v="1"/>
    <n v="150240"/>
  </r>
  <r>
    <n v="1048"/>
    <s v="Stephen"/>
    <s v="Daugherty"/>
    <d v="2019-11-29T00:00:00"/>
    <m/>
    <n v="70"/>
    <x v="0"/>
    <s v="Software Engineer"/>
    <s v="Joshua Pittman"/>
    <s v="stephen.daugherty@bilearner.com"/>
    <s v="Active"/>
    <n v="1"/>
    <n v="0"/>
    <x v="2"/>
    <s v="Temporary"/>
    <m/>
    <x v="0"/>
    <x v="7"/>
    <s v="General - Con"/>
    <d v="1998-06-09T00:00:00"/>
    <n v="27"/>
    <s v="Poland"/>
    <s v="Warsaw"/>
    <s v="Helper"/>
    <x v="1"/>
    <s v="Fully Meets"/>
    <x v="1"/>
    <n v="230580"/>
  </r>
  <r>
    <n v="1049"/>
    <s v="Demarion"/>
    <s v="Morrow"/>
    <d v="2019-05-30T00:00:00"/>
    <d v="2020-12-19T00:00:00"/>
    <n v="18"/>
    <x v="2"/>
    <s v="Software Engineer"/>
    <s v="Patricia Brewer"/>
    <s v="demarion.morrow@bilearner.com"/>
    <s v="Terminated"/>
    <n v="0"/>
    <n v="1"/>
    <x v="2"/>
    <s v="Part-Time"/>
    <s v="Family"/>
    <x v="1"/>
    <x v="7"/>
    <s v="Field Operations"/>
    <d v="1999-04-30T00:00:00"/>
    <n v="26"/>
    <s v="Poland"/>
    <s v="Warsaw"/>
    <s v="Technician"/>
    <x v="1"/>
    <s v="Fully Meets"/>
    <x v="1"/>
    <n v="80700"/>
  </r>
  <r>
    <n v="1050"/>
    <s v="Steven"/>
    <s v="Schneider"/>
    <d v="2020-11-23T00:00:00"/>
    <m/>
    <n v="58"/>
    <x v="1"/>
    <s v="Software Engineer"/>
    <s v="Jerry Suarez"/>
    <s v="steven.schneider@bilearner.com"/>
    <s v="Active"/>
    <n v="1"/>
    <n v="0"/>
    <x v="0"/>
    <s v="Temporary"/>
    <m/>
    <x v="0"/>
    <x v="0"/>
    <s v="Finance &amp; Accounting"/>
    <d v="1997-08-27T00:00:00"/>
    <n v="28"/>
    <s v="Poland"/>
    <s v="Warsaw"/>
    <s v="Accounting"/>
    <x v="1"/>
    <s v="Fully Meets"/>
    <x v="1"/>
    <n v="88284"/>
  </r>
  <r>
    <n v="1051"/>
    <s v="Devon"/>
    <s v="Hinton"/>
    <d v="2022-04-08T00:00:00"/>
    <d v="2023-01-11T00:00:00"/>
    <n v="9"/>
    <x v="3"/>
    <s v="Software Engineer"/>
    <s v="Allison York"/>
    <s v="devon.hinton@bilearner.com"/>
    <s v="Active"/>
    <n v="1"/>
    <n v="0"/>
    <x v="1"/>
    <s v="Part-Time"/>
    <m/>
    <x v="0"/>
    <x v="7"/>
    <s v="Field Operations"/>
    <d v="1999-05-24T00:00:00"/>
    <n v="26"/>
    <s v="Poland"/>
    <s v="Warsaw"/>
    <s v="Operator"/>
    <x v="1"/>
    <s v="Fully Meets"/>
    <x v="1"/>
    <n v="176400"/>
  </r>
  <r>
    <n v="1052"/>
    <s v="Jacquelyn"/>
    <s v="Johns"/>
    <d v="2021-02-25T00:00:00"/>
    <d v="2021-06-04T00:00:00"/>
    <n v="3"/>
    <x v="4"/>
    <s v="Shared Services Manager"/>
    <s v="Christopher Romero"/>
    <s v="jacquelyn.johns@bilearner.com"/>
    <s v="Active"/>
    <n v="1"/>
    <n v="0"/>
    <x v="0"/>
    <s v="Part-Time"/>
    <m/>
    <x v="0"/>
    <x v="7"/>
    <s v="General - Con"/>
    <d v="1999-01-13T00:00:00"/>
    <n v="26"/>
    <s v="Poland"/>
    <s v="Warsaw"/>
    <s v="Foreman"/>
    <x v="0"/>
    <s v="Fully Meets"/>
    <x v="1"/>
    <n v="156000"/>
  </r>
  <r>
    <n v="1053"/>
    <s v="Blaine"/>
    <s v="Keith"/>
    <d v="2019-03-13T00:00:00"/>
    <d v="2021-04-07T00:00:00"/>
    <n v="24"/>
    <x v="1"/>
    <s v="Shared Services Manager"/>
    <s v="Timothy Hansen"/>
    <s v="blaine.keith@bilearner.com"/>
    <s v="Active"/>
    <n v="1"/>
    <n v="0"/>
    <x v="0"/>
    <s v="Full-Time"/>
    <m/>
    <x v="0"/>
    <x v="7"/>
    <s v="Project Management - Con"/>
    <d v="1999-11-13T00:00:00"/>
    <n v="25"/>
    <s v="Poland"/>
    <s v="Warsaw"/>
    <s v="Project Manager"/>
    <x v="0"/>
    <s v="Fully Meets"/>
    <x v="1"/>
    <n v="115224"/>
  </r>
  <r>
    <n v="1054"/>
    <s v="Phillip"/>
    <s v="Salazar"/>
    <d v="2023-02-12T00:00:00"/>
    <m/>
    <n v="31"/>
    <x v="1"/>
    <s v="Software Engineer"/>
    <s v="Christopher Romero"/>
    <s v="phillip.salazar@bilearner.com"/>
    <s v="Active"/>
    <n v="1"/>
    <n v="0"/>
    <x v="2"/>
    <s v="Full-Time"/>
    <m/>
    <x v="0"/>
    <x v="7"/>
    <s v="Engineers"/>
    <d v="2000-10-25T00:00:00"/>
    <n v="24"/>
    <s v="Poland"/>
    <s v="Warsaw"/>
    <s v="Project Manager"/>
    <x v="1"/>
    <s v="Fully Meets"/>
    <x v="1"/>
    <n v="109152"/>
  </r>
  <r>
    <n v="1055"/>
    <s v="Chaz"/>
    <s v="Webb"/>
    <d v="2018-09-08T00:00:00"/>
    <m/>
    <n v="84"/>
    <x v="0"/>
    <s v="Software Engineer"/>
    <s v="Alec Hernandez"/>
    <s v="chaz.webb@bilearner.com"/>
    <s v="Active"/>
    <n v="1"/>
    <n v="0"/>
    <x v="0"/>
    <s v="Full-Time"/>
    <m/>
    <x v="0"/>
    <x v="7"/>
    <s v="Field Operations"/>
    <d v="1995-09-21T00:00:00"/>
    <n v="30"/>
    <s v="Poland"/>
    <s v="Warsaw"/>
    <s v="Laborer"/>
    <x v="0"/>
    <s v="Fully Meets"/>
    <x v="1"/>
    <n v="164256"/>
  </r>
  <r>
    <n v="1056"/>
    <s v="Desmond"/>
    <s v="Anderson"/>
    <d v="2021-11-18T00:00:00"/>
    <m/>
    <n v="46"/>
    <x v="1"/>
    <s v="Software Engineer"/>
    <s v="Kari Bishop"/>
    <s v="desmond.anderson@bilearner.com"/>
    <s v="Active"/>
    <n v="1"/>
    <n v="0"/>
    <x v="0"/>
    <s v="Temporary"/>
    <m/>
    <x v="0"/>
    <x v="7"/>
    <s v="Wireline Construction"/>
    <d v="1999-09-11T00:00:00"/>
    <n v="26"/>
    <s v="Poland"/>
    <s v="Warsaw"/>
    <s v="Driver"/>
    <x v="1"/>
    <s v="Fully Meets"/>
    <x v="1"/>
    <n v="162708"/>
  </r>
  <r>
    <n v="1057"/>
    <s v="Sophie"/>
    <s v="Decker"/>
    <d v="2023-07-01T00:00:00"/>
    <m/>
    <n v="27"/>
    <x v="1"/>
    <s v="Software Engineer"/>
    <s v="Justin Grant"/>
    <s v="sophie.decker@bilearner.com"/>
    <s v="Active"/>
    <n v="1"/>
    <n v="0"/>
    <x v="1"/>
    <s v="Full-Time"/>
    <m/>
    <x v="0"/>
    <x v="7"/>
    <s v="Wireline Construction"/>
    <d v="1994-03-24T00:00:00"/>
    <n v="31"/>
    <s v="Poland"/>
    <s v="Warsaw"/>
    <s v="Foreman"/>
    <x v="1"/>
    <s v="Fully Meets"/>
    <x v="1"/>
    <n v="70668"/>
  </r>
  <r>
    <n v="1058"/>
    <s v="Lena"/>
    <s v="Bryan"/>
    <d v="2022-04-18T00:00:00"/>
    <m/>
    <n v="41"/>
    <x v="1"/>
    <s v="Software Engineer"/>
    <s v="Sarah Sims"/>
    <s v="lena.bryan@bilearner.com"/>
    <s v="Active"/>
    <n v="1"/>
    <n v="0"/>
    <x v="0"/>
    <s v="Temporary"/>
    <m/>
    <x v="0"/>
    <x v="7"/>
    <s v="Billable Consultants"/>
    <d v="1995-12-14T00:00:00"/>
    <n v="29"/>
    <s v="Poland"/>
    <s v="Warsaw"/>
    <s v="Technician"/>
    <x v="1"/>
    <s v="Fully Meets"/>
    <x v="1"/>
    <n v="51000"/>
  </r>
  <r>
    <n v="1059"/>
    <s v="Kelsie"/>
    <s v="Mccormick"/>
    <d v="2023-04-29T00:00:00"/>
    <m/>
    <n v="29"/>
    <x v="1"/>
    <s v="Software Engineer"/>
    <s v="Emily Brennan"/>
    <s v="kelsie.mccormick@bilearner.com"/>
    <s v="Active"/>
    <n v="1"/>
    <n v="0"/>
    <x v="2"/>
    <s v="Full-Time"/>
    <m/>
    <x v="0"/>
    <x v="7"/>
    <s v="Engineers"/>
    <d v="1981-05-17T00:00:00"/>
    <n v="44"/>
    <s v="Poland"/>
    <s v="Warsaw"/>
    <s v="Engineer"/>
    <x v="0"/>
    <s v="Fully Meets"/>
    <x v="1"/>
    <n v="143448"/>
  </r>
  <r>
    <n v="1060"/>
    <s v="Frida"/>
    <s v="Livingston"/>
    <d v="2018-10-10T00:00:00"/>
    <d v="2018-12-25T00:00:00"/>
    <n v="2"/>
    <x v="4"/>
    <s v="Shared Services Manager"/>
    <s v="Sandra Black"/>
    <s v="frida.livingston@bilearner.com"/>
    <s v="Active"/>
    <n v="1"/>
    <n v="0"/>
    <x v="2"/>
    <s v="Full-Time"/>
    <m/>
    <x v="0"/>
    <x v="7"/>
    <s v="General - Con"/>
    <d v="1990-02-03T00:00:00"/>
    <n v="35"/>
    <s v="Poland"/>
    <s v="Warsaw"/>
    <s v="Project Manager"/>
    <x v="0"/>
    <s v="Fully Meets"/>
    <x v="1"/>
    <n v="141600"/>
  </r>
  <r>
    <n v="1061"/>
    <s v="Isai"/>
    <s v="Alvarado"/>
    <d v="2022-11-20T00:00:00"/>
    <m/>
    <n v="34"/>
    <x v="1"/>
    <s v="Shared Services Manager"/>
    <s v="Laura Norman"/>
    <s v="isai.alvarado@bilearner.com"/>
    <s v="Active"/>
    <n v="1"/>
    <n v="0"/>
    <x v="2"/>
    <s v="Part-Time"/>
    <m/>
    <x v="0"/>
    <x v="7"/>
    <s v="General - Sga"/>
    <d v="1996-06-10T00:00:00"/>
    <n v="29"/>
    <s v="Poland"/>
    <s v="Warsaw"/>
    <s v="Specialist"/>
    <x v="0"/>
    <s v="Fully Meets"/>
    <x v="1"/>
    <n v="143520"/>
  </r>
  <r>
    <n v="1062"/>
    <s v="Travis"/>
    <s v="Vasquez"/>
    <d v="2019-05-18T00:00:00"/>
    <d v="2020-01-14T00:00:00"/>
    <n v="7"/>
    <x v="3"/>
    <s v="Software Engineer"/>
    <s v="Amanda Hale"/>
    <s v="travis.vasquez@bilearner.com"/>
    <s v="Terminated"/>
    <n v="0"/>
    <n v="1"/>
    <x v="2"/>
    <s v="Part-Time"/>
    <s v="Family"/>
    <x v="1"/>
    <x v="7"/>
    <s v="Engineers"/>
    <d v="1986-07-10T00:00:00"/>
    <n v="39"/>
    <s v="Poland"/>
    <s v="Warsaw"/>
    <s v="Program Manager"/>
    <x v="1"/>
    <s v="Fully Meets"/>
    <x v="1"/>
    <n v="228000"/>
  </r>
  <r>
    <n v="1063"/>
    <s v="Jazlene"/>
    <s v="Maynard"/>
    <d v="2021-06-22T00:00:00"/>
    <m/>
    <n v="51"/>
    <x v="1"/>
    <s v="Software Engineer"/>
    <s v="James Baker"/>
    <s v="jazlene.maynard@bilearner.com"/>
    <s v="Active"/>
    <n v="1"/>
    <n v="0"/>
    <x v="1"/>
    <s v="Temporary"/>
    <m/>
    <x v="0"/>
    <x v="7"/>
    <s v="Aerial"/>
    <d v="1995-10-23T00:00:00"/>
    <n v="29"/>
    <s v="Poland"/>
    <s v="Warsaw"/>
    <s v="Foreman"/>
    <x v="0"/>
    <s v="Fully Meets"/>
    <x v="1"/>
    <n v="156000"/>
  </r>
  <r>
    <n v="1064"/>
    <s v="Wyatt"/>
    <s v="Donovan"/>
    <d v="2022-03-30T00:00:00"/>
    <d v="2022-04-13T00:00:00"/>
    <n v="0"/>
    <x v="4"/>
    <s v="Software Engineer"/>
    <s v="Terry Durham"/>
    <s v="wyatt.donovan@bilearner.com"/>
    <s v="Terminated"/>
    <n v="0"/>
    <n v="1"/>
    <x v="2"/>
    <s v="Part-Time"/>
    <s v="Family"/>
    <x v="1"/>
    <x v="7"/>
    <s v="Field Operations"/>
    <d v="1970-06-19T00:00:00"/>
    <n v="55"/>
    <s v="Poland"/>
    <s v="Warsaw"/>
    <s v="Technician"/>
    <x v="1"/>
    <s v="Fully Meets"/>
    <x v="1"/>
    <n v="137280"/>
  </r>
  <r>
    <n v="1065"/>
    <s v="Nathaly"/>
    <s v="Cooper"/>
    <d v="2018-08-28T00:00:00"/>
    <m/>
    <n v="85"/>
    <x v="0"/>
    <s v="Software Engineer"/>
    <s v="Erik Simon"/>
    <s v="nathaly.cooper@bilearner.com"/>
    <s v="Active"/>
    <n v="1"/>
    <n v="0"/>
    <x v="0"/>
    <s v="Temporary"/>
    <m/>
    <x v="0"/>
    <x v="7"/>
    <s v="Engineers"/>
    <d v="1985-01-26T00:00:00"/>
    <n v="40"/>
    <s v="Poland"/>
    <s v="Warsaw"/>
    <s v="Engineer"/>
    <x v="1"/>
    <s v="Fully Meets"/>
    <x v="1"/>
    <n v="168000"/>
  </r>
  <r>
    <n v="1066"/>
    <s v="Gage"/>
    <s v="Weeks"/>
    <d v="2021-12-27T00:00:00"/>
    <d v="2023-01-05T00:00:00"/>
    <n v="12"/>
    <x v="2"/>
    <s v="Software Engineer"/>
    <s v="Summer Moreno"/>
    <s v="gage.weeks@bilearner.com"/>
    <s v="Active"/>
    <n v="1"/>
    <n v="0"/>
    <x v="1"/>
    <s v="Temporary"/>
    <m/>
    <x v="0"/>
    <x v="7"/>
    <s v="Catv"/>
    <d v="1999-09-23T00:00:00"/>
    <n v="26"/>
    <s v="Poland"/>
    <s v="Warsaw"/>
    <s v="Operator"/>
    <x v="1"/>
    <s v="Fully Meets"/>
    <x v="1"/>
    <n v="170484"/>
  </r>
  <r>
    <n v="1067"/>
    <s v="Gavin"/>
    <s v="Frye"/>
    <d v="2020-11-14T00:00:00"/>
    <m/>
    <n v="58"/>
    <x v="1"/>
    <s v="Software Engineer"/>
    <s v="Carla Cox"/>
    <s v="gavin.frye@bilearner.com"/>
    <s v="Active"/>
    <n v="1"/>
    <n v="0"/>
    <x v="2"/>
    <s v="Temporary"/>
    <m/>
    <x v="0"/>
    <x v="7"/>
    <s v="Field Operations"/>
    <d v="1976-06-04T00:00:00"/>
    <n v="49"/>
    <s v="Poland"/>
    <s v="Warsaw"/>
    <s v="Technician"/>
    <x v="0"/>
    <s v="Fully Meets"/>
    <x v="1"/>
    <n v="86400"/>
  </r>
  <r>
    <n v="1068"/>
    <s v="Amber"/>
    <s v="Ross"/>
    <d v="2021-10-01T00:00:00"/>
    <m/>
    <n v="48"/>
    <x v="1"/>
    <s v="Software Engineer"/>
    <s v="Mary Mendoza"/>
    <s v="amber.ross@bilearner.com"/>
    <s v="Active"/>
    <n v="1"/>
    <n v="0"/>
    <x v="1"/>
    <s v="Part-Time"/>
    <m/>
    <x v="0"/>
    <x v="7"/>
    <s v="Wireline Construction"/>
    <d v="1974-06-24T00:00:00"/>
    <n v="51"/>
    <s v="Poland"/>
    <s v="Warsaw"/>
    <s v="Project Manager"/>
    <x v="0"/>
    <s v="Fully Meets"/>
    <x v="1"/>
    <n v="79320"/>
  </r>
  <r>
    <n v="1069"/>
    <s v="Wyatt"/>
    <s v="Edwards"/>
    <d v="2018-10-13T00:00:00"/>
    <d v="2023-05-28T00:00:00"/>
    <n v="55"/>
    <x v="1"/>
    <s v="Shared Services Manager"/>
    <s v="Cassandra Smith"/>
    <s v="wyatt.edwards@bilearner.com"/>
    <s v="Active"/>
    <n v="1"/>
    <n v="0"/>
    <x v="1"/>
    <s v="Part-Time"/>
    <m/>
    <x v="0"/>
    <x v="7"/>
    <s v="General - Con"/>
    <d v="1988-01-27T00:00:00"/>
    <n v="37"/>
    <s v="Poland"/>
    <s v="Warsaw"/>
    <s v="Foreman"/>
    <x v="0"/>
    <s v="Fully Meets"/>
    <x v="1"/>
    <n v="128472"/>
  </r>
  <r>
    <n v="1070"/>
    <s v="Karla"/>
    <s v="Reed"/>
    <d v="2018-12-15T00:00:00"/>
    <d v="2022-05-28T00:00:00"/>
    <n v="41"/>
    <x v="1"/>
    <s v="Shared Services Manager"/>
    <s v="Warren Baker"/>
    <s v="karla.reed@bilearner.com"/>
    <s v="Active"/>
    <n v="1"/>
    <n v="0"/>
    <x v="1"/>
    <s v="Temporary"/>
    <m/>
    <x v="0"/>
    <x v="7"/>
    <s v="General - Sga"/>
    <d v="1994-02-08T00:00:00"/>
    <n v="31"/>
    <s v="Poland"/>
    <s v="Warsaw"/>
    <s v="Project Manager"/>
    <x v="1"/>
    <s v="Fully Meets"/>
    <x v="1"/>
    <n v="114012"/>
  </r>
  <r>
    <n v="1071"/>
    <s v="Yadira"/>
    <s v="Mcmillan"/>
    <d v="2019-03-28T00:00:00"/>
    <d v="2020-10-17T00:00:00"/>
    <n v="18"/>
    <x v="2"/>
    <s v="Software Engineer"/>
    <s v="Amy Bell"/>
    <s v="yadira.mcmillan@bilearner.com"/>
    <s v="Terminated"/>
    <n v="0"/>
    <n v="1"/>
    <x v="0"/>
    <s v="Part-Time"/>
    <s v="Early release of contract"/>
    <x v="2"/>
    <x v="7"/>
    <s v="Field Operations"/>
    <d v="1998-05-19T00:00:00"/>
    <n v="27"/>
    <s v="Poland"/>
    <s v="Warsaw"/>
    <s v="Laborer"/>
    <x v="1"/>
    <s v="Fully Meets"/>
    <x v="1"/>
    <n v="57540"/>
  </r>
  <r>
    <n v="1072"/>
    <s v="Fernando"/>
    <s v="Mcconnell"/>
    <d v="2018-12-27T00:00:00"/>
    <m/>
    <n v="81"/>
    <x v="0"/>
    <s v="Software Engineer"/>
    <s v="Teresa Lopez"/>
    <s v="fernando.mcconnell@bilearner.com"/>
    <s v="Active"/>
    <n v="1"/>
    <n v="0"/>
    <x v="2"/>
    <s v="Part-Time"/>
    <m/>
    <x v="0"/>
    <x v="7"/>
    <s v="Field Operations"/>
    <d v="1994-12-03T00:00:00"/>
    <n v="30"/>
    <s v="Poland"/>
    <s v="Warsaw"/>
    <s v="Operator"/>
    <x v="0"/>
    <s v="Fully Meets"/>
    <x v="1"/>
    <n v="108408"/>
  </r>
  <r>
    <n v="1073"/>
    <s v="Sean"/>
    <s v="Bean"/>
    <d v="2019-05-11T00:00:00"/>
    <m/>
    <n v="76"/>
    <x v="0"/>
    <s v="Software Engineer"/>
    <s v="Kimberly Holland"/>
    <s v="sean.bean@bilearner.com"/>
    <s v="Active"/>
    <n v="1"/>
    <n v="0"/>
    <x v="1"/>
    <s v="Full-Time"/>
    <m/>
    <x v="0"/>
    <x v="7"/>
    <s v="Field Operations"/>
    <d v="1995-09-18T00:00:00"/>
    <n v="30"/>
    <s v="Poland"/>
    <s v="Warsaw"/>
    <s v="Foreman"/>
    <x v="1"/>
    <s v="Fully Meets"/>
    <x v="1"/>
    <n v="151200"/>
  </r>
  <r>
    <n v="1074"/>
    <s v="Lilianna"/>
    <s v="Mccall"/>
    <d v="2021-02-19T00:00:00"/>
    <d v="2023-02-24T00:00:00"/>
    <n v="24"/>
    <x v="1"/>
    <s v="Software Engineer"/>
    <s v="Robert Garcia"/>
    <s v="lilianna.mccall@bilearner.com"/>
    <s v="Terminated"/>
    <n v="0"/>
    <n v="1"/>
    <x v="1"/>
    <s v="Temporary"/>
    <s v="Family"/>
    <x v="1"/>
    <x v="7"/>
    <s v="General - Con"/>
    <d v="1996-08-28T00:00:00"/>
    <n v="29"/>
    <s v="Poland"/>
    <s v="Warsaw"/>
    <s v="Laborer"/>
    <x v="1"/>
    <s v="Fully Meets"/>
    <x v="1"/>
    <n v="120000"/>
  </r>
  <r>
    <n v="1075"/>
    <s v="Salvador"/>
    <s v="Thomas"/>
    <d v="2022-11-05T00:00:00"/>
    <d v="2023-04-16T00:00:00"/>
    <n v="5"/>
    <x v="4"/>
    <s v="Software Engineer"/>
    <s v="Nicholas Martinez"/>
    <s v="salvador.thomas@bilearner.com"/>
    <s v="Active"/>
    <n v="1"/>
    <n v="0"/>
    <x v="2"/>
    <s v="Full-Time"/>
    <m/>
    <x v="0"/>
    <x v="7"/>
    <s v="Engineers"/>
    <d v="1996-03-22T00:00:00"/>
    <n v="29"/>
    <s v="Poland"/>
    <s v="Warsaw"/>
    <s v="Engineer"/>
    <x v="1"/>
    <s v="Fully Meets"/>
    <x v="1"/>
    <n v="184236"/>
  </r>
  <r>
    <n v="1076"/>
    <s v="Jair"/>
    <s v="Silva"/>
    <d v="2020-03-22T00:00:00"/>
    <d v="2020-09-28T00:00:00"/>
    <n v="6"/>
    <x v="3"/>
    <s v="Software Engineer"/>
    <s v="Carlos Barnes"/>
    <s v="jair.silva@bilearner.com"/>
    <s v="Active"/>
    <n v="1"/>
    <n v="0"/>
    <x v="0"/>
    <s v="Part-Time"/>
    <m/>
    <x v="0"/>
    <x v="7"/>
    <s v="General - Eng"/>
    <d v="1997-10-05T00:00:00"/>
    <n v="28"/>
    <s v="Poland"/>
    <s v="Warsaw"/>
    <s v="Administrative"/>
    <x v="0"/>
    <s v="Fully Meets"/>
    <x v="1"/>
    <n v="176472"/>
  </r>
  <r>
    <n v="1077"/>
    <s v="Derek"/>
    <s v="Moreno"/>
    <d v="2019-02-02T00:00:00"/>
    <m/>
    <n v="80"/>
    <x v="0"/>
    <s v="Software Engineer"/>
    <s v="Allison Jacobs"/>
    <s v="derek.moreno@bilearner.com"/>
    <s v="Active"/>
    <n v="1"/>
    <n v="0"/>
    <x v="0"/>
    <s v="Temporary"/>
    <m/>
    <x v="0"/>
    <x v="7"/>
    <s v="Wireless"/>
    <d v="1996-07-28T00:00:00"/>
    <n v="29"/>
    <s v="Poland"/>
    <s v="Warsaw"/>
    <s v="Foreman"/>
    <x v="0"/>
    <s v="Fully Meets"/>
    <x v="1"/>
    <n v="296940"/>
  </r>
  <r>
    <n v="1078"/>
    <s v="Litzy"/>
    <s v="Conner"/>
    <d v="2020-02-24T00:00:00"/>
    <d v="2021-06-16T00:00:00"/>
    <n v="15"/>
    <x v="2"/>
    <s v="Software Engineer"/>
    <s v="Angela Ramsey"/>
    <s v="litzy.conner@bilearner.com"/>
    <s v="Active"/>
    <n v="1"/>
    <n v="0"/>
    <x v="0"/>
    <s v="Temporary"/>
    <m/>
    <x v="0"/>
    <x v="7"/>
    <s v="Aerial"/>
    <d v="1998-03-23T00:00:00"/>
    <n v="27"/>
    <s v="Poland"/>
    <s v="Warsaw"/>
    <s v="Foreman"/>
    <x v="0"/>
    <s v="Fully Meets"/>
    <x v="1"/>
    <n v="74220"/>
  </r>
  <r>
    <n v="1079"/>
    <s v="Joanna"/>
    <s v="Burnett"/>
    <d v="2021-04-07T00:00:00"/>
    <d v="2022-05-01T00:00:00"/>
    <n v="12"/>
    <x v="2"/>
    <s v="Shared Services Manager"/>
    <s v="Malik Smith"/>
    <s v="joanna.burnett@bilearner.com"/>
    <s v="Active"/>
    <n v="1"/>
    <n v="0"/>
    <x v="2"/>
    <s v="Full-Time"/>
    <m/>
    <x v="0"/>
    <x v="7"/>
    <s v="Project Management - Eng"/>
    <d v="2002-06-27T00:00:00"/>
    <n v="23"/>
    <s v="Poland"/>
    <s v="Poznan"/>
    <s v="Manager"/>
    <x v="0"/>
    <s v="Fully Meets"/>
    <x v="1"/>
    <n v="101220"/>
  </r>
  <r>
    <n v="1080"/>
    <s v="Abdullah"/>
    <s v="Frederick"/>
    <d v="2020-11-14T00:00:00"/>
    <m/>
    <n v="58"/>
    <x v="1"/>
    <s v="Shared Services Manager"/>
    <s v="Jessica Lewis"/>
    <s v="abdullah.frederick@bilearner.com"/>
    <s v="Active"/>
    <n v="1"/>
    <n v="0"/>
    <x v="2"/>
    <s v="Full-Time"/>
    <m/>
    <x v="0"/>
    <x v="7"/>
    <s v="Fielders"/>
    <d v="1989-08-07T00:00:00"/>
    <n v="36"/>
    <s v="Poland"/>
    <s v="Krakow"/>
    <s v="Engineer"/>
    <x v="1"/>
    <s v="Fully Meets"/>
    <x v="1"/>
    <n v="129888"/>
  </r>
  <r>
    <n v="1081"/>
    <s v="Armani"/>
    <s v="Porter"/>
    <d v="2022-01-17T00:00:00"/>
    <d v="2022-08-10T00:00:00"/>
    <n v="6"/>
    <x v="3"/>
    <s v="Software Engineer"/>
    <s v="Kayla Ibarra"/>
    <s v="armani.porter@bilearner.com"/>
    <s v="Terminated"/>
    <n v="0"/>
    <n v="1"/>
    <x v="0"/>
    <s v="Part-Time"/>
    <s v="Early release of contract"/>
    <x v="2"/>
    <x v="7"/>
    <s v="General - Con"/>
    <d v="1993-10-13T00:00:00"/>
    <n v="31"/>
    <s v="Poland"/>
    <s v="Warsaw"/>
    <s v="Laborer"/>
    <x v="1"/>
    <s v="Fully Meets"/>
    <x v="1"/>
    <n v="125736"/>
  </r>
  <r>
    <n v="1082"/>
    <s v="Taylor"/>
    <s v="Sanders"/>
    <d v="2021-09-02T00:00:00"/>
    <d v="2023-06-27T00:00:00"/>
    <n v="21"/>
    <x v="2"/>
    <s v="Software Engineer"/>
    <s v="Ryan Mathews"/>
    <s v="taylor.sanders@bilearner.com"/>
    <s v="Active"/>
    <n v="1"/>
    <n v="0"/>
    <x v="2"/>
    <s v="Part-Time"/>
    <m/>
    <x v="0"/>
    <x v="7"/>
    <s v="General - Con"/>
    <d v="1995-09-03T00:00:00"/>
    <n v="30"/>
    <s v="Poland"/>
    <s v="Wroclaw"/>
    <s v="Technician"/>
    <x v="1"/>
    <s v="Fully Meets"/>
    <x v="1"/>
    <n v="60480"/>
  </r>
  <r>
    <n v="1083"/>
    <s v="Iliana"/>
    <s v="Randall"/>
    <d v="2023-07-30T00:00:00"/>
    <m/>
    <n v="26"/>
    <x v="1"/>
    <s v="Software Engineer"/>
    <s v="Melissa Scott"/>
    <s v="iliana.randall@bilearner.com"/>
    <s v="Active"/>
    <n v="1"/>
    <n v="0"/>
    <x v="2"/>
    <s v="Full-Time"/>
    <m/>
    <x v="0"/>
    <x v="7"/>
    <s v="Aerial"/>
    <d v="1997-04-21T00:00:00"/>
    <n v="28"/>
    <s v="Poland"/>
    <s v="Warsaw"/>
    <s v="Supervisor"/>
    <x v="0"/>
    <s v="Fully Meets"/>
    <x v="1"/>
    <n v="88992"/>
  </r>
  <r>
    <n v="1084"/>
    <s v="Luke"/>
    <s v="Henderson"/>
    <d v="2023-06-27T00:00:00"/>
    <m/>
    <n v="27"/>
    <x v="1"/>
    <s v="Software Engineer"/>
    <s v="Robert Schmitt"/>
    <s v="luke.henderson@bilearner.com"/>
    <s v="Active"/>
    <n v="1"/>
    <n v="0"/>
    <x v="0"/>
    <s v="Part-Time"/>
    <m/>
    <x v="0"/>
    <x v="7"/>
    <s v="Executive"/>
    <d v="1998-07-17T00:00:00"/>
    <n v="27"/>
    <s v="Poland"/>
    <s v="Warsaw"/>
    <s v="Administrator"/>
    <x v="1"/>
    <s v="Fully Meets"/>
    <x v="1"/>
    <n v="136020"/>
  </r>
  <r>
    <n v="1085"/>
    <s v="Madelyn"/>
    <s v="Lambert"/>
    <d v="2022-03-27T00:00:00"/>
    <m/>
    <n v="42"/>
    <x v="1"/>
    <s v="Software Engineer"/>
    <s v="Patricia Wallace"/>
    <s v="madelyn.lambert@bilearner.com"/>
    <s v="Active"/>
    <n v="1"/>
    <n v="0"/>
    <x v="0"/>
    <s v="Full-Time"/>
    <m/>
    <x v="0"/>
    <x v="7"/>
    <s v="General - Con"/>
    <d v="1985-11-07T00:00:00"/>
    <n v="39"/>
    <s v="Poland"/>
    <s v="Wroclaw"/>
    <s v="Lineman"/>
    <x v="1"/>
    <s v="Fully Meets"/>
    <x v="1"/>
    <n v="119760"/>
  </r>
  <r>
    <n v="1086"/>
    <s v="Ava"/>
    <s v="Pace"/>
    <d v="2022-08-12T00:00:00"/>
    <d v="2022-10-20T00:00:00"/>
    <n v="2"/>
    <x v="4"/>
    <s v="Software Engineer"/>
    <s v="Justin Young"/>
    <s v="ava.pace@bilearner.com"/>
    <s v="Active"/>
    <n v="1"/>
    <n v="0"/>
    <x v="0"/>
    <s v="Temporary"/>
    <m/>
    <x v="0"/>
    <x v="7"/>
    <s v="Field Operations"/>
    <d v="1994-02-25T00:00:00"/>
    <n v="31"/>
    <s v="Poland"/>
    <s v="Wroclaw"/>
    <s v="Supervisor"/>
    <x v="0"/>
    <s v="Fully Meets"/>
    <x v="1"/>
    <n v="163008"/>
  </r>
  <r>
    <n v="1087"/>
    <s v="Delaney"/>
    <s v="Bruce"/>
    <d v="2022-07-08T00:00:00"/>
    <d v="2023-08-04T00:00:00"/>
    <n v="12"/>
    <x v="2"/>
    <s v="Software Engineer"/>
    <s v="Robert Salinas"/>
    <s v="delaney.bruce@bilearner.com"/>
    <s v="Active"/>
    <n v="1"/>
    <n v="0"/>
    <x v="2"/>
    <s v="Part-Time"/>
    <m/>
    <x v="0"/>
    <x v="7"/>
    <s v="Field Operations"/>
    <d v="1995-07-07T00:00:00"/>
    <n v="30"/>
    <s v="Poland"/>
    <s v="Warsaw"/>
    <s v="Tower Hand"/>
    <x v="0"/>
    <s v="Fully Meets"/>
    <x v="1"/>
    <n v="111060"/>
  </r>
  <r>
    <n v="1088"/>
    <s v="Jair"/>
    <s v="Bullock"/>
    <d v="2020-08-15T00:00:00"/>
    <d v="2021-01-23T00:00:00"/>
    <n v="5"/>
    <x v="4"/>
    <s v="Software Engineer"/>
    <s v="Mary Anderson"/>
    <s v="jair.bullock@bilearner.com"/>
    <s v="Active"/>
    <n v="1"/>
    <n v="0"/>
    <x v="0"/>
    <s v="Part-Time"/>
    <m/>
    <x v="0"/>
    <x v="7"/>
    <s v="General - Con"/>
    <d v="1977-11-26T00:00:00"/>
    <n v="47"/>
    <s v="Poland"/>
    <s v="Warsaw"/>
    <s v="Foreman"/>
    <x v="0"/>
    <s v="Fully Meets"/>
    <x v="1"/>
    <n v="96036"/>
  </r>
  <r>
    <n v="1089"/>
    <s v="Kayla"/>
    <s v="Farrell"/>
    <d v="2023-05-27T00:00:00"/>
    <d v="2023-06-14T00:00:00"/>
    <n v="0"/>
    <x v="4"/>
    <s v="Software Engineer"/>
    <s v="Jennifer Stevens"/>
    <s v="kayla.farrell@bilearner.com"/>
    <s v="Active"/>
    <n v="1"/>
    <n v="0"/>
    <x v="1"/>
    <s v="Temporary"/>
    <m/>
    <x v="0"/>
    <x v="7"/>
    <s v="Wireline Construction"/>
    <d v="1996-07-17T00:00:00"/>
    <n v="29"/>
    <s v="Poland"/>
    <s v="Warsaw"/>
    <s v="Groundman"/>
    <x v="0"/>
    <s v="Fully Meets"/>
    <x v="1"/>
    <n v="112992"/>
  </r>
  <r>
    <n v="1090"/>
    <s v="Taylor"/>
    <s v="Gamble"/>
    <d v="2023-01-02T00:00:00"/>
    <m/>
    <n v="33"/>
    <x v="1"/>
    <s v="Shared Services Manager"/>
    <s v="Jennifer Murphy"/>
    <s v="taylor.gamble@bilearner.com"/>
    <s v="Active"/>
    <n v="1"/>
    <n v="0"/>
    <x v="2"/>
    <s v="Full-Time"/>
    <m/>
    <x v="0"/>
    <x v="7"/>
    <s v="Field Operations"/>
    <d v="1989-04-19T00:00:00"/>
    <n v="36"/>
    <s v="Poland"/>
    <s v="Warsaw"/>
    <s v="Technician"/>
    <x v="0"/>
    <s v="Fully Meets"/>
    <x v="1"/>
    <n v="123768"/>
  </r>
  <r>
    <n v="1091"/>
    <s v="Carl"/>
    <s v="Desimone"/>
    <d v="2018-11-16T00:00:00"/>
    <d v="2021-04-03T00:00:00"/>
    <n v="28"/>
    <x v="1"/>
    <s v="Production Technician I"/>
    <s v="Daniel Booth"/>
    <s v="carl.desimone@bilearner.com"/>
    <s v="Active"/>
    <n v="1"/>
    <n v="0"/>
    <x v="0"/>
    <s v="Temporary"/>
    <m/>
    <x v="0"/>
    <x v="5"/>
    <s v="General - Sga"/>
    <d v="1991-09-28T00:00:00"/>
    <n v="34"/>
    <s v="Poland"/>
    <s v="Warsaw"/>
    <s v="Supervisor"/>
    <x v="1"/>
    <s v="Fully Meets"/>
    <x v="1"/>
    <n v="272448"/>
  </r>
  <r>
    <n v="1092"/>
    <s v="Sophia"/>
    <s v="Theamstern"/>
    <d v="2022-07-12T00:00:00"/>
    <m/>
    <n v="38"/>
    <x v="1"/>
    <s v="Production Technician I"/>
    <s v="Martin Jackson"/>
    <s v="sophia.theamstern@bilearner.com"/>
    <s v="Active"/>
    <n v="1"/>
    <n v="0"/>
    <x v="2"/>
    <s v="Full-Time"/>
    <m/>
    <x v="0"/>
    <x v="5"/>
    <s v="Field Operations"/>
    <d v="1997-12-07T00:00:00"/>
    <n v="27"/>
    <s v="Poland"/>
    <s v="Warsaw"/>
    <s v="Clerk"/>
    <x v="0"/>
    <s v="Fully Meets"/>
    <x v="1"/>
    <n v="148800"/>
  </r>
  <r>
    <n v="1093"/>
    <s v="Kara"/>
    <s v="Harrison"/>
    <d v="2022-12-16T00:00:00"/>
    <m/>
    <n v="33"/>
    <x v="1"/>
    <s v="Production Technician I"/>
    <s v="Elizabeth Richards"/>
    <s v="kara.harrison@bilearner.com"/>
    <s v="Active"/>
    <n v="1"/>
    <n v="0"/>
    <x v="0"/>
    <s v="Part-Time"/>
    <m/>
    <x v="0"/>
    <x v="5"/>
    <s v="Engineers"/>
    <d v="1991-04-06T00:00:00"/>
    <n v="34"/>
    <s v="Poland"/>
    <s v="Warsaw"/>
    <s v="Engineer"/>
    <x v="0"/>
    <s v="Fully Meets"/>
    <x v="1"/>
    <n v="86400"/>
  </r>
  <r>
    <n v="1094"/>
    <s v="Ming"/>
    <s v="Huynh"/>
    <d v="2023-05-08T00:00:00"/>
    <m/>
    <n v="28"/>
    <x v="1"/>
    <s v="Production Technician II"/>
    <s v="Jose Bray"/>
    <s v="ming.huynh@bilearner.com"/>
    <s v="Active"/>
    <n v="1"/>
    <n v="0"/>
    <x v="2"/>
    <s v="Full-Time"/>
    <m/>
    <x v="0"/>
    <x v="5"/>
    <s v="Field Operations"/>
    <d v="1973-08-20T00:00:00"/>
    <n v="52"/>
    <s v="Poland"/>
    <s v="Warsaw"/>
    <s v="Foreman"/>
    <x v="0"/>
    <s v="Fully Meets"/>
    <x v="1"/>
    <n v="168240"/>
  </r>
  <r>
    <n v="1095"/>
    <s v="Karen"/>
    <s v="Mancuso"/>
    <d v="2023-04-07T00:00:00"/>
    <m/>
    <n v="29"/>
    <x v="1"/>
    <s v="Production Technician II"/>
    <s v="Jamie Frye"/>
    <s v="karen.mancuso@bilearner.com"/>
    <s v="Active"/>
    <n v="1"/>
    <n v="0"/>
    <x v="1"/>
    <s v="Temporary"/>
    <m/>
    <x v="0"/>
    <x v="5"/>
    <s v="Engineers"/>
    <d v="1998-09-11T00:00:00"/>
    <n v="27"/>
    <s v="Poland"/>
    <s v="Warsaw"/>
    <s v="Engineer"/>
    <x v="0"/>
    <s v="Fully Meets"/>
    <x v="1"/>
    <n v="270732"/>
  </r>
  <r>
    <n v="1096"/>
    <s v="Linda"/>
    <s v="Anderson"/>
    <d v="2022-02-15T00:00:00"/>
    <d v="2022-10-19T00:00:00"/>
    <n v="8"/>
    <x v="3"/>
    <s v="Production Technician I"/>
    <s v="Adam Hunt"/>
    <s v="linda.anderson@bilearner.com"/>
    <s v="Active"/>
    <n v="1"/>
    <n v="0"/>
    <x v="2"/>
    <s v="Part-Time"/>
    <m/>
    <x v="0"/>
    <x v="5"/>
    <s v="Shop (Fleet)"/>
    <d v="1999-04-02T00:00:00"/>
    <n v="26"/>
    <s v="Poland"/>
    <s v="Warsaw"/>
    <s v="Mechanic"/>
    <x v="0"/>
    <s v="Fully Meets"/>
    <x v="1"/>
    <n v="117996"/>
  </r>
  <r>
    <n v="1097"/>
    <s v="Nilson"/>
    <s v="Fernandes"/>
    <d v="2023-07-17T00:00:00"/>
    <d v="2023-08-03T00:00:00"/>
    <n v="0"/>
    <x v="4"/>
    <s v="Production Technician I"/>
    <s v="Jeffrey Saunders"/>
    <s v="nilson.fernandes@bilearner.com"/>
    <s v="Active"/>
    <n v="1"/>
    <n v="0"/>
    <x v="0"/>
    <s v="Part-Time"/>
    <m/>
    <x v="0"/>
    <x v="5"/>
    <s v="Field Operations"/>
    <d v="1998-07-02T00:00:00"/>
    <n v="27"/>
    <s v="Poland"/>
    <s v="Warsaw"/>
    <s v="Technician"/>
    <x v="1"/>
    <s v="Fully Meets"/>
    <x v="1"/>
    <n v="163008"/>
  </r>
  <r>
    <n v="1098"/>
    <s v="Alain"/>
    <s v="Robinson"/>
    <d v="2019-05-03T00:00:00"/>
    <d v="2023-06-02T00:00:00"/>
    <n v="48"/>
    <x v="1"/>
    <s v="Production Technician I"/>
    <s v="Stephanie Griffin"/>
    <s v="alain.robinson@bilearner.com"/>
    <s v="Terminated"/>
    <n v="0"/>
    <n v="1"/>
    <x v="2"/>
    <s v="Temporary"/>
    <s v="Others"/>
    <x v="2"/>
    <x v="5"/>
    <s v="General - Eng"/>
    <d v="1981-08-18T00:00:00"/>
    <n v="44"/>
    <s v="Poland"/>
    <s v="Warsaw"/>
    <s v="Engineer"/>
    <x v="1"/>
    <s v="Fully Meets"/>
    <x v="1"/>
    <n v="159600"/>
  </r>
  <r>
    <n v="1099"/>
    <s v="Seffi"/>
    <s v="Shields"/>
    <d v="2022-03-25T00:00:00"/>
    <d v="2022-04-22T00:00:00"/>
    <n v="0"/>
    <x v="4"/>
    <s v="Production Technician I"/>
    <s v="Robert Sullivan"/>
    <s v="seffi.shields@bilearner.com"/>
    <s v="Active"/>
    <n v="1"/>
    <n v="0"/>
    <x v="2"/>
    <s v="Part-Time"/>
    <m/>
    <x v="0"/>
    <x v="5"/>
    <s v="Field Operations"/>
    <d v="2000-04-23T00:00:00"/>
    <n v="25"/>
    <s v="Poland"/>
    <s v="Warsaw"/>
    <s v="Laborer"/>
    <x v="0"/>
    <s v="Fully Meets"/>
    <x v="1"/>
    <n v="284508"/>
  </r>
  <r>
    <n v="1100"/>
    <s v="Horia"/>
    <s v="Ndzi"/>
    <d v="2020-04-07T00:00:00"/>
    <m/>
    <n v="65"/>
    <x v="0"/>
    <s v="Production Technician I"/>
    <s v="Charles Delacruz"/>
    <s v="horia.ndzi@bilearner.com"/>
    <s v="Active"/>
    <n v="1"/>
    <n v="0"/>
    <x v="1"/>
    <s v="Temporary"/>
    <m/>
    <x v="0"/>
    <x v="5"/>
    <s v="Field Operations"/>
    <d v="1994-10-03T00:00:00"/>
    <n v="31"/>
    <s v="Poland"/>
    <s v="Warsaw"/>
    <s v="Laborer"/>
    <x v="1"/>
    <s v="Fully Meets"/>
    <x v="1"/>
    <n v="243312"/>
  </r>
  <r>
    <n v="1101"/>
    <s v="Evelyn"/>
    <s v="Girifalco"/>
    <d v="2021-03-10T00:00:00"/>
    <m/>
    <n v="54"/>
    <x v="1"/>
    <s v="Production Technician I"/>
    <s v="John Alvarez"/>
    <s v="evelyn.girifalco@bilearner.com"/>
    <s v="Active"/>
    <n v="1"/>
    <n v="0"/>
    <x v="1"/>
    <s v="Part-Time"/>
    <m/>
    <x v="0"/>
    <x v="5"/>
    <s v="Engineers"/>
    <d v="1899-12-31T00:00:00"/>
    <n v="125"/>
    <s v="Poland"/>
    <s v="Warsaw"/>
    <s v="Engineer"/>
    <x v="0"/>
    <s v="Fully Meets"/>
    <x v="1"/>
    <n v="92400"/>
  </r>
  <r>
    <n v="1102"/>
    <s v="Ermine"/>
    <s v="Pelletier"/>
    <d v="2019-08-04T00:00:00"/>
    <m/>
    <n v="74"/>
    <x v="0"/>
    <s v="Production Technician II"/>
    <s v="Margaret Lee"/>
    <s v="ermine.pelletier@bilearner.com"/>
    <s v="Active"/>
    <n v="1"/>
    <n v="0"/>
    <x v="2"/>
    <s v="Part-Time"/>
    <m/>
    <x v="0"/>
    <x v="5"/>
    <s v="General - Con"/>
    <d v="1992-05-22T00:00:00"/>
    <n v="33"/>
    <s v="Poland"/>
    <s v="Krakow"/>
    <s v="Groundman"/>
    <x v="0"/>
    <s v="Fully Meets"/>
    <x v="1"/>
    <n v="144000"/>
  </r>
  <r>
    <n v="1103"/>
    <s v="Samuel"/>
    <s v="MacLennan"/>
    <d v="2021-04-11T00:00:00"/>
    <d v="2023-05-27T00:00:00"/>
    <n v="25"/>
    <x v="1"/>
    <s v="Production Technician I"/>
    <s v="Chad Moreno"/>
    <s v="samuel.maclennan@bilearner.com"/>
    <s v="Terminated"/>
    <n v="0"/>
    <n v="1"/>
    <x v="1"/>
    <s v="Temporary"/>
    <s v="Others"/>
    <x v="2"/>
    <x v="5"/>
    <s v="Splicing"/>
    <d v="1996-11-04T00:00:00"/>
    <n v="28"/>
    <s v="Poland"/>
    <s v="Warsaw"/>
    <s v="Splicer"/>
    <x v="1"/>
    <s v="Fully Meets"/>
    <x v="1"/>
    <n v="447156"/>
  </r>
  <r>
    <n v="1104"/>
    <s v="Sean"/>
    <s v="Bernstein"/>
    <d v="2019-06-16T00:00:00"/>
    <m/>
    <n v="75"/>
    <x v="0"/>
    <s v="Production Technician I"/>
    <s v="Matthew West"/>
    <s v="sean.bernstein@bilearner.com"/>
    <s v="Active"/>
    <n v="1"/>
    <n v="0"/>
    <x v="2"/>
    <s v="Temporary"/>
    <m/>
    <x v="0"/>
    <x v="5"/>
    <s v="General - Eng"/>
    <d v="1992-04-16T00:00:00"/>
    <n v="33"/>
    <s v="Poland"/>
    <s v="Lublin"/>
    <s v="Supervisor"/>
    <x v="1"/>
    <s v="Fully Meets"/>
    <x v="1"/>
    <n v="134112"/>
  </r>
  <r>
    <n v="1105"/>
    <s v="Shakira"/>
    <s v="Perry"/>
    <d v="2020-10-08T00:00:00"/>
    <d v="2022-12-04T00:00:00"/>
    <n v="25"/>
    <x v="1"/>
    <s v="Production Technician I"/>
    <s v="Mark Jacobs"/>
    <s v="shakira.perry@bilearner.com"/>
    <s v="Terminated"/>
    <n v="0"/>
    <n v="1"/>
    <x v="0"/>
    <s v="Full-Time"/>
    <s v="Early release of contract"/>
    <x v="2"/>
    <x v="5"/>
    <s v="General - Con"/>
    <d v="1995-02-15T00:00:00"/>
    <n v="30"/>
    <s v="Poland"/>
    <s v="Warsaw"/>
    <s v="Technician"/>
    <x v="0"/>
    <s v="Fully Meets"/>
    <x v="1"/>
    <n v="102012"/>
  </r>
  <r>
    <n v="1106"/>
    <s v="Michael J"/>
    <s v="Fitzpatrick"/>
    <d v="2021-08-18T00:00:00"/>
    <m/>
    <n v="49"/>
    <x v="1"/>
    <s v="Production Technician II"/>
    <s v="Isaac Long"/>
    <s v="michael j.fitzpatrick@bilearner.com"/>
    <s v="Active"/>
    <n v="1"/>
    <n v="0"/>
    <x v="1"/>
    <s v="Temporary"/>
    <m/>
    <x v="0"/>
    <x v="5"/>
    <s v="Aerial"/>
    <d v="1998-06-25T00:00:00"/>
    <n v="27"/>
    <s v="Poland"/>
    <s v="Warsaw"/>
    <s v="Lineman"/>
    <x v="1"/>
    <s v="Fully Meets"/>
    <x v="1"/>
    <n v="45360"/>
  </r>
  <r>
    <n v="1107"/>
    <s v="Cybil"/>
    <s v="Trzeciak"/>
    <d v="2020-03-16T00:00:00"/>
    <m/>
    <n v="66"/>
    <x v="0"/>
    <s v="Production Technician II"/>
    <s v="Amanda Marshall"/>
    <s v="cybil.trzeciak@bilearner.com"/>
    <s v="Active"/>
    <n v="1"/>
    <n v="0"/>
    <x v="0"/>
    <s v="Part-Time"/>
    <m/>
    <x v="0"/>
    <x v="5"/>
    <s v="Wireline Construction"/>
    <d v="1995-04-27T00:00:00"/>
    <n v="30"/>
    <s v="Poland"/>
    <s v="Wroclaw"/>
    <s v="Laborer"/>
    <x v="0"/>
    <s v="Fully Meets"/>
    <x v="1"/>
    <n v="78000"/>
  </r>
  <r>
    <n v="1108"/>
    <s v="Barry"/>
    <s v="Wilber"/>
    <d v="2019-01-24T00:00:00"/>
    <m/>
    <n v="80"/>
    <x v="0"/>
    <s v="Production Technician I"/>
    <s v="Danielle Jones"/>
    <s v="barry.wilber@bilearner.com"/>
    <s v="Active"/>
    <n v="1"/>
    <n v="0"/>
    <x v="1"/>
    <s v="Full-Time"/>
    <m/>
    <x v="0"/>
    <x v="5"/>
    <s v="General - Con"/>
    <d v="1987-03-29T00:00:00"/>
    <n v="38"/>
    <s v="Poland"/>
    <s v="Warsaw"/>
    <s v="Flagger"/>
    <x v="1"/>
    <s v="Fully Meets"/>
    <x v="1"/>
    <n v="142476"/>
  </r>
  <r>
    <n v="1109"/>
    <s v="Enola"/>
    <s v="Chivukula"/>
    <d v="2022-06-11T00:00:00"/>
    <d v="2022-09-25T00:00:00"/>
    <n v="3"/>
    <x v="4"/>
    <s v="Production Technician I"/>
    <s v="Timothy Moore"/>
    <s v="enola.chivukula@bilearner.com"/>
    <s v="Terminated"/>
    <n v="0"/>
    <n v="1"/>
    <x v="1"/>
    <s v="Part-Time"/>
    <s v="Family"/>
    <x v="1"/>
    <x v="5"/>
    <s v="Field Operations"/>
    <d v="2002-04-10T00:00:00"/>
    <n v="23"/>
    <s v="Poland"/>
    <s v="Krakow"/>
    <s v="Laborer"/>
    <x v="0"/>
    <s v="Fully Meets"/>
    <x v="1"/>
    <n v="86724"/>
  </r>
  <r>
    <n v="1110"/>
    <s v="Joelle"/>
    <s v="Burke"/>
    <d v="2022-07-02T00:00:00"/>
    <m/>
    <n v="39"/>
    <x v="1"/>
    <s v="Production Technician II"/>
    <s v="Joshua Vasquez"/>
    <s v="joelle.burke@bilearner.com"/>
    <s v="Active"/>
    <n v="1"/>
    <n v="0"/>
    <x v="1"/>
    <s v="Temporary"/>
    <m/>
    <x v="0"/>
    <x v="5"/>
    <s v="General - Con"/>
    <d v="1991-04-04T00:00:00"/>
    <n v="34"/>
    <s v="Poland"/>
    <s v="Warsaw"/>
    <s v="Foreman"/>
    <x v="0"/>
    <s v="Fully Meets"/>
    <x v="1"/>
    <n v="159600"/>
  </r>
  <r>
    <n v="1111"/>
    <s v="Alexandra"/>
    <s v="Kirill"/>
    <d v="2019-09-08T00:00:00"/>
    <d v="2020-08-29T00:00:00"/>
    <n v="11"/>
    <x v="3"/>
    <s v="Production Technician I"/>
    <s v="Mark Hernandez"/>
    <s v="alexandra.kirill@bilearner.com"/>
    <s v="Terminated"/>
    <n v="0"/>
    <n v="1"/>
    <x v="1"/>
    <s v="Part-Time"/>
    <s v="Family"/>
    <x v="1"/>
    <x v="5"/>
    <s v="Splicing"/>
    <d v="1983-11-12T00:00:00"/>
    <n v="41"/>
    <s v="Poland"/>
    <s v="Warsaw"/>
    <s v="Splicer"/>
    <x v="0"/>
    <s v="Fully Meets"/>
    <x v="1"/>
    <n v="182172"/>
  </r>
  <r>
    <n v="1112"/>
    <s v="Celeste"/>
    <s v="Johnson"/>
    <d v="2022-07-10T00:00:00"/>
    <m/>
    <n v="38"/>
    <x v="1"/>
    <s v="Production Technician I"/>
    <s v="Kristi Andrews"/>
    <s v="celeste.johnson@bilearner.com"/>
    <s v="Active"/>
    <n v="1"/>
    <n v="0"/>
    <x v="1"/>
    <s v="Part-Time"/>
    <m/>
    <x v="0"/>
    <x v="5"/>
    <s v="Engineers"/>
    <d v="1977-03-16T00:00:00"/>
    <n v="48"/>
    <s v="Poland"/>
    <s v="Warsaw"/>
    <s v="Project Manager"/>
    <x v="0"/>
    <s v="Fully Meets"/>
    <x v="1"/>
    <n v="198000"/>
  </r>
  <r>
    <n v="1113"/>
    <s v="Nathalia"/>
    <s v="Hendrix"/>
    <d v="2022-04-24T00:00:00"/>
    <m/>
    <n v="41"/>
    <x v="1"/>
    <s v="Production Technician I"/>
    <s v="Kenneth Carter"/>
    <s v="nathalia.hendrix@bilearner.com"/>
    <s v="Active"/>
    <n v="1"/>
    <n v="0"/>
    <x v="0"/>
    <s v="Part-Time"/>
    <m/>
    <x v="0"/>
    <x v="5"/>
    <s v="General - Con"/>
    <d v="1967-09-30T00:00:00"/>
    <n v="58"/>
    <s v="Poland"/>
    <s v="Warsaw"/>
    <s v="Lineman"/>
    <x v="0"/>
    <s v="Fully Meets"/>
    <x v="1"/>
    <n v="75600"/>
  </r>
  <r>
    <n v="1114"/>
    <s v="Justus"/>
    <s v="Bowen"/>
    <d v="2020-03-31T00:00:00"/>
    <m/>
    <n v="66"/>
    <x v="0"/>
    <s v="Production Technician I"/>
    <s v="John Smith"/>
    <s v="justus.bowen@bilearner.com"/>
    <s v="Active"/>
    <n v="1"/>
    <n v="0"/>
    <x v="1"/>
    <s v="Part-Time"/>
    <m/>
    <x v="0"/>
    <x v="5"/>
    <s v="General - Con"/>
    <d v="1982-03-13T00:00:00"/>
    <n v="43"/>
    <s v="Poland"/>
    <s v="Warsaw"/>
    <s v="Laborer"/>
    <x v="0"/>
    <s v="Fully Meets"/>
    <x v="1"/>
    <n v="255972"/>
  </r>
  <r>
    <n v="1115"/>
    <s v="Marcus"/>
    <s v="Bender"/>
    <d v="2019-03-23T00:00:00"/>
    <m/>
    <n v="78"/>
    <x v="0"/>
    <s v="Production Technician I"/>
    <s v="Bradley Butler"/>
    <s v="marcus.bender@bilearner.com"/>
    <s v="Active"/>
    <n v="1"/>
    <n v="0"/>
    <x v="0"/>
    <s v="Part-Time"/>
    <m/>
    <x v="0"/>
    <x v="5"/>
    <s v="Field Operations"/>
    <d v="1994-12-10T00:00:00"/>
    <n v="30"/>
    <s v="Poland"/>
    <s v="Warsaw"/>
    <s v="Technician"/>
    <x v="1"/>
    <s v="Fully Meets"/>
    <x v="1"/>
    <n v="230472"/>
  </r>
  <r>
    <n v="1116"/>
    <s v="Ryker"/>
    <s v="Logan"/>
    <d v="2019-03-09T00:00:00"/>
    <d v="2023-07-12T00:00:00"/>
    <n v="52"/>
    <x v="1"/>
    <s v="Production Technician I"/>
    <s v="Ryan Jenkins"/>
    <s v="ryker.logan@bilearner.com"/>
    <s v="Terminated"/>
    <n v="0"/>
    <n v="1"/>
    <x v="1"/>
    <s v="Full-Time"/>
    <s v="Family"/>
    <x v="1"/>
    <x v="5"/>
    <s v="Field Operations"/>
    <d v="2003-09-15T00:00:00"/>
    <n v="22"/>
    <s v="Poland"/>
    <s v="Krakow"/>
    <s v="Clerk"/>
    <x v="1"/>
    <s v="Fully Meets"/>
    <x v="1"/>
    <n v="190788"/>
  </r>
  <r>
    <n v="1117"/>
    <s v="Payten"/>
    <s v="Middleton"/>
    <d v="2019-02-21T00:00:00"/>
    <d v="2019-03-06T00:00:00"/>
    <n v="0"/>
    <x v="4"/>
    <s v="Production Technician I"/>
    <s v="Dennis Martinez"/>
    <s v="payten.middleton@bilearner.com"/>
    <s v="Terminated"/>
    <n v="0"/>
    <n v="1"/>
    <x v="1"/>
    <s v="Temporary"/>
    <s v="Family"/>
    <x v="1"/>
    <x v="5"/>
    <s v="General - Con"/>
    <d v="2001-08-23T00:00:00"/>
    <n v="24"/>
    <s v="Poland"/>
    <s v="Warsaw"/>
    <s v="Technician"/>
    <x v="1"/>
    <s v="Fully Meets"/>
    <x v="1"/>
    <n v="141024"/>
  </r>
  <r>
    <n v="1118"/>
    <s v="Harrison"/>
    <s v="Hunt"/>
    <d v="2019-10-04T00:00:00"/>
    <d v="2022-11-26T00:00:00"/>
    <n v="37"/>
    <x v="1"/>
    <s v="Production Technician I"/>
    <s v="Stephen Parks"/>
    <s v="harrison.hunt@bilearner.com"/>
    <s v="Active"/>
    <n v="1"/>
    <n v="0"/>
    <x v="1"/>
    <s v="Temporary"/>
    <m/>
    <x v="0"/>
    <x v="5"/>
    <s v="Engineers"/>
    <d v="1996-07-21T00:00:00"/>
    <n v="29"/>
    <s v="Poland"/>
    <s v="Wroclaw"/>
    <s v="Project Manager"/>
    <x v="1"/>
    <s v="Fully Meets"/>
    <x v="1"/>
    <n v="152424"/>
  </r>
  <r>
    <n v="1119"/>
    <s v="Orlando"/>
    <s v="Henderson"/>
    <d v="2019-11-24T00:00:00"/>
    <d v="2020-12-20T00:00:00"/>
    <n v="12"/>
    <x v="2"/>
    <s v="Production Technician I"/>
    <s v="Brenda Garza DDS"/>
    <s v="orlando.henderson@bilearner.com"/>
    <s v="Active"/>
    <n v="1"/>
    <n v="0"/>
    <x v="2"/>
    <s v="Part-Time"/>
    <m/>
    <x v="0"/>
    <x v="5"/>
    <s v="Field Operations"/>
    <d v="2000-12-24T00:00:00"/>
    <n v="24"/>
    <s v="Poland"/>
    <s v="Warsaw"/>
    <s v="Laborer"/>
    <x v="0"/>
    <s v="Fully Meets"/>
    <x v="1"/>
    <n v="108000"/>
  </r>
  <r>
    <n v="1120"/>
    <s v="Darian"/>
    <s v="Potts"/>
    <d v="2020-08-17T00:00:00"/>
    <m/>
    <n v="61"/>
    <x v="0"/>
    <s v="Production Technician I"/>
    <s v="Ms. Diane Bradshaw DVM"/>
    <s v="darian.potts@bilearner.com"/>
    <s v="Active"/>
    <n v="1"/>
    <n v="0"/>
    <x v="2"/>
    <s v="Temporary"/>
    <m/>
    <x v="0"/>
    <x v="1"/>
    <s v="People Services"/>
    <d v="1999-08-10T00:00:00"/>
    <n v="26"/>
    <s v="Poland"/>
    <s v="Warsaw"/>
    <s v="Administration"/>
    <x v="0"/>
    <s v="Fully Meets"/>
    <x v="1"/>
    <n v="263004"/>
  </r>
  <r>
    <n v="1121"/>
    <s v="Isabela"/>
    <s v="Collins"/>
    <d v="2021-03-16T00:00:00"/>
    <m/>
    <n v="54"/>
    <x v="1"/>
    <s v="Production Manager"/>
    <s v="Alyssa Gill"/>
    <s v="isabela.collins@bilearner.com"/>
    <s v="Active"/>
    <n v="1"/>
    <n v="0"/>
    <x v="2"/>
    <s v="Full-Time"/>
    <m/>
    <x v="0"/>
    <x v="5"/>
    <s v="Aerial"/>
    <d v="1983-05-24T00:00:00"/>
    <n v="42"/>
    <s v="Poland"/>
    <s v="Warsaw"/>
    <s v="Lineman"/>
    <x v="0"/>
    <s v="Fully Meets"/>
    <x v="1"/>
    <n v="272448"/>
  </r>
  <r>
    <n v="1122"/>
    <s v="Sierra"/>
    <s v="Macias"/>
    <d v="2021-11-16T00:00:00"/>
    <d v="2022-08-26T00:00:00"/>
    <n v="9"/>
    <x v="3"/>
    <s v="Production Manager"/>
    <s v="Miss Haley Duke DVM"/>
    <s v="sierra.macias@bilearner.com"/>
    <s v="Active"/>
    <n v="1"/>
    <n v="0"/>
    <x v="0"/>
    <s v="Part-Time"/>
    <m/>
    <x v="0"/>
    <x v="5"/>
    <s v="General - Con"/>
    <d v="1995-09-11T00:00:00"/>
    <n v="30"/>
    <s v="Poland"/>
    <s v="Krakow"/>
    <s v="Technician"/>
    <x v="0"/>
    <s v="Fully Meets"/>
    <x v="1"/>
    <n v="99048"/>
  </r>
  <r>
    <n v="1123"/>
    <s v="Giuliana"/>
    <s v="Farmer"/>
    <d v="2022-05-03T00:00:00"/>
    <m/>
    <n v="41"/>
    <x v="1"/>
    <s v="Production Manager"/>
    <s v="Barbara Gardner"/>
    <s v="giuliana.farmer@bilearner.com"/>
    <s v="Active"/>
    <n v="1"/>
    <n v="0"/>
    <x v="1"/>
    <s v="Full-Time"/>
    <m/>
    <x v="0"/>
    <x v="5"/>
    <s v="Field Operations"/>
    <d v="1996-07-18T00:00:00"/>
    <n v="29"/>
    <s v="Poland"/>
    <s v="Warsaw"/>
    <s v="Lineman"/>
    <x v="0"/>
    <s v="Fully Meets"/>
    <x v="1"/>
    <n v="178800"/>
  </r>
  <r>
    <n v="1124"/>
    <s v="Pierce"/>
    <s v="Robbins"/>
    <d v="2019-12-24T00:00:00"/>
    <d v="2022-11-11T00:00:00"/>
    <n v="34"/>
    <x v="1"/>
    <s v="Production Manager"/>
    <s v="Monique Hudson DDS"/>
    <s v="pierce.robbins@bilearner.com"/>
    <s v="Active"/>
    <n v="1"/>
    <n v="0"/>
    <x v="1"/>
    <s v="Full-Time"/>
    <m/>
    <x v="0"/>
    <x v="5"/>
    <s v="Engineers"/>
    <d v="1988-12-07T00:00:00"/>
    <n v="36"/>
    <s v="Poland"/>
    <s v="Warsaw"/>
    <s v="Technician"/>
    <x v="0"/>
    <s v="Fully Meets"/>
    <x v="1"/>
    <n v="117552"/>
  </r>
  <r>
    <n v="1125"/>
    <s v="Lamont"/>
    <s v="Bridges"/>
    <d v="2021-10-21T00:00:00"/>
    <m/>
    <n v="47"/>
    <x v="1"/>
    <s v="Production Technician II"/>
    <s v="Angela Peterson"/>
    <s v="lamont.bridges@bilearner.com"/>
    <s v="Active"/>
    <n v="1"/>
    <n v="0"/>
    <x v="0"/>
    <s v="Part-Time"/>
    <m/>
    <x v="0"/>
    <x v="5"/>
    <s v="Aerial"/>
    <d v="1990-08-08T00:00:00"/>
    <n v="35"/>
    <s v="Poland"/>
    <s v="Warsaw"/>
    <s v="Lineman"/>
    <x v="1"/>
    <s v="Fully Meets"/>
    <x v="1"/>
    <n v="105432"/>
  </r>
  <r>
    <n v="1126"/>
    <s v="Gretchen"/>
    <s v="Richard"/>
    <d v="2018-09-08T00:00:00"/>
    <d v="2020-03-06T00:00:00"/>
    <n v="17"/>
    <x v="2"/>
    <s v="Production Technician II"/>
    <s v="Tony Pratt"/>
    <s v="gretchen.richard@bilearner.com"/>
    <s v="Terminated"/>
    <n v="0"/>
    <n v="1"/>
    <x v="2"/>
    <s v="Temporary"/>
    <s v="Others"/>
    <x v="2"/>
    <x v="5"/>
    <s v="Engineers"/>
    <d v="1994-06-06T00:00:00"/>
    <n v="31"/>
    <s v="Poland"/>
    <s v="Warsaw"/>
    <s v="Engineer"/>
    <x v="1"/>
    <s v="Fully Meets"/>
    <x v="1"/>
    <n v="108000"/>
  </r>
  <r>
    <n v="1127"/>
    <s v="Axel"/>
    <s v="Hart"/>
    <d v="2019-02-26T00:00:00"/>
    <m/>
    <n v="79"/>
    <x v="0"/>
    <s v="Production Technician II"/>
    <s v="Keith Lyons"/>
    <s v="axel.hart@bilearner.com"/>
    <s v="Active"/>
    <n v="1"/>
    <n v="0"/>
    <x v="1"/>
    <s v="Full-Time"/>
    <m/>
    <x v="0"/>
    <x v="5"/>
    <s v="General - Con"/>
    <d v="1999-03-13T00:00:00"/>
    <n v="26"/>
    <s v="Poland"/>
    <s v="Warsaw"/>
    <s v="Technician"/>
    <x v="1"/>
    <s v="Fully Meets"/>
    <x v="1"/>
    <n v="139020"/>
  </r>
  <r>
    <n v="1128"/>
    <s v="Emma"/>
    <s v="Escobar"/>
    <d v="2023-04-21T00:00:00"/>
    <m/>
    <n v="29"/>
    <x v="1"/>
    <s v="Production Technician II"/>
    <s v="Kevin Calderon"/>
    <s v="emma.escobar@bilearner.com"/>
    <s v="Active"/>
    <n v="1"/>
    <n v="0"/>
    <x v="2"/>
    <s v="Part-Time"/>
    <m/>
    <x v="0"/>
    <x v="5"/>
    <s v="General - Con"/>
    <d v="1998-07-29T00:00:00"/>
    <n v="27"/>
    <s v="Poland"/>
    <s v="Warsaw"/>
    <s v="Technician"/>
    <x v="0"/>
    <s v="Fully Meets"/>
    <x v="1"/>
    <n v="126000"/>
  </r>
  <r>
    <n v="1129"/>
    <s v="Maximilian"/>
    <s v="Craig"/>
    <d v="2019-09-19T00:00:00"/>
    <d v="2021-10-23T00:00:00"/>
    <n v="25"/>
    <x v="1"/>
    <s v="Production Technician II"/>
    <s v="Laura Reid"/>
    <s v="maximilian.craig@bilearner.com"/>
    <s v="Terminated"/>
    <n v="0"/>
    <n v="1"/>
    <x v="1"/>
    <s v="Part-Time"/>
    <s v="Family"/>
    <x v="1"/>
    <x v="5"/>
    <s v="Field Operations"/>
    <d v="1999-02-22T00:00:00"/>
    <n v="26"/>
    <s v="Poland"/>
    <s v="Warsaw"/>
    <s v="Tower Hand"/>
    <x v="0"/>
    <s v="Fully Meets"/>
    <x v="1"/>
    <n v="86400"/>
  </r>
  <r>
    <n v="1130"/>
    <s v="Erik"/>
    <s v="Padilla"/>
    <d v="2020-12-23T00:00:00"/>
    <m/>
    <n v="57"/>
    <x v="1"/>
    <s v="Production Technician I"/>
    <s v="Stacey Fowler"/>
    <s v="erik.padilla@bilearner.com"/>
    <s v="Active"/>
    <n v="1"/>
    <n v="0"/>
    <x v="0"/>
    <s v="Part-Time"/>
    <m/>
    <x v="0"/>
    <x v="3"/>
    <s v="Technology / It"/>
    <d v="1991-12-17T00:00:00"/>
    <n v="33"/>
    <s v="Poland"/>
    <s v="Lublin"/>
    <s v="Intern"/>
    <x v="0"/>
    <s v="Fully Meets"/>
    <x v="1"/>
    <n v="165600"/>
  </r>
  <r>
    <n v="1131"/>
    <s v="Gilbert"/>
    <s v="Duffy"/>
    <d v="2019-03-29T00:00:00"/>
    <m/>
    <n v="78"/>
    <x v="0"/>
    <s v="Production Technician I"/>
    <s v="Stephen Hebert"/>
    <s v="gilbert.duffy@bilearner.com"/>
    <s v="Active"/>
    <n v="1"/>
    <n v="0"/>
    <x v="2"/>
    <s v="Part-Time"/>
    <m/>
    <x v="0"/>
    <x v="5"/>
    <s v="Splicing"/>
    <d v="1997-10-02T00:00:00"/>
    <n v="28"/>
    <s v="Poland"/>
    <s v="Lublin"/>
    <s v="Operator"/>
    <x v="0"/>
    <s v="Fully Meets"/>
    <x v="1"/>
    <n v="168480"/>
  </r>
  <r>
    <n v="1132"/>
    <s v="Raymond"/>
    <s v="Ayers"/>
    <d v="2021-05-15T00:00:00"/>
    <d v="2023-05-03T00:00:00"/>
    <n v="23"/>
    <x v="2"/>
    <s v="Production Technician I"/>
    <s v="James Burgess"/>
    <s v="raymond.ayers@bilearner.com"/>
    <s v="Terminated"/>
    <n v="0"/>
    <n v="1"/>
    <x v="0"/>
    <s v="Full-Time"/>
    <s v="Early release of contract"/>
    <x v="2"/>
    <x v="5"/>
    <s v="Aerial"/>
    <d v="1972-09-26T00:00:00"/>
    <n v="53"/>
    <s v="Poland"/>
    <s v="Warsaw"/>
    <s v="Laborer"/>
    <x v="0"/>
    <s v="Fully Meets"/>
    <x v="1"/>
    <n v="140496"/>
  </r>
  <r>
    <n v="1133"/>
    <s v="Vincent"/>
    <s v="Wyatt"/>
    <d v="2022-03-14T00:00:00"/>
    <d v="2022-10-02T00:00:00"/>
    <n v="6"/>
    <x v="3"/>
    <s v="Production Technician I"/>
    <s v="Jordan Robinson"/>
    <s v="vincent.wyatt@bilearner.com"/>
    <s v="Terminated"/>
    <n v="0"/>
    <n v="1"/>
    <x v="1"/>
    <s v="Part-Time"/>
    <s v="Health"/>
    <x v="1"/>
    <x v="5"/>
    <s v="Aerial"/>
    <d v="1991-11-10T00:00:00"/>
    <n v="33"/>
    <s v="Poland"/>
    <s v="Warsaw"/>
    <s v="Engineer"/>
    <x v="0"/>
    <s v="Fully Meets"/>
    <x v="1"/>
    <n v="45000"/>
  </r>
  <r>
    <n v="1134"/>
    <s v="Micah"/>
    <s v="Stanley"/>
    <d v="2021-12-06T00:00:00"/>
    <d v="2022-01-08T00:00:00"/>
    <n v="1"/>
    <x v="4"/>
    <s v="Production Technician I"/>
    <s v="Matthew Baker"/>
    <s v="micah.stanley@bilearner.com"/>
    <s v="Terminated"/>
    <n v="0"/>
    <n v="1"/>
    <x v="2"/>
    <s v="Temporary"/>
    <s v="Others"/>
    <x v="2"/>
    <x v="5"/>
    <s v="General - Con"/>
    <d v="1978-08-23T00:00:00"/>
    <n v="47"/>
    <s v="Poland"/>
    <s v="Warsaw"/>
    <s v="Technician"/>
    <x v="0"/>
    <s v="Fully Meets"/>
    <x v="1"/>
    <n v="102000"/>
  </r>
  <r>
    <n v="1135"/>
    <s v="Evan"/>
    <s v="Chen"/>
    <d v="2021-10-27T00:00:00"/>
    <m/>
    <n v="47"/>
    <x v="1"/>
    <s v="Production Technician I"/>
    <s v="Anita Dudley"/>
    <s v="evan.chen@bilearner.com"/>
    <s v="Active"/>
    <n v="1"/>
    <n v="0"/>
    <x v="1"/>
    <s v="Temporary"/>
    <m/>
    <x v="0"/>
    <x v="5"/>
    <s v="Engineers"/>
    <d v="1987-03-02T00:00:00"/>
    <n v="38"/>
    <s v="Poland"/>
    <s v="Warsaw"/>
    <s v="Principal"/>
    <x v="1"/>
    <s v="Fully Meets"/>
    <x v="1"/>
    <n v="153393.60000000001"/>
  </r>
  <r>
    <n v="1136"/>
    <s v="Serenity"/>
    <s v="Thornton"/>
    <d v="2023-04-01T00:00:00"/>
    <m/>
    <n v="30"/>
    <x v="1"/>
    <s v="Production Technician I"/>
    <s v="Marilyn Cook"/>
    <s v="serenity.thornton@bilearner.com"/>
    <s v="Active"/>
    <n v="1"/>
    <n v="0"/>
    <x v="1"/>
    <s v="Temporary"/>
    <m/>
    <x v="0"/>
    <x v="5"/>
    <s v="Field Operations"/>
    <d v="1998-03-14T00:00:00"/>
    <n v="27"/>
    <s v="Poland"/>
    <s v="Warsaw"/>
    <s v="Driver"/>
    <x v="1"/>
    <s v="Fully Meets"/>
    <x v="1"/>
    <n v="805872"/>
  </r>
  <r>
    <n v="1137"/>
    <s v="Talan"/>
    <s v="Rivas"/>
    <d v="2019-05-29T00:00:00"/>
    <m/>
    <n v="76"/>
    <x v="0"/>
    <s v="Production Technician I"/>
    <s v="Brian Hamilton"/>
    <s v="talan.rivas@bilearner.com"/>
    <s v="Active"/>
    <n v="1"/>
    <n v="0"/>
    <x v="1"/>
    <s v="Part-Time"/>
    <m/>
    <x v="0"/>
    <x v="5"/>
    <s v="Field Operations"/>
    <d v="1987-01-23T00:00:00"/>
    <n v="38"/>
    <s v="Poland"/>
    <s v="Wroclaw"/>
    <s v="Laborer"/>
    <x v="1"/>
    <s v="Fully Meets"/>
    <x v="1"/>
    <n v="342960"/>
  </r>
  <r>
    <n v="1138"/>
    <s v="Calvin"/>
    <s v="Braun"/>
    <d v="2019-07-12T00:00:00"/>
    <d v="2022-07-12T00:00:00"/>
    <n v="36"/>
    <x v="1"/>
    <s v="Production Technician I"/>
    <s v="David Park"/>
    <s v="calvin.braun@bilearner.com"/>
    <s v="Active"/>
    <n v="1"/>
    <n v="0"/>
    <x v="1"/>
    <s v="Temporary"/>
    <m/>
    <x v="0"/>
    <x v="5"/>
    <s v="General - Eng"/>
    <d v="1969-08-16T00:00:00"/>
    <n v="56"/>
    <s v="Poland"/>
    <s v="Warsaw"/>
    <s v="Coordinator"/>
    <x v="1"/>
    <s v="Fully Meets"/>
    <x v="1"/>
    <n v="294120"/>
  </r>
  <r>
    <n v="1139"/>
    <s v="Cale"/>
    <s v="Bender"/>
    <d v="2018-08-10T00:00:00"/>
    <d v="2022-02-21T00:00:00"/>
    <n v="42"/>
    <x v="1"/>
    <s v="Production Technician I"/>
    <s v="Victoria Campbell"/>
    <s v="cale.bender@bilearner.com"/>
    <s v="Active"/>
    <n v="1"/>
    <n v="0"/>
    <x v="0"/>
    <s v="Temporary"/>
    <m/>
    <x v="0"/>
    <x v="5"/>
    <s v="Splicing"/>
    <d v="1987-05-06T00:00:00"/>
    <n v="38"/>
    <s v="Poland"/>
    <s v="Warsaw"/>
    <s v="Technician"/>
    <x v="1"/>
    <s v="Fully Meets"/>
    <x v="1"/>
    <n v="200760"/>
  </r>
  <r>
    <n v="1140"/>
    <s v="Kirsten"/>
    <s v="Vance"/>
    <d v="2021-09-29T00:00:00"/>
    <m/>
    <n v="48"/>
    <x v="1"/>
    <s v="Production Technician I"/>
    <s v="Anthony Steele"/>
    <s v="kirsten.vance@bilearner.com"/>
    <s v="Active"/>
    <n v="1"/>
    <n v="0"/>
    <x v="2"/>
    <s v="Full-Time"/>
    <m/>
    <x v="0"/>
    <x v="5"/>
    <s v="Engineers"/>
    <d v="1993-06-17T00:00:00"/>
    <n v="32"/>
    <s v="Poland"/>
    <s v="Warsaw"/>
    <s v="Engineer"/>
    <x v="0"/>
    <s v="Fully Meets"/>
    <x v="1"/>
    <n v="141288"/>
  </r>
  <r>
    <n v="1141"/>
    <s v="Cade"/>
    <s v="Cox"/>
    <d v="2021-08-05T00:00:00"/>
    <m/>
    <n v="50"/>
    <x v="1"/>
    <s v="Production Technician I"/>
    <s v="Terry Henson"/>
    <s v="cade.cox@bilearner.com"/>
    <s v="Active"/>
    <n v="1"/>
    <n v="0"/>
    <x v="0"/>
    <s v="Full-Time"/>
    <m/>
    <x v="0"/>
    <x v="5"/>
    <s v="Field Operations"/>
    <d v="1999-06-11T00:00:00"/>
    <n v="26"/>
    <s v="Poland"/>
    <s v="Warsaw"/>
    <s v="Locator"/>
    <x v="0"/>
    <s v="Fully Meets"/>
    <x v="1"/>
    <n v="169740"/>
  </r>
  <r>
    <n v="1142"/>
    <s v="Ibrahim"/>
    <s v="Wolfe"/>
    <d v="2023-08-02T00:00:00"/>
    <m/>
    <n v="26"/>
    <x v="1"/>
    <s v="Production Manager"/>
    <s v="Katie Lucas"/>
    <s v="ibrahim.wolfe@bilearner.com"/>
    <s v="Active"/>
    <n v="1"/>
    <n v="0"/>
    <x v="1"/>
    <s v="Temporary"/>
    <m/>
    <x v="0"/>
    <x v="5"/>
    <s v="Project Management - Con"/>
    <d v="1978-04-03T00:00:00"/>
    <n v="47"/>
    <s v="Poland"/>
    <s v="Warsaw"/>
    <s v="Coordinator"/>
    <x v="0"/>
    <s v="Fully Meets"/>
    <x v="1"/>
    <n v="166140"/>
  </r>
  <r>
    <n v="1143"/>
    <s v="Elianna"/>
    <s v="Schmitt"/>
    <d v="2018-09-02T00:00:00"/>
    <d v="2021-07-28T00:00:00"/>
    <n v="34"/>
    <x v="1"/>
    <s v="Production Manager"/>
    <s v="Margaret Gamble"/>
    <s v="elianna.schmitt@bilearner.com"/>
    <s v="Active"/>
    <n v="1"/>
    <n v="0"/>
    <x v="0"/>
    <s v="Full-Time"/>
    <m/>
    <x v="0"/>
    <x v="5"/>
    <s v="Field Operations"/>
    <d v="1995-09-19T00:00:00"/>
    <n v="30"/>
    <s v="Poland"/>
    <s v="Lublin"/>
    <s v="Lineman"/>
    <x v="0"/>
    <s v="Fully Meets"/>
    <x v="1"/>
    <n v="125580"/>
  </r>
  <r>
    <n v="1144"/>
    <s v="Colby"/>
    <s v="Wolfe"/>
    <d v="2019-10-13T00:00:00"/>
    <m/>
    <n v="71"/>
    <x v="0"/>
    <s v="Production Manager"/>
    <s v="Heidi Wang"/>
    <s v="colby.wolfe@bilearner.com"/>
    <s v="Active"/>
    <n v="1"/>
    <n v="0"/>
    <x v="2"/>
    <s v="Part-Time"/>
    <m/>
    <x v="0"/>
    <x v="5"/>
    <s v="Wireline Construction"/>
    <d v="1996-04-01T00:00:00"/>
    <n v="29"/>
    <s v="Poland"/>
    <s v="Warsaw"/>
    <s v="Project Manager"/>
    <x v="0"/>
    <s v="Fully Meets"/>
    <x v="1"/>
    <n v="456336"/>
  </r>
  <r>
    <n v="1145"/>
    <s v="Autumn"/>
    <s v="Barrera"/>
    <d v="2020-09-24T00:00:00"/>
    <m/>
    <n v="60"/>
    <x v="0"/>
    <s v="Production Technician II"/>
    <s v="David Moore"/>
    <s v="autumn.barrera@bilearner.com"/>
    <s v="Active"/>
    <n v="1"/>
    <n v="0"/>
    <x v="0"/>
    <s v="Full-Time"/>
    <m/>
    <x v="0"/>
    <x v="5"/>
    <s v="Shop (Fleet)"/>
    <d v="1983-06-14T00:00:00"/>
    <n v="42"/>
    <s v="Poland"/>
    <s v="Warsaw"/>
    <s v="Shop"/>
    <x v="1"/>
    <s v="Fully Meets"/>
    <x v="1"/>
    <n v="85920"/>
  </r>
  <r>
    <n v="1146"/>
    <s v="Emmalee"/>
    <s v="Cervantes"/>
    <d v="2023-08-06T00:00:00"/>
    <m/>
    <n v="26"/>
    <x v="1"/>
    <s v="Production Technician II"/>
    <s v="Richard Harvey"/>
    <s v="emmalee.cervantes@bilearner.com"/>
    <s v="Active"/>
    <n v="1"/>
    <n v="0"/>
    <x v="0"/>
    <s v="Part-Time"/>
    <m/>
    <x v="0"/>
    <x v="5"/>
    <s v="Field Operations"/>
    <d v="1993-09-02T00:00:00"/>
    <n v="32"/>
    <s v="Poland"/>
    <s v="Warsaw"/>
    <s v="Groundman"/>
    <x v="1"/>
    <s v="Fully Meets"/>
    <x v="1"/>
    <n v="161400"/>
  </r>
  <r>
    <n v="1147"/>
    <s v="Ernest"/>
    <s v="Willis"/>
    <d v="2019-06-11T00:00:00"/>
    <d v="2022-02-27T00:00:00"/>
    <n v="32"/>
    <x v="1"/>
    <s v="Production Technician II"/>
    <s v="Lisa Shaw"/>
    <s v="ernest.willis@bilearner.com"/>
    <s v="Terminated"/>
    <n v="0"/>
    <n v="1"/>
    <x v="1"/>
    <s v="Full-Time"/>
    <s v="Health"/>
    <x v="1"/>
    <x v="5"/>
    <s v="General - Con"/>
    <d v="1993-08-07T00:00:00"/>
    <n v="32"/>
    <s v="Poland"/>
    <s v="Warsaw"/>
    <s v="Lineman"/>
    <x v="0"/>
    <s v="Fully Meets"/>
    <x v="1"/>
    <n v="111216"/>
  </r>
  <r>
    <n v="1148"/>
    <s v="Jaxon"/>
    <s v="Anderson"/>
    <d v="2019-02-14T00:00:00"/>
    <m/>
    <n v="79"/>
    <x v="0"/>
    <s v="Production Technician II"/>
    <s v="Christopher Adams"/>
    <s v="jaxon.anderson@bilearner.com"/>
    <s v="Active"/>
    <n v="1"/>
    <n v="0"/>
    <x v="2"/>
    <s v="Temporary"/>
    <m/>
    <x v="0"/>
    <x v="5"/>
    <s v="Wireline Construction"/>
    <d v="1961-10-18T00:00:00"/>
    <n v="63"/>
    <s v="Poland"/>
    <s v="Warsaw"/>
    <s v="Project Manager"/>
    <x v="0"/>
    <s v="Fully Meets"/>
    <x v="1"/>
    <n v="80292"/>
  </r>
  <r>
    <n v="1149"/>
    <s v="Precious"/>
    <s v="Caldwell"/>
    <d v="2022-03-17T00:00:00"/>
    <m/>
    <n v="42"/>
    <x v="1"/>
    <s v="Production Technician II"/>
    <s v="Brittany Brown"/>
    <s v="precious.caldwell@bilearner.com"/>
    <s v="Active"/>
    <n v="1"/>
    <n v="0"/>
    <x v="2"/>
    <s v="Temporary"/>
    <m/>
    <x v="0"/>
    <x v="5"/>
    <s v="Field Operations"/>
    <d v="1990-07-12T00:00:00"/>
    <n v="35"/>
    <s v="Poland"/>
    <s v="Warsaw"/>
    <s v="Locator"/>
    <x v="0"/>
    <s v="Fully Meets"/>
    <x v="1"/>
    <n v="386844"/>
  </r>
  <r>
    <n v="1150"/>
    <s v="Yahir"/>
    <s v="Serrano"/>
    <d v="2020-08-05T00:00:00"/>
    <m/>
    <n v="62"/>
    <x v="0"/>
    <s v="Production Technician I"/>
    <s v="Riley Schultz"/>
    <s v="yahir.serrano@bilearner.com"/>
    <s v="Active"/>
    <n v="1"/>
    <n v="0"/>
    <x v="2"/>
    <s v="Full-Time"/>
    <m/>
    <x v="0"/>
    <x v="5"/>
    <s v="Aerial"/>
    <d v="1976-03-19T00:00:00"/>
    <n v="49"/>
    <s v="Poland"/>
    <s v="Warsaw"/>
    <s v="Lineman"/>
    <x v="0"/>
    <s v="Fully Meets"/>
    <x v="1"/>
    <n v="112848"/>
  </r>
  <r>
    <n v="1151"/>
    <s v="Krystal"/>
    <s v="Peterson"/>
    <d v="2022-08-23T00:00:00"/>
    <m/>
    <n v="37"/>
    <x v="1"/>
    <s v="Production Technician I"/>
    <s v="Bradley Mitchell"/>
    <s v="krystal.peterson@bilearner.com"/>
    <s v="Active"/>
    <n v="1"/>
    <n v="0"/>
    <x v="2"/>
    <s v="Part-Time"/>
    <m/>
    <x v="0"/>
    <x v="5"/>
    <s v="Field Operations"/>
    <d v="1979-09-04T00:00:00"/>
    <n v="46"/>
    <s v="Poland"/>
    <s v="Warsaw"/>
    <s v="Laborer"/>
    <x v="1"/>
    <s v="Fully Meets"/>
    <x v="1"/>
    <n v="124368"/>
  </r>
  <r>
    <n v="1152"/>
    <s v="Jadyn"/>
    <s v="Haley"/>
    <d v="2023-01-12T00:00:00"/>
    <m/>
    <n v="32"/>
    <x v="1"/>
    <s v="Production Technician I"/>
    <s v="Misty Mcknight"/>
    <s v="jadyn.haley@bilearner.com"/>
    <s v="Active"/>
    <n v="1"/>
    <n v="0"/>
    <x v="1"/>
    <s v="Full-Time"/>
    <m/>
    <x v="0"/>
    <x v="5"/>
    <s v="Engineers"/>
    <d v="1976-12-25T00:00:00"/>
    <n v="48"/>
    <s v="Poland"/>
    <s v="Warsaw"/>
    <s v="Engineer"/>
    <x v="0"/>
    <s v="Fully Meets"/>
    <x v="1"/>
    <n v="279960"/>
  </r>
  <r>
    <n v="1153"/>
    <s v="Davis"/>
    <s v="Roberts"/>
    <d v="2020-04-14T00:00:00"/>
    <d v="2021-09-10T00:00:00"/>
    <n v="16"/>
    <x v="2"/>
    <s v="Production Technician I"/>
    <s v="Brian Hudson"/>
    <s v="davis.roberts@bilearner.com"/>
    <s v="Terminated"/>
    <n v="0"/>
    <n v="1"/>
    <x v="2"/>
    <s v="Temporary"/>
    <s v="Health"/>
    <x v="1"/>
    <x v="5"/>
    <s v="Field Operations"/>
    <d v="1981-05-26T00:00:00"/>
    <n v="44"/>
    <s v="Poland"/>
    <s v="Warsaw"/>
    <s v="Laborer"/>
    <x v="0"/>
    <s v="Fully Meets"/>
    <x v="1"/>
    <n v="117936"/>
  </r>
  <r>
    <n v="1154"/>
    <s v="Meadow"/>
    <s v="Avery"/>
    <d v="2021-09-27T00:00:00"/>
    <d v="2023-02-05T00:00:00"/>
    <n v="16"/>
    <x v="2"/>
    <s v="Production Technician I"/>
    <s v="Andrew Perez"/>
    <s v="meadow.avery@bilearner.com"/>
    <s v="Terminated"/>
    <n v="0"/>
    <n v="1"/>
    <x v="1"/>
    <s v="Part-Time"/>
    <s v="Health"/>
    <x v="1"/>
    <x v="5"/>
    <s v="Field Operations"/>
    <d v="1978-07-27T00:00:00"/>
    <n v="47"/>
    <s v="Poland"/>
    <s v="Warsaw"/>
    <s v="Laborer"/>
    <x v="0"/>
    <s v="Fully Meets"/>
    <x v="1"/>
    <n v="67140"/>
  </r>
  <r>
    <n v="1155"/>
    <s v="Allyson"/>
    <s v="Owen"/>
    <d v="2018-11-17T00:00:00"/>
    <d v="2020-03-12T00:00:00"/>
    <n v="15"/>
    <x v="2"/>
    <s v="Production Technician I"/>
    <s v="Kimberly Marshall"/>
    <s v="allyson.owen@bilearner.com"/>
    <s v="Terminated"/>
    <n v="0"/>
    <n v="1"/>
    <x v="0"/>
    <s v="Temporary"/>
    <s v="Early release of contract"/>
    <x v="2"/>
    <x v="0"/>
    <s v="Finance &amp; Accounting"/>
    <d v="1973-11-23T00:00:00"/>
    <n v="51"/>
    <s v="Poland"/>
    <s v="Wroclaw"/>
    <s v="Clerk"/>
    <x v="0"/>
    <s v="Fully Meets"/>
    <x v="1"/>
    <n v="153528"/>
  </r>
  <r>
    <n v="1156"/>
    <s v="Francisco"/>
    <s v="Simon"/>
    <d v="2019-07-22T00:00:00"/>
    <d v="2023-02-28T00:00:00"/>
    <n v="43"/>
    <x v="1"/>
    <s v="Production Technician I"/>
    <s v="Ashley Washington"/>
    <s v="francisco.simon@bilearner.com"/>
    <s v="Terminated"/>
    <n v="0"/>
    <n v="1"/>
    <x v="0"/>
    <s v="Full-Time"/>
    <s v="Early release of contract"/>
    <x v="2"/>
    <x v="5"/>
    <s v="Billable Consultants"/>
    <d v="1982-02-07T00:00:00"/>
    <n v="43"/>
    <s v="Poland"/>
    <s v="Warsaw"/>
    <s v="Project Manager"/>
    <x v="1"/>
    <s v="Fully Meets"/>
    <x v="1"/>
    <n v="233592"/>
  </r>
  <r>
    <n v="1157"/>
    <s v="Trent"/>
    <s v="Christian"/>
    <d v="2019-02-10T00:00:00"/>
    <m/>
    <n v="79"/>
    <x v="0"/>
    <s v="Production Technician I"/>
    <s v="Kristen Chan"/>
    <s v="trent.christian@bilearner.com"/>
    <s v="Active"/>
    <n v="1"/>
    <n v="0"/>
    <x v="2"/>
    <s v="Temporary"/>
    <m/>
    <x v="0"/>
    <x v="5"/>
    <s v="Wireline Construction"/>
    <d v="1969-06-18T00:00:00"/>
    <n v="56"/>
    <s v="Poland"/>
    <s v="Warsaw"/>
    <s v="Manager"/>
    <x v="1"/>
    <s v="Fully Meets"/>
    <x v="1"/>
    <n v="63060"/>
  </r>
  <r>
    <n v="1158"/>
    <s v="Chaya"/>
    <s v="Boyd"/>
    <d v="2018-11-22T00:00:00"/>
    <d v="2020-07-19T00:00:00"/>
    <n v="19"/>
    <x v="2"/>
    <s v="Production Technician I"/>
    <s v="Sean Ellis"/>
    <s v="chaya.boyd@bilearner.com"/>
    <s v="Terminated"/>
    <n v="0"/>
    <n v="1"/>
    <x v="1"/>
    <s v="Full-Time"/>
    <s v="Health"/>
    <x v="1"/>
    <x v="5"/>
    <s v="Field Operations"/>
    <d v="1985-02-03T00:00:00"/>
    <n v="40"/>
    <s v="Poland"/>
    <s v="Warsaw"/>
    <s v="Technician"/>
    <x v="1"/>
    <s v="Fully Meets"/>
    <x v="1"/>
    <n v="107664"/>
  </r>
  <r>
    <n v="1159"/>
    <s v="Nehemiah"/>
    <s v="Rivas"/>
    <d v="2023-04-23T00:00:00"/>
    <m/>
    <n v="29"/>
    <x v="1"/>
    <s v="Production Technician I"/>
    <s v="Jennifer Cox"/>
    <s v="nehemiah.rivas@bilearner.com"/>
    <s v="Active"/>
    <n v="1"/>
    <n v="0"/>
    <x v="2"/>
    <s v="Temporary"/>
    <m/>
    <x v="0"/>
    <x v="5"/>
    <s v="Splicing"/>
    <d v="1999-09-19T00:00:00"/>
    <n v="26"/>
    <s v="Poland"/>
    <s v="Krakow"/>
    <s v="Splicer"/>
    <x v="1"/>
    <s v="Fully Meets"/>
    <x v="1"/>
    <n v="66900"/>
  </r>
  <r>
    <n v="1160"/>
    <s v="Wyatt"/>
    <s v="Spence"/>
    <d v="2022-12-26T00:00:00"/>
    <d v="2023-05-23T00:00:00"/>
    <n v="4"/>
    <x v="4"/>
    <s v="Production Technician I"/>
    <s v="Kevin Coleman"/>
    <s v="wyatt.spence@bilearner.com"/>
    <s v="Active"/>
    <n v="1"/>
    <n v="0"/>
    <x v="2"/>
    <s v="Full-Time"/>
    <m/>
    <x v="0"/>
    <x v="5"/>
    <s v="General - Con"/>
    <d v="1982-01-20T00:00:00"/>
    <n v="43"/>
    <s v="Poland"/>
    <s v="Warsaw"/>
    <s v="Flagger"/>
    <x v="0"/>
    <s v="Fully Meets"/>
    <x v="1"/>
    <n v="41616"/>
  </r>
  <r>
    <n v="1161"/>
    <s v="Abram"/>
    <s v="Fisher"/>
    <d v="2020-06-14T00:00:00"/>
    <m/>
    <n v="63"/>
    <x v="0"/>
    <s v="Production Technician I"/>
    <s v="Brian Henderson"/>
    <s v="abram.fisher@bilearner.com"/>
    <s v="Active"/>
    <n v="1"/>
    <n v="0"/>
    <x v="0"/>
    <s v="Part-Time"/>
    <m/>
    <x v="0"/>
    <x v="5"/>
    <s v="Yard (Material Handling)"/>
    <d v="1999-06-13T00:00:00"/>
    <n v="26"/>
    <s v="Poland"/>
    <s v="Warsaw"/>
    <s v="Runner"/>
    <x v="0"/>
    <s v="Fully Meets"/>
    <x v="1"/>
    <n v="372468"/>
  </r>
  <r>
    <n v="1162"/>
    <s v="Jayleen"/>
    <s v="Oconnell"/>
    <d v="2022-03-29T00:00:00"/>
    <d v="2023-05-20T00:00:00"/>
    <n v="13"/>
    <x v="2"/>
    <s v="Production Technician I"/>
    <s v="Alyssa Myers DVM"/>
    <s v="jayleen.oconnell@bilearner.com"/>
    <s v="Active"/>
    <n v="1"/>
    <n v="0"/>
    <x v="1"/>
    <s v="Temporary"/>
    <m/>
    <x v="0"/>
    <x v="5"/>
    <s v="General - Con"/>
    <d v="1975-03-24T00:00:00"/>
    <n v="50"/>
    <s v="Poland"/>
    <s v="Warsaw"/>
    <s v="Laborer"/>
    <x v="0"/>
    <s v="Fully Meets"/>
    <x v="1"/>
    <n v="112104"/>
  </r>
  <r>
    <n v="1163"/>
    <s v="Jordon"/>
    <s v="Meadows"/>
    <d v="2022-12-18T00:00:00"/>
    <m/>
    <n v="33"/>
    <x v="1"/>
    <s v="Production Manager"/>
    <s v="Julie Griffin"/>
    <s v="jordon.meadows@bilearner.com"/>
    <s v="Active"/>
    <n v="1"/>
    <n v="0"/>
    <x v="0"/>
    <s v="Part-Time"/>
    <m/>
    <x v="0"/>
    <x v="5"/>
    <s v="Project Management - Con"/>
    <d v="1999-09-29T00:00:00"/>
    <n v="26"/>
    <s v="Poland"/>
    <s v="Wroclaw"/>
    <s v="Manager"/>
    <x v="0"/>
    <s v="Fully Meets"/>
    <x v="1"/>
    <n v="67968"/>
  </r>
  <r>
    <n v="1164"/>
    <s v="Justice"/>
    <s v="Pineda"/>
    <d v="2019-03-21T00:00:00"/>
    <m/>
    <n v="78"/>
    <x v="0"/>
    <s v="Production Manager"/>
    <s v="Curtis Fitzpatrick"/>
    <s v="justice.pineda@bilearner.com"/>
    <s v="Active"/>
    <n v="1"/>
    <n v="0"/>
    <x v="2"/>
    <s v="Part-Time"/>
    <m/>
    <x v="0"/>
    <x v="5"/>
    <s v="General - Sga"/>
    <d v="1993-10-29T00:00:00"/>
    <n v="31"/>
    <s v="Poland"/>
    <s v="Lublin"/>
    <s v="Project Coordinator"/>
    <x v="0"/>
    <s v="Fully Meets"/>
    <x v="1"/>
    <n v="69348"/>
  </r>
  <r>
    <n v="1165"/>
    <s v="Isiah"/>
    <s v="Decker"/>
    <d v="2021-02-08T00:00:00"/>
    <m/>
    <n v="55"/>
    <x v="1"/>
    <s v="Production Manager"/>
    <s v="Elizabeth Garcia"/>
    <s v="isiah.decker@bilearner.com"/>
    <s v="Active"/>
    <n v="1"/>
    <n v="0"/>
    <x v="1"/>
    <s v="Full-Time"/>
    <m/>
    <x v="0"/>
    <x v="5"/>
    <s v="Field Operations"/>
    <d v="1982-07-06T00:00:00"/>
    <n v="43"/>
    <s v="Poland"/>
    <s v="Warsaw"/>
    <s v="Laborer"/>
    <x v="0"/>
    <s v="Fully Meets"/>
    <x v="1"/>
    <n v="488800"/>
  </r>
  <r>
    <n v="1166"/>
    <s v="Giada"/>
    <s v="Boone"/>
    <d v="2022-06-06T00:00:00"/>
    <m/>
    <n v="40"/>
    <x v="1"/>
    <s v="Production Technician II"/>
    <s v="Michelle Castillo"/>
    <s v="giada.boone@bilearner.com"/>
    <s v="Active"/>
    <n v="1"/>
    <n v="0"/>
    <x v="1"/>
    <s v="Temporary"/>
    <m/>
    <x v="0"/>
    <x v="5"/>
    <s v="Field Operations"/>
    <d v="1982-12-20T00:00:00"/>
    <n v="42"/>
    <s v="Poland"/>
    <s v="Warsaw"/>
    <s v="Foreman"/>
    <x v="1"/>
    <s v="Fully Meets"/>
    <x v="1"/>
    <n v="46044"/>
  </r>
  <r>
    <n v="1167"/>
    <s v="Camryn"/>
    <s v="Guerra"/>
    <d v="2021-11-01T00:00:00"/>
    <m/>
    <n v="47"/>
    <x v="1"/>
    <s v="Production Technician II"/>
    <s v="Caroline Grant"/>
    <s v="camryn.guerra@bilearner.com"/>
    <s v="Active"/>
    <n v="1"/>
    <n v="0"/>
    <x v="0"/>
    <s v="Full-Time"/>
    <m/>
    <x v="0"/>
    <x v="5"/>
    <s v="Field Operations"/>
    <d v="1998-01-17T00:00:00"/>
    <n v="27"/>
    <s v="Poland"/>
    <s v="Warsaw"/>
    <s v="Laborer"/>
    <x v="0"/>
    <s v="Fully Meets"/>
    <x v="1"/>
    <n v="26664"/>
  </r>
  <r>
    <n v="1168"/>
    <s v="Melody"/>
    <s v="Rollins"/>
    <d v="2023-01-19T00:00:00"/>
    <m/>
    <n v="32"/>
    <x v="1"/>
    <s v="Production Technician II"/>
    <s v="Mark Ellis"/>
    <s v="melody.rollins@bilearner.com"/>
    <s v="Active"/>
    <n v="1"/>
    <n v="0"/>
    <x v="0"/>
    <s v="Full-Time"/>
    <m/>
    <x v="0"/>
    <x v="5"/>
    <s v="Field Operations"/>
    <d v="1998-06-01T00:00:00"/>
    <n v="27"/>
    <s v="Poland"/>
    <s v="Warsaw"/>
    <s v="Assistant"/>
    <x v="0"/>
    <s v="Fully Meets"/>
    <x v="1"/>
    <n v="139380"/>
  </r>
  <r>
    <n v="1169"/>
    <s v="Lucia"/>
    <s v="Cummings"/>
    <d v="2020-07-30T00:00:00"/>
    <m/>
    <n v="62"/>
    <x v="0"/>
    <s v="Production Technician II"/>
    <s v="Mrs. Danielle Dickerson DDS"/>
    <s v="lucia.cummings@bilearner.com"/>
    <s v="Active"/>
    <n v="1"/>
    <n v="0"/>
    <x v="0"/>
    <s v="Part-Time"/>
    <m/>
    <x v="0"/>
    <x v="5"/>
    <s v="Field Operations"/>
    <d v="1996-08-27T00:00:00"/>
    <n v="29"/>
    <s v="Poland"/>
    <s v="Warsaw"/>
    <s v="Operator"/>
    <x v="0"/>
    <s v="Fully Meets"/>
    <x v="1"/>
    <n v="85512"/>
  </r>
  <r>
    <n v="1170"/>
    <s v="Jaylen"/>
    <s v="Serrano"/>
    <d v="2023-07-16T00:00:00"/>
    <m/>
    <n v="26"/>
    <x v="1"/>
    <s v="Production Technician II"/>
    <s v="Stacy Ellis"/>
    <s v="jaylen.serrano@bilearner.com"/>
    <s v="Active"/>
    <n v="1"/>
    <n v="0"/>
    <x v="2"/>
    <s v="Full-Time"/>
    <m/>
    <x v="0"/>
    <x v="5"/>
    <s v="Underground"/>
    <d v="1992-06-06T00:00:00"/>
    <n v="33"/>
    <s v="Poland"/>
    <s v="Poznan"/>
    <s v="Laborer"/>
    <x v="0"/>
    <s v="Fully Meets"/>
    <x v="1"/>
    <n v="48780"/>
  </r>
  <r>
    <n v="1171"/>
    <s v="Jayson"/>
    <s v="Bright"/>
    <d v="2022-06-16T00:00:00"/>
    <m/>
    <n v="39"/>
    <x v="1"/>
    <s v="Production Technician I"/>
    <s v="Hannah Bailey"/>
    <s v="jayson.bright@bilearner.com"/>
    <s v="Active"/>
    <n v="1"/>
    <n v="0"/>
    <x v="2"/>
    <s v="Part-Time"/>
    <m/>
    <x v="0"/>
    <x v="5"/>
    <s v="Field Operations"/>
    <d v="1981-03-27T00:00:00"/>
    <n v="44"/>
    <s v="Poland"/>
    <s v="Warsaw"/>
    <s v="Laborer"/>
    <x v="0"/>
    <s v="Fully Meets"/>
    <x v="1"/>
    <n v="81930.48"/>
  </r>
  <r>
    <n v="1172"/>
    <s v="Carlie"/>
    <s v="Wilkerson"/>
    <d v="2021-06-13T00:00:00"/>
    <d v="2022-05-27T00:00:00"/>
    <n v="11"/>
    <x v="3"/>
    <s v="Production Technician I"/>
    <s v="Charles Rogers"/>
    <s v="carlie.wilkerson@bilearner.com"/>
    <s v="Terminated"/>
    <n v="0"/>
    <n v="1"/>
    <x v="1"/>
    <s v="Full-Time"/>
    <s v="Health"/>
    <x v="1"/>
    <x v="5"/>
    <s v="Engineers"/>
    <d v="1996-05-10T00:00:00"/>
    <n v="29"/>
    <s v="Poland"/>
    <s v="Warsaw"/>
    <s v="Engineer"/>
    <x v="1"/>
    <s v="Fully Meets"/>
    <x v="1"/>
    <n v="131208"/>
  </r>
  <r>
    <n v="1173"/>
    <s v="Kaylyn"/>
    <s v="Patrick"/>
    <d v="2020-11-14T00:00:00"/>
    <d v="2021-11-01T00:00:00"/>
    <n v="11"/>
    <x v="3"/>
    <s v="Production Technician I"/>
    <s v="Christine Foster"/>
    <s v="kaylyn.patrick@bilearner.com"/>
    <s v="Terminated"/>
    <n v="0"/>
    <n v="1"/>
    <x v="1"/>
    <s v="Full-Time"/>
    <s v="Health"/>
    <x v="1"/>
    <x v="5"/>
    <s v="Isp"/>
    <d v="1989-11-23T00:00:00"/>
    <n v="35"/>
    <s v="Poland"/>
    <s v="Wroclaw"/>
    <s v="Manager"/>
    <x v="0"/>
    <s v="Fully Meets"/>
    <x v="1"/>
    <n v="203076"/>
  </r>
  <r>
    <n v="1174"/>
    <s v="Evie"/>
    <s v="Pope"/>
    <d v="2020-06-16T00:00:00"/>
    <d v="2023-03-13T00:00:00"/>
    <n v="32"/>
    <x v="1"/>
    <s v="Production Technician I"/>
    <s v="Tyler Brown"/>
    <s v="evie.pope@bilearner.com"/>
    <s v="Terminated"/>
    <n v="0"/>
    <n v="1"/>
    <x v="1"/>
    <s v="Temporary"/>
    <s v="Health"/>
    <x v="1"/>
    <x v="5"/>
    <s v="Field Operations"/>
    <d v="1996-04-13T00:00:00"/>
    <n v="29"/>
    <s v="Poland"/>
    <s v="Lublin"/>
    <s v="Construction Manager"/>
    <x v="0"/>
    <s v="Fully Meets"/>
    <x v="1"/>
    <n v="78504"/>
  </r>
  <r>
    <n v="1175"/>
    <s v="Nayeli"/>
    <s v="Kelley"/>
    <d v="2018-12-20T00:00:00"/>
    <d v="2020-12-24T00:00:00"/>
    <n v="24"/>
    <x v="1"/>
    <s v="Production Technician I"/>
    <s v="Holly Nichols"/>
    <s v="nayeli.kelley@bilearner.com"/>
    <s v="Terminated"/>
    <n v="0"/>
    <n v="1"/>
    <x v="1"/>
    <s v="Part-Time"/>
    <s v="Health"/>
    <x v="1"/>
    <x v="5"/>
    <s v="Catv"/>
    <d v="1981-08-14T00:00:00"/>
    <n v="44"/>
    <s v="Poland"/>
    <s v="Warsaw"/>
    <s v="Laborer"/>
    <x v="0"/>
    <s v="Fully Meets"/>
    <x v="1"/>
    <n v="16835"/>
  </r>
  <r>
    <n v="1176"/>
    <s v="Krista"/>
    <s v="Franco"/>
    <d v="2022-10-29T00:00:00"/>
    <m/>
    <n v="35"/>
    <x v="1"/>
    <s v="Production Technician I"/>
    <s v="Jennifer Phillips"/>
    <s v="krista.franco@bilearner.com"/>
    <s v="Active"/>
    <n v="1"/>
    <n v="0"/>
    <x v="0"/>
    <s v="Part-Time"/>
    <m/>
    <x v="0"/>
    <x v="5"/>
    <s v="Engineers"/>
    <d v="1990-06-20T00:00:00"/>
    <n v="35"/>
    <s v="Poland"/>
    <s v="Warsaw"/>
    <s v="Project Manager"/>
    <x v="0"/>
    <s v="Fully Meets"/>
    <x v="1"/>
    <n v="128149.56"/>
  </r>
  <r>
    <n v="1177"/>
    <s v="Teresa"/>
    <s v="Farrell"/>
    <d v="2020-07-20T00:00:00"/>
    <m/>
    <n v="62"/>
    <x v="0"/>
    <s v="Production Technician I"/>
    <s v="Shannon Cruz"/>
    <s v="teresa.farrell@bilearner.com"/>
    <s v="Active"/>
    <n v="1"/>
    <n v="0"/>
    <x v="0"/>
    <s v="Temporary"/>
    <m/>
    <x v="0"/>
    <x v="5"/>
    <s v="Aerial"/>
    <d v="1992-03-08T00:00:00"/>
    <n v="33"/>
    <s v="Poland"/>
    <s v="Warsaw"/>
    <s v="Lineman"/>
    <x v="0"/>
    <s v="Fully Meets"/>
    <x v="1"/>
    <n v="160044"/>
  </r>
  <r>
    <n v="1178"/>
    <s v="Dorian"/>
    <s v="Fox"/>
    <d v="2021-10-03T00:00:00"/>
    <d v="2021-12-19T00:00:00"/>
    <n v="2"/>
    <x v="4"/>
    <s v="Production Technician I"/>
    <s v="Jamie Lowe"/>
    <s v="dorian.fox@bilearner.com"/>
    <s v="Terminated"/>
    <n v="0"/>
    <n v="1"/>
    <x v="0"/>
    <s v="Part-Time"/>
    <s v="Early release of contract"/>
    <x v="2"/>
    <x v="5"/>
    <s v="Field Operations"/>
    <d v="1997-05-28T00:00:00"/>
    <n v="28"/>
    <s v="Poland"/>
    <s v="Warsaw"/>
    <s v="Laborer"/>
    <x v="1"/>
    <s v="Fully Meets"/>
    <x v="1"/>
    <n v="422598"/>
  </r>
  <r>
    <n v="1179"/>
    <s v="Madeleine"/>
    <s v="Sherman"/>
    <d v="2022-07-16T00:00:00"/>
    <m/>
    <n v="38"/>
    <x v="1"/>
    <s v="Production Technician I"/>
    <s v="Paige Calderon"/>
    <s v="madeleine.sherman@bilearner.com"/>
    <s v="Active"/>
    <n v="1"/>
    <n v="0"/>
    <x v="2"/>
    <s v="Full-Time"/>
    <m/>
    <x v="0"/>
    <x v="5"/>
    <s v="Aerial"/>
    <d v="1984-02-04T00:00:00"/>
    <n v="41"/>
    <s v="Poland"/>
    <s v="Warsaw"/>
    <s v="Supervisor"/>
    <x v="1"/>
    <s v="Fully Meets"/>
    <x v="1"/>
    <n v="89400"/>
  </r>
  <r>
    <n v="1180"/>
    <s v="Allan"/>
    <s v="Butler"/>
    <d v="2020-06-30T00:00:00"/>
    <m/>
    <n v="63"/>
    <x v="0"/>
    <s v="Production Technician I"/>
    <s v="Jacob Taylor"/>
    <s v="allan.butler@bilearner.com"/>
    <s v="Active"/>
    <n v="1"/>
    <n v="0"/>
    <x v="1"/>
    <s v="Full-Time"/>
    <m/>
    <x v="0"/>
    <x v="5"/>
    <s v="Underground"/>
    <d v="1985-01-30T00:00:00"/>
    <n v="40"/>
    <s v="Poland"/>
    <s v="Warsaw"/>
    <s v="Laborer"/>
    <x v="1"/>
    <s v="Fully Meets"/>
    <x v="1"/>
    <n v="95948.28"/>
  </r>
  <r>
    <n v="1181"/>
    <s v="Nevaeh"/>
    <s v="Davila"/>
    <d v="2021-06-13T00:00:00"/>
    <m/>
    <n v="51"/>
    <x v="1"/>
    <s v="Production Technician I"/>
    <s v="Sandra Pollard"/>
    <s v="nevaeh.davila@bilearner.com"/>
    <s v="Active"/>
    <n v="1"/>
    <n v="0"/>
    <x v="1"/>
    <s v="Part-Time"/>
    <m/>
    <x v="0"/>
    <x v="5"/>
    <s v="Wireline Construction"/>
    <d v="1978-02-07T00:00:00"/>
    <n v="47"/>
    <s v="Poland"/>
    <s v="Wroclaw"/>
    <s v="Laborer"/>
    <x v="1"/>
    <s v="Fully Meets"/>
    <x v="1"/>
    <n v="37200"/>
  </r>
  <r>
    <n v="1182"/>
    <s v="Gunnar"/>
    <s v="Webster"/>
    <d v="2020-12-29T00:00:00"/>
    <d v="2022-10-24T00:00:00"/>
    <n v="21"/>
    <x v="2"/>
    <s v="Production Technician I"/>
    <s v="Alex Cox"/>
    <s v="gunnar.webster@bilearner.com"/>
    <s v="Active"/>
    <n v="1"/>
    <n v="0"/>
    <x v="1"/>
    <s v="Temporary"/>
    <m/>
    <x v="0"/>
    <x v="5"/>
    <s v="Splicing"/>
    <d v="1993-03-12T00:00:00"/>
    <n v="32"/>
    <s v="Poland"/>
    <s v="Wroclaw"/>
    <s v="Splicer"/>
    <x v="0"/>
    <s v="Fully Meets"/>
    <x v="1"/>
    <n v="250692"/>
  </r>
  <r>
    <n v="1183"/>
    <s v="Aydin"/>
    <s v="Tate"/>
    <d v="2022-02-03T00:00:00"/>
    <m/>
    <n v="44"/>
    <x v="1"/>
    <s v="Production Technician I"/>
    <s v="Jon Adams"/>
    <s v="aydin.tate@bilearner.com"/>
    <s v="Active"/>
    <n v="1"/>
    <n v="0"/>
    <x v="2"/>
    <s v="Full-Time"/>
    <m/>
    <x v="0"/>
    <x v="5"/>
    <s v="Catv"/>
    <d v="1992-11-26T00:00:00"/>
    <n v="32"/>
    <s v="Poland"/>
    <s v="Warsaw"/>
    <s v="Technician"/>
    <x v="0"/>
    <s v="Fully Meets"/>
    <x v="1"/>
    <n v="128748"/>
  </r>
  <r>
    <n v="1184"/>
    <s v="Patrick"/>
    <s v="Mckinney"/>
    <d v="2022-01-10T00:00:00"/>
    <d v="2023-05-11T00:00:00"/>
    <n v="16"/>
    <x v="2"/>
    <s v="Production Technician I"/>
    <s v="Cassandra Cox"/>
    <s v="patrick.mckinney@bilearner.com"/>
    <s v="Active"/>
    <n v="1"/>
    <n v="0"/>
    <x v="1"/>
    <s v="Temporary"/>
    <m/>
    <x v="0"/>
    <x v="5"/>
    <s v="Wireline Construction"/>
    <d v="1985-09-10T00:00:00"/>
    <n v="40"/>
    <s v="Poland"/>
    <s v="Krakow"/>
    <s v="Foreman"/>
    <x v="0"/>
    <s v="Fully Meets"/>
    <x v="1"/>
    <n v="485180.04"/>
  </r>
  <r>
    <n v="1185"/>
    <s v="Milagros"/>
    <s v="Foley"/>
    <d v="2018-12-13T00:00:00"/>
    <m/>
    <n v="81"/>
    <x v="0"/>
    <s v="Production Manager"/>
    <s v="Lucas Duffy"/>
    <s v="milagros.foley@bilearner.com"/>
    <s v="Active"/>
    <n v="1"/>
    <n v="0"/>
    <x v="2"/>
    <s v="Full-Time"/>
    <m/>
    <x v="0"/>
    <x v="5"/>
    <s v="Fielders"/>
    <d v="1989-09-14T00:00:00"/>
    <n v="36"/>
    <s v="Poland"/>
    <s v="Wroclaw"/>
    <s v="Engineer"/>
    <x v="0"/>
    <s v="Fully Meets"/>
    <x v="1"/>
    <n v="87276"/>
  </r>
  <r>
    <n v="1186"/>
    <s v="Rachael"/>
    <s v="Buck"/>
    <d v="2021-03-03T00:00:00"/>
    <m/>
    <n v="55"/>
    <x v="1"/>
    <s v="Production Manager"/>
    <s v="Ashley Ellis"/>
    <s v="rachael.buck@bilearner.com"/>
    <s v="Active"/>
    <n v="1"/>
    <n v="0"/>
    <x v="1"/>
    <s v="Temporary"/>
    <m/>
    <x v="0"/>
    <x v="5"/>
    <s v="Splicing"/>
    <d v="1982-10-06T00:00:00"/>
    <n v="43"/>
    <s v="Poland"/>
    <s v="Warsaw"/>
    <s v="Tester"/>
    <x v="0"/>
    <s v="Fully Meets"/>
    <x v="1"/>
    <n v="51876"/>
  </r>
  <r>
    <n v="1187"/>
    <s v="Rigoberto"/>
    <s v="Townsend"/>
    <d v="2021-07-04T00:00:00"/>
    <m/>
    <n v="51"/>
    <x v="1"/>
    <s v="Production Manager"/>
    <s v="Allison Figueroa"/>
    <s v="rigoberto.townsend@bilearner.com"/>
    <s v="Active"/>
    <n v="1"/>
    <n v="0"/>
    <x v="2"/>
    <s v="Full-Time"/>
    <m/>
    <x v="0"/>
    <x v="5"/>
    <s v="Aerial"/>
    <d v="1983-06-28T00:00:00"/>
    <n v="42"/>
    <s v="Poland"/>
    <s v="Warsaw"/>
    <s v="Supervisor"/>
    <x v="0"/>
    <s v="Fully Meets"/>
    <x v="1"/>
    <n v="44040"/>
  </r>
  <r>
    <n v="1188"/>
    <s v="Reagan"/>
    <s v="Odonnell"/>
    <d v="2020-02-06T00:00:00"/>
    <d v="2021-07-21T00:00:00"/>
    <n v="17"/>
    <x v="2"/>
    <s v="Production Technician II"/>
    <s v="Alex Bernard"/>
    <s v="reagan.odonnell@bilearner.com"/>
    <s v="Terminated"/>
    <n v="0"/>
    <n v="1"/>
    <x v="0"/>
    <s v="Part-Time"/>
    <s v="Early release of contract"/>
    <x v="2"/>
    <x v="5"/>
    <s v="General - Sga"/>
    <d v="1992-10-30T00:00:00"/>
    <n v="32"/>
    <s v="Poland"/>
    <s v="Warsaw"/>
    <s v="Estimator"/>
    <x v="1"/>
    <s v="Fully Meets"/>
    <x v="1"/>
    <n v="39576"/>
  </r>
  <r>
    <n v="1189"/>
    <s v="Roy"/>
    <s v="Morse"/>
    <d v="2020-06-28T00:00:00"/>
    <d v="2022-07-11T00:00:00"/>
    <n v="24"/>
    <x v="1"/>
    <s v="Production Technician II"/>
    <s v="Micheal Bryant"/>
    <s v="roy.morse@bilearner.com"/>
    <s v="Terminated"/>
    <n v="0"/>
    <n v="1"/>
    <x v="0"/>
    <s v="Full-Time"/>
    <s v="Contract Termination"/>
    <x v="2"/>
    <x v="5"/>
    <s v="General - Eng"/>
    <d v="1973-07-07T00:00:00"/>
    <n v="52"/>
    <s v="Poland"/>
    <s v="Lublin"/>
    <s v="Engineer"/>
    <x v="0"/>
    <s v="Fully Meets"/>
    <x v="1"/>
    <n v="73296"/>
  </r>
  <r>
    <n v="1190"/>
    <s v="Rafael"/>
    <s v="Buchanan"/>
    <d v="2020-12-22T00:00:00"/>
    <d v="2021-11-20T00:00:00"/>
    <n v="10"/>
    <x v="3"/>
    <s v="Production Technician II"/>
    <s v="Bryan Simpson"/>
    <s v="rafael.buchanan@bilearner.com"/>
    <s v="Terminated"/>
    <n v="0"/>
    <n v="1"/>
    <x v="0"/>
    <s v="Full-Time"/>
    <s v="Early release of contract"/>
    <x v="2"/>
    <x v="5"/>
    <s v="Project Management - Eng"/>
    <d v="1989-01-22T00:00:00"/>
    <n v="36"/>
    <s v="Poland"/>
    <s v="Warsaw"/>
    <s v="Project Manager"/>
    <x v="0"/>
    <s v="Fully Meets"/>
    <x v="1"/>
    <n v="43500"/>
  </r>
  <r>
    <n v="1191"/>
    <s v="Kaitlynn"/>
    <s v="Herman"/>
    <d v="2019-11-24T00:00:00"/>
    <m/>
    <n v="70"/>
    <x v="0"/>
    <s v="Production Technician II"/>
    <s v="Tamara Carter"/>
    <s v="kaitlynn.herman@bilearner.com"/>
    <s v="Active"/>
    <n v="1"/>
    <n v="0"/>
    <x v="1"/>
    <s v="Full-Time"/>
    <m/>
    <x v="0"/>
    <x v="5"/>
    <s v="Wireline Construction"/>
    <d v="1969-07-04T00:00:00"/>
    <n v="56"/>
    <s v="Poland"/>
    <s v="Warsaw"/>
    <s v="Billing"/>
    <x v="0"/>
    <s v="Fully Meets"/>
    <x v="1"/>
    <n v="120708"/>
  </r>
  <r>
    <n v="1192"/>
    <s v="Marquise"/>
    <s v="Santana"/>
    <d v="2022-09-23T00:00:00"/>
    <m/>
    <n v="36"/>
    <x v="1"/>
    <s v="Production Technician II"/>
    <s v="Bryan Harris"/>
    <s v="marquise.santana@bilearner.com"/>
    <s v="Active"/>
    <n v="1"/>
    <n v="0"/>
    <x v="1"/>
    <s v="Full-Time"/>
    <m/>
    <x v="0"/>
    <x v="5"/>
    <s v="General - Con"/>
    <d v="1985-04-18T00:00:00"/>
    <n v="40"/>
    <s v="Poland"/>
    <s v="Warsaw"/>
    <s v="Technician"/>
    <x v="0"/>
    <s v="Fully Meets"/>
    <x v="1"/>
    <n v="115848"/>
  </r>
  <r>
    <n v="1193"/>
    <s v="Jamarion"/>
    <s v="Mitchell"/>
    <d v="2020-02-06T00:00:00"/>
    <d v="2022-01-23T00:00:00"/>
    <n v="23"/>
    <x v="2"/>
    <s v="Production Technician I"/>
    <s v="Anna Meyers"/>
    <s v="jamarion.mitchell@bilearner.com"/>
    <s v="Terminated"/>
    <n v="0"/>
    <n v="1"/>
    <x v="1"/>
    <s v="Temporary"/>
    <s v="Others"/>
    <x v="2"/>
    <x v="5"/>
    <s v="Aerial"/>
    <d v="1983-09-14T00:00:00"/>
    <n v="42"/>
    <s v="Poland"/>
    <s v="Warsaw"/>
    <s v="Foreman"/>
    <x v="0"/>
    <s v="Fully Meets"/>
    <x v="1"/>
    <n v="90960"/>
  </r>
  <r>
    <n v="1194"/>
    <s v="Gabrielle"/>
    <s v="Hardy"/>
    <d v="2019-01-14T00:00:00"/>
    <d v="2021-08-06T00:00:00"/>
    <n v="30"/>
    <x v="1"/>
    <s v="Production Technician I"/>
    <s v="Christopher Levy"/>
    <s v="gabrielle.hardy@bilearner.com"/>
    <s v="Terminated"/>
    <n v="0"/>
    <n v="1"/>
    <x v="1"/>
    <s v="Temporary"/>
    <s v="Health"/>
    <x v="1"/>
    <x v="5"/>
    <s v="Field Operations"/>
    <d v="1991-12-01T00:00:00"/>
    <n v="33"/>
    <s v="Poland"/>
    <s v="Warsaw"/>
    <s v="Foreman"/>
    <x v="1"/>
    <s v="Fully Meets"/>
    <x v="1"/>
    <n v="65400"/>
  </r>
  <r>
    <n v="1195"/>
    <s v="Savion"/>
    <s v="Stokes"/>
    <d v="2019-06-25T00:00:00"/>
    <d v="2022-05-15T00:00:00"/>
    <n v="34"/>
    <x v="1"/>
    <s v="Production Technician I"/>
    <s v="David Maddox"/>
    <s v="savion.stokes@bilearner.com"/>
    <s v="Active"/>
    <n v="1"/>
    <n v="0"/>
    <x v="2"/>
    <s v="Part-Time"/>
    <m/>
    <x v="0"/>
    <x v="5"/>
    <s v="Wireline Construction"/>
    <d v="1973-12-08T00:00:00"/>
    <n v="51"/>
    <s v="Poland"/>
    <s v="Warsaw"/>
    <s v="Foreman"/>
    <x v="0"/>
    <s v="Fully Meets"/>
    <x v="1"/>
    <n v="113975.4"/>
  </r>
  <r>
    <n v="1196"/>
    <s v="Trevin"/>
    <s v="Summers"/>
    <d v="2019-03-09T00:00:00"/>
    <m/>
    <n v="78"/>
    <x v="0"/>
    <s v="Production Technician I"/>
    <s v="John Lambert"/>
    <s v="trevin.summers@bilearner.com"/>
    <s v="Active"/>
    <n v="1"/>
    <n v="0"/>
    <x v="2"/>
    <s v="Temporary"/>
    <m/>
    <x v="0"/>
    <x v="5"/>
    <s v="General - Eng"/>
    <d v="1983-02-24T00:00:00"/>
    <n v="42"/>
    <s v="Poland"/>
    <s v="Warsaw"/>
    <s v="Administrator"/>
    <x v="0"/>
    <s v="Fully Meets"/>
    <x v="1"/>
    <n v="111664"/>
  </r>
  <r>
    <n v="1197"/>
    <s v="Hailie"/>
    <s v="Bell"/>
    <d v="2020-06-13T00:00:00"/>
    <m/>
    <n v="63"/>
    <x v="0"/>
    <s v="Production Technician I"/>
    <s v="Anthony Cross"/>
    <s v="hailie.bell@bilearner.com"/>
    <s v="Active"/>
    <n v="1"/>
    <n v="0"/>
    <x v="1"/>
    <s v="Part-Time"/>
    <m/>
    <x v="0"/>
    <x v="5"/>
    <s v="Safety"/>
    <d v="1982-02-16T00:00:00"/>
    <n v="43"/>
    <s v="Poland"/>
    <s v="Warsaw"/>
    <s v="Administrative"/>
    <x v="0"/>
    <s v="Fully Meets"/>
    <x v="1"/>
    <n v="110237.4"/>
  </r>
  <r>
    <n v="1198"/>
    <s v="Audrey"/>
    <s v="Stevens"/>
    <d v="2019-01-22T00:00:00"/>
    <m/>
    <n v="80"/>
    <x v="0"/>
    <s v="Production Technician I"/>
    <s v="Daniel Blackburn"/>
    <s v="audrey.stevens@bilearner.com"/>
    <s v="Active"/>
    <n v="1"/>
    <n v="0"/>
    <x v="0"/>
    <s v="Part-Time"/>
    <m/>
    <x v="0"/>
    <x v="5"/>
    <s v="Field Operations"/>
    <d v="1971-09-25T00:00:00"/>
    <n v="54"/>
    <s v="Poland"/>
    <s v="Warsaw"/>
    <s v="Laborer"/>
    <x v="0"/>
    <s v="Fully Meets"/>
    <x v="1"/>
    <n v="128800"/>
  </r>
  <r>
    <n v="1199"/>
    <s v="Jason"/>
    <s v="Munoz"/>
    <d v="2020-12-12T00:00:00"/>
    <m/>
    <n v="57"/>
    <x v="1"/>
    <s v="Production Technician I"/>
    <s v="Richard Graves"/>
    <s v="jason.munoz@bilearner.com"/>
    <s v="Active"/>
    <n v="1"/>
    <n v="0"/>
    <x v="1"/>
    <s v="Part-Time"/>
    <m/>
    <x v="0"/>
    <x v="5"/>
    <s v="Field Operations"/>
    <d v="1986-11-27T00:00:00"/>
    <n v="38"/>
    <s v="Poland"/>
    <s v="Warsaw"/>
    <s v="Laborer"/>
    <x v="0"/>
    <s v="Fully Meets"/>
    <x v="1"/>
    <n v="758856"/>
  </r>
  <r>
    <n v="1200"/>
    <s v="Carlee"/>
    <s v="Foley"/>
    <d v="2022-04-27T00:00:00"/>
    <m/>
    <n v="41"/>
    <x v="1"/>
    <s v="Production Technician I"/>
    <s v="Sheryl Scott"/>
    <s v="carlee.foley@bilearner.com"/>
    <s v="Active"/>
    <n v="1"/>
    <n v="0"/>
    <x v="2"/>
    <s v="Full-Time"/>
    <m/>
    <x v="0"/>
    <x v="5"/>
    <s v="General - Con"/>
    <d v="1986-02-14T00:00:00"/>
    <n v="39"/>
    <s v="Poland"/>
    <s v="Lublin"/>
    <s v="Laborer"/>
    <x v="0"/>
    <s v="Fully Meets"/>
    <x v="1"/>
    <n v="838418"/>
  </r>
  <r>
    <n v="1201"/>
    <s v="Sarahi"/>
    <s v="Dodson"/>
    <d v="2022-04-11T00:00:00"/>
    <d v="2022-09-26T00:00:00"/>
    <n v="5"/>
    <x v="4"/>
    <s v="Production Technician I"/>
    <s v="Robert Hill"/>
    <s v="sarahi.dodson@bilearner.com"/>
    <s v="Terminated"/>
    <n v="0"/>
    <n v="1"/>
    <x v="0"/>
    <s v="Part-Time"/>
    <s v="Early release of contract"/>
    <x v="2"/>
    <x v="5"/>
    <s v="General - Con"/>
    <d v="1997-11-25T00:00:00"/>
    <n v="27"/>
    <s v="Poland"/>
    <s v="Warsaw"/>
    <s v="Flagger"/>
    <x v="1"/>
    <s v="Fully Meets"/>
    <x v="1"/>
    <n v="790272"/>
  </r>
  <r>
    <n v="1202"/>
    <s v="Faith"/>
    <s v="Carey"/>
    <d v="2022-09-01T00:00:00"/>
    <d v="2022-12-02T00:00:00"/>
    <n v="3"/>
    <x v="4"/>
    <s v="Production Technician I"/>
    <s v="Emily Rogers"/>
    <s v="faith.carey@bilearner.com"/>
    <s v="Terminated"/>
    <n v="0"/>
    <n v="1"/>
    <x v="0"/>
    <s v="Temporary"/>
    <s v="Early release of contract"/>
    <x v="2"/>
    <x v="5"/>
    <s v="Wireline Construction"/>
    <d v="1988-09-26T00:00:00"/>
    <n v="37"/>
    <s v="Poland"/>
    <s v="Wroclaw"/>
    <s v="Model Assistant"/>
    <x v="1"/>
    <s v="Fully Meets"/>
    <x v="1"/>
    <n v="828002"/>
  </r>
  <r>
    <n v="1203"/>
    <s v="Mylie"/>
    <s v="Salazar"/>
    <d v="2018-09-08T00:00:00"/>
    <m/>
    <n v="84"/>
    <x v="0"/>
    <s v="Production Technician I"/>
    <s v="Jasmine Johnson"/>
    <s v="mylie.salazar@bilearner.com"/>
    <s v="Active"/>
    <n v="1"/>
    <n v="0"/>
    <x v="0"/>
    <s v="Part-Time"/>
    <m/>
    <x v="0"/>
    <x v="5"/>
    <s v="Engineers"/>
    <d v="2000-05-12T00:00:00"/>
    <n v="25"/>
    <s v="Poland"/>
    <s v="Warsaw"/>
    <s v="Engineer"/>
    <x v="1"/>
    <s v="Fully Meets"/>
    <x v="1"/>
    <n v="669872"/>
  </r>
  <r>
    <n v="1204"/>
    <s v="Pablo"/>
    <s v="Parker"/>
    <d v="2022-11-24T00:00:00"/>
    <d v="2023-08-05T00:00:00"/>
    <n v="8"/>
    <x v="3"/>
    <s v="Production Technician I"/>
    <s v="Melissa Tucker"/>
    <s v="pablo.parker@bilearner.com"/>
    <s v="Active"/>
    <n v="1"/>
    <n v="0"/>
    <x v="1"/>
    <s v="Temporary"/>
    <m/>
    <x v="0"/>
    <x v="5"/>
    <s v="General - Sga"/>
    <d v="1967-02-03T00:00:00"/>
    <n v="58"/>
    <s v="Poland"/>
    <s v="Warsaw"/>
    <s v="Vp"/>
    <x v="1"/>
    <s v="Fully Meets"/>
    <x v="1"/>
    <n v="109642.4"/>
  </r>
  <r>
    <n v="1205"/>
    <s v="Ulises"/>
    <s v="Shea"/>
    <d v="2020-07-23T00:00:00"/>
    <m/>
    <n v="62"/>
    <x v="0"/>
    <s v="Production Technician I"/>
    <s v="Timothy Higgins"/>
    <s v="ulises.shea@bilearner.com"/>
    <s v="Active"/>
    <n v="1"/>
    <n v="0"/>
    <x v="1"/>
    <s v="Part-Time"/>
    <m/>
    <x v="0"/>
    <x v="5"/>
    <s v="Yard (Material Handling)"/>
    <d v="1961-10-28T00:00:00"/>
    <n v="63"/>
    <s v="Poland"/>
    <s v="Wroclaw"/>
    <s v="Shop"/>
    <x v="0"/>
    <s v="Fully Meets"/>
    <x v="1"/>
    <n v="778358"/>
  </r>
  <r>
    <n v="1206"/>
    <s v="Bethany"/>
    <s v="Terry"/>
    <d v="2018-12-28T00:00:00"/>
    <d v="2023-05-15T00:00:00"/>
    <n v="52"/>
    <x v="1"/>
    <s v="Production Technician I"/>
    <s v="Richard Scott"/>
    <s v="bethany.terry@bilearner.com"/>
    <s v="Active"/>
    <n v="1"/>
    <n v="0"/>
    <x v="2"/>
    <s v="Part-Time"/>
    <m/>
    <x v="0"/>
    <x v="5"/>
    <s v="Engineers"/>
    <d v="1994-08-29T00:00:00"/>
    <n v="31"/>
    <s v="Poland"/>
    <s v="Wroclaw"/>
    <s v="Drafter"/>
    <x v="0"/>
    <s v="Fully Meets"/>
    <x v="1"/>
    <n v="31950"/>
  </r>
  <r>
    <n v="1207"/>
    <s v="Kamari"/>
    <s v="Holloway"/>
    <d v="2019-10-01T00:00:00"/>
    <m/>
    <n v="72"/>
    <x v="0"/>
    <s v="Production Technician I"/>
    <s v="Hunter Hill"/>
    <s v="kamari.holloway@bilearner.com"/>
    <s v="Active"/>
    <n v="1"/>
    <n v="0"/>
    <x v="0"/>
    <s v="Full-Time"/>
    <m/>
    <x v="0"/>
    <x v="5"/>
    <s v="Wireline Construction"/>
    <d v="1982-05-29T00:00:00"/>
    <n v="43"/>
    <s v="Poland"/>
    <s v="Warsaw"/>
    <s v="Laborer"/>
    <x v="0"/>
    <s v="Fully Meets"/>
    <x v="1"/>
    <n v="255840"/>
  </r>
  <r>
    <n v="1208"/>
    <s v="Jazlene"/>
    <s v="Mcdaniel"/>
    <d v="2019-08-17T00:00:00"/>
    <d v="2019-10-25T00:00:00"/>
    <n v="2"/>
    <x v="4"/>
    <s v="Production Manager"/>
    <s v="Melissa Greene"/>
    <s v="jazlene.mcdaniel@bilearner.com"/>
    <s v="Active"/>
    <n v="1"/>
    <n v="0"/>
    <x v="0"/>
    <s v="Part-Time"/>
    <m/>
    <x v="0"/>
    <x v="5"/>
    <s v="Wireline Construction"/>
    <d v="1975-10-12T00:00:00"/>
    <n v="49"/>
    <s v="Poland"/>
    <s v="Warsaw"/>
    <s v="Laborer"/>
    <x v="0"/>
    <s v="Fully Meets"/>
    <x v="1"/>
    <n v="97332"/>
  </r>
  <r>
    <n v="1209"/>
    <s v="Dane"/>
    <s v="Kelly"/>
    <d v="2023-05-31T00:00:00"/>
    <m/>
    <n v="28"/>
    <x v="1"/>
    <s v="Production Manager"/>
    <s v="Edwin Guerrero"/>
    <s v="dane.kelly@bilearner.com"/>
    <s v="Active"/>
    <n v="1"/>
    <n v="0"/>
    <x v="2"/>
    <s v="Part-Time"/>
    <m/>
    <x v="0"/>
    <x v="5"/>
    <s v="Wireline Construction"/>
    <d v="1997-05-01T00:00:00"/>
    <n v="28"/>
    <s v="Poland"/>
    <s v="Warsaw"/>
    <s v="Foreman"/>
    <x v="0"/>
    <s v="Fully Meets"/>
    <x v="1"/>
    <n v="259704"/>
  </r>
  <r>
    <n v="1210"/>
    <s v="Camila"/>
    <s v="Dunn"/>
    <d v="2020-12-08T00:00:00"/>
    <d v="2023-06-10T00:00:00"/>
    <n v="30"/>
    <x v="1"/>
    <s v="Production Manager"/>
    <s v="Ann Collins"/>
    <s v="camila.dunn@bilearner.com"/>
    <s v="Active"/>
    <n v="1"/>
    <n v="0"/>
    <x v="1"/>
    <s v="Part-Time"/>
    <m/>
    <x v="0"/>
    <x v="5"/>
    <s v="Field Operations"/>
    <d v="1988-06-09T00:00:00"/>
    <n v="37"/>
    <s v="Poland"/>
    <s v="Warsaw"/>
    <s v="Top Hand"/>
    <x v="0"/>
    <s v="Fully Meets"/>
    <x v="1"/>
    <n v="600480"/>
  </r>
  <r>
    <n v="1211"/>
    <s v="Aurora"/>
    <s v="Frederick"/>
    <d v="2018-11-05T00:00:00"/>
    <d v="2023-03-23T00:00:00"/>
    <n v="52"/>
    <x v="1"/>
    <s v="Production Technician II"/>
    <s v="John Miles"/>
    <s v="aurora.frederick@bilearner.com"/>
    <s v="Terminated"/>
    <n v="0"/>
    <n v="1"/>
    <x v="2"/>
    <s v="Part-Time"/>
    <s v="Health"/>
    <x v="1"/>
    <x v="5"/>
    <s v="Field Operations"/>
    <d v="1982-12-07T00:00:00"/>
    <n v="42"/>
    <s v="Poland"/>
    <s v="Warsaw"/>
    <s v="Splicer"/>
    <x v="1"/>
    <s v="Fully Meets"/>
    <x v="1"/>
    <n v="914148"/>
  </r>
  <r>
    <n v="1212"/>
    <s v="Caylee"/>
    <s v="Nunez"/>
    <d v="2020-08-26T00:00:00"/>
    <d v="2023-04-05T00:00:00"/>
    <n v="31"/>
    <x v="1"/>
    <s v="Production Technician II"/>
    <s v="Kevin Mendez"/>
    <s v="caylee.nunez@bilearner.com"/>
    <s v="Terminated"/>
    <n v="0"/>
    <n v="1"/>
    <x v="0"/>
    <s v="Full-Time"/>
    <s v="Early release of contract"/>
    <x v="2"/>
    <x v="5"/>
    <s v="Engineers"/>
    <d v="1984-08-12T00:00:00"/>
    <n v="41"/>
    <s v="Poland"/>
    <s v="Warsaw"/>
    <s v="Project Manager"/>
    <x v="0"/>
    <s v="Fully Meets"/>
    <x v="1"/>
    <n v="162718"/>
  </r>
  <r>
    <n v="1213"/>
    <s v="Tamia"/>
    <s v="Sharp"/>
    <d v="2020-02-23T00:00:00"/>
    <m/>
    <n v="67"/>
    <x v="0"/>
    <s v="Production Technician II"/>
    <s v="Joe Miller"/>
    <s v="tamia.sharp@bilearner.com"/>
    <s v="Active"/>
    <n v="1"/>
    <n v="0"/>
    <x v="2"/>
    <s v="Part-Time"/>
    <m/>
    <x v="0"/>
    <x v="5"/>
    <s v="Project Management - Con"/>
    <d v="1986-01-23T00:00:00"/>
    <n v="39"/>
    <s v="Poland"/>
    <s v="Warsaw"/>
    <s v="Coordinator"/>
    <x v="0"/>
    <s v="Fully Meets"/>
    <x v="1"/>
    <n v="86030"/>
  </r>
  <r>
    <n v="1214"/>
    <s v="Jaliyah"/>
    <s v="Gamble"/>
    <d v="2022-02-12T00:00:00"/>
    <m/>
    <n v="43"/>
    <x v="1"/>
    <s v="Production Technician II"/>
    <s v="Joshua Barnes"/>
    <s v="jaliyah.gamble@bilearner.com"/>
    <s v="Active"/>
    <n v="1"/>
    <n v="0"/>
    <x v="1"/>
    <s v="Full-Time"/>
    <m/>
    <x v="0"/>
    <x v="5"/>
    <s v="Splicing"/>
    <d v="1981-03-02T00:00:00"/>
    <n v="44"/>
    <s v="Poland"/>
    <s v="Warsaw"/>
    <s v="Splicer"/>
    <x v="0"/>
    <s v="Fully Meets"/>
    <x v="1"/>
    <n v="130803"/>
  </r>
  <r>
    <n v="1215"/>
    <s v="Xander"/>
    <s v="Savage"/>
    <d v="2020-02-13T00:00:00"/>
    <m/>
    <n v="67"/>
    <x v="0"/>
    <s v="Production Technician II"/>
    <s v="Daniel Benson"/>
    <s v="xander.savage@bilearner.com"/>
    <s v="Active"/>
    <n v="1"/>
    <n v="0"/>
    <x v="0"/>
    <s v="Temporary"/>
    <m/>
    <x v="0"/>
    <x v="5"/>
    <s v="Aerial"/>
    <d v="1995-06-24T00:00:00"/>
    <n v="30"/>
    <s v="Poland"/>
    <s v="Warsaw"/>
    <s v="Laborer"/>
    <x v="0"/>
    <s v="Fully Meets"/>
    <x v="1"/>
    <n v="73000"/>
  </r>
  <r>
    <n v="1216"/>
    <s v="Marc"/>
    <s v="Crosby"/>
    <d v="2023-02-15T00:00:00"/>
    <d v="2023-03-09T00:00:00"/>
    <n v="0"/>
    <x v="4"/>
    <s v="Production Technician I"/>
    <s v="Andrea Smith"/>
    <s v="marc.crosby@bilearner.com"/>
    <s v="Terminated"/>
    <n v="0"/>
    <n v="1"/>
    <x v="2"/>
    <s v="Part-Time"/>
    <s v="Health"/>
    <x v="1"/>
    <x v="5"/>
    <s v="General - Con"/>
    <d v="1998-01-27T00:00:00"/>
    <n v="27"/>
    <s v="Poland"/>
    <s v="Warsaw"/>
    <s v="Technician"/>
    <x v="0"/>
    <s v="Fully Meets"/>
    <x v="1"/>
    <n v="38300"/>
  </r>
  <r>
    <n v="1217"/>
    <s v="Marques"/>
    <s v="Zimmerman"/>
    <d v="2019-12-03T00:00:00"/>
    <d v="2021-08-31T00:00:00"/>
    <n v="20"/>
    <x v="2"/>
    <s v="Production Technician I"/>
    <s v="Joshua Johns"/>
    <s v="marques.zimmerman@bilearner.com"/>
    <s v="Terminated"/>
    <n v="0"/>
    <n v="1"/>
    <x v="1"/>
    <s v="Part-Time"/>
    <s v="Health"/>
    <x v="1"/>
    <x v="5"/>
    <s v="Wireline Construction"/>
    <d v="1982-11-27T00:00:00"/>
    <n v="42"/>
    <s v="Singapore"/>
    <s v="Singapore"/>
    <s v="Vp"/>
    <x v="1"/>
    <s v="Fully Meets"/>
    <x v="1"/>
    <n v="40344"/>
  </r>
  <r>
    <n v="1218"/>
    <s v="Livia"/>
    <s v="Salazar"/>
    <d v="2018-12-31T00:00:00"/>
    <m/>
    <n v="81"/>
    <x v="0"/>
    <s v="Production Technician I"/>
    <s v="Robert Watts"/>
    <s v="livia.salazar@bilearner.com"/>
    <s v="Active"/>
    <n v="1"/>
    <n v="0"/>
    <x v="1"/>
    <s v="Temporary"/>
    <m/>
    <x v="0"/>
    <x v="5"/>
    <s v="General - Con"/>
    <d v="1975-06-03T00:00:00"/>
    <n v="50"/>
    <s v="Singapore"/>
    <s v="Singapore"/>
    <s v="Locator"/>
    <x v="0"/>
    <s v="Fully Meets"/>
    <x v="1"/>
    <n v="155000"/>
  </r>
  <r>
    <n v="1219"/>
    <s v="Alana"/>
    <s v="Choi"/>
    <d v="2020-01-16T00:00:00"/>
    <d v="2021-02-09T00:00:00"/>
    <n v="12"/>
    <x v="2"/>
    <s v="Production Technician I"/>
    <s v="Kelly Tate"/>
    <s v="alana.choi@bilearner.com"/>
    <s v="Terminated"/>
    <n v="0"/>
    <n v="1"/>
    <x v="2"/>
    <s v="Part-Time"/>
    <s v="Health"/>
    <x v="1"/>
    <x v="5"/>
    <s v="Engineers"/>
    <d v="1991-12-24T00:00:00"/>
    <n v="33"/>
    <s v="Singapore"/>
    <s v="Singapore"/>
    <s v="Engineer"/>
    <x v="0"/>
    <s v="Fully Meets"/>
    <x v="1"/>
    <n v="42120"/>
  </r>
  <r>
    <n v="1220"/>
    <s v="Levi"/>
    <s v="Lawson"/>
    <d v="2018-11-20T00:00:00"/>
    <d v="2020-02-09T00:00:00"/>
    <n v="14"/>
    <x v="2"/>
    <s v="Production Technician I"/>
    <s v="Terry Flores"/>
    <s v="levi.lawson@bilearner.com"/>
    <s v="Terminated"/>
    <n v="0"/>
    <n v="1"/>
    <x v="1"/>
    <s v="Temporary"/>
    <s v="Health"/>
    <x v="1"/>
    <x v="5"/>
    <s v="Executive"/>
    <d v="1985-03-26T00:00:00"/>
    <n v="40"/>
    <s v="Singapore"/>
    <s v="Singapore"/>
    <s v="Vp"/>
    <x v="0"/>
    <s v="Fully Meets"/>
    <x v="1"/>
    <n v="37664"/>
  </r>
  <r>
    <n v="1221"/>
    <s v="Kane"/>
    <s v="Black"/>
    <d v="2022-11-11T00:00:00"/>
    <d v="2023-07-03T00:00:00"/>
    <n v="7"/>
    <x v="3"/>
    <s v="Production Technician I"/>
    <s v="Leslie Davis"/>
    <s v="kane.black@bilearner.com"/>
    <s v="Terminated"/>
    <n v="0"/>
    <n v="1"/>
    <x v="2"/>
    <s v="Part-Time"/>
    <s v="Others"/>
    <x v="2"/>
    <x v="5"/>
    <s v="Yard (Material Handling)"/>
    <d v="1998-10-21T00:00:00"/>
    <n v="26"/>
    <s v="Canada"/>
    <s v="Toronto"/>
    <s v="Coordinator"/>
    <x v="0"/>
    <s v="Fully Meets"/>
    <x v="1"/>
    <n v="95000"/>
  </r>
  <r>
    <n v="1222"/>
    <s v="Paola"/>
    <s v="Weeks"/>
    <d v="2020-12-18T00:00:00"/>
    <d v="2021-07-23T00:00:00"/>
    <n v="7"/>
    <x v="3"/>
    <s v="Production Technician I"/>
    <s v="Sarah Williams"/>
    <s v="paola.weeks@bilearner.com"/>
    <s v="Terminated"/>
    <n v="0"/>
    <n v="1"/>
    <x v="0"/>
    <s v="Part-Time"/>
    <s v="Contract Termination"/>
    <x v="2"/>
    <x v="1"/>
    <s v="People Services"/>
    <d v="1997-07-01T00:00:00"/>
    <n v="28"/>
    <s v="Singapore"/>
    <s v="Singapore"/>
    <s v="Recruiting"/>
    <x v="0"/>
    <s v="Fully Meets"/>
    <x v="1"/>
    <n v="167262.96"/>
  </r>
  <r>
    <n v="1223"/>
    <s v="Brooklynn"/>
    <s v="Mack"/>
    <d v="2021-01-26T00:00:00"/>
    <m/>
    <n v="56"/>
    <x v="1"/>
    <s v="Production Technician I"/>
    <s v="Luke Miller"/>
    <s v="brooklynn.mack@bilearner.com"/>
    <s v="Active"/>
    <n v="1"/>
    <n v="0"/>
    <x v="1"/>
    <s v="Temporary"/>
    <m/>
    <x v="0"/>
    <x v="5"/>
    <s v="Engineers"/>
    <d v="1970-07-07T00:00:00"/>
    <n v="55"/>
    <s v="Singapore"/>
    <s v="Singapore"/>
    <s v="Engineer"/>
    <x v="0"/>
    <s v="Fully Meets"/>
    <x v="1"/>
    <n v="72875"/>
  </r>
  <r>
    <n v="1224"/>
    <s v="Darrell"/>
    <s v="Zamora"/>
    <d v="2021-11-26T00:00:00"/>
    <d v="2022-05-24T00:00:00"/>
    <n v="5"/>
    <x v="4"/>
    <s v="Production Technician I"/>
    <s v="Jeremiah Smith"/>
    <s v="darrell.zamora@bilearner.com"/>
    <s v="Terminated"/>
    <n v="0"/>
    <n v="1"/>
    <x v="2"/>
    <s v="Part-Time"/>
    <s v="Others"/>
    <x v="2"/>
    <x v="5"/>
    <s v="Wireline Construction"/>
    <d v="1999-08-13T00:00:00"/>
    <n v="26"/>
    <s v="Singapore"/>
    <s v="Singapore"/>
    <s v="Administrative"/>
    <x v="1"/>
    <s v="Fully Meets"/>
    <x v="1"/>
    <n v="42000"/>
  </r>
  <r>
    <n v="1225"/>
    <s v="Irvin"/>
    <s v="Warner"/>
    <d v="2023-05-15T00:00:00"/>
    <m/>
    <n v="28"/>
    <x v="1"/>
    <s v="Production Technician I"/>
    <s v="Krista Smith"/>
    <s v="irvin.warner@bilearner.com"/>
    <s v="Active"/>
    <n v="1"/>
    <n v="0"/>
    <x v="0"/>
    <s v="Part-Time"/>
    <m/>
    <x v="0"/>
    <x v="0"/>
    <s v="Finance &amp; Accounting"/>
    <d v="1996-08-27T00:00:00"/>
    <n v="29"/>
    <s v="Singapore"/>
    <s v="Singapore"/>
    <s v="Accounting"/>
    <x v="1"/>
    <s v="Fully Meets"/>
    <x v="1"/>
    <n v="72873"/>
  </r>
  <r>
    <n v="1226"/>
    <s v="Dayton"/>
    <s v="Castro"/>
    <d v="2023-06-20T00:00:00"/>
    <m/>
    <n v="27"/>
    <x v="1"/>
    <s v="Production Technician I"/>
    <s v="Eric Greer"/>
    <s v="dayton.castro@bilearner.com"/>
    <s v="Active"/>
    <n v="1"/>
    <n v="0"/>
    <x v="1"/>
    <s v="Full-Time"/>
    <m/>
    <x v="0"/>
    <x v="5"/>
    <s v="Field Operations"/>
    <d v="1996-07-07T00:00:00"/>
    <n v="29"/>
    <s v="Singapore"/>
    <s v="Singapore"/>
    <s v="Driller"/>
    <x v="1"/>
    <s v="Fully Meets"/>
    <x v="1"/>
    <n v="83249"/>
  </r>
  <r>
    <n v="1227"/>
    <s v="Hailey"/>
    <s v="Mckay"/>
    <d v="2019-08-22T00:00:00"/>
    <d v="2022-06-06T00:00:00"/>
    <n v="33"/>
    <x v="1"/>
    <s v="Production Technician I"/>
    <s v="Hannah Davis"/>
    <s v="hailey.mckay@bilearner.com"/>
    <s v="Active"/>
    <n v="1"/>
    <n v="0"/>
    <x v="2"/>
    <s v="Part-Time"/>
    <m/>
    <x v="0"/>
    <x v="5"/>
    <s v="Billable Consultants"/>
    <d v="1997-09-04T00:00:00"/>
    <n v="28"/>
    <s v="Singapore"/>
    <s v="Singapore"/>
    <s v="Engineer"/>
    <x v="0"/>
    <s v="Fully Meets"/>
    <x v="1"/>
    <n v="71157"/>
  </r>
  <r>
    <n v="1228"/>
    <s v="Jaquan"/>
    <s v="Rowland"/>
    <d v="2021-08-30T00:00:00"/>
    <m/>
    <n v="49"/>
    <x v="1"/>
    <s v="Production Technician I"/>
    <s v="Anthony Murray"/>
    <s v="jaquan.rowland@bilearner.com"/>
    <s v="Active"/>
    <n v="1"/>
    <n v="0"/>
    <x v="0"/>
    <s v="Full-Time"/>
    <m/>
    <x v="0"/>
    <x v="5"/>
    <s v="Fielders"/>
    <d v="1996-04-18T00:00:00"/>
    <n v="29"/>
    <s v="Singapore"/>
    <s v="Singapore"/>
    <s v="Engineer"/>
    <x v="0"/>
    <s v="Fully Meets"/>
    <x v="1"/>
    <n v="106622"/>
  </r>
  <r>
    <n v="1229"/>
    <s v="David"/>
    <s v="Velez"/>
    <d v="2020-01-27T00:00:00"/>
    <m/>
    <n v="68"/>
    <x v="0"/>
    <s v="Production Technician I"/>
    <s v="Michael Torres"/>
    <s v="david.velez@bilearner.com"/>
    <s v="Active"/>
    <n v="1"/>
    <n v="0"/>
    <x v="2"/>
    <s v="Part-Time"/>
    <m/>
    <x v="0"/>
    <x v="5"/>
    <s v="Field Operations"/>
    <d v="1996-04-27T00:00:00"/>
    <n v="29"/>
    <s v="Singapore"/>
    <s v="Singapore"/>
    <s v="Technician"/>
    <x v="0"/>
    <s v="Fully Meets"/>
    <x v="1"/>
    <n v="45742"/>
  </r>
  <r>
    <n v="1230"/>
    <s v="Joslyn"/>
    <s v="Patel"/>
    <d v="2022-03-04T00:00:00"/>
    <m/>
    <n v="43"/>
    <x v="1"/>
    <s v="Production Technician I"/>
    <s v="Claire Baker"/>
    <s v="joslyn.patel@bilearner.com"/>
    <s v="Active"/>
    <n v="1"/>
    <n v="0"/>
    <x v="0"/>
    <s v="Temporary"/>
    <m/>
    <x v="0"/>
    <x v="5"/>
    <s v="Wireline Construction"/>
    <d v="1972-09-27T00:00:00"/>
    <n v="53"/>
    <s v="Singapore"/>
    <s v="Singapore"/>
    <s v="Groundman"/>
    <x v="0"/>
    <s v="Fully Meets"/>
    <x v="1"/>
    <n v="62830"/>
  </r>
  <r>
    <n v="1231"/>
    <s v="Colt"/>
    <s v="Archer"/>
    <d v="2020-03-07T00:00:00"/>
    <m/>
    <n v="66"/>
    <x v="0"/>
    <s v="Production Manager"/>
    <s v="Michael Garcia"/>
    <s v="colt.archer@bilearner.com"/>
    <s v="Active"/>
    <n v="1"/>
    <n v="0"/>
    <x v="0"/>
    <s v="Temporary"/>
    <m/>
    <x v="0"/>
    <x v="5"/>
    <s v="Wireless"/>
    <d v="1995-12-15T00:00:00"/>
    <n v="29"/>
    <s v="Singapore"/>
    <s v="Singapore"/>
    <s v="Laborer"/>
    <x v="0"/>
    <s v="Fully Meets"/>
    <x v="1"/>
    <n v="197800"/>
  </r>
  <r>
    <n v="1232"/>
    <s v="Abbigail"/>
    <s v="Cameron"/>
    <d v="2020-03-19T00:00:00"/>
    <m/>
    <n v="66"/>
    <x v="0"/>
    <s v="Production Manager"/>
    <s v="Mrs. Leslie Simmons"/>
    <s v="abbigail.cameron@bilearner.com"/>
    <s v="Active"/>
    <n v="1"/>
    <n v="0"/>
    <x v="1"/>
    <s v="Full-Time"/>
    <m/>
    <x v="0"/>
    <x v="1"/>
    <s v="People Services"/>
    <d v="1970-10-19T00:00:00"/>
    <n v="54"/>
    <s v="Singapore"/>
    <s v="Singapore"/>
    <s v="Support"/>
    <x v="0"/>
    <s v="Fully Meets"/>
    <x v="1"/>
    <n v="88825"/>
  </r>
  <r>
    <n v="1233"/>
    <s v="Anastasia"/>
    <s v="Escobar"/>
    <d v="2022-07-23T00:00:00"/>
    <m/>
    <n v="38"/>
    <x v="1"/>
    <s v="Production Technician II"/>
    <s v="Hannah Cruz"/>
    <s v="anastasia.escobar@bilearner.com"/>
    <s v="Active"/>
    <n v="1"/>
    <n v="0"/>
    <x v="1"/>
    <s v="Part-Time"/>
    <m/>
    <x v="0"/>
    <x v="5"/>
    <s v="Wireline Construction"/>
    <d v="1982-10-03T00:00:00"/>
    <n v="43"/>
    <s v="Singapore"/>
    <s v="Singapore"/>
    <s v="Project Manager"/>
    <x v="1"/>
    <s v="Fully Meets"/>
    <x v="1"/>
    <n v="76107"/>
  </r>
  <r>
    <n v="1234"/>
    <s v="Ronin"/>
    <s v="Mclaughlin"/>
    <d v="2019-10-18T00:00:00"/>
    <d v="2021-10-03T00:00:00"/>
    <n v="23"/>
    <x v="2"/>
    <s v="Production Technician II"/>
    <s v="Claudia Atkinson"/>
    <s v="ronin.mclaughlin@bilearner.com"/>
    <s v="Terminated"/>
    <n v="0"/>
    <n v="1"/>
    <x v="1"/>
    <s v="Temporary"/>
    <s v="Others"/>
    <x v="2"/>
    <x v="5"/>
    <s v="Sales &amp; Marketing"/>
    <d v="1981-01-28T00:00:00"/>
    <n v="44"/>
    <s v="Singapore"/>
    <s v="Singapore"/>
    <s v="Director"/>
    <x v="0"/>
    <s v="Fully Meets"/>
    <x v="1"/>
    <n v="116966"/>
  </r>
  <r>
    <n v="1235"/>
    <s v="Aliana"/>
    <s v="Pena"/>
    <d v="2020-04-14T00:00:00"/>
    <m/>
    <n v="65"/>
    <x v="0"/>
    <s v="Production Technician II"/>
    <s v="Virginia Castro"/>
    <s v="aliana.pena@bilearner.com"/>
    <s v="Active"/>
    <n v="1"/>
    <n v="0"/>
    <x v="1"/>
    <s v="Full-Time"/>
    <m/>
    <x v="0"/>
    <x v="5"/>
    <s v="General - Con"/>
    <d v="1988-09-30T00:00:00"/>
    <n v="37"/>
    <s v="Singapore"/>
    <s v="Singapore"/>
    <s v="Administrative"/>
    <x v="0"/>
    <s v="Fully Meets"/>
    <x v="1"/>
    <n v="89830"/>
  </r>
  <r>
    <n v="1236"/>
    <s v="Ramon"/>
    <s v="Goodwin"/>
    <d v="2018-11-25T00:00:00"/>
    <d v="2019-07-25T00:00:00"/>
    <n v="8"/>
    <x v="3"/>
    <s v="Production Technician II"/>
    <s v="Tina Morgan"/>
    <s v="ramon.goodwin@bilearner.com"/>
    <s v="Terminated"/>
    <n v="0"/>
    <n v="1"/>
    <x v="2"/>
    <s v="Full-Time"/>
    <s v="Others"/>
    <x v="2"/>
    <x v="5"/>
    <s v="Field Operations"/>
    <d v="1974-03-16T00:00:00"/>
    <n v="51"/>
    <s v="Singapore"/>
    <s v="Singapore"/>
    <s v="Laborer"/>
    <x v="0"/>
    <s v="Fully Meets"/>
    <x v="1"/>
    <n v="58513"/>
  </r>
  <r>
    <n v="1237"/>
    <s v="Cory"/>
    <s v="Saunders"/>
    <d v="2021-03-23T00:00:00"/>
    <d v="2022-08-26T00:00:00"/>
    <n v="17"/>
    <x v="2"/>
    <s v="Production Technician II"/>
    <s v="Nancy Gutierrez"/>
    <s v="cory.saunders@bilearner.com"/>
    <s v="Terminated"/>
    <n v="0"/>
    <n v="1"/>
    <x v="2"/>
    <s v="Part-Time"/>
    <s v="Health"/>
    <x v="1"/>
    <x v="5"/>
    <s v="Yard (Material Handling)"/>
    <d v="1975-06-09T00:00:00"/>
    <n v="50"/>
    <s v="Singapore"/>
    <s v="Singapore"/>
    <s v="Engineer"/>
    <x v="0"/>
    <s v="Fully Meets"/>
    <x v="1"/>
    <n v="178857"/>
  </r>
  <r>
    <n v="1238"/>
    <s v="Alessandra"/>
    <s v="Huynh"/>
    <d v="2020-10-27T00:00:00"/>
    <d v="2021-11-08T00:00:00"/>
    <n v="12"/>
    <x v="2"/>
    <s v="Production Technician I"/>
    <s v="Brandon Bates"/>
    <s v="alessandra.huynh@bilearner.com"/>
    <s v="Terminated"/>
    <n v="0"/>
    <n v="1"/>
    <x v="2"/>
    <s v="Part-Time"/>
    <s v="Health"/>
    <x v="1"/>
    <x v="5"/>
    <s v="Engineers"/>
    <d v="1975-03-20T00:00:00"/>
    <n v="50"/>
    <s v="Singapore"/>
    <s v="Singapore"/>
    <s v="Engineer"/>
    <x v="0"/>
    <s v="Fully Meets"/>
    <x v="1"/>
    <n v="87734"/>
  </r>
  <r>
    <n v="1239"/>
    <s v="Maeve"/>
    <s v="Holmes"/>
    <d v="2022-06-11T00:00:00"/>
    <d v="2023-06-29T00:00:00"/>
    <n v="12"/>
    <x v="2"/>
    <s v="Production Technician I"/>
    <s v="Angela Brooks"/>
    <s v="maeve.holmes@bilearner.com"/>
    <s v="Terminated"/>
    <n v="0"/>
    <n v="1"/>
    <x v="2"/>
    <s v="Temporary"/>
    <s v="Health"/>
    <x v="1"/>
    <x v="5"/>
    <s v="Splicing"/>
    <d v="1971-03-31T00:00:00"/>
    <n v="54"/>
    <s v="Singapore"/>
    <s v="Singapore"/>
    <s v="Technician"/>
    <x v="0"/>
    <s v="Fully Meets"/>
    <x v="1"/>
    <n v="62830"/>
  </r>
  <r>
    <n v="1240"/>
    <s v="Alejandra"/>
    <s v="Mclean"/>
    <d v="2020-03-19T00:00:00"/>
    <m/>
    <n v="66"/>
    <x v="0"/>
    <s v="Production Technician I"/>
    <s v="Katie Barry"/>
    <s v="alejandra.mclean@bilearner.com"/>
    <s v="Active"/>
    <n v="1"/>
    <n v="0"/>
    <x v="0"/>
    <s v="Temporary"/>
    <m/>
    <x v="0"/>
    <x v="5"/>
    <s v="Isp"/>
    <d v="1974-09-19T00:00:00"/>
    <n v="51"/>
    <s v="Singapore"/>
    <s v="Singapore"/>
    <s v="Project Manager"/>
    <x v="0"/>
    <s v="Fully Meets"/>
    <x v="1"/>
    <n v="241108"/>
  </r>
  <r>
    <n v="1241"/>
    <s v="Reuben"/>
    <s v="Potter"/>
    <d v="2019-11-07T00:00:00"/>
    <d v="2022-12-07T00:00:00"/>
    <n v="37"/>
    <x v="1"/>
    <s v="Production Technician I"/>
    <s v="Craig Arias"/>
    <s v="reuben.potter@bilearner.com"/>
    <s v="Terminated"/>
    <n v="0"/>
    <n v="1"/>
    <x v="0"/>
    <s v="Full-Time"/>
    <s v="Contract Termination"/>
    <x v="2"/>
    <x v="5"/>
    <s v="Field Operations"/>
    <d v="1993-08-03T00:00:00"/>
    <n v="32"/>
    <s v="Singapore"/>
    <s v="Singapore"/>
    <s v="Laborer"/>
    <x v="0"/>
    <s v="Fully Meets"/>
    <x v="1"/>
    <n v="47392"/>
  </r>
  <r>
    <n v="1242"/>
    <s v="Marilyn"/>
    <s v="Greer"/>
    <d v="2023-04-24T00:00:00"/>
    <m/>
    <n v="29"/>
    <x v="1"/>
    <s v="Production Technician I"/>
    <s v="Luke Carter"/>
    <s v="marilyn.greer@bilearner.com"/>
    <s v="Active"/>
    <n v="1"/>
    <n v="0"/>
    <x v="1"/>
    <s v="Part-Time"/>
    <m/>
    <x v="0"/>
    <x v="5"/>
    <s v="Wireline Construction"/>
    <d v="1970-07-16T00:00:00"/>
    <n v="55"/>
    <s v="Singapore"/>
    <s v="Singapore"/>
    <s v="Foreman"/>
    <x v="0"/>
    <s v="Fully Meets"/>
    <x v="1"/>
    <n v="66203"/>
  </r>
  <r>
    <n v="1243"/>
    <s v="Camila"/>
    <s v="Nichols"/>
    <d v="2020-06-04T00:00:00"/>
    <m/>
    <n v="64"/>
    <x v="0"/>
    <s v="Production Technician I"/>
    <s v="Richard Oliver"/>
    <s v="camila.nichols@bilearner.com"/>
    <s v="Active"/>
    <n v="1"/>
    <n v="0"/>
    <x v="0"/>
    <s v="Temporary"/>
    <m/>
    <x v="0"/>
    <x v="5"/>
    <s v="General - Con"/>
    <d v="1992-02-18T00:00:00"/>
    <n v="33"/>
    <s v="Singapore"/>
    <s v="Singapore"/>
    <s v="Manager"/>
    <x v="0"/>
    <s v="Fully Meets"/>
    <x v="1"/>
    <n v="68943"/>
  </r>
  <r>
    <n v="1244"/>
    <s v="Iris"/>
    <s v="Bruce"/>
    <d v="2022-05-23T00:00:00"/>
    <m/>
    <n v="40"/>
    <x v="1"/>
    <s v="Production Technician I"/>
    <s v="Raymond Hernandez"/>
    <s v="iris.bruce@bilearner.com"/>
    <s v="Active"/>
    <n v="1"/>
    <n v="0"/>
    <x v="2"/>
    <s v="Full-Time"/>
    <m/>
    <x v="0"/>
    <x v="5"/>
    <s v="Isp"/>
    <d v="1997-01-07T00:00:00"/>
    <n v="28"/>
    <s v="Singapore"/>
    <s v="Singapore"/>
    <s v="Technician"/>
    <x v="1"/>
    <s v="Fully Meets"/>
    <x v="1"/>
    <n v="75323"/>
  </r>
  <r>
    <n v="1245"/>
    <s v="Henry"/>
    <s v="Pratt"/>
    <d v="2019-05-17T00:00:00"/>
    <m/>
    <n v="76"/>
    <x v="0"/>
    <s v="Production Technician I"/>
    <s v="James Clay"/>
    <s v="henry.pratt@bilearner.com"/>
    <s v="Active"/>
    <n v="1"/>
    <n v="0"/>
    <x v="1"/>
    <s v="Temporary"/>
    <m/>
    <x v="0"/>
    <x v="5"/>
    <s v="Engineers"/>
    <d v="1899-12-31T00:00:00"/>
    <n v="125"/>
    <s v="Singapore"/>
    <s v="Singapore"/>
    <s v="Technician"/>
    <x v="1"/>
    <s v="Fully Meets"/>
    <x v="1"/>
    <n v="74827"/>
  </r>
  <r>
    <n v="1246"/>
    <s v="Kira"/>
    <s v="Soto"/>
    <d v="2018-09-28T00:00:00"/>
    <d v="2021-04-25T00:00:00"/>
    <n v="30"/>
    <x v="1"/>
    <s v="Production Technician I"/>
    <s v="Casey Dennis"/>
    <s v="kira.soto@bilearner.com"/>
    <s v="Terminated"/>
    <n v="0"/>
    <n v="1"/>
    <x v="2"/>
    <s v="Temporary"/>
    <s v="Health"/>
    <x v="1"/>
    <x v="5"/>
    <s v="Field Operations"/>
    <d v="1986-11-07T00:00:00"/>
    <n v="38"/>
    <s v="Singapore"/>
    <s v="Singapore"/>
    <s v="Ceo"/>
    <x v="1"/>
    <s v="Fully Meets"/>
    <x v="1"/>
    <n v="37719"/>
  </r>
  <r>
    <n v="1247"/>
    <s v="Ashanti"/>
    <s v="Scott"/>
    <d v="2019-03-04T00:00:00"/>
    <m/>
    <n v="79"/>
    <x v="0"/>
    <s v="Production Technician I"/>
    <s v="Lisa Gonzalez"/>
    <s v="ashanti.scott@bilearner.com"/>
    <s v="Active"/>
    <n v="1"/>
    <n v="0"/>
    <x v="2"/>
    <s v="Part-Time"/>
    <m/>
    <x v="0"/>
    <x v="5"/>
    <s v="Wireless"/>
    <d v="1995-01-24T00:00:00"/>
    <n v="30"/>
    <s v="Singapore"/>
    <s v="Singapore"/>
    <s v="Foreman"/>
    <x v="0"/>
    <s v="Fully Meets"/>
    <x v="1"/>
    <n v="110316"/>
  </r>
  <r>
    <n v="1248"/>
    <s v="Sarahi"/>
    <s v="Burke"/>
    <d v="2021-03-29T00:00:00"/>
    <d v="2021-12-01T00:00:00"/>
    <n v="8"/>
    <x v="3"/>
    <s v="Production Technician I"/>
    <s v="Theresa Miller"/>
    <s v="sarahi.burke@bilearner.com"/>
    <s v="Active"/>
    <n v="1"/>
    <n v="0"/>
    <x v="2"/>
    <s v="Full-Time"/>
    <m/>
    <x v="0"/>
    <x v="5"/>
    <s v="Underground"/>
    <d v="1991-07-23T00:00:00"/>
    <n v="34"/>
    <s v="Singapore"/>
    <s v="Singapore"/>
    <s v="Operator"/>
    <x v="0"/>
    <s v="Fully Meets"/>
    <x v="1"/>
    <n v="156605"/>
  </r>
  <r>
    <n v="1249"/>
    <s v="Aimee"/>
    <s v="Terry"/>
    <d v="2019-07-07T00:00:00"/>
    <d v="2020-02-14T00:00:00"/>
    <n v="7"/>
    <x v="3"/>
    <s v="Production Technician I"/>
    <s v="Christopher Stewart"/>
    <s v="aimee.terry@bilearner.com"/>
    <s v="Active"/>
    <n v="1"/>
    <n v="0"/>
    <x v="1"/>
    <s v="Part-Time"/>
    <m/>
    <x v="0"/>
    <x v="5"/>
    <s v="Field Operations"/>
    <d v="1998-03-30T00:00:00"/>
    <n v="27"/>
    <s v="Singapore"/>
    <s v="Singapore"/>
    <s v="Driver"/>
    <x v="0"/>
    <s v="Fully Meets"/>
    <x v="1"/>
    <n v="54228"/>
  </r>
  <r>
    <n v="1250"/>
    <s v="Jerimiah"/>
    <s v="Jackson"/>
    <d v="2018-09-06T00:00:00"/>
    <m/>
    <n v="85"/>
    <x v="0"/>
    <s v="Production Technician I"/>
    <s v="Sheri Pearson"/>
    <s v="jerimiah.jackson@bilearner.com"/>
    <s v="Active"/>
    <n v="1"/>
    <n v="0"/>
    <x v="0"/>
    <s v="Full-Time"/>
    <m/>
    <x v="0"/>
    <x v="5"/>
    <s v="General - Sga"/>
    <d v="1985-05-21T00:00:00"/>
    <n v="40"/>
    <s v="Singapore"/>
    <s v="Singapore"/>
    <s v="Lineman"/>
    <x v="0"/>
    <s v="Fully Meets"/>
    <x v="1"/>
    <n v="62500"/>
  </r>
  <r>
    <n v="1251"/>
    <s v="Callie"/>
    <s v="Murray"/>
    <d v="2018-09-25T00:00:00"/>
    <m/>
    <n v="84"/>
    <x v="0"/>
    <s v="Production Technician I"/>
    <s v="Dennis Davis"/>
    <s v="callie.murray@bilearner.com"/>
    <s v="Active"/>
    <n v="1"/>
    <n v="0"/>
    <x v="2"/>
    <s v="Part-Time"/>
    <m/>
    <x v="0"/>
    <x v="5"/>
    <s v="Splicing"/>
    <d v="2005-04-18T00:00:00"/>
    <n v="20"/>
    <s v="Singapore"/>
    <s v="Singapore"/>
    <s v="Laborer"/>
    <x v="0"/>
    <s v="Fully Meets"/>
    <x v="1"/>
    <n v="46553"/>
  </r>
  <r>
    <n v="1252"/>
    <s v="Fabian"/>
    <s v="Young"/>
    <d v="2022-03-11T00:00:00"/>
    <d v="2022-04-25T00:00:00"/>
    <n v="1"/>
    <x v="4"/>
    <s v="Production Manager"/>
    <s v="Timothy Hester"/>
    <s v="fabian.young@bilearner.com"/>
    <s v="Active"/>
    <n v="1"/>
    <n v="0"/>
    <x v="2"/>
    <s v="Temporary"/>
    <m/>
    <x v="0"/>
    <x v="5"/>
    <s v="Project Management - Con"/>
    <d v="1955-04-01T00:00:00"/>
    <n v="70"/>
    <s v="Singapore"/>
    <s v="Singapore"/>
    <s v="Technician"/>
    <x v="0"/>
    <s v="Fully Meets"/>
    <x v="1"/>
    <n v="39925"/>
  </r>
  <r>
    <n v="1253"/>
    <s v="Juliette"/>
    <s v="Morton"/>
    <d v="2020-07-13T00:00:00"/>
    <d v="2021-10-06T00:00:00"/>
    <n v="14"/>
    <x v="2"/>
    <s v="Production Manager"/>
    <s v="Thomas Baker"/>
    <s v="juliette.morton@bilearner.com"/>
    <s v="Active"/>
    <n v="1"/>
    <n v="0"/>
    <x v="2"/>
    <s v="Part-Time"/>
    <m/>
    <x v="0"/>
    <x v="5"/>
    <s v="Project Management - Con"/>
    <d v="1996-09-14T00:00:00"/>
    <n v="29"/>
    <s v="Singapore"/>
    <s v="Singapore"/>
    <s v="Engineer"/>
    <x v="0"/>
    <s v="Fully Meets"/>
    <x v="1"/>
    <n v="45819"/>
  </r>
  <r>
    <n v="1254"/>
    <s v="Alyvia"/>
    <s v="Sellers"/>
    <d v="2020-06-22T00:00:00"/>
    <m/>
    <n v="63"/>
    <x v="0"/>
    <s v="Production Technician II"/>
    <s v="Tracy Ramos"/>
    <s v="alyvia.sellers@bilearner.com"/>
    <s v="Active"/>
    <n v="1"/>
    <n v="0"/>
    <x v="0"/>
    <s v="Full-Time"/>
    <m/>
    <x v="0"/>
    <x v="5"/>
    <s v="General - Con"/>
    <d v="2001-06-14T00:00:00"/>
    <n v="24"/>
    <s v="Singapore"/>
    <s v="Singapore"/>
    <s v="Groundman"/>
    <x v="0"/>
    <s v="Fully Meets"/>
    <x v="1"/>
    <n v="65733"/>
  </r>
  <r>
    <n v="1255"/>
    <s v="Tyler"/>
    <s v="Gay"/>
    <d v="2019-09-30T00:00:00"/>
    <d v="2021-03-02T00:00:00"/>
    <n v="17"/>
    <x v="2"/>
    <s v="Production Technician II"/>
    <s v="Alicia Lindsey"/>
    <s v="tyler.gay@bilearner.com"/>
    <s v="Terminated"/>
    <n v="0"/>
    <n v="1"/>
    <x v="1"/>
    <s v="Temporary"/>
    <s v="Health"/>
    <x v="1"/>
    <x v="5"/>
    <s v="General - Con"/>
    <d v="1992-02-03T00:00:00"/>
    <n v="33"/>
    <s v="Singapore"/>
    <s v="Singapore"/>
    <s v="Laborer"/>
    <x v="0"/>
    <s v="Fully Meets"/>
    <x v="1"/>
    <n v="49614"/>
  </r>
  <r>
    <n v="1256"/>
    <s v="Noemi"/>
    <s v="Randall"/>
    <d v="2020-01-08T00:00:00"/>
    <m/>
    <n v="68"/>
    <x v="0"/>
    <s v="Production Technician II"/>
    <s v="Adam Harmon"/>
    <s v="noemi.randall@bilearner.com"/>
    <s v="Active"/>
    <n v="1"/>
    <n v="0"/>
    <x v="0"/>
    <s v="Temporary"/>
    <m/>
    <x v="0"/>
    <x v="5"/>
    <s v="Wireline Construction"/>
    <d v="1974-06-08T00:00:00"/>
    <n v="51"/>
    <s v="Singapore"/>
    <s v="Singapore"/>
    <s v="Laborer"/>
    <x v="0"/>
    <s v="Fully Meets"/>
    <x v="1"/>
    <n v="61945"/>
  </r>
  <r>
    <n v="1257"/>
    <s v="Jazlene"/>
    <s v="Lozano"/>
    <d v="2021-10-16T00:00:00"/>
    <m/>
    <n v="47"/>
    <x v="1"/>
    <s v="Production Technician II"/>
    <s v="Brandon Lane"/>
    <s v="jazlene.lozano@bilearner.com"/>
    <s v="Active"/>
    <n v="1"/>
    <n v="0"/>
    <x v="1"/>
    <s v="Temporary"/>
    <m/>
    <x v="0"/>
    <x v="5"/>
    <s v="Engineers"/>
    <d v="1954-12-25T00:00:00"/>
    <n v="70"/>
    <s v="Singapore"/>
    <s v="Singapore"/>
    <s v="Engineer"/>
    <x v="0"/>
    <s v="Fully Meets"/>
    <x v="1"/>
    <n v="41820"/>
  </r>
  <r>
    <n v="1258"/>
    <s v="Jennifer"/>
    <s v="Salazar"/>
    <d v="2022-06-29T00:00:00"/>
    <m/>
    <n v="39"/>
    <x v="1"/>
    <s v="Production Technician II"/>
    <s v="Jeremy Thomas"/>
    <s v="jennifer.salazar@bilearner.com"/>
    <s v="Active"/>
    <n v="1"/>
    <n v="0"/>
    <x v="1"/>
    <s v="Temporary"/>
    <m/>
    <x v="0"/>
    <x v="5"/>
    <s v="Aerial"/>
    <d v="1988-05-20T00:00:00"/>
    <n v="37"/>
    <s v="Singapore"/>
    <s v="Singapore"/>
    <s v="Foreman"/>
    <x v="0"/>
    <s v="Fully Meets"/>
    <x v="1"/>
    <n v="41202"/>
  </r>
  <r>
    <n v="1259"/>
    <s v="Vaughn"/>
    <s v="Leonard"/>
    <d v="2022-05-01T00:00:00"/>
    <d v="2023-04-24T00:00:00"/>
    <n v="11"/>
    <x v="3"/>
    <s v="Production Technician I"/>
    <s v="Justin Phelps"/>
    <s v="vaughn.leonard@bilearner.com"/>
    <s v="Terminated"/>
    <n v="0"/>
    <n v="1"/>
    <x v="1"/>
    <s v="Temporary"/>
    <s v="Others"/>
    <x v="2"/>
    <x v="5"/>
    <s v="General - Con"/>
    <d v="1984-07-04T00:00:00"/>
    <n v="41"/>
    <s v="Singapore"/>
    <s v="Singapore"/>
    <s v="Laborer"/>
    <x v="1"/>
    <s v="Fully Meets"/>
    <x v="1"/>
    <n v="136912"/>
  </r>
  <r>
    <n v="1260"/>
    <s v="Caitlin"/>
    <s v="Robertson"/>
    <d v="2018-08-16T00:00:00"/>
    <m/>
    <n v="85"/>
    <x v="0"/>
    <s v="Production Technician I"/>
    <s v="Tabitha Martin"/>
    <s v="caitlin.robertson@bilearner.com"/>
    <s v="Active"/>
    <n v="1"/>
    <n v="0"/>
    <x v="1"/>
    <s v="Part-Time"/>
    <m/>
    <x v="0"/>
    <x v="5"/>
    <s v="Project Management - Con"/>
    <d v="1979-03-23T00:00:00"/>
    <n v="46"/>
    <s v="Singapore"/>
    <s v="Singapore"/>
    <s v="Manager"/>
    <x v="0"/>
    <s v="Fully Meets"/>
    <x v="1"/>
    <n v="30263"/>
  </r>
  <r>
    <n v="1261"/>
    <s v="Elyse"/>
    <s v="Huerta"/>
    <d v="2019-12-27T00:00:00"/>
    <m/>
    <n v="69"/>
    <x v="0"/>
    <s v="Production Technician I"/>
    <s v="Katherine Huber"/>
    <s v="elyse.huerta@bilearner.com"/>
    <s v="Active"/>
    <n v="1"/>
    <n v="0"/>
    <x v="2"/>
    <s v="Temporary"/>
    <m/>
    <x v="0"/>
    <x v="5"/>
    <s v="Field Operations"/>
    <d v="1982-02-18T00:00:00"/>
    <n v="43"/>
    <s v="Switzerland"/>
    <s v="Zug"/>
    <s v="Laborer"/>
    <x v="0"/>
    <s v="Fully Meets"/>
    <x v="1"/>
    <n v="115763"/>
  </r>
  <r>
    <n v="1262"/>
    <s v="Kyle"/>
    <s v="Sanders"/>
    <d v="2021-07-01T00:00:00"/>
    <d v="2023-03-28T00:00:00"/>
    <n v="20"/>
    <x v="2"/>
    <s v="Production Technician I"/>
    <s v="James Benson"/>
    <s v="kyle.sanders@bilearner.com"/>
    <s v="Terminated"/>
    <n v="0"/>
    <n v="1"/>
    <x v="2"/>
    <s v="Full-Time"/>
    <s v="Others"/>
    <x v="2"/>
    <x v="5"/>
    <s v="Engineers"/>
    <d v="1978-09-28T00:00:00"/>
    <n v="47"/>
    <s v="Singapore"/>
    <s v="Singapore"/>
    <s v="Engineer"/>
    <x v="0"/>
    <s v="Fully Meets"/>
    <x v="1"/>
    <n v="42367"/>
  </r>
  <r>
    <n v="1263"/>
    <s v="Barrett"/>
    <s v="Jennings"/>
    <d v="2022-10-20T00:00:00"/>
    <m/>
    <n v="35"/>
    <x v="1"/>
    <s v="Production Technician I"/>
    <s v="Thomas Rogers"/>
    <s v="barrett.jennings@bilearner.com"/>
    <s v="Active"/>
    <n v="1"/>
    <n v="0"/>
    <x v="1"/>
    <s v="Full-Time"/>
    <m/>
    <x v="0"/>
    <x v="5"/>
    <s v="Shop (Fleet)"/>
    <d v="1990-11-01T00:00:00"/>
    <n v="34"/>
    <s v="Singapore"/>
    <s v="Singapore"/>
    <s v="Foreman"/>
    <x v="0"/>
    <s v="Fully Meets"/>
    <x v="1"/>
    <n v="24345"/>
  </r>
  <r>
    <n v="1264"/>
    <s v="Darius"/>
    <s v="Koch"/>
    <d v="2019-02-15T00:00:00"/>
    <m/>
    <n v="79"/>
    <x v="0"/>
    <s v="Production Technician I"/>
    <s v="Veronica Alexander MD"/>
    <s v="darius.koch@bilearner.com"/>
    <s v="Active"/>
    <n v="1"/>
    <n v="0"/>
    <x v="1"/>
    <s v="Full-Time"/>
    <m/>
    <x v="0"/>
    <x v="5"/>
    <s v="Field Operations"/>
    <d v="1998-06-23T00:00:00"/>
    <n v="27"/>
    <s v="Singapore"/>
    <s v="Singapore"/>
    <s v="Director"/>
    <x v="0"/>
    <s v="Fully Meets"/>
    <x v="1"/>
    <n v="40920"/>
  </r>
  <r>
    <n v="1265"/>
    <s v="Kolton"/>
    <s v="Dawson"/>
    <d v="2022-01-17T00:00:00"/>
    <d v="2022-07-25T00:00:00"/>
    <n v="6"/>
    <x v="3"/>
    <s v="Production Technician I"/>
    <s v="Angela Jackson"/>
    <s v="kolton.dawson@bilearner.com"/>
    <s v="Terminated"/>
    <n v="0"/>
    <n v="1"/>
    <x v="2"/>
    <s v="Full-Time"/>
    <s v="Others"/>
    <x v="2"/>
    <x v="5"/>
    <s v="Field Operations"/>
    <d v="1969-01-01T00:00:00"/>
    <n v="56"/>
    <s v="Singapore"/>
    <s v="Singapore"/>
    <s v="Laborer"/>
    <x v="1"/>
    <s v="Fully Meets"/>
    <x v="1"/>
    <n v="60880"/>
  </r>
  <r>
    <n v="1266"/>
    <s v="Ciara"/>
    <s v="Cole"/>
    <d v="2021-11-14T00:00:00"/>
    <d v="2022-07-01T00:00:00"/>
    <n v="7"/>
    <x v="3"/>
    <s v="Production Technician I"/>
    <s v="Lisa Campbell"/>
    <s v="ciara.cole@bilearner.com"/>
    <s v="Terminated"/>
    <n v="0"/>
    <n v="1"/>
    <x v="1"/>
    <s v="Full-Time"/>
    <s v="Retirement"/>
    <x v="1"/>
    <x v="5"/>
    <s v="Project Management - Con"/>
    <d v="1964-03-13T00:00:00"/>
    <n v="61"/>
    <s v="Singapore"/>
    <s v="Singapore"/>
    <s v="Manager"/>
    <x v="1"/>
    <s v="Fully Meets"/>
    <x v="1"/>
    <n v="40722"/>
  </r>
  <r>
    <n v="1267"/>
    <s v="Virginia"/>
    <s v="Wallace"/>
    <d v="2020-11-14T00:00:00"/>
    <d v="2020-12-22T00:00:00"/>
    <n v="1"/>
    <x v="4"/>
    <s v="Production Technician I"/>
    <s v="Sophia Bowman"/>
    <s v="virginia.wallace@bilearner.com"/>
    <s v="Active"/>
    <n v="1"/>
    <n v="0"/>
    <x v="2"/>
    <s v="Full-Time"/>
    <m/>
    <x v="0"/>
    <x v="5"/>
    <s v="General - Con"/>
    <d v="1986-12-01T00:00:00"/>
    <n v="38"/>
    <s v="Singapore"/>
    <s v="Singapore"/>
    <s v="Lineman"/>
    <x v="0"/>
    <s v="Fully Meets"/>
    <x v="1"/>
    <n v="102552"/>
  </r>
  <r>
    <n v="1268"/>
    <s v="Malik"/>
    <s v="Ochoa"/>
    <d v="2023-02-25T00:00:00"/>
    <m/>
    <n v="31"/>
    <x v="1"/>
    <s v="Production Technician I"/>
    <s v="Chelsey Crawford"/>
    <s v="malik.ochoa@bilearner.com"/>
    <s v="Active"/>
    <n v="1"/>
    <n v="0"/>
    <x v="2"/>
    <s v="Part-Time"/>
    <m/>
    <x v="0"/>
    <x v="5"/>
    <s v="General - Con"/>
    <d v="2000-06-21T00:00:00"/>
    <n v="25"/>
    <s v="Singapore"/>
    <s v="Singapore"/>
    <s v="Technician"/>
    <x v="0"/>
    <s v="Fully Meets"/>
    <x v="1"/>
    <n v="67810"/>
  </r>
  <r>
    <n v="1269"/>
    <s v="Elyse"/>
    <s v="Pratt"/>
    <d v="2022-08-23T00:00:00"/>
    <m/>
    <n v="37"/>
    <x v="1"/>
    <s v="Production Technician I"/>
    <s v="Brianna Blanchard"/>
    <s v="elyse.pratt@bilearner.com"/>
    <s v="Active"/>
    <n v="1"/>
    <n v="0"/>
    <x v="0"/>
    <s v="Full-Time"/>
    <m/>
    <x v="0"/>
    <x v="5"/>
    <s v="Yard (Material Handling)"/>
    <d v="1991-03-17T00:00:00"/>
    <n v="34"/>
    <s v="Singapore"/>
    <s v="Singapore"/>
    <s v="Laborer"/>
    <x v="0"/>
    <s v="Fully Meets"/>
    <x v="1"/>
    <n v="38011"/>
  </r>
  <r>
    <n v="1270"/>
    <s v="Yahir"/>
    <s v="Hill"/>
    <d v="2019-05-01T00:00:00"/>
    <d v="2019-12-31T00:00:00"/>
    <n v="7"/>
    <x v="3"/>
    <s v="Production Technician I"/>
    <s v="Adam Miller"/>
    <s v="yahir.hill@bilearner.com"/>
    <s v="Active"/>
    <n v="1"/>
    <n v="0"/>
    <x v="2"/>
    <s v="Full-Time"/>
    <m/>
    <x v="0"/>
    <x v="5"/>
    <s v="Field Operations"/>
    <d v="1997-03-06T00:00:00"/>
    <n v="28"/>
    <s v="Singapore"/>
    <s v="Singapore"/>
    <s v="Laborer"/>
    <x v="0"/>
    <s v="Fully Meets"/>
    <x v="1"/>
    <n v="68000"/>
  </r>
  <r>
    <n v="1271"/>
    <s v="Harley"/>
    <s v="Abbott"/>
    <d v="2020-04-26T00:00:00"/>
    <m/>
    <n v="65"/>
    <x v="0"/>
    <s v="Production Technician I"/>
    <s v="Brenda Johnson"/>
    <s v="harley.abbott@bilearner.com"/>
    <s v="Active"/>
    <n v="1"/>
    <n v="0"/>
    <x v="1"/>
    <s v="Part-Time"/>
    <m/>
    <x v="0"/>
    <x v="5"/>
    <s v="General - Sga"/>
    <d v="1996-08-29T00:00:00"/>
    <n v="29"/>
    <s v="Singapore"/>
    <s v="Singapore"/>
    <s v="Foreman"/>
    <x v="0"/>
    <s v="Fully Meets"/>
    <x v="1"/>
    <n v="65252"/>
  </r>
  <r>
    <n v="1272"/>
    <s v="Dawson"/>
    <s v="Pratt"/>
    <d v="2021-02-08T00:00:00"/>
    <d v="2022-07-15T00:00:00"/>
    <n v="17"/>
    <x v="2"/>
    <s v="Production Technician I"/>
    <s v="Natalie Shaffer"/>
    <s v="dawson.pratt@bilearner.com"/>
    <s v="Active"/>
    <n v="1"/>
    <n v="0"/>
    <x v="1"/>
    <s v="Temporary"/>
    <m/>
    <x v="0"/>
    <x v="5"/>
    <s v="General - Eng"/>
    <d v="1971-05-10T00:00:00"/>
    <n v="54"/>
    <s v="Singapore"/>
    <s v="Singapore"/>
    <s v="Coordinator"/>
    <x v="0"/>
    <s v="Fully Meets"/>
    <x v="1"/>
    <n v="45639"/>
  </r>
  <r>
    <n v="1273"/>
    <s v="Michaela"/>
    <s v="Smith"/>
    <d v="2020-10-29T00:00:00"/>
    <d v="2021-01-26T00:00:00"/>
    <n v="2"/>
    <x v="4"/>
    <s v="Production Manager"/>
    <s v="Rachel Wilkins"/>
    <s v="michaela.smith@bilearner.com"/>
    <s v="Active"/>
    <n v="1"/>
    <n v="0"/>
    <x v="0"/>
    <s v="Part-Time"/>
    <m/>
    <x v="0"/>
    <x v="5"/>
    <s v="General - Sga"/>
    <d v="1977-11-28T00:00:00"/>
    <n v="47"/>
    <s v="Singapore"/>
    <s v="Singapore"/>
    <s v="Manager"/>
    <x v="0"/>
    <s v="Fully Meets"/>
    <x v="1"/>
    <n v="30252"/>
  </r>
  <r>
    <n v="1274"/>
    <s v="Lillie"/>
    <s v="Leblanc"/>
    <d v="2022-11-22T00:00:00"/>
    <m/>
    <n v="34"/>
    <x v="1"/>
    <s v="Production Manager"/>
    <s v="Nicole Pierce"/>
    <s v="lillie.leblanc@bilearner.com"/>
    <s v="Active"/>
    <n v="1"/>
    <n v="0"/>
    <x v="0"/>
    <s v="Full-Time"/>
    <m/>
    <x v="0"/>
    <x v="5"/>
    <s v="Engineers"/>
    <d v="1975-04-24T00:00:00"/>
    <n v="50"/>
    <s v="Singapore"/>
    <s v="Singapore"/>
    <s v="Engineer"/>
    <x v="0"/>
    <s v="Fully Meets"/>
    <x v="1"/>
    <n v="72450"/>
  </r>
  <r>
    <n v="1275"/>
    <s v="Sincere"/>
    <s v="Rivera"/>
    <d v="2022-10-11T00:00:00"/>
    <m/>
    <n v="35"/>
    <x v="1"/>
    <s v="Production Technician II"/>
    <s v="Nicole Gamble"/>
    <s v="sincere.rivera@bilearner.com"/>
    <s v="Active"/>
    <n v="1"/>
    <n v="0"/>
    <x v="1"/>
    <s v="Part-Time"/>
    <m/>
    <x v="0"/>
    <x v="5"/>
    <s v="Aerial"/>
    <d v="1991-03-05T00:00:00"/>
    <n v="34"/>
    <s v="Singapore"/>
    <s v="Singapore"/>
    <s v="Splicer"/>
    <x v="0"/>
    <s v="Fully Meets"/>
    <x v="1"/>
    <n v="47159"/>
  </r>
  <r>
    <n v="1276"/>
    <s v="Lucas"/>
    <s v="Good"/>
    <d v="2019-12-28T00:00:00"/>
    <m/>
    <n v="69"/>
    <x v="0"/>
    <s v="Production Technician II"/>
    <s v="Lauren Gonzales"/>
    <s v="lucas.good@bilearner.com"/>
    <s v="Active"/>
    <n v="1"/>
    <n v="0"/>
    <x v="1"/>
    <s v="Full-Time"/>
    <m/>
    <x v="0"/>
    <x v="5"/>
    <s v="General - Sga"/>
    <d v="1971-01-12T00:00:00"/>
    <n v="54"/>
    <s v="Taiwan"/>
    <s v="Taiwan"/>
    <s v="Administrator"/>
    <x v="0"/>
    <s v="Fully Meets"/>
    <x v="1"/>
    <n v="92000"/>
  </r>
  <r>
    <n v="1277"/>
    <s v="Jonas"/>
    <s v="Hernandez"/>
    <d v="2019-04-11T00:00:00"/>
    <m/>
    <n v="77"/>
    <x v="0"/>
    <s v="Production Technician II"/>
    <s v="Margaret Murphy"/>
    <s v="jonas.hernandez@bilearner.com"/>
    <s v="Active"/>
    <n v="1"/>
    <n v="0"/>
    <x v="1"/>
    <s v="Part-Time"/>
    <m/>
    <x v="0"/>
    <x v="5"/>
    <s v="Splicing"/>
    <d v="1992-02-21T00:00:00"/>
    <n v="33"/>
    <s v="Taiwan"/>
    <s v="Taiwan"/>
    <s v="Technician"/>
    <x v="0"/>
    <s v="Fully Meets"/>
    <x v="1"/>
    <n v="44551"/>
  </r>
  <r>
    <n v="1278"/>
    <s v="Cason"/>
    <s v="Tyler"/>
    <d v="2020-10-26T00:00:00"/>
    <m/>
    <n v="59"/>
    <x v="1"/>
    <s v="Production Technician II"/>
    <s v="Christine Oneill"/>
    <s v="cason.tyler@bilearner.com"/>
    <s v="Active"/>
    <n v="1"/>
    <n v="0"/>
    <x v="1"/>
    <s v="Part-Time"/>
    <m/>
    <x v="0"/>
    <x v="5"/>
    <s v="Field Operations"/>
    <d v="1998-03-20T00:00:00"/>
    <n v="27"/>
    <s v="Taiwan"/>
    <s v="Taiwan"/>
    <s v="Laborer"/>
    <x v="0"/>
    <s v="Fully Meets"/>
    <x v="1"/>
    <n v="84132"/>
  </r>
  <r>
    <n v="1279"/>
    <s v="Malachi"/>
    <s v="Singleton"/>
    <d v="2021-07-09T00:00:00"/>
    <d v="2023-01-27T00:00:00"/>
    <n v="18"/>
    <x v="2"/>
    <s v="Production Technician II"/>
    <s v="Regina Rogers"/>
    <s v="malachi.singleton@bilearner.com"/>
    <s v="Terminated"/>
    <n v="0"/>
    <n v="1"/>
    <x v="2"/>
    <s v="Full-Time"/>
    <s v="Health"/>
    <x v="1"/>
    <x v="5"/>
    <s v="Field Operations"/>
    <d v="1981-06-26T00:00:00"/>
    <n v="44"/>
    <s v="Taiwan"/>
    <s v="Taiwan"/>
    <s v="Technician"/>
    <x v="0"/>
    <s v="Fully Meets"/>
    <x v="1"/>
    <n v="74412"/>
  </r>
  <r>
    <n v="1280"/>
    <s v="Natalie"/>
    <s v="Christensen"/>
    <d v="2022-01-12T00:00:00"/>
    <m/>
    <n v="44"/>
    <x v="1"/>
    <s v="Production Technician I"/>
    <s v="Timothy Blackwell"/>
    <s v="natalie.christensen@bilearner.com"/>
    <s v="Active"/>
    <n v="1"/>
    <n v="0"/>
    <x v="1"/>
    <s v="Temporary"/>
    <m/>
    <x v="0"/>
    <x v="5"/>
    <s v="General - Sga"/>
    <d v="1989-01-20T00:00:00"/>
    <n v="36"/>
    <s v="Taiwan"/>
    <s v="Taiwan"/>
    <s v="Administrator"/>
    <x v="1"/>
    <s v="Fully Meets"/>
    <x v="1"/>
    <n v="101092"/>
  </r>
  <r>
    <n v="1281"/>
    <s v="Jordyn"/>
    <s v="Sheppard"/>
    <d v="2020-08-07T00:00:00"/>
    <d v="2021-07-20T00:00:00"/>
    <n v="11"/>
    <x v="3"/>
    <s v="Production Technician I"/>
    <s v="Jeffrey Bowen"/>
    <s v="jordyn.sheppard@bilearner.com"/>
    <s v="Terminated"/>
    <n v="0"/>
    <n v="1"/>
    <x v="2"/>
    <s v="Part-Time"/>
    <s v="Others"/>
    <x v="2"/>
    <x v="0"/>
    <s v="Finance &amp; Accounting"/>
    <d v="1982-02-21T00:00:00"/>
    <n v="43"/>
    <s v="Taiwan"/>
    <s v="Taiwan"/>
    <s v="Administrative"/>
    <x v="0"/>
    <s v="Fully Meets"/>
    <x v="1"/>
    <n v="62285"/>
  </r>
  <r>
    <n v="1282"/>
    <s v="Rohan"/>
    <s v="Matthews"/>
    <d v="2021-04-10T00:00:00"/>
    <d v="2022-11-19T00:00:00"/>
    <n v="19"/>
    <x v="2"/>
    <s v="Production Technician I"/>
    <s v="Eileen Rodriguez"/>
    <s v="rohan.matthews@bilearner.com"/>
    <s v="Terminated"/>
    <n v="0"/>
    <n v="1"/>
    <x v="2"/>
    <s v="Temporary"/>
    <s v="Others"/>
    <x v="2"/>
    <x v="5"/>
    <s v="Catv"/>
    <d v="1993-07-12T00:00:00"/>
    <n v="32"/>
    <s v="Taiwan"/>
    <s v="Taiwan"/>
    <s v="Administrative"/>
    <x v="0"/>
    <s v="Fully Meets"/>
    <x v="1"/>
    <n v="20436"/>
  </r>
  <r>
    <n v="1283"/>
    <s v="Taniya"/>
    <s v="Stafford"/>
    <d v="2021-01-11T00:00:00"/>
    <m/>
    <n v="56"/>
    <x v="1"/>
    <s v="Production Technician I"/>
    <s v="Deborah Arnold"/>
    <s v="taniya.stafford@bilearner.com"/>
    <s v="Active"/>
    <n v="1"/>
    <n v="0"/>
    <x v="1"/>
    <s v="Full-Time"/>
    <m/>
    <x v="0"/>
    <x v="5"/>
    <s v="General - Eng"/>
    <d v="1986-02-25T00:00:00"/>
    <n v="39"/>
    <s v="Taiwan"/>
    <s v="Taiwan"/>
    <s v="Drafter"/>
    <x v="0"/>
    <s v="Fully Meets"/>
    <x v="1"/>
    <n v="29774"/>
  </r>
  <r>
    <n v="1284"/>
    <s v="Cherish"/>
    <s v="Preston"/>
    <d v="2019-12-08T00:00:00"/>
    <m/>
    <n v="69"/>
    <x v="0"/>
    <s v="Production Technician I"/>
    <s v="Chase Hardy"/>
    <s v="cherish.preston@bilearner.com"/>
    <s v="Active"/>
    <n v="1"/>
    <n v="0"/>
    <x v="0"/>
    <s v="Full-Time"/>
    <m/>
    <x v="0"/>
    <x v="5"/>
    <s v="General - Eng"/>
    <d v="1999-12-08T00:00:00"/>
    <n v="25"/>
    <s v="Taiwan"/>
    <s v="Taiwan"/>
    <s v="Supervisor"/>
    <x v="0"/>
    <s v="Fully Meets"/>
    <x v="1"/>
    <n v="54450"/>
  </r>
  <r>
    <n v="1285"/>
    <s v="Briley"/>
    <s v="Hanson"/>
    <d v="2021-09-26T00:00:00"/>
    <m/>
    <n v="48"/>
    <x v="1"/>
    <s v="Production Technician I"/>
    <s v="John Gonzalez"/>
    <s v="briley.hanson@bilearner.com"/>
    <s v="Active"/>
    <n v="1"/>
    <n v="0"/>
    <x v="2"/>
    <s v="Full-Time"/>
    <m/>
    <x v="0"/>
    <x v="5"/>
    <s v="General - Eng"/>
    <d v="1983-02-23T00:00:00"/>
    <n v="42"/>
    <s v="Taiwan"/>
    <s v="Taiwan"/>
    <s v="Supervisor"/>
    <x v="1"/>
    <s v="Fully Meets"/>
    <x v="1"/>
    <n v="53190"/>
  </r>
  <r>
    <n v="1286"/>
    <s v="Hugo"/>
    <s v="Tate"/>
    <d v="2021-09-09T00:00:00"/>
    <d v="2021-10-28T00:00:00"/>
    <n v="1"/>
    <x v="4"/>
    <s v="Production Technician I"/>
    <s v="Jennifer Randall"/>
    <s v="hugo.tate@bilearner.com"/>
    <s v="Terminated"/>
    <n v="0"/>
    <n v="1"/>
    <x v="1"/>
    <s v="Temporary"/>
    <s v="Health"/>
    <x v="1"/>
    <x v="5"/>
    <s v="Field Operations"/>
    <d v="1991-08-09T00:00:00"/>
    <n v="34"/>
    <s v="Taiwan"/>
    <s v="Taiwan"/>
    <s v="Driller"/>
    <x v="1"/>
    <s v="Fully Meets"/>
    <x v="1"/>
    <n v="370800"/>
  </r>
  <r>
    <n v="1287"/>
    <s v="Daniel"/>
    <s v="Griffin"/>
    <d v="2020-09-19T00:00:00"/>
    <d v="2023-02-20T00:00:00"/>
    <n v="29"/>
    <x v="1"/>
    <s v="Production Technician I"/>
    <s v="Evelyn Diaz"/>
    <s v="daniel.griffin@bilearner.com"/>
    <s v="Terminated"/>
    <n v="0"/>
    <n v="1"/>
    <x v="1"/>
    <s v="Full-Time"/>
    <s v="Others"/>
    <x v="2"/>
    <x v="5"/>
    <s v="General - Con"/>
    <d v="1983-03-11T00:00:00"/>
    <n v="42"/>
    <s v="Taiwan"/>
    <s v="Taiwan"/>
    <s v="Technician"/>
    <x v="0"/>
    <s v="Fully Meets"/>
    <x v="1"/>
    <n v="478740"/>
  </r>
  <r>
    <n v="1288"/>
    <s v="Dakota"/>
    <s v="Salinas"/>
    <d v="2022-01-11T00:00:00"/>
    <d v="2022-10-26T00:00:00"/>
    <n v="9"/>
    <x v="3"/>
    <s v="Production Technician I"/>
    <s v="Justin Johnson"/>
    <s v="dakota.salinas@bilearner.com"/>
    <s v="Active"/>
    <n v="1"/>
    <n v="0"/>
    <x v="1"/>
    <s v="Part-Time"/>
    <m/>
    <x v="0"/>
    <x v="5"/>
    <s v="Aerial"/>
    <d v="1994-08-15T00:00:00"/>
    <n v="31"/>
    <s v="United Kingdom"/>
    <s v="Bristol Temple Back"/>
    <s v="Lineman"/>
    <x v="0"/>
    <s v="Fully Meets"/>
    <x v="1"/>
    <n v="718188"/>
  </r>
  <r>
    <n v="1289"/>
    <s v="Janiyah"/>
    <s v="Ballard"/>
    <d v="2019-07-18T00:00:00"/>
    <m/>
    <n v="74"/>
    <x v="0"/>
    <s v="Production Technician I"/>
    <s v="Kevin Pearson"/>
    <s v="janiyah.ballard@bilearner.com"/>
    <s v="Active"/>
    <n v="1"/>
    <n v="0"/>
    <x v="1"/>
    <s v="Full-Time"/>
    <m/>
    <x v="0"/>
    <x v="5"/>
    <s v="General - Con"/>
    <d v="1987-02-18T00:00:00"/>
    <n v="38"/>
    <s v="United Arab Emirates"/>
    <s v="Dubai"/>
    <s v="Clerk"/>
    <x v="0"/>
    <s v="Fully Meets"/>
    <x v="1"/>
    <n v="314856"/>
  </r>
  <r>
    <n v="1290"/>
    <s v="Annika"/>
    <s v="Malone"/>
    <d v="2021-04-13T00:00:00"/>
    <m/>
    <n v="53"/>
    <x v="1"/>
    <s v="Production Technician I"/>
    <s v="Bryan Salas"/>
    <s v="annika.malone@bilearner.com"/>
    <s v="Active"/>
    <n v="1"/>
    <n v="0"/>
    <x v="1"/>
    <s v="Full-Time"/>
    <m/>
    <x v="0"/>
    <x v="5"/>
    <s v="General - Sga"/>
    <d v="1993-10-08T00:00:00"/>
    <n v="31"/>
    <s v="Germany"/>
    <s v="Munich"/>
    <s v="Administrator"/>
    <x v="0"/>
    <s v="Fully Meets"/>
    <x v="1"/>
    <n v="331308"/>
  </r>
  <r>
    <n v="1291"/>
    <s v="Celeste"/>
    <s v="Lin"/>
    <d v="2023-06-17T00:00:00"/>
    <d v="2023-07-27T00:00:00"/>
    <n v="1"/>
    <x v="4"/>
    <s v="Production Technician I"/>
    <s v="Jeffery Williams"/>
    <s v="celeste.lin@bilearner.com"/>
    <s v="Active"/>
    <n v="1"/>
    <n v="0"/>
    <x v="0"/>
    <s v="Temporary"/>
    <m/>
    <x v="0"/>
    <x v="5"/>
    <s v="Engineers"/>
    <d v="1973-01-01T00:00:00"/>
    <n v="52"/>
    <s v="United Arab Emirates"/>
    <s v="Dubai"/>
    <s v="Coordinator"/>
    <x v="0"/>
    <s v="Fully Meets"/>
    <x v="1"/>
    <n v="161810.4"/>
  </r>
  <r>
    <n v="1292"/>
    <s v="Larissa"/>
    <s v="Warner"/>
    <d v="2018-10-27T00:00:00"/>
    <m/>
    <n v="83"/>
    <x v="0"/>
    <s v="Production Technician I"/>
    <s v="Amy Hess"/>
    <s v="larissa.warner@bilearner.com"/>
    <s v="Active"/>
    <n v="1"/>
    <n v="0"/>
    <x v="1"/>
    <s v="Part-Time"/>
    <m/>
    <x v="0"/>
    <x v="5"/>
    <s v="Engineers"/>
    <d v="1996-07-24T00:00:00"/>
    <n v="29"/>
    <s v="United Arab Emirates"/>
    <s v="Dubai"/>
    <s v="Engineer"/>
    <x v="0"/>
    <s v="Fully Meets"/>
    <x v="1"/>
    <n v="715032"/>
  </r>
  <r>
    <n v="1293"/>
    <s v="Lawrence"/>
    <s v="Cross"/>
    <d v="2021-06-01T00:00:00"/>
    <d v="2023-04-29T00:00:00"/>
    <n v="22"/>
    <x v="2"/>
    <s v="Production Technician I"/>
    <s v="Ashley Craig"/>
    <s v="lawrence.cross@bilearner.com"/>
    <s v="Active"/>
    <n v="1"/>
    <n v="0"/>
    <x v="0"/>
    <s v="Full-Time"/>
    <m/>
    <x v="0"/>
    <x v="5"/>
    <s v="Wireline Construction"/>
    <d v="1987-08-21T00:00:00"/>
    <n v="38"/>
    <s v="United Arab Emirates"/>
    <s v="Dubai"/>
    <s v="Lineman"/>
    <x v="0"/>
    <s v="Fully Meets"/>
    <x v="1"/>
    <n v="727620"/>
  </r>
  <r>
    <n v="1294"/>
    <s v="Kara"/>
    <s v="Barnes"/>
    <d v="2023-04-07T00:00:00"/>
    <d v="2023-05-07T00:00:00"/>
    <n v="1"/>
    <x v="4"/>
    <s v="Production Manager"/>
    <s v="Lisa Ward"/>
    <s v="kara.barnes@bilearner.com"/>
    <s v="Active"/>
    <n v="1"/>
    <n v="0"/>
    <x v="2"/>
    <s v="Part-Time"/>
    <m/>
    <x v="0"/>
    <x v="5"/>
    <s v="Wireline Construction"/>
    <d v="1989-01-03T00:00:00"/>
    <n v="36"/>
    <s v="United Arab Emirates"/>
    <s v="Dubai"/>
    <s v="Laborer"/>
    <x v="0"/>
    <s v="Fully Meets"/>
    <x v="1"/>
    <n v="513588"/>
  </r>
  <r>
    <n v="1295"/>
    <s v="Emery"/>
    <s v="Schmidt"/>
    <d v="2021-06-13T00:00:00"/>
    <m/>
    <n v="51"/>
    <x v="1"/>
    <s v="Production Technician II"/>
    <s v="Richard Santos"/>
    <s v="emery.schmidt@bilearner.com"/>
    <s v="Active"/>
    <n v="1"/>
    <n v="0"/>
    <x v="1"/>
    <s v="Full-Time"/>
    <m/>
    <x v="0"/>
    <x v="5"/>
    <s v="General - Con"/>
    <d v="1999-07-29T00:00:00"/>
    <n v="26"/>
    <s v="United Kingdom"/>
    <s v="London"/>
    <s v="Groundman"/>
    <x v="0"/>
    <s v="Fully Meets"/>
    <x v="1"/>
    <n v="110160"/>
  </r>
  <r>
    <n v="1296"/>
    <s v="Adalyn"/>
    <s v="Vaughan"/>
    <d v="2019-03-13T00:00:00"/>
    <d v="2020-09-12T00:00:00"/>
    <n v="17"/>
    <x v="2"/>
    <s v="Production Technician II"/>
    <s v="Nathan Hill"/>
    <s v="adalyn.vaughan@bilearner.com"/>
    <s v="Terminated"/>
    <n v="0"/>
    <n v="1"/>
    <x v="1"/>
    <s v="Part-Time"/>
    <s v="Others"/>
    <x v="2"/>
    <x v="5"/>
    <s v="Field Operations"/>
    <d v="1991-11-10T00:00:00"/>
    <n v="33"/>
    <s v="United Kingdom"/>
    <s v="London"/>
    <s v="Administrator"/>
    <x v="0"/>
    <s v="Fully Meets"/>
    <x v="1"/>
    <n v="360096"/>
  </r>
  <r>
    <n v="1297"/>
    <s v="Chase"/>
    <s v="Lloyd"/>
    <d v="2019-05-24T00:00:00"/>
    <d v="2021-10-09T00:00:00"/>
    <n v="28"/>
    <x v="1"/>
    <s v="Production Technician II"/>
    <s v="Cindy Smith"/>
    <s v="chase.lloyd@bilearner.com"/>
    <s v="Terminated"/>
    <n v="0"/>
    <n v="1"/>
    <x v="2"/>
    <s v="Temporary"/>
    <s v="Health"/>
    <x v="1"/>
    <x v="5"/>
    <s v="Isp"/>
    <d v="1979-01-08T00:00:00"/>
    <n v="46"/>
    <s v="United Kingdom"/>
    <s v="London"/>
    <s v="Technician"/>
    <x v="0"/>
    <s v="Fully Meets"/>
    <x v="1"/>
    <n v="106240.8"/>
  </r>
  <r>
    <n v="1298"/>
    <s v="Hallie"/>
    <s v="Delacruz"/>
    <d v="2023-02-25T00:00:00"/>
    <m/>
    <n v="31"/>
    <x v="1"/>
    <s v="Production Technician II"/>
    <s v="Gerald Dunlap"/>
    <s v="hallie.delacruz@bilearner.com"/>
    <s v="Active"/>
    <n v="1"/>
    <n v="0"/>
    <x v="2"/>
    <s v="Temporary"/>
    <m/>
    <x v="0"/>
    <x v="5"/>
    <s v="General - Con"/>
    <d v="1995-04-17T00:00:00"/>
    <n v="30"/>
    <s v="United Kingdom"/>
    <s v="London"/>
    <s v="Laborer"/>
    <x v="0"/>
    <s v="Fully Meets"/>
    <x v="1"/>
    <n v="623892"/>
  </r>
  <r>
    <n v="1299"/>
    <s v="Tia"/>
    <s v="Atkins"/>
    <d v="2020-03-24T00:00:00"/>
    <m/>
    <n v="66"/>
    <x v="0"/>
    <s v="Production Technician II"/>
    <s v="Joseph Dixon"/>
    <s v="tia.atkins@bilearner.com"/>
    <s v="Active"/>
    <n v="1"/>
    <n v="0"/>
    <x v="0"/>
    <s v="Full-Time"/>
    <m/>
    <x v="0"/>
    <x v="5"/>
    <s v="Aerial"/>
    <d v="1971-04-11T00:00:00"/>
    <n v="54"/>
    <s v="United Kingdom"/>
    <s v="London"/>
    <s v="Foreman"/>
    <x v="0"/>
    <s v="Fully Meets"/>
    <x v="1"/>
    <n v="233616"/>
  </r>
  <r>
    <n v="1300"/>
    <s v="Nia"/>
    <s v="Nicholson"/>
    <d v="2021-06-12T00:00:00"/>
    <m/>
    <n v="51"/>
    <x v="1"/>
    <s v="Production Technician II"/>
    <s v="Angela Garcia"/>
    <s v="nia.nicholson@bilearner.com"/>
    <s v="Active"/>
    <n v="1"/>
    <n v="0"/>
    <x v="0"/>
    <s v="Temporary"/>
    <m/>
    <x v="0"/>
    <x v="5"/>
    <s v="Field Operations"/>
    <d v="1972-04-15T00:00:00"/>
    <n v="53"/>
    <s v="United Kingdom"/>
    <s v="London"/>
    <s v="Laborer"/>
    <x v="0"/>
    <s v="Fully Meets"/>
    <x v="1"/>
    <n v="170544"/>
  </r>
  <r>
    <n v="1301"/>
    <s v="Lilian"/>
    <s v="Norton"/>
    <d v="2019-03-22T00:00:00"/>
    <d v="2022-03-23T00:00:00"/>
    <n v="36"/>
    <x v="1"/>
    <s v="Production Technician I"/>
    <s v="Todd Nelson"/>
    <s v="lilian.norton@bilearner.com"/>
    <s v="Terminated"/>
    <n v="0"/>
    <n v="1"/>
    <x v="2"/>
    <s v="Temporary"/>
    <s v="Others"/>
    <x v="2"/>
    <x v="5"/>
    <s v="Field Operations"/>
    <d v="1977-03-25T00:00:00"/>
    <n v="48"/>
    <s v="United Kingdom"/>
    <s v="London"/>
    <s v="Driller"/>
    <x v="0"/>
    <s v="Fully Meets"/>
    <x v="1"/>
    <n v="354264"/>
  </r>
  <r>
    <n v="1302"/>
    <s v="Aliana"/>
    <s v="Pennington"/>
    <d v="2021-03-08T00:00:00"/>
    <d v="2022-12-17T00:00:00"/>
    <n v="21"/>
    <x v="2"/>
    <s v="Production Technician I"/>
    <s v="Aaron Mendoza"/>
    <s v="aliana.pennington@bilearner.com"/>
    <s v="Terminated"/>
    <n v="0"/>
    <n v="1"/>
    <x v="1"/>
    <s v="Full-Time"/>
    <s v="Health"/>
    <x v="1"/>
    <x v="5"/>
    <s v="Field Operations"/>
    <d v="1995-04-11T00:00:00"/>
    <n v="30"/>
    <s v="United Kingdom"/>
    <s v="London"/>
    <s v="Laborer"/>
    <x v="0"/>
    <s v="Fully Meets"/>
    <x v="1"/>
    <n v="359880"/>
  </r>
  <r>
    <n v="1303"/>
    <s v="Estrella"/>
    <s v="Benitez"/>
    <d v="2020-05-15T00:00:00"/>
    <m/>
    <n v="64"/>
    <x v="0"/>
    <s v="Production Technician I"/>
    <s v="Crystal Taylor"/>
    <s v="estrella.benitez@bilearner.com"/>
    <s v="Active"/>
    <n v="1"/>
    <n v="0"/>
    <x v="0"/>
    <s v="Full-Time"/>
    <m/>
    <x v="0"/>
    <x v="0"/>
    <s v="Finance &amp; Accounting"/>
    <d v="2000-09-11T00:00:00"/>
    <n v="25"/>
    <s v="United Kingdom"/>
    <s v="London"/>
    <s v="Administration"/>
    <x v="0"/>
    <s v="Fully Meets"/>
    <x v="1"/>
    <n v="228672"/>
  </r>
  <r>
    <n v="1304"/>
    <s v="Kylie"/>
    <s v="Gilbert"/>
    <d v="2023-01-24T00:00:00"/>
    <m/>
    <n v="32"/>
    <x v="1"/>
    <s v="Production Technician I"/>
    <s v="Amanda Barnes"/>
    <s v="kylie.gilbert@bilearner.com"/>
    <s v="Active"/>
    <n v="1"/>
    <n v="0"/>
    <x v="1"/>
    <s v="Part-Time"/>
    <m/>
    <x v="0"/>
    <x v="5"/>
    <s v="Safety"/>
    <d v="1968-04-29T00:00:00"/>
    <n v="57"/>
    <s v="United Kingdom"/>
    <s v="London"/>
    <s v="Safety"/>
    <x v="0"/>
    <s v="Fully Meets"/>
    <x v="1"/>
    <n v="411636"/>
  </r>
  <r>
    <n v="1305"/>
    <s v="Oscar"/>
    <s v="Munoz"/>
    <d v="2021-01-06T00:00:00"/>
    <d v="2022-12-30T00:00:00"/>
    <n v="23"/>
    <x v="2"/>
    <s v="Production Technician I"/>
    <s v="John Bradford"/>
    <s v="oscar.munoz@bilearner.com"/>
    <s v="Terminated"/>
    <n v="0"/>
    <n v="1"/>
    <x v="1"/>
    <s v="Temporary"/>
    <s v="Health"/>
    <x v="1"/>
    <x v="5"/>
    <s v="Field Operations"/>
    <d v="1988-01-28T00:00:00"/>
    <n v="37"/>
    <s v="United Kingdom"/>
    <s v="Bristol Temple Back"/>
    <s v="Laborer"/>
    <x v="1"/>
    <s v="Fully Meets"/>
    <x v="1"/>
    <n v="457761.96"/>
  </r>
  <r>
    <n v="1306"/>
    <s v="Dane"/>
    <s v="Barton"/>
    <d v="2021-04-16T00:00:00"/>
    <m/>
    <n v="53"/>
    <x v="1"/>
    <s v="Production Technician I"/>
    <s v="Christopher Norris"/>
    <s v="dane.barton@bilearner.com"/>
    <s v="Active"/>
    <n v="1"/>
    <n v="0"/>
    <x v="2"/>
    <s v="Part-Time"/>
    <m/>
    <x v="0"/>
    <x v="5"/>
    <s v="Project Management - Con"/>
    <d v="1974-02-22T00:00:00"/>
    <n v="51"/>
    <s v="United Kingdom"/>
    <s v="Warsaw"/>
    <s v="Coordinator"/>
    <x v="1"/>
    <s v="Fully Meets"/>
    <x v="1"/>
    <n v="826068"/>
  </r>
  <r>
    <n v="1307"/>
    <s v="Dexter"/>
    <s v="Cline"/>
    <d v="2021-09-22T00:00:00"/>
    <d v="2021-10-25T00:00:00"/>
    <n v="1"/>
    <x v="4"/>
    <s v="Production Technician I"/>
    <s v="Mr. Danny Snow"/>
    <s v="dexter.cline@bilearner.com"/>
    <s v="Terminated"/>
    <n v="0"/>
    <n v="1"/>
    <x v="0"/>
    <s v="Full-Time"/>
    <s v="Early release of contract"/>
    <x v="2"/>
    <x v="5"/>
    <s v="Engineers"/>
    <d v="1997-12-08T00:00:00"/>
    <n v="27"/>
    <s v="United Kingdom"/>
    <s v="London"/>
    <s v="Director"/>
    <x v="1"/>
    <s v="Fully Meets"/>
    <x v="1"/>
    <n v="495312"/>
  </r>
  <r>
    <n v="1308"/>
    <s v="Atticus"/>
    <s v="Frost"/>
    <d v="2022-06-28T00:00:00"/>
    <d v="2023-03-07T00:00:00"/>
    <n v="8"/>
    <x v="3"/>
    <s v="Production Technician I"/>
    <s v="Isaac Foley"/>
    <s v="atticus.frost@bilearner.com"/>
    <s v="Active"/>
    <n v="1"/>
    <n v="0"/>
    <x v="1"/>
    <s v="Full-Time"/>
    <m/>
    <x v="0"/>
    <x v="5"/>
    <s v="Project Management - Con"/>
    <d v="1995-06-28T00:00:00"/>
    <n v="30"/>
    <s v="United Kingdom"/>
    <s v="Bristol Whitefrairs"/>
    <s v="Supervisor"/>
    <x v="0"/>
    <s v="Fully Meets"/>
    <x v="1"/>
    <n v="351456"/>
  </r>
  <r>
    <n v="1309"/>
    <s v="Yamilet"/>
    <s v="Cohen"/>
    <d v="2020-08-17T00:00:00"/>
    <m/>
    <n v="61"/>
    <x v="0"/>
    <s v="Production Technician I"/>
    <s v="Holly Pearson"/>
    <s v="yamilet.cohen@bilearner.com"/>
    <s v="Active"/>
    <n v="1"/>
    <n v="0"/>
    <x v="2"/>
    <s v="Part-Time"/>
    <m/>
    <x v="0"/>
    <x v="5"/>
    <s v="Field Operations"/>
    <d v="1988-09-09T00:00:00"/>
    <n v="37"/>
    <s v="United Kingdom"/>
    <s v="Bristol Whitefrairs"/>
    <s v="Driller"/>
    <x v="0"/>
    <s v="Fully Meets"/>
    <x v="1"/>
    <n v="837420"/>
  </r>
  <r>
    <n v="1310"/>
    <s v="Emmalee"/>
    <s v="Reynolds"/>
    <d v="2023-04-03T00:00:00"/>
    <d v="2023-07-21T00:00:00"/>
    <n v="3"/>
    <x v="4"/>
    <s v="Production Technician I"/>
    <s v="Adam Vang"/>
    <s v="emmalee.reynolds@bilearner.com"/>
    <s v="Active"/>
    <n v="1"/>
    <n v="0"/>
    <x v="2"/>
    <s v="Full-Time"/>
    <m/>
    <x v="0"/>
    <x v="5"/>
    <s v="General - Con"/>
    <d v="1987-09-29T00:00:00"/>
    <n v="38"/>
    <s v="United Kingdom"/>
    <s v="Bristol Whitefrairs"/>
    <s v="Technician"/>
    <x v="0"/>
    <s v="Fully Meets"/>
    <x v="1"/>
    <n v="670128"/>
  </r>
  <r>
    <n v="1311"/>
    <s v="Moshe"/>
    <s v="Taylor"/>
    <d v="2023-05-26T00:00:00"/>
    <d v="2023-06-12T00:00:00"/>
    <n v="0"/>
    <x v="4"/>
    <s v="Production Technician I"/>
    <s v="Anna Townsend"/>
    <s v="moshe.taylor@bilearner.com"/>
    <s v="Active"/>
    <n v="1"/>
    <n v="0"/>
    <x v="1"/>
    <s v="Part-Time"/>
    <m/>
    <x v="0"/>
    <x v="5"/>
    <s v="Engineers"/>
    <d v="1982-06-24T00:00:00"/>
    <n v="43"/>
    <s v="United Kingdom"/>
    <s v="Bristol Whitefrairs"/>
    <s v="Specialist"/>
    <x v="1"/>
    <s v="Fully Meets"/>
    <x v="1"/>
    <n v="744324"/>
  </r>
  <r>
    <n v="1312"/>
    <s v="Irene"/>
    <s v="Melton"/>
    <d v="2021-04-10T00:00:00"/>
    <m/>
    <n v="53"/>
    <x v="1"/>
    <s v="Production Technician I"/>
    <s v="Edgar Moore"/>
    <s v="irene.melton@bilearner.com"/>
    <s v="Active"/>
    <n v="1"/>
    <n v="0"/>
    <x v="1"/>
    <s v="Full-Time"/>
    <m/>
    <x v="0"/>
    <x v="5"/>
    <s v="General - Eng"/>
    <d v="1995-04-17T00:00:00"/>
    <n v="30"/>
    <s v="United Kingdom"/>
    <s v="Bristol Whitefrairs"/>
    <s v="Technician"/>
    <x v="0"/>
    <s v="Fully Meets"/>
    <x v="1"/>
    <n v="462648"/>
  </r>
  <r>
    <n v="1313"/>
    <s v="Eddie"/>
    <s v="Whitney"/>
    <d v="2023-04-18T00:00:00"/>
    <m/>
    <n v="29"/>
    <x v="1"/>
    <s v="Production Technician I"/>
    <s v="Gary Nelson"/>
    <s v="eddie.whitney@bilearner.com"/>
    <s v="Active"/>
    <n v="1"/>
    <n v="0"/>
    <x v="0"/>
    <s v="Part-Time"/>
    <m/>
    <x v="0"/>
    <x v="5"/>
    <s v="Field Operations"/>
    <d v="1991-08-14T00:00:00"/>
    <n v="34"/>
    <s v="United Kingdom"/>
    <s v="Bristol Whitefrairs"/>
    <s v="Operator"/>
    <x v="0"/>
    <s v="Fully Meets"/>
    <x v="1"/>
    <n v="313320"/>
  </r>
  <r>
    <n v="1314"/>
    <s v="Marcel"/>
    <s v="Gomez"/>
    <d v="2021-10-13T00:00:00"/>
    <d v="2023-06-21T00:00:00"/>
    <n v="20"/>
    <x v="2"/>
    <s v="Production Technician I"/>
    <s v="Andrea Fowler"/>
    <s v="marcel.gomez@bilearner.com"/>
    <s v="Active"/>
    <n v="1"/>
    <n v="0"/>
    <x v="0"/>
    <s v="Full-Time"/>
    <m/>
    <x v="0"/>
    <x v="5"/>
    <s v="General - Con"/>
    <d v="1899-12-31T00:00:00"/>
    <n v="125"/>
    <s v="United Kingdom"/>
    <s v="Bristol Whitefrairs"/>
    <s v="Technician"/>
    <x v="0"/>
    <s v="Fully Meets"/>
    <x v="1"/>
    <n v="133436.4"/>
  </r>
  <r>
    <n v="1315"/>
    <s v="Amy"/>
    <s v="Foster-Baker"/>
    <d v="2020-10-10T00:00:00"/>
    <m/>
    <n v="59"/>
    <x v="1"/>
    <s v="Sr. Accountant"/>
    <s v="Gina Williams"/>
    <s v="amy.foster-baker@bilearner.com"/>
    <s v="Active"/>
    <n v="1"/>
    <n v="0"/>
    <x v="2"/>
    <s v="Temporary"/>
    <m/>
    <x v="0"/>
    <x v="4"/>
    <s v="Splicing"/>
    <d v="1994-06-22T00:00:00"/>
    <n v="31"/>
    <s v="United Kingdom"/>
    <s v="London"/>
    <s v="Tester"/>
    <x v="0"/>
    <s v="Fully Meets"/>
    <x v="1"/>
    <n v="398484"/>
  </r>
  <r>
    <n v="1316"/>
    <s v="Janet"/>
    <s v="King"/>
    <d v="2019-01-20T00:00:00"/>
    <d v="2021-09-15T00:00:00"/>
    <n v="31"/>
    <x v="1"/>
    <s v="President &amp; CEO"/>
    <s v="Michael West"/>
    <s v="janet.king@bilearner.com"/>
    <s v="Active"/>
    <n v="1"/>
    <n v="0"/>
    <x v="2"/>
    <s v="Full-Time"/>
    <m/>
    <x v="0"/>
    <x v="6"/>
    <s v="Aerial"/>
    <d v="1988-01-19T00:00:00"/>
    <n v="37"/>
    <s v="United Kingdom"/>
    <s v="Bristol Temple Back"/>
    <s v="Foreman"/>
    <x v="0"/>
    <s v="Fully Meets"/>
    <x v="1"/>
    <n v="551631.35999999999"/>
  </r>
  <r>
    <n v="1317"/>
    <s v="Bonalyn"/>
    <s v="Boutwell"/>
    <d v="2021-05-09T00:00:00"/>
    <d v="2022-10-27T00:00:00"/>
    <n v="17"/>
    <x v="2"/>
    <s v="Sr. Accountant"/>
    <s v="Leslie Allen"/>
    <s v="bonalyn.boutwell@bilearner.com"/>
    <s v="Active"/>
    <n v="1"/>
    <n v="0"/>
    <x v="1"/>
    <s v="Part-Time"/>
    <m/>
    <x v="0"/>
    <x v="4"/>
    <s v="Aerial"/>
    <d v="1985-01-29T00:00:00"/>
    <n v="40"/>
    <s v="United Kingdom"/>
    <s v="Bristol Whitefrairs"/>
    <s v="Lineman"/>
    <x v="0"/>
    <s v="Fully Meets"/>
    <x v="1"/>
    <n v="743172"/>
  </r>
  <r>
    <n v="1318"/>
    <s v="Nan"/>
    <s v="Singh"/>
    <d v="2023-07-29T00:00:00"/>
    <d v="2023-08-04T00:00:00"/>
    <n v="0"/>
    <x v="4"/>
    <s v="Administrative Assistant"/>
    <s v="Donald Decker"/>
    <s v="nan.singh@bilearner.com"/>
    <s v="Active"/>
    <n v="1"/>
    <n v="0"/>
    <x v="0"/>
    <s v="Temporary"/>
    <m/>
    <x v="0"/>
    <x v="4"/>
    <s v="Field Operations"/>
    <d v="1996-03-17T00:00:00"/>
    <n v="29"/>
    <s v="United Kingdom"/>
    <s v="Bristol Whitefrairs"/>
    <s v="Laborer"/>
    <x v="0"/>
    <s v="Fully Meets"/>
    <x v="1"/>
    <n v="225192"/>
  </r>
  <r>
    <n v="1319"/>
    <s v="Tyrone"/>
    <s v="Steans"/>
    <d v="2019-08-24T00:00:00"/>
    <d v="2022-12-14T00:00:00"/>
    <n v="39"/>
    <x v="1"/>
    <s v="Accountant I"/>
    <s v="Donald Richardson"/>
    <s v="tyrone.steans@bilearner.com"/>
    <s v="Active"/>
    <n v="1"/>
    <n v="0"/>
    <x v="2"/>
    <s v="Temporary"/>
    <m/>
    <x v="0"/>
    <x v="0"/>
    <s v="Finance &amp; Accounting"/>
    <d v="1980-01-29T00:00:00"/>
    <n v="45"/>
    <s v="United Kingdom"/>
    <s v="Bristol Whitefrairs"/>
    <s v="Intern"/>
    <x v="1"/>
    <s v="Fully Meets"/>
    <x v="1"/>
    <n v="116376"/>
  </r>
  <r>
    <n v="1320"/>
    <s v="Estelle"/>
    <s v="Howard"/>
    <d v="2018-12-25T00:00:00"/>
    <m/>
    <n v="81"/>
    <x v="0"/>
    <s v="Administrative Assistant"/>
    <s v="James Bell"/>
    <s v="estelle.howard@bilearner.com"/>
    <s v="Active"/>
    <n v="1"/>
    <n v="0"/>
    <x v="2"/>
    <s v="Full-Time"/>
    <m/>
    <x v="0"/>
    <x v="4"/>
    <s v="Wireline Construction"/>
    <d v="1991-07-12T00:00:00"/>
    <n v="34"/>
    <s v="France"/>
    <s v="Paris"/>
    <s v="Billing"/>
    <x v="0"/>
    <s v="Fully Meets"/>
    <x v="1"/>
    <n v="440134.56"/>
  </r>
  <r>
    <n v="1321"/>
    <s v="William"/>
    <s v="LaRotonda"/>
    <d v="2021-05-27T00:00:00"/>
    <d v="2021-08-24T00:00:00"/>
    <n v="2"/>
    <x v="4"/>
    <s v="Accountant I"/>
    <s v="Adrienne Roth"/>
    <s v="william.larotonda@bilearner.com"/>
    <s v="Active"/>
    <n v="1"/>
    <n v="0"/>
    <x v="0"/>
    <s v="Full-Time"/>
    <m/>
    <x v="0"/>
    <x v="4"/>
    <s v="Project Management - Con"/>
    <d v="1961-06-18T00:00:00"/>
    <n v="64"/>
    <s v="United Kingdom"/>
    <s v="London"/>
    <s v="Vp"/>
    <x v="1"/>
    <s v="Fully Meets"/>
    <x v="1"/>
    <n v="602400"/>
  </r>
  <r>
    <n v="1322"/>
    <s v="Mia"/>
    <s v="Brown"/>
    <d v="2023-02-02T00:00:00"/>
    <d v="2023-06-23T00:00:00"/>
    <n v="4"/>
    <x v="4"/>
    <s v="Accountant I"/>
    <s v="Jessica Blackwell"/>
    <s v="mia.brown@bilearner.com"/>
    <s v="Active"/>
    <n v="1"/>
    <n v="0"/>
    <x v="1"/>
    <s v="Full-Time"/>
    <m/>
    <x v="0"/>
    <x v="4"/>
    <s v="Executive"/>
    <d v="1983-03-16T00:00:00"/>
    <n v="42"/>
    <s v="United Kingdom"/>
    <s v="London"/>
    <s v="Ceo"/>
    <x v="0"/>
    <s v="Fully Meets"/>
    <x v="1"/>
    <n v="682500"/>
  </r>
  <r>
    <n v="1323"/>
    <s v="Leigh Ann"/>
    <s v="Smith"/>
    <d v="2022-12-06T00:00:00"/>
    <m/>
    <n v="34"/>
    <x v="1"/>
    <s v="Administrative Assistant"/>
    <s v="Mary Walker"/>
    <s v="leigh ann.smith@bilearner.com"/>
    <s v="Active"/>
    <n v="1"/>
    <n v="0"/>
    <x v="1"/>
    <s v="Temporary"/>
    <m/>
    <x v="0"/>
    <x v="4"/>
    <s v="Aerial"/>
    <d v="1990-05-26T00:00:00"/>
    <n v="35"/>
    <s v="United Kingdom"/>
    <s v="London"/>
    <s v="Foreman"/>
    <x v="0"/>
    <s v="Fully Meets"/>
    <x v="1"/>
    <n v="547158.24"/>
  </r>
  <r>
    <n v="1324"/>
    <s v="Peter"/>
    <s v="Foley"/>
    <d v="2021-07-23T00:00:00"/>
    <m/>
    <n v="50"/>
    <x v="1"/>
    <s v="Accountant I"/>
    <s v="Derrick Garcia"/>
    <s v="peter.foley@bilearner.com"/>
    <s v="Active"/>
    <n v="1"/>
    <n v="0"/>
    <x v="2"/>
    <s v="Part-Time"/>
    <m/>
    <x v="0"/>
    <x v="4"/>
    <s v="General - Con"/>
    <d v="1969-11-11T00:00:00"/>
    <n v="55"/>
    <s v="United States"/>
    <s v="Boston"/>
    <s v="Helper"/>
    <x v="0"/>
    <s v="Fully Meets"/>
    <x v="1"/>
    <n v="219888"/>
  </r>
  <r>
    <n v="1325"/>
    <s v="Maximus"/>
    <s v="Carney"/>
    <d v="2019-11-16T00:00:00"/>
    <m/>
    <n v="70"/>
    <x v="0"/>
    <s v="Accountant I"/>
    <s v="Jesus Golden"/>
    <s v="maximus.carney@bilearner.com"/>
    <s v="Active"/>
    <n v="1"/>
    <n v="0"/>
    <x v="0"/>
    <s v="Temporary"/>
    <m/>
    <x v="0"/>
    <x v="4"/>
    <s v="Engineers"/>
    <d v="1986-10-12T00:00:00"/>
    <n v="38"/>
    <s v="United Kingdom"/>
    <s v="Bristol Whitefrairs"/>
    <s v="Drafter"/>
    <x v="0"/>
    <s v="Fully Meets"/>
    <x v="1"/>
    <n v="449592"/>
  </r>
  <r>
    <n v="1326"/>
    <s v="Jaida"/>
    <s v="Sweeney"/>
    <d v="2020-03-08T00:00:00"/>
    <d v="2021-11-07T00:00:00"/>
    <n v="19"/>
    <x v="2"/>
    <s v="Sr. Network Engineer"/>
    <s v="Mark Greene"/>
    <s v="jaida.sweeney@bilearner.com"/>
    <s v="Active"/>
    <n v="1"/>
    <n v="0"/>
    <x v="1"/>
    <s v="Temporary"/>
    <m/>
    <x v="0"/>
    <x v="4"/>
    <s v="General - Eng"/>
    <d v="1996-09-13T00:00:00"/>
    <n v="29"/>
    <s v="United Kingdom"/>
    <s v="Bristol Whitefrairs"/>
    <s v="Billing"/>
    <x v="1"/>
    <s v="Fully Meets"/>
    <x v="1"/>
    <n v="472620"/>
  </r>
  <r>
    <n v="1327"/>
    <s v="Rhys"/>
    <s v="Lawson"/>
    <d v="2019-01-14T00:00:00"/>
    <m/>
    <n v="80"/>
    <x v="0"/>
    <s v="Sr. Network Engineer"/>
    <s v="Lisa Mills"/>
    <s v="rhys.lawson@bilearner.com"/>
    <s v="Active"/>
    <n v="1"/>
    <n v="0"/>
    <x v="2"/>
    <s v="Temporary"/>
    <m/>
    <x v="0"/>
    <x v="4"/>
    <s v="Engineers"/>
    <d v="1995-02-10T00:00:00"/>
    <n v="30"/>
    <s v="United Kingdom"/>
    <s v="Bristol Whitefrairs"/>
    <s v="Engineer"/>
    <x v="1"/>
    <s v="Fully Meets"/>
    <x v="1"/>
    <n v="34000"/>
  </r>
  <r>
    <n v="1328"/>
    <s v="Skyler"/>
    <s v="Robles"/>
    <d v="2020-02-29T00:00:00"/>
    <d v="2021-09-23T00:00:00"/>
    <n v="18"/>
    <x v="2"/>
    <s v="Sr. Network Engineer"/>
    <s v="Robert Sawyer"/>
    <s v="skyler.robles@bilearner.com"/>
    <s v="Active"/>
    <n v="1"/>
    <n v="0"/>
    <x v="2"/>
    <s v="Full-Time"/>
    <m/>
    <x v="0"/>
    <x v="3"/>
    <s v="Executive"/>
    <d v="1986-08-04T00:00:00"/>
    <n v="39"/>
    <s v="United Kingdom"/>
    <s v="Bristol Temple Back"/>
    <s v="Vp"/>
    <x v="1"/>
    <s v="Fully Meets"/>
    <x v="1"/>
    <n v="278916"/>
  </r>
  <r>
    <n v="1329"/>
    <s v="Allyson"/>
    <s v="Keller"/>
    <d v="2022-11-25T00:00:00"/>
    <d v="2023-04-12T00:00:00"/>
    <n v="4"/>
    <x v="4"/>
    <s v="Software Engineer"/>
    <s v="Desiree Bender"/>
    <s v="allyson.keller@bilearner.com"/>
    <s v="Active"/>
    <n v="1"/>
    <n v="0"/>
    <x v="0"/>
    <s v="Part-Time"/>
    <m/>
    <x v="0"/>
    <x v="7"/>
    <s v="Field Operations"/>
    <d v="1988-09-28T00:00:00"/>
    <n v="37"/>
    <s v="United Kingdom"/>
    <s v="Bristol Whitefrairs"/>
    <s v="Laborer"/>
    <x v="1"/>
    <s v="Fully Meets"/>
    <x v="1"/>
    <n v="615900"/>
  </r>
  <r>
    <n v="1330"/>
    <s v="Eddie"/>
    <s v="Bauer"/>
    <d v="2022-09-15T00:00:00"/>
    <d v="2023-05-05T00:00:00"/>
    <n v="7"/>
    <x v="3"/>
    <s v="Accountant I"/>
    <s v="Jeremy Smith"/>
    <s v="eddie.bauer@bilearner.com"/>
    <s v="Active"/>
    <n v="1"/>
    <n v="0"/>
    <x v="1"/>
    <s v="Part-Time"/>
    <m/>
    <x v="0"/>
    <x v="4"/>
    <s v="General - Con"/>
    <d v="1990-05-09T00:00:00"/>
    <n v="35"/>
    <s v="United Kingdom"/>
    <s v="Bristol Whitefrairs"/>
    <s v="Associate"/>
    <x v="0"/>
    <s v="Fully Meets"/>
    <x v="1"/>
    <n v="711504"/>
  </r>
  <r>
    <n v="1331"/>
    <s v="Roger"/>
    <s v="Taylor"/>
    <d v="2021-08-11T00:00:00"/>
    <m/>
    <n v="49"/>
    <x v="1"/>
    <s v="Accountant I"/>
    <s v="Mary Taylor"/>
    <s v="roger.taylor@bilearner.com"/>
    <s v="Active"/>
    <n v="1"/>
    <n v="0"/>
    <x v="1"/>
    <s v="Temporary"/>
    <m/>
    <x v="0"/>
    <x v="1"/>
    <s v="People Services"/>
    <d v="1963-04-05T00:00:00"/>
    <n v="62"/>
    <s v="United Kingdom"/>
    <s v="Reading"/>
    <s v="Intern"/>
    <x v="0"/>
    <s v="Fully Meets"/>
    <x v="1"/>
    <n v="361788"/>
  </r>
  <r>
    <n v="1332"/>
    <s v="Marshall"/>
    <s v="Sellers"/>
    <d v="2023-08-03T00:00:00"/>
    <m/>
    <n v="26"/>
    <x v="1"/>
    <s v="Sr. Network Engineer"/>
    <s v="Barry Fitzgerald"/>
    <s v="marshall.sellers@bilearner.com"/>
    <s v="Active"/>
    <n v="1"/>
    <n v="0"/>
    <x v="0"/>
    <s v="Part-Time"/>
    <m/>
    <x v="0"/>
    <x v="4"/>
    <s v="Wireline Construction"/>
    <d v="1994-08-01T00:00:00"/>
    <n v="31"/>
    <s v="United Kingdom"/>
    <s v="Reading"/>
    <s v="Foreman"/>
    <x v="1"/>
    <s v="Fully Meets"/>
    <x v="1"/>
    <n v="514680"/>
  </r>
  <r>
    <n v="1333"/>
    <s v="Cloe"/>
    <s v="Mcgrath"/>
    <d v="2022-03-14T00:00:00"/>
    <m/>
    <n v="42"/>
    <x v="1"/>
    <s v="Sr. Network Engineer"/>
    <s v="Tracey Clark"/>
    <s v="cloe.mcgrath@bilearner.com"/>
    <s v="Active"/>
    <n v="1"/>
    <n v="0"/>
    <x v="2"/>
    <s v="Part-Time"/>
    <m/>
    <x v="0"/>
    <x v="3"/>
    <s v="Field Operations"/>
    <d v="1980-09-18T00:00:00"/>
    <n v="45"/>
    <s v="United Kingdom"/>
    <s v="Reading"/>
    <s v="Laborer"/>
    <x v="1"/>
    <s v="Fully Meets"/>
    <x v="1"/>
    <n v="222360"/>
  </r>
  <r>
    <n v="1334"/>
    <s v="Susan"/>
    <s v="Gordon"/>
    <d v="2020-09-01T00:00:00"/>
    <d v="2020-11-29T00:00:00"/>
    <n v="2"/>
    <x v="4"/>
    <s v="Sr. Network Engineer"/>
    <s v="Christina Knight"/>
    <s v="susan.gordon@bilearner.com"/>
    <s v="Active"/>
    <n v="1"/>
    <n v="0"/>
    <x v="1"/>
    <s v="Part-Time"/>
    <m/>
    <x v="0"/>
    <x v="3"/>
    <s v="Underground"/>
    <d v="1988-12-31T00:00:00"/>
    <n v="36"/>
    <s v="United Kingdom"/>
    <s v="Reading"/>
    <s v="Laborer"/>
    <x v="1"/>
    <s v="Fully Meets"/>
    <x v="1"/>
    <n v="598548"/>
  </r>
  <r>
    <n v="1335"/>
    <s v="Makenna"/>
    <s v="Newton"/>
    <d v="2021-10-31T00:00:00"/>
    <m/>
    <n v="47"/>
    <x v="1"/>
    <s v="Software Engineer"/>
    <s v="Debra Garza"/>
    <s v="makenna.newton@bilearner.com"/>
    <s v="Active"/>
    <n v="1"/>
    <n v="0"/>
    <x v="0"/>
    <s v="Full-Time"/>
    <m/>
    <x v="0"/>
    <x v="7"/>
    <s v="General - Con"/>
    <d v="1969-02-02T00:00:00"/>
    <n v="56"/>
    <s v="United Kingdom"/>
    <s v="Reading"/>
    <s v="Technician"/>
    <x v="0"/>
    <s v="Fully Meets"/>
    <x v="1"/>
    <n v="465384"/>
  </r>
  <r>
    <n v="1336"/>
    <s v="Kellen"/>
    <s v="Smith"/>
    <d v="2020-02-26T00:00:00"/>
    <d v="2023-03-30T00:00:00"/>
    <n v="37"/>
    <x v="1"/>
    <s v="Accountant I"/>
    <s v="Ashley Petersen"/>
    <s v="kellen.smith@bilearner.com"/>
    <s v="Active"/>
    <n v="1"/>
    <n v="0"/>
    <x v="1"/>
    <s v="Part-Time"/>
    <m/>
    <x v="0"/>
    <x v="4"/>
    <s v="Field Operations"/>
    <d v="1983-01-29T00:00:00"/>
    <n v="42"/>
    <s v="United Kingdom"/>
    <s v="Reading"/>
    <s v="Technician"/>
    <x v="0"/>
    <s v="Fully Meets"/>
    <x v="1"/>
    <n v="308064"/>
  </r>
  <r>
    <n v="1337"/>
    <s v="Sherlyn"/>
    <s v="Carroll"/>
    <d v="2018-08-10T00:00:00"/>
    <d v="2021-12-07T00:00:00"/>
    <n v="39"/>
    <x v="1"/>
    <s v="Accountant I"/>
    <s v="Jamie Collins"/>
    <s v="sherlyn.carroll@bilearner.com"/>
    <s v="Active"/>
    <n v="1"/>
    <n v="0"/>
    <x v="1"/>
    <s v="Temporary"/>
    <m/>
    <x v="0"/>
    <x v="4"/>
    <s v="General - Con"/>
    <d v="1993-01-29T00:00:00"/>
    <n v="32"/>
    <s v="United Kingdom"/>
    <s v="Reading"/>
    <s v="Safety Manager"/>
    <x v="0"/>
    <s v="Fully Meets"/>
    <x v="1"/>
    <n v="457116"/>
  </r>
  <r>
    <n v="1338"/>
    <s v="Rogelio"/>
    <s v="Flores"/>
    <d v="2020-09-30T00:00:00"/>
    <m/>
    <n v="60"/>
    <x v="0"/>
    <s v="Sr. Network Engineer"/>
    <s v="Stephen Ray"/>
    <s v="rogelio.flores@bilearner.com"/>
    <s v="Active"/>
    <n v="1"/>
    <n v="0"/>
    <x v="0"/>
    <s v="Part-Time"/>
    <m/>
    <x v="0"/>
    <x v="4"/>
    <s v="Shop (Fleet)"/>
    <d v="1996-03-01T00:00:00"/>
    <n v="29"/>
    <s v="United Kingdom"/>
    <s v="Reading"/>
    <s v="Mechanic"/>
    <x v="1"/>
    <s v="Fully Meets"/>
    <x v="1"/>
    <n v="370104"/>
  </r>
  <r>
    <n v="1339"/>
    <s v="Kadence"/>
    <s v="Gentry"/>
    <d v="2021-04-01T00:00:00"/>
    <d v="2022-08-14T00:00:00"/>
    <n v="16"/>
    <x v="2"/>
    <s v="Sr. Network Engineer"/>
    <s v="Michael Norton"/>
    <s v="kadence.gentry@bilearner.com"/>
    <s v="Active"/>
    <n v="1"/>
    <n v="0"/>
    <x v="0"/>
    <s v="Temporary"/>
    <m/>
    <x v="0"/>
    <x v="3"/>
    <s v="Wireline Construction"/>
    <d v="1966-04-02T00:00:00"/>
    <n v="59"/>
    <s v="United Kingdom"/>
    <s v="Reading"/>
    <s v="Foreman"/>
    <x v="1"/>
    <s v="Fully Meets"/>
    <x v="1"/>
    <n v="823188"/>
  </r>
  <r>
    <n v="1340"/>
    <s v="Willow"/>
    <s v="Golden"/>
    <d v="2021-03-21T00:00:00"/>
    <d v="2021-11-21T00:00:00"/>
    <n v="8"/>
    <x v="3"/>
    <s v="Sr. Network Engineer"/>
    <s v="Diane Ramirez"/>
    <s v="willow.golden@bilearner.com"/>
    <s v="Active"/>
    <n v="1"/>
    <n v="0"/>
    <x v="1"/>
    <s v="Part-Time"/>
    <m/>
    <x v="0"/>
    <x v="3"/>
    <s v="General - Eng"/>
    <d v="1987-12-24T00:00:00"/>
    <n v="37"/>
    <s v="United Kingdom"/>
    <s v="Reading"/>
    <s v="Engineer"/>
    <x v="1"/>
    <s v="Fully Meets"/>
    <x v="1"/>
    <n v="130416"/>
  </r>
  <r>
    <n v="1341"/>
    <s v="Amiyah"/>
    <s v="Sims"/>
    <d v="2021-11-03T00:00:00"/>
    <m/>
    <n v="47"/>
    <x v="1"/>
    <s v="Software Engineering Manager"/>
    <s v="Ralph Sloan"/>
    <s v="amiyah.sims@bilearner.com"/>
    <s v="Active"/>
    <n v="1"/>
    <n v="0"/>
    <x v="2"/>
    <s v="Full-Time"/>
    <m/>
    <x v="0"/>
    <x v="7"/>
    <s v="Engineers"/>
    <d v="1988-07-30T00:00:00"/>
    <n v="37"/>
    <s v="United Kingdom"/>
    <s v="Reading"/>
    <s v="Engineer"/>
    <x v="0"/>
    <s v="Fully Meets"/>
    <x v="1"/>
    <n v="430932"/>
  </r>
  <r>
    <n v="1342"/>
    <s v="Jeffery"/>
    <s v="Hogan"/>
    <d v="2019-06-22T00:00:00"/>
    <d v="2019-08-26T00:00:00"/>
    <n v="2"/>
    <x v="4"/>
    <s v="Accountant I"/>
    <s v="Mark Willis"/>
    <s v="jeffery.hogan@bilearner.com"/>
    <s v="Active"/>
    <n v="1"/>
    <n v="0"/>
    <x v="1"/>
    <s v="Part-Time"/>
    <m/>
    <x v="0"/>
    <x v="4"/>
    <s v="Aerial"/>
    <d v="1986-01-02T00:00:00"/>
    <n v="39"/>
    <s v="United Kingdom"/>
    <s v="Reading"/>
    <s v="Lineman"/>
    <x v="0"/>
    <s v="Fully Meets"/>
    <x v="1"/>
    <n v="998508"/>
  </r>
  <r>
    <n v="1343"/>
    <s v="Shaniya"/>
    <s v="Hamilton"/>
    <d v="2019-11-12T00:00:00"/>
    <d v="2023-05-19T00:00:00"/>
    <n v="42"/>
    <x v="1"/>
    <s v="Accountant I"/>
    <s v="Joshua Huber"/>
    <s v="shaniya.hamilton@bilearner.com"/>
    <s v="Active"/>
    <n v="1"/>
    <n v="0"/>
    <x v="0"/>
    <s v="Temporary"/>
    <m/>
    <x v="0"/>
    <x v="4"/>
    <s v="Shop (Fleet)"/>
    <d v="1993-06-09T00:00:00"/>
    <n v="32"/>
    <s v="United Kingdom"/>
    <s v="Reading"/>
    <s v="Manager"/>
    <x v="0"/>
    <s v="Fully Meets"/>
    <x v="1"/>
    <n v="381348"/>
  </r>
  <r>
    <n v="1344"/>
    <s v="Johan"/>
    <s v="Willis"/>
    <d v="2022-09-20T00:00:00"/>
    <m/>
    <n v="36"/>
    <x v="1"/>
    <s v="Accountant I"/>
    <s v="John Clark MD"/>
    <s v="johan.willis@bilearner.com"/>
    <s v="Active"/>
    <n v="1"/>
    <n v="0"/>
    <x v="2"/>
    <s v="Part-Time"/>
    <m/>
    <x v="0"/>
    <x v="4"/>
    <s v="General - Con"/>
    <d v="1999-01-23T00:00:00"/>
    <n v="26"/>
    <s v="United Kingdom"/>
    <s v="Reading"/>
    <s v="Foreman"/>
    <x v="1"/>
    <s v="Fully Meets"/>
    <x v="1"/>
    <n v="947118"/>
  </r>
  <r>
    <n v="1345"/>
    <s v="Seth"/>
    <s v="Alvarez"/>
    <d v="2023-01-27T00:00:00"/>
    <m/>
    <n v="32"/>
    <x v="1"/>
    <s v="Sr. Network Engineer"/>
    <s v="Amy Jones"/>
    <s v="seth.alvarez@bilearner.com"/>
    <s v="Active"/>
    <n v="1"/>
    <n v="0"/>
    <x v="1"/>
    <s v="Full-Time"/>
    <m/>
    <x v="0"/>
    <x v="4"/>
    <s v="Fielders"/>
    <d v="1982-10-04T00:00:00"/>
    <n v="43"/>
    <s v="United Kingdom"/>
    <s v="Reading"/>
    <s v="Engineer"/>
    <x v="1"/>
    <s v="Fully Meets"/>
    <x v="1"/>
    <n v="100139"/>
  </r>
  <r>
    <n v="1346"/>
    <s v="Aron"/>
    <s v="Grant"/>
    <d v="2021-02-21T00:00:00"/>
    <d v="2022-08-22T00:00:00"/>
    <n v="18"/>
    <x v="2"/>
    <s v="Sr. Network Engineer"/>
    <s v="Maurice Krause"/>
    <s v="aron.grant@bilearner.com"/>
    <s v="Active"/>
    <n v="1"/>
    <n v="0"/>
    <x v="0"/>
    <s v="Temporary"/>
    <m/>
    <x v="0"/>
    <x v="3"/>
    <s v="Field Operations"/>
    <d v="1992-12-07T00:00:00"/>
    <n v="32"/>
    <s v="United Kingdom"/>
    <s v="Reading"/>
    <s v="Laborer"/>
    <x v="1"/>
    <s v="Fully Meets"/>
    <x v="1"/>
    <n v="43890"/>
  </r>
  <r>
    <n v="1347"/>
    <s v="Haleigh"/>
    <s v="Carter"/>
    <d v="2022-03-04T00:00:00"/>
    <d v="2023-01-18T00:00:00"/>
    <n v="10"/>
    <x v="3"/>
    <s v="Sr. Network Engineer"/>
    <s v="Amy Griffin"/>
    <s v="haleigh.carter@bilearner.com"/>
    <s v="Active"/>
    <n v="1"/>
    <n v="0"/>
    <x v="2"/>
    <s v="Full-Time"/>
    <m/>
    <x v="0"/>
    <x v="3"/>
    <s v="General - Con"/>
    <d v="1990-05-24T00:00:00"/>
    <n v="35"/>
    <s v="United Kingdom"/>
    <s v="Reading"/>
    <s v="Coordinator"/>
    <x v="1"/>
    <s v="Fully Meets"/>
    <x v="1"/>
    <n v="620817"/>
  </r>
  <r>
    <n v="1348"/>
    <s v="Tatiana"/>
    <s v="Ayala"/>
    <d v="2019-04-21T00:00:00"/>
    <d v="2020-12-02T00:00:00"/>
    <n v="19"/>
    <x v="2"/>
    <s v="Software Engineering Manager"/>
    <s v="Debra Gomez"/>
    <s v="tatiana.ayala@bilearner.com"/>
    <s v="Terminated"/>
    <n v="0"/>
    <n v="1"/>
    <x v="0"/>
    <s v="Part-Time"/>
    <s v="Contract Termination"/>
    <x v="2"/>
    <x v="7"/>
    <s v="Field Operations"/>
    <d v="1975-07-08T00:00:00"/>
    <n v="50"/>
    <s v="United Kingdom"/>
    <s v="Reading"/>
    <s v="Engineer"/>
    <x v="0"/>
    <s v="Fully Meets"/>
    <x v="1"/>
    <n v="220260"/>
  </r>
  <r>
    <n v="1349"/>
    <s v="Kaylynn"/>
    <s v="Mcguire"/>
    <d v="2021-08-02T00:00:00"/>
    <d v="2022-11-26T00:00:00"/>
    <n v="15"/>
    <x v="2"/>
    <s v="Accountant I"/>
    <s v="Jeremy Pope"/>
    <s v="kaylynn.mcguire@bilearner.com"/>
    <s v="Active"/>
    <n v="1"/>
    <n v="0"/>
    <x v="1"/>
    <s v="Part-Time"/>
    <m/>
    <x v="0"/>
    <x v="4"/>
    <s v="Safety"/>
    <d v="1964-04-13T00:00:00"/>
    <n v="61"/>
    <s v="United Kingdom"/>
    <s v="Reading"/>
    <s v="Manager"/>
    <x v="0"/>
    <s v="Fully Meets"/>
    <x v="1"/>
    <n v="192648"/>
  </r>
  <r>
    <n v="1350"/>
    <s v="Timothy"/>
    <s v="Villarreal"/>
    <d v="2022-03-04T00:00:00"/>
    <m/>
    <n v="43"/>
    <x v="1"/>
    <s v="Accountant I"/>
    <s v="Jeffrey Williams"/>
    <s v="timothy.villarreal@bilearner.com"/>
    <s v="Active"/>
    <n v="1"/>
    <n v="0"/>
    <x v="2"/>
    <s v="Temporary"/>
    <m/>
    <x v="0"/>
    <x v="4"/>
    <s v="Field Operations"/>
    <d v="1994-03-23T00:00:00"/>
    <n v="31"/>
    <s v="United Kingdom"/>
    <s v="Reading"/>
    <s v="Laborer"/>
    <x v="0"/>
    <s v="Fully Meets"/>
    <x v="1"/>
    <n v="588732"/>
  </r>
  <r>
    <n v="1351"/>
    <s v="Elliott"/>
    <s v="Petersen"/>
    <d v="2021-03-28T00:00:00"/>
    <m/>
    <n v="54"/>
    <x v="1"/>
    <s v="Accountant I"/>
    <s v="Daniel Cooper"/>
    <s v="elliott.petersen@bilearner.com"/>
    <s v="Active"/>
    <n v="1"/>
    <n v="0"/>
    <x v="0"/>
    <s v="Part-Time"/>
    <m/>
    <x v="0"/>
    <x v="4"/>
    <s v="Field Operations"/>
    <d v="1996-04-10T00:00:00"/>
    <n v="29"/>
    <s v="United Kingdom"/>
    <s v="Reading"/>
    <s v="Tower Hand"/>
    <x v="1"/>
    <s v="Fully Meets"/>
    <x v="1"/>
    <n v="470400"/>
  </r>
  <r>
    <n v="1352"/>
    <s v="Lily"/>
    <s v="Tyler"/>
    <d v="2018-08-08T00:00:00"/>
    <d v="2023-06-01T00:00:00"/>
    <n v="57"/>
    <x v="1"/>
    <s v="Sr. Network Engineer"/>
    <s v="Chase Ho"/>
    <s v="lily.tyler@bilearner.com"/>
    <s v="Active"/>
    <n v="1"/>
    <n v="0"/>
    <x v="0"/>
    <s v="Full-Time"/>
    <m/>
    <x v="0"/>
    <x v="4"/>
    <s v="Field Operations"/>
    <d v="1991-10-10T00:00:00"/>
    <n v="33"/>
    <s v="United Kingdom"/>
    <s v="Reading"/>
    <s v="Technician"/>
    <x v="1"/>
    <s v="Fully Meets"/>
    <x v="1"/>
    <n v="222420"/>
  </r>
  <r>
    <n v="1353"/>
    <s v="Noe"/>
    <s v="Mann"/>
    <d v="2020-09-15T00:00:00"/>
    <d v="2022-01-06T00:00:00"/>
    <n v="15"/>
    <x v="2"/>
    <s v="Sr. Network Engineer"/>
    <s v="Felicia Bailey"/>
    <s v="noe.mann@bilearner.com"/>
    <s v="Active"/>
    <n v="1"/>
    <n v="0"/>
    <x v="2"/>
    <s v="Temporary"/>
    <m/>
    <x v="0"/>
    <x v="3"/>
    <s v="Field Operations"/>
    <d v="1994-09-03T00:00:00"/>
    <n v="31"/>
    <s v="United Kingdom"/>
    <s v="Reading"/>
    <s v="Supervisor"/>
    <x v="1"/>
    <s v="Fully Meets"/>
    <x v="1"/>
    <n v="282792"/>
  </r>
  <r>
    <n v="1354"/>
    <s v="Christina"/>
    <s v="Terry"/>
    <d v="2020-10-28T00:00:00"/>
    <d v="2022-02-27T00:00:00"/>
    <n v="15"/>
    <x v="2"/>
    <s v="Software Engineering Manager"/>
    <s v="Christopher Jones"/>
    <s v="christina.terry@bilearner.com"/>
    <s v="Terminated"/>
    <n v="0"/>
    <n v="1"/>
    <x v="1"/>
    <s v="Full-Time"/>
    <s v="Performance Issue"/>
    <x v="2"/>
    <x v="7"/>
    <s v="Field Operations"/>
    <d v="1994-01-16T00:00:00"/>
    <n v="31"/>
    <s v="United Kingdom"/>
    <s v="Reading"/>
    <s v="Top Hand"/>
    <x v="0"/>
    <s v="Fully Meets"/>
    <x v="1"/>
    <n v="284544"/>
  </r>
  <r>
    <n v="1355"/>
    <s v="Niko"/>
    <s v="Durham"/>
    <d v="2021-06-16T00:00:00"/>
    <d v="2021-11-23T00:00:00"/>
    <n v="5"/>
    <x v="4"/>
    <s v="Administrative Assistant"/>
    <s v="Alec Taylor"/>
    <s v="niko.durham@bilearner.com"/>
    <s v="Active"/>
    <n v="1"/>
    <n v="0"/>
    <x v="1"/>
    <s v="Temporary"/>
    <m/>
    <x v="0"/>
    <x v="4"/>
    <s v="General - Con"/>
    <d v="1989-09-12T00:00:00"/>
    <n v="36"/>
    <s v="United Kingdom"/>
    <s v="Reading"/>
    <s v="Coordinator"/>
    <x v="0"/>
    <s v="Fully Meets"/>
    <x v="1"/>
    <n v="506184"/>
  </r>
  <r>
    <n v="1356"/>
    <s v="Dante"/>
    <s v="Strong"/>
    <d v="2023-03-20T00:00:00"/>
    <d v="2023-06-21T00:00:00"/>
    <n v="3"/>
    <x v="4"/>
    <s v="Accountant I"/>
    <s v="Ronald Jones"/>
    <s v="dante.strong@bilearner.com"/>
    <s v="Active"/>
    <n v="1"/>
    <n v="0"/>
    <x v="2"/>
    <s v="Temporary"/>
    <m/>
    <x v="0"/>
    <x v="4"/>
    <s v="Engineers"/>
    <d v="1999-07-24T00:00:00"/>
    <n v="26"/>
    <s v="United Kingdom"/>
    <s v="Reading"/>
    <s v="Engineer"/>
    <x v="0"/>
    <s v="Fully Meets"/>
    <x v="1"/>
    <n v="206952"/>
  </r>
  <r>
    <n v="1357"/>
    <s v="Angeline"/>
    <s v="Perez"/>
    <d v="2018-09-07T00:00:00"/>
    <d v="2021-07-16T00:00:00"/>
    <n v="34"/>
    <x v="1"/>
    <s v="Accountant I"/>
    <s v="Mrs. Tracy Cisneros DDS"/>
    <s v="angeline.perez@bilearner.com"/>
    <s v="Active"/>
    <n v="1"/>
    <n v="0"/>
    <x v="1"/>
    <s v="Temporary"/>
    <m/>
    <x v="0"/>
    <x v="4"/>
    <s v="Engineers"/>
    <d v="1981-11-18T00:00:00"/>
    <n v="43"/>
    <s v="United Kingdom"/>
    <s v="Reading"/>
    <s v="Principal"/>
    <x v="1"/>
    <s v="Fully Meets"/>
    <x v="1"/>
    <n v="452868"/>
  </r>
  <r>
    <n v="1358"/>
    <s v="Jairo"/>
    <s v="Blanchard"/>
    <d v="2018-11-08T00:00:00"/>
    <d v="2022-10-28T00:00:00"/>
    <n v="47"/>
    <x v="1"/>
    <s v="Accountant I"/>
    <s v="Isabella Hawkins"/>
    <s v="jairo.blanchard@bilearner.com"/>
    <s v="Active"/>
    <n v="1"/>
    <n v="0"/>
    <x v="2"/>
    <s v="Full-Time"/>
    <m/>
    <x v="0"/>
    <x v="4"/>
    <s v="Field Operations"/>
    <d v="1976-02-19T00:00:00"/>
    <n v="49"/>
    <s v="United Kingdom"/>
    <s v="Reading"/>
    <s v="Laborer"/>
    <x v="1"/>
    <s v="Fully Meets"/>
    <x v="1"/>
    <n v="96432"/>
  </r>
  <r>
    <n v="1359"/>
    <s v="Rishi"/>
    <s v="Watkins"/>
    <d v="2019-01-26T00:00:00"/>
    <m/>
    <n v="80"/>
    <x v="0"/>
    <s v="Sr. Network Engineer"/>
    <s v="Kendra Garcia"/>
    <s v="rishi.watkins@bilearner.com"/>
    <s v="Active"/>
    <n v="1"/>
    <n v="0"/>
    <x v="1"/>
    <s v="Part-Time"/>
    <m/>
    <x v="0"/>
    <x v="4"/>
    <s v="Catv"/>
    <d v="1999-08-20T00:00:00"/>
    <n v="26"/>
    <s v="United Kingdom"/>
    <s v="Reading"/>
    <s v="Foreman"/>
    <x v="1"/>
    <s v="Fully Meets"/>
    <x v="1"/>
    <n v="51089"/>
  </r>
  <r>
    <n v="1360"/>
    <s v="Immanuel"/>
    <s v="Goodwin"/>
    <d v="2021-08-30T00:00:00"/>
    <m/>
    <n v="49"/>
    <x v="1"/>
    <s v="Sr. Network Engineer"/>
    <s v="Dawn Williams"/>
    <s v="immanuel.goodwin@bilearner.com"/>
    <s v="Active"/>
    <n v="1"/>
    <n v="0"/>
    <x v="0"/>
    <s v="Full-Time"/>
    <m/>
    <x v="0"/>
    <x v="3"/>
    <s v="Field Operations"/>
    <d v="1977-02-23T00:00:00"/>
    <n v="48"/>
    <s v="United Kingdom"/>
    <s v="Reading"/>
    <s v="Technician"/>
    <x v="1"/>
    <s v="PIP"/>
    <x v="1"/>
    <n v="80896"/>
  </r>
  <r>
    <n v="1361"/>
    <s v="Elle"/>
    <s v="Berry"/>
    <d v="2023-03-08T00:00:00"/>
    <d v="2023-03-30T00:00:00"/>
    <n v="0"/>
    <x v="4"/>
    <s v="Sr. Accountant"/>
    <s v="Rebecca Randolph"/>
    <s v="elle.berry@bilearner.com"/>
    <s v="Terminated"/>
    <n v="0"/>
    <n v="1"/>
    <x v="1"/>
    <s v="Full-Time"/>
    <s v="Health"/>
    <x v="1"/>
    <x v="4"/>
    <s v="Aerial"/>
    <d v="1979-03-28T00:00:00"/>
    <n v="46"/>
    <s v="United Kingdom"/>
    <s v="Reading"/>
    <s v="Supervisor"/>
    <x v="0"/>
    <s v="Exceeds"/>
    <x v="1"/>
    <n v="182328"/>
  </r>
  <r>
    <n v="1362"/>
    <s v="Raphael"/>
    <s v="Francis"/>
    <d v="2019-11-10T00:00:00"/>
    <d v="2020-12-03T00:00:00"/>
    <n v="12"/>
    <x v="2"/>
    <s v="Administrative Assistant"/>
    <s v="William Page"/>
    <s v="raphael.francis@bilearner.com"/>
    <s v="Active"/>
    <n v="1"/>
    <n v="0"/>
    <x v="1"/>
    <s v="Part-Time"/>
    <m/>
    <x v="0"/>
    <x v="4"/>
    <s v="General - Con"/>
    <d v="1985-10-15T00:00:00"/>
    <n v="39"/>
    <s v="United Kingdom"/>
    <s v="Reading"/>
    <s v="Technician"/>
    <x v="0"/>
    <s v="Exceeds"/>
    <x v="1"/>
    <n v="104672"/>
  </r>
  <r>
    <n v="1363"/>
    <s v="Hadley"/>
    <s v="Barrett"/>
    <d v="2023-07-28T00:00:00"/>
    <m/>
    <n v="26"/>
    <x v="1"/>
    <s v="Accountant I"/>
    <s v="Deborah Johnson"/>
    <s v="hadley.barrett@bilearner.com"/>
    <s v="Active"/>
    <n v="1"/>
    <n v="0"/>
    <x v="1"/>
    <s v="Full-Time"/>
    <m/>
    <x v="0"/>
    <x v="4"/>
    <s v="General - Con"/>
    <d v="1961-12-21T00:00:00"/>
    <n v="63"/>
    <s v="United Kingdom"/>
    <s v="Reading"/>
    <s v="Laborer"/>
    <x v="0"/>
    <s v="PIP"/>
    <x v="1"/>
    <n v="65395"/>
  </r>
  <r>
    <n v="1364"/>
    <s v="Mollie"/>
    <s v="Jenkins"/>
    <d v="2019-04-03T00:00:00"/>
    <d v="2019-08-05T00:00:00"/>
    <n v="4"/>
    <x v="4"/>
    <s v="Accountant I"/>
    <s v="Danny Williams"/>
    <s v="mollie.jenkins@bilearner.com"/>
    <s v="Active"/>
    <n v="1"/>
    <n v="0"/>
    <x v="0"/>
    <s v="Temporary"/>
    <m/>
    <x v="0"/>
    <x v="0"/>
    <s v="Finance &amp; Accounting"/>
    <d v="1992-09-12T00:00:00"/>
    <n v="33"/>
    <s v="United Kingdom"/>
    <s v="Reading"/>
    <s v="Administration"/>
    <x v="1"/>
    <s v="Exceeds"/>
    <x v="1"/>
    <n v="160000"/>
  </r>
  <r>
    <n v="1365"/>
    <s v="Cali"/>
    <s v="Nolan"/>
    <d v="2019-07-24T00:00:00"/>
    <m/>
    <n v="74"/>
    <x v="0"/>
    <s v="Accountant I"/>
    <s v="Misty Collier"/>
    <s v="cali.nolan@bilearner.com"/>
    <s v="Active"/>
    <n v="1"/>
    <n v="0"/>
    <x v="0"/>
    <s v="Part-Time"/>
    <m/>
    <x v="0"/>
    <x v="4"/>
    <s v="Field Operations"/>
    <d v="1997-10-02T00:00:00"/>
    <n v="28"/>
    <s v="United Kingdom"/>
    <s v="Reading"/>
    <s v="Lineman"/>
    <x v="1"/>
    <s v="Exceeds"/>
    <x v="1"/>
    <n v="17647500"/>
  </r>
  <r>
    <n v="1366"/>
    <s v="Malik"/>
    <s v="Crane"/>
    <d v="2022-04-29T00:00:00"/>
    <d v="2022-12-11T00:00:00"/>
    <n v="7"/>
    <x v="3"/>
    <s v="Sr. Network Engineer"/>
    <s v="Peter Ortiz"/>
    <s v="malik.crane@bilearner.com"/>
    <s v="Active"/>
    <n v="1"/>
    <n v="0"/>
    <x v="0"/>
    <s v="Temporary"/>
    <m/>
    <x v="0"/>
    <x v="3"/>
    <s v="General - Con"/>
    <d v="1977-06-29T00:00:00"/>
    <n v="48"/>
    <s v="United Kingdom"/>
    <s v="Reading"/>
    <s v="Laborer"/>
    <x v="1"/>
    <s v="Exceeds"/>
    <x v="1"/>
    <n v="14916475.6"/>
  </r>
  <r>
    <n v="1367"/>
    <s v="Bryce"/>
    <s v="Higgins"/>
    <d v="2020-10-06T00:00:00"/>
    <m/>
    <n v="60"/>
    <x v="0"/>
    <s v="Sr. Network Engineer"/>
    <s v="Jeremy Frye"/>
    <s v="bryce.higgins@bilearner.com"/>
    <s v="Active"/>
    <n v="1"/>
    <n v="0"/>
    <x v="2"/>
    <s v="Temporary"/>
    <m/>
    <x v="0"/>
    <x v="3"/>
    <s v="Executive"/>
    <d v="1996-07-07T00:00:00"/>
    <n v="29"/>
    <s v="United Kingdom"/>
    <s v="Reading"/>
    <s v="Coordinator"/>
    <x v="0"/>
    <s v="Exceeds"/>
    <x v="1"/>
    <n v="13073314.800000001"/>
  </r>
  <r>
    <n v="1368"/>
    <s v="Beatrice"/>
    <s v="Bean"/>
    <d v="2020-04-04T00:00:00"/>
    <m/>
    <n v="66"/>
    <x v="0"/>
    <s v="Sr. Accountant"/>
    <s v="Leah Boyd"/>
    <s v="beatrice.bean@bilearner.com"/>
    <s v="Active"/>
    <n v="1"/>
    <n v="0"/>
    <x v="2"/>
    <s v="Temporary"/>
    <m/>
    <x v="0"/>
    <x v="4"/>
    <s v="General - Sga"/>
    <d v="1981-12-08T00:00:00"/>
    <n v="43"/>
    <s v="United Kingdom"/>
    <s v="Reading"/>
    <s v="Estimator"/>
    <x v="0"/>
    <s v="Exceeds"/>
    <x v="1"/>
    <n v="23350600"/>
  </r>
  <r>
    <n v="1369"/>
    <s v="Shea"/>
    <s v="Novak"/>
    <d v="2021-03-26T00:00:00"/>
    <m/>
    <n v="54"/>
    <x v="1"/>
    <s v="Administrative Assistant"/>
    <s v="Darren Zimmerman"/>
    <s v="shea.novak@bilearner.com"/>
    <s v="Active"/>
    <n v="1"/>
    <n v="0"/>
    <x v="0"/>
    <s v="Full-Time"/>
    <m/>
    <x v="0"/>
    <x v="2"/>
    <s v="Aerial"/>
    <d v="1955-04-04T00:00:00"/>
    <n v="70"/>
    <s v="United Kingdom"/>
    <s v="Reading"/>
    <s v="Foreman"/>
    <x v="0"/>
    <s v="Exceeds"/>
    <x v="1"/>
    <n v="7944262.2999999998"/>
  </r>
  <r>
    <n v="1370"/>
    <s v="Mateo"/>
    <s v="Mcdaniel"/>
    <d v="2022-05-19T00:00:00"/>
    <m/>
    <n v="40"/>
    <x v="1"/>
    <s v="Administrative Assistant"/>
    <s v="Tommy Obrien"/>
    <s v="mateo.mcdaniel@bilearner.com"/>
    <s v="Active"/>
    <n v="1"/>
    <n v="0"/>
    <x v="2"/>
    <s v="Temporary"/>
    <m/>
    <x v="0"/>
    <x v="4"/>
    <s v="General - Con"/>
    <d v="1999-09-23T00:00:00"/>
    <n v="26"/>
    <s v="United Kingdom"/>
    <s v="Reading"/>
    <s v="Locator"/>
    <x v="0"/>
    <s v="Exceeds"/>
    <x v="1"/>
    <n v="14800500"/>
  </r>
  <r>
    <n v="1371"/>
    <s v="Arianna"/>
    <s v="Carlson"/>
    <d v="2021-08-28T00:00:00"/>
    <d v="2021-10-16T00:00:00"/>
    <n v="1"/>
    <x v="4"/>
    <s v="Accountant I"/>
    <s v="Mrs. Nicole Garrison MD"/>
    <s v="arianna.carlson@bilearner.com"/>
    <s v="Active"/>
    <n v="1"/>
    <n v="0"/>
    <x v="0"/>
    <s v="Part-Time"/>
    <m/>
    <x v="0"/>
    <x v="4"/>
    <s v="Field Operations"/>
    <d v="1976-11-08T00:00:00"/>
    <n v="48"/>
    <s v="United Kingdom"/>
    <s v="Reading"/>
    <s v="Technician"/>
    <x v="0"/>
    <s v="Exceeds"/>
    <x v="1"/>
    <n v="8065077.7999999998"/>
  </r>
  <r>
    <n v="1372"/>
    <s v="Frankie"/>
    <s v="Davenport"/>
    <d v="2022-11-24T00:00:00"/>
    <m/>
    <n v="34"/>
    <x v="1"/>
    <s v="Accountant I"/>
    <s v="Gary Clark"/>
    <s v="frankie.davenport@bilearner.com"/>
    <s v="Active"/>
    <n v="1"/>
    <n v="0"/>
    <x v="0"/>
    <s v="Full-Time"/>
    <m/>
    <x v="0"/>
    <x v="4"/>
    <s v="Aerial"/>
    <d v="1978-02-13T00:00:00"/>
    <n v="47"/>
    <s v="United Kingdom"/>
    <s v="Reading"/>
    <s v="Foreman"/>
    <x v="1"/>
    <s v="Exceeds"/>
    <x v="1"/>
    <n v="30014400"/>
  </r>
  <r>
    <n v="1373"/>
    <s v="Morgan"/>
    <s v="Hammond"/>
    <d v="2022-01-12T00:00:00"/>
    <d v="2022-11-11T00:00:00"/>
    <n v="9"/>
    <x v="3"/>
    <s v="Accountant I"/>
    <s v="Tina Shaw"/>
    <s v="morgan.hammond@bilearner.com"/>
    <s v="Active"/>
    <n v="1"/>
    <n v="0"/>
    <x v="0"/>
    <s v="Part-Time"/>
    <m/>
    <x v="0"/>
    <x v="4"/>
    <s v="Field Operations"/>
    <d v="1991-01-29T00:00:00"/>
    <n v="34"/>
    <s v="United Kingdom"/>
    <s v="Reading"/>
    <s v="Laborer"/>
    <x v="1"/>
    <s v="Exceeds"/>
    <x v="1"/>
    <n v="139039999.80000001"/>
  </r>
  <r>
    <n v="1374"/>
    <s v="Judith"/>
    <s v="Mccullough"/>
    <d v="2019-07-07T00:00:00"/>
    <m/>
    <n v="74"/>
    <x v="0"/>
    <s v="Sr. Network Engineer"/>
    <s v="Stephen Myers"/>
    <s v="judith.mccullough@bilearner.com"/>
    <s v="Active"/>
    <n v="1"/>
    <n v="0"/>
    <x v="2"/>
    <s v="Temporary"/>
    <m/>
    <x v="0"/>
    <x v="3"/>
    <s v="Aerial"/>
    <d v="1991-01-05T00:00:00"/>
    <n v="34"/>
    <s v="Hong Kong"/>
    <s v="Hong Kong"/>
    <s v="Foreman"/>
    <x v="0"/>
    <s v="Exceeds"/>
    <x v="1"/>
    <n v="225996"/>
  </r>
  <r>
    <n v="1375"/>
    <s v="Luca"/>
    <s v="Francis"/>
    <d v="2021-07-14T00:00:00"/>
    <m/>
    <n v="50"/>
    <x v="1"/>
    <s v="Sr. Accountant"/>
    <s v="Jeremy Anderson"/>
    <s v="luca.francis@bilearner.com"/>
    <s v="Active"/>
    <n v="1"/>
    <n v="0"/>
    <x v="0"/>
    <s v="Full-Time"/>
    <m/>
    <x v="0"/>
    <x v="3"/>
    <s v="Technology / It"/>
    <d v="1983-11-10T00:00:00"/>
    <n v="41"/>
    <s v="Hong Kong"/>
    <s v="Hong Kong"/>
    <s v="Intern"/>
    <x v="0"/>
    <s v="Exceeds"/>
    <x v="1"/>
    <n v="237156"/>
  </r>
  <r>
    <n v="1376"/>
    <s v="Mallory"/>
    <s v="Figueroa"/>
    <d v="2019-12-03T00:00:00"/>
    <d v="2022-02-10T00:00:00"/>
    <n v="26"/>
    <x v="1"/>
    <s v="Administrative Assistant"/>
    <s v="Linda Brown"/>
    <s v="mallory.figueroa@bilearner.com"/>
    <s v="Active"/>
    <n v="1"/>
    <n v="0"/>
    <x v="1"/>
    <s v="Temporary"/>
    <m/>
    <x v="0"/>
    <x v="2"/>
    <s v="Field Operations"/>
    <d v="1961-09-26T00:00:00"/>
    <n v="64"/>
    <s v="Hong Kong"/>
    <s v="Hong Kong"/>
    <s v="Supervisor"/>
    <x v="0"/>
    <s v="Exceeds"/>
    <x v="1"/>
    <n v="198000"/>
  </r>
  <r>
    <n v="1377"/>
    <s v="Larissa"/>
    <s v="Douglas"/>
    <d v="2021-03-03T00:00:00"/>
    <d v="2021-07-10T00:00:00"/>
    <n v="4"/>
    <x v="4"/>
    <s v="Administrative Assistant"/>
    <s v="Harry Ellis"/>
    <s v="larissa.douglas@bilearner.com"/>
    <s v="Active"/>
    <n v="1"/>
    <n v="0"/>
    <x v="2"/>
    <s v="Full-Time"/>
    <m/>
    <x v="0"/>
    <x v="4"/>
    <s v="General - Con"/>
    <d v="1994-10-09T00:00:00"/>
    <n v="30"/>
    <s v="Hong Kong"/>
    <s v="Hong Kong"/>
    <s v="Technician"/>
    <x v="0"/>
    <s v="Exceeds"/>
    <x v="1"/>
    <n v="122712"/>
  </r>
  <r>
    <n v="1378"/>
    <s v="Konnor"/>
    <s v="Rivas"/>
    <d v="2022-06-13T00:00:00"/>
    <m/>
    <n v="39"/>
    <x v="1"/>
    <s v="Accountant I"/>
    <s v="Michael Mathis"/>
    <s v="konnor.rivas@bilearner.com"/>
    <s v="Active"/>
    <n v="1"/>
    <n v="0"/>
    <x v="1"/>
    <s v="Part-Time"/>
    <m/>
    <x v="0"/>
    <x v="4"/>
    <s v="Fielders"/>
    <d v="1981-05-18T00:00:00"/>
    <n v="44"/>
    <s v="Hong Kong"/>
    <s v="Hong Kong"/>
    <s v="Engineer"/>
    <x v="0"/>
    <s v="PIP"/>
    <x v="1"/>
    <n v="85596"/>
  </r>
  <r>
    <n v="1379"/>
    <s v="Fernanda"/>
    <s v="Yu"/>
    <d v="2023-01-23T00:00:00"/>
    <m/>
    <n v="32"/>
    <x v="1"/>
    <s v="Accountant I"/>
    <s v="Vincent Snyder"/>
    <s v="fernanda.yu@bilearner.com"/>
    <s v="Active"/>
    <n v="1"/>
    <n v="0"/>
    <x v="2"/>
    <s v="Temporary"/>
    <m/>
    <x v="0"/>
    <x v="4"/>
    <s v="General - Sga"/>
    <d v="1983-08-29T00:00:00"/>
    <n v="42"/>
    <s v="Hong Kong"/>
    <s v="Hong Kong"/>
    <s v="Supervisor"/>
    <x v="1"/>
    <s v="Exceeds"/>
    <x v="1"/>
    <n v="57540"/>
  </r>
  <r>
    <n v="1380"/>
    <s v="Solomon"/>
    <s v="Paul"/>
    <d v="2020-09-06T00:00:00"/>
    <m/>
    <n v="61"/>
    <x v="0"/>
    <s v="Accountant I"/>
    <s v="Mr. Richard Hicks MD"/>
    <s v="solomon.paul@bilearner.com"/>
    <s v="Active"/>
    <n v="1"/>
    <n v="0"/>
    <x v="2"/>
    <s v="Temporary"/>
    <m/>
    <x v="0"/>
    <x v="4"/>
    <s v="Field Operations"/>
    <d v="1974-03-12T00:00:00"/>
    <n v="51"/>
    <s v="Hong Kong"/>
    <s v="Hong Kong"/>
    <s v="Laborer"/>
    <x v="1"/>
    <s v="Exceeds"/>
    <x v="1"/>
    <n v="102384"/>
  </r>
  <r>
    <n v="1381"/>
    <s v="Emiliano"/>
    <s v="Young"/>
    <d v="2022-10-17T00:00:00"/>
    <m/>
    <n v="35"/>
    <x v="1"/>
    <s v="Sr. Network Engineer"/>
    <s v="Chad Crawford"/>
    <s v="emiliano.young@bilearner.com"/>
    <s v="Active"/>
    <n v="1"/>
    <n v="0"/>
    <x v="1"/>
    <s v="Temporary"/>
    <m/>
    <x v="0"/>
    <x v="3"/>
    <s v="Aerial"/>
    <d v="1963-08-04T00:00:00"/>
    <n v="62"/>
    <s v="Hong Kong"/>
    <s v="Hong Kong"/>
    <s v="Foreman"/>
    <x v="0"/>
    <s v="PIP"/>
    <x v="1"/>
    <n v="72996"/>
  </r>
  <r>
    <n v="1382"/>
    <s v="Mason"/>
    <s v="Ellis"/>
    <d v="2019-06-07T00:00:00"/>
    <m/>
    <n v="75"/>
    <x v="0"/>
    <s v="Sr. Accountant"/>
    <s v="Ana Henry"/>
    <s v="mason.ellis@bilearner.com"/>
    <s v="Active"/>
    <n v="1"/>
    <n v="0"/>
    <x v="1"/>
    <s v="Part-Time"/>
    <m/>
    <x v="0"/>
    <x v="4"/>
    <s v="Field Operations"/>
    <d v="1979-05-14T00:00:00"/>
    <n v="46"/>
    <s v="Hong Kong"/>
    <s v="Hong Kong"/>
    <s v="Supervisor"/>
    <x v="0"/>
    <s v="Exceeds"/>
    <x v="1"/>
    <n v="76608"/>
  </r>
  <r>
    <n v="1383"/>
    <s v="Athena"/>
    <s v="Moore"/>
    <d v="2022-01-28T00:00:00"/>
    <d v="2022-09-16T00:00:00"/>
    <n v="7"/>
    <x v="3"/>
    <s v="Sr. Accountant"/>
    <s v="Alan Rios"/>
    <s v="athena.moore@bilearner.com"/>
    <s v="Active"/>
    <n v="1"/>
    <n v="0"/>
    <x v="0"/>
    <s v="Part-Time"/>
    <m/>
    <x v="0"/>
    <x v="4"/>
    <s v="General - Con"/>
    <d v="1975-07-11T00:00:00"/>
    <n v="50"/>
    <s v="Hong Kong"/>
    <s v="Hong Kong"/>
    <s v="Technician"/>
    <x v="0"/>
    <s v="Exceeds"/>
    <x v="1"/>
    <n v="98484"/>
  </r>
  <r>
    <n v="1384"/>
    <s v="Karla"/>
    <s v="Farrell"/>
    <d v="2020-07-01T00:00:00"/>
    <d v="2021-03-05T00:00:00"/>
    <n v="8"/>
    <x v="3"/>
    <s v="Administrative Assistant"/>
    <s v="Mrs. Tammy Ballard"/>
    <s v="karla.farrell@bilearner.com"/>
    <s v="Active"/>
    <n v="1"/>
    <n v="0"/>
    <x v="2"/>
    <s v="Full-Time"/>
    <m/>
    <x v="0"/>
    <x v="4"/>
    <s v="Field Operations"/>
    <d v="1972-11-16T00:00:00"/>
    <n v="52"/>
    <s v="Hong Kong"/>
    <s v="Hong Kong"/>
    <s v="Groundman"/>
    <x v="0"/>
    <s v="PIP"/>
    <x v="1"/>
    <n v="71688"/>
  </r>
  <r>
    <n v="1385"/>
    <s v="Anderson"/>
    <s v="Meadows"/>
    <d v="2020-05-30T00:00:00"/>
    <m/>
    <n v="64"/>
    <x v="0"/>
    <s v="Administrative Assistant"/>
    <s v="Brittany Glover"/>
    <s v="anderson.meadows@bilearner.com"/>
    <s v="Active"/>
    <n v="1"/>
    <n v="0"/>
    <x v="1"/>
    <s v="Part-Time"/>
    <m/>
    <x v="0"/>
    <x v="4"/>
    <s v="Field Operations"/>
    <d v="1987-11-25T00:00:00"/>
    <n v="37"/>
    <s v="Hong Kong"/>
    <s v="Hong Kong"/>
    <s v="Laborer"/>
    <x v="0"/>
    <s v="PIP"/>
    <x v="1"/>
    <n v="144756"/>
  </r>
  <r>
    <n v="1386"/>
    <s v="Jacey"/>
    <s v="Braun"/>
    <d v="2019-10-05T00:00:00"/>
    <d v="2023-02-04T00:00:00"/>
    <n v="39"/>
    <x v="1"/>
    <s v="Accountant I"/>
    <s v="Joseph Edwards"/>
    <s v="jacey.braun@bilearner.com"/>
    <s v="Active"/>
    <n v="1"/>
    <n v="0"/>
    <x v="0"/>
    <s v="Full-Time"/>
    <m/>
    <x v="0"/>
    <x v="4"/>
    <s v="General - Con"/>
    <d v="1988-04-28T00:00:00"/>
    <n v="37"/>
    <s v="Hong Kong"/>
    <s v="Hong Kong"/>
    <s v="Technician"/>
    <x v="0"/>
    <s v="Exceeds"/>
    <x v="1"/>
    <n v="244728"/>
  </r>
  <r>
    <n v="1387"/>
    <s v="Nathan"/>
    <s v="Kline"/>
    <d v="2021-11-06T00:00:00"/>
    <d v="2023-04-20T00:00:00"/>
    <n v="17"/>
    <x v="2"/>
    <s v="Accountant I"/>
    <s v="Sean Hall"/>
    <s v="nathan.kline@bilearner.com"/>
    <s v="Active"/>
    <n v="1"/>
    <n v="0"/>
    <x v="0"/>
    <s v="Full-Time"/>
    <m/>
    <x v="0"/>
    <x v="4"/>
    <s v="General - Con"/>
    <d v="1990-07-01T00:00:00"/>
    <n v="35"/>
    <s v="Hong Kong"/>
    <s v="Hong Kong"/>
    <s v="Laborer"/>
    <x v="1"/>
    <s v="PIP"/>
    <x v="1"/>
    <n v="122155.2"/>
  </r>
  <r>
    <n v="1388"/>
    <s v="Gabriella"/>
    <s v="Benitez"/>
    <d v="2019-05-09T00:00:00"/>
    <d v="2020-05-07T00:00:00"/>
    <n v="11"/>
    <x v="3"/>
    <s v="Accountant I"/>
    <s v="Jamie Gardner"/>
    <s v="gabriella.benitez@bilearner.com"/>
    <s v="Active"/>
    <n v="1"/>
    <n v="0"/>
    <x v="2"/>
    <s v="Full-Time"/>
    <m/>
    <x v="0"/>
    <x v="4"/>
    <s v="Field Operations"/>
    <d v="1992-09-30T00:00:00"/>
    <n v="33"/>
    <s v="Hong Kong"/>
    <s v="Hong Kong"/>
    <s v="Construction Manager"/>
    <x v="0"/>
    <s v="Exceeds"/>
    <x v="1"/>
    <n v="84048"/>
  </r>
  <r>
    <n v="1389"/>
    <s v="Juan"/>
    <s v="Gonzalez"/>
    <d v="2019-10-28T00:00:00"/>
    <m/>
    <n v="71"/>
    <x v="0"/>
    <s v="Production Technician II"/>
    <s v="James Hines"/>
    <s v="juan.gonzalez@bilearner.com"/>
    <s v="Active"/>
    <n v="1"/>
    <n v="0"/>
    <x v="2"/>
    <s v="Full-Time"/>
    <m/>
    <x v="0"/>
    <x v="5"/>
    <s v="Isp"/>
    <d v="1977-02-12T00:00:00"/>
    <n v="48"/>
    <s v="Hong Kong"/>
    <s v="Hong Kong"/>
    <s v="Manager"/>
    <x v="1"/>
    <s v="Exceeds"/>
    <x v="1"/>
    <n v="166260"/>
  </r>
  <r>
    <n v="1390"/>
    <s v="Cayo"/>
    <s v="Gonzalez"/>
    <d v="2019-01-11T00:00:00"/>
    <m/>
    <n v="80"/>
    <x v="0"/>
    <s v="Production Technician I"/>
    <s v="Matthew Allen"/>
    <s v="cayo.gonzalez@bilearner.com"/>
    <s v="Active"/>
    <n v="1"/>
    <n v="0"/>
    <x v="0"/>
    <s v="Part-Time"/>
    <m/>
    <x v="0"/>
    <x v="5"/>
    <s v="General - Con"/>
    <d v="1982-07-23T00:00:00"/>
    <n v="43"/>
    <s v="Hong Kong"/>
    <s v="Hong Kong"/>
    <s v="Lineman"/>
    <x v="1"/>
    <s v="Exceeds"/>
    <x v="1"/>
    <n v="138216"/>
  </r>
  <r>
    <n v="1391"/>
    <s v="Taylor"/>
    <s v="Sparks"/>
    <d v="2020-04-02T00:00:00"/>
    <m/>
    <n v="66"/>
    <x v="0"/>
    <s v="Production Technician I"/>
    <s v="Janet Jones"/>
    <s v="taylor.sparks@bilearner.com"/>
    <s v="Active"/>
    <n v="1"/>
    <n v="0"/>
    <x v="0"/>
    <s v="Temporary"/>
    <m/>
    <x v="0"/>
    <x v="5"/>
    <s v="Wireless"/>
    <d v="1981-06-21T00:00:00"/>
    <n v="44"/>
    <s v="Hong Kong"/>
    <s v="Hong Kong"/>
    <s v="Supervisor"/>
    <x v="0"/>
    <s v="Needs Improvement"/>
    <x v="1"/>
    <n v="76680"/>
  </r>
  <r>
    <n v="1392"/>
    <s v="Jeanette"/>
    <s v="Tippett"/>
    <d v="2019-06-07T00:00:00"/>
    <d v="2019-08-15T00:00:00"/>
    <n v="2"/>
    <x v="4"/>
    <s v="Production Technician I"/>
    <s v="David Stephens"/>
    <s v="jeanette.tippett@bilearner.com"/>
    <s v="Active"/>
    <n v="1"/>
    <n v="0"/>
    <x v="2"/>
    <s v="Part-Time"/>
    <m/>
    <x v="0"/>
    <x v="5"/>
    <s v="Field Operations"/>
    <d v="1991-02-04T00:00:00"/>
    <n v="34"/>
    <s v="Hong Kong"/>
    <s v="Hong Kong"/>
    <s v="Operator"/>
    <x v="0"/>
    <s v="Exceeds"/>
    <x v="1"/>
    <n v="312048"/>
  </r>
  <r>
    <n v="1393"/>
    <s v="Rose"/>
    <s v="Ivey"/>
    <d v="2021-11-22T00:00:00"/>
    <d v="2022-11-23T00:00:00"/>
    <n v="12"/>
    <x v="2"/>
    <s v="Production Technician I"/>
    <s v="Abigail Johnson"/>
    <s v="rose.ivey@bilearner.com"/>
    <s v="Active"/>
    <n v="1"/>
    <n v="0"/>
    <x v="2"/>
    <s v="Part-Time"/>
    <m/>
    <x v="0"/>
    <x v="5"/>
    <s v="General - Con"/>
    <d v="1991-11-14T00:00:00"/>
    <n v="33"/>
    <s v="Hong Kong"/>
    <s v="Hong Kong"/>
    <s v="Flagger"/>
    <x v="0"/>
    <s v="Exceeds"/>
    <x v="1"/>
    <n v="155376"/>
  </r>
  <r>
    <n v="1394"/>
    <s v="Elijian"/>
    <s v="Clukey"/>
    <d v="2019-01-19T00:00:00"/>
    <m/>
    <n v="80"/>
    <x v="0"/>
    <s v="Production Technician I"/>
    <s v="Wesley Stephens"/>
    <s v="elijian.clukey@bilearner.com"/>
    <s v="Active"/>
    <n v="1"/>
    <n v="0"/>
    <x v="1"/>
    <s v="Part-Time"/>
    <m/>
    <x v="0"/>
    <x v="5"/>
    <s v="Field Operations"/>
    <d v="1991-05-14T00:00:00"/>
    <n v="34"/>
    <s v="Hong Kong"/>
    <s v="Hong Kong"/>
    <s v="Laborer"/>
    <x v="1"/>
    <s v="Exceeds"/>
    <x v="1"/>
    <n v="78192"/>
  </r>
  <r>
    <n v="1395"/>
    <s v="Jordan"/>
    <s v="Winthrop"/>
    <d v="2021-12-17T00:00:00"/>
    <d v="2021-12-26T00:00:00"/>
    <n v="0"/>
    <x v="4"/>
    <s v="Production Technician II"/>
    <s v="Mr. Kevin Reid"/>
    <s v="jordan.winthrop@bilearner.com"/>
    <s v="Terminated"/>
    <n v="0"/>
    <n v="1"/>
    <x v="1"/>
    <s v="Part-Time"/>
    <s v="Health"/>
    <x v="1"/>
    <x v="5"/>
    <s v="General - Con"/>
    <d v="1991-04-11T00:00:00"/>
    <n v="34"/>
    <s v="Hong Kong"/>
    <s v="Hong Kong"/>
    <s v="Laborer"/>
    <x v="1"/>
    <s v="Exceeds"/>
    <x v="1"/>
    <n v="160692"/>
  </r>
  <r>
    <n v="1396"/>
    <s v="Shari"/>
    <s v="Ngodup"/>
    <d v="2019-05-04T00:00:00"/>
    <d v="2021-02-15T00:00:00"/>
    <n v="21"/>
    <x v="2"/>
    <s v="Production Technician I"/>
    <s v="Jorge Taylor"/>
    <s v="shari.ngodup@bilearner.com"/>
    <s v="Active"/>
    <n v="1"/>
    <n v="0"/>
    <x v="2"/>
    <s v="Full-Time"/>
    <m/>
    <x v="0"/>
    <x v="5"/>
    <s v="General - Eng"/>
    <d v="1981-10-30T00:00:00"/>
    <n v="43"/>
    <s v="United Kingdom"/>
    <s v="London"/>
    <s v="Engineer"/>
    <x v="0"/>
    <s v="Exceeds"/>
    <x v="1"/>
    <n v="88164"/>
  </r>
  <r>
    <n v="1397"/>
    <s v="John"/>
    <s v="Kretschmer"/>
    <d v="2018-12-25T00:00:00"/>
    <d v="2019-03-11T00:00:00"/>
    <n v="2"/>
    <x v="4"/>
    <s v="Production Technician I"/>
    <s v="Robert Gonzalez"/>
    <s v="john.kretschmer@bilearner.com"/>
    <s v="Active"/>
    <n v="1"/>
    <n v="0"/>
    <x v="0"/>
    <s v="Part-Time"/>
    <m/>
    <x v="0"/>
    <x v="5"/>
    <s v="General - Con"/>
    <d v="1966-09-21T00:00:00"/>
    <n v="59"/>
    <s v="Hong Kong"/>
    <s v="Hong Kong"/>
    <s v="Laborer"/>
    <x v="1"/>
    <s v="Exceeds"/>
    <x v="1"/>
    <n v="102084"/>
  </r>
  <r>
    <n v="1398"/>
    <s v="Debbie"/>
    <s v="Mangal"/>
    <d v="2021-01-03T00:00:00"/>
    <d v="2023-03-08T00:00:00"/>
    <n v="26"/>
    <x v="1"/>
    <s v="Production Technician I"/>
    <s v="Kristin Baird"/>
    <s v="debbie.mangal@bilearner.com"/>
    <s v="Active"/>
    <n v="1"/>
    <n v="0"/>
    <x v="2"/>
    <s v="Full-Time"/>
    <m/>
    <x v="0"/>
    <x v="5"/>
    <s v="Splicing"/>
    <d v="1966-10-15T00:00:00"/>
    <n v="58"/>
    <s v="Hong Kong"/>
    <s v="Hong Kong"/>
    <s v="Runner"/>
    <x v="0"/>
    <s v="Needs Improvement"/>
    <x v="1"/>
    <n v="177240"/>
  </r>
  <r>
    <n v="1399"/>
    <s v="Helen"/>
    <s v="Billis"/>
    <d v="2023-06-15T00:00:00"/>
    <m/>
    <n v="27"/>
    <x v="1"/>
    <s v="Production Technician I"/>
    <s v="Mrs. Sabrina Reed"/>
    <s v="helen.billis@bilearner.com"/>
    <s v="Active"/>
    <n v="1"/>
    <n v="0"/>
    <x v="2"/>
    <s v="Full-Time"/>
    <m/>
    <x v="0"/>
    <x v="5"/>
    <s v="General - Con"/>
    <d v="1996-06-26T00:00:00"/>
    <n v="29"/>
    <s v="Hong Kong"/>
    <s v="Hong Kong"/>
    <s v="Foreman"/>
    <x v="0"/>
    <s v="Needs Improvement"/>
    <x v="1"/>
    <n v="69000.240000000005"/>
  </r>
  <r>
    <n v="1400"/>
    <s v="Yen"/>
    <s v="Johnston"/>
    <d v="2018-08-29T00:00:00"/>
    <d v="2023-02-09T00:00:00"/>
    <n v="53"/>
    <x v="1"/>
    <s v="Production Technician II"/>
    <s v="Larry Frost"/>
    <s v="yen.johnston@bilearner.com"/>
    <s v="Active"/>
    <n v="1"/>
    <n v="0"/>
    <x v="1"/>
    <s v="Full-Time"/>
    <m/>
    <x v="0"/>
    <x v="5"/>
    <s v="Field Operations"/>
    <d v="1977-11-30T00:00:00"/>
    <n v="47"/>
    <s v="Hong Kong"/>
    <s v="Hong Kong"/>
    <s v="Laborer"/>
    <x v="0"/>
    <s v="Exceeds"/>
    <x v="1"/>
    <n v="104400"/>
  </r>
  <r>
    <n v="1401"/>
    <s v="Hong"/>
    <s v="Pham"/>
    <d v="2019-01-04T00:00:00"/>
    <m/>
    <n v="81"/>
    <x v="0"/>
    <s v="Production Technician I"/>
    <s v="Michael Holland"/>
    <s v="hong.pham@bilearner.com"/>
    <s v="Active"/>
    <n v="1"/>
    <n v="0"/>
    <x v="0"/>
    <s v="Part-Time"/>
    <m/>
    <x v="0"/>
    <x v="5"/>
    <s v="Splicing"/>
    <d v="1975-09-16T00:00:00"/>
    <n v="50"/>
    <s v="Hong Kong"/>
    <s v="Hong Kong"/>
    <s v="Lineman"/>
    <x v="1"/>
    <s v="Exceeds"/>
    <x v="1"/>
    <n v="69072"/>
  </r>
  <r>
    <n v="1402"/>
    <s v="Linda"/>
    <s v="Bachiochi"/>
    <d v="2021-09-10T00:00:00"/>
    <m/>
    <n v="48"/>
    <x v="1"/>
    <s v="Production Technician I"/>
    <s v="Kirk Brooks"/>
    <s v="linda.bachiochi@bilearner.com"/>
    <s v="Active"/>
    <n v="1"/>
    <n v="0"/>
    <x v="1"/>
    <s v="Full-Time"/>
    <m/>
    <x v="0"/>
    <x v="5"/>
    <s v="General - Sga"/>
    <d v="1993-08-09T00:00:00"/>
    <n v="32"/>
    <s v="Hong Kong"/>
    <s v="Hong Kong"/>
    <s v="Technician"/>
    <x v="0"/>
    <s v="Exceeds"/>
    <x v="1"/>
    <n v="149760"/>
  </r>
  <r>
    <n v="1403"/>
    <s v="Lily"/>
    <s v="DiNocco"/>
    <d v="2021-07-08T00:00:00"/>
    <m/>
    <n v="50"/>
    <x v="1"/>
    <s v="Production Technician I"/>
    <s v="Austin Dixon"/>
    <s v="lily.dinocco@bilearner.com"/>
    <s v="Active"/>
    <n v="1"/>
    <n v="0"/>
    <x v="1"/>
    <s v="Temporary"/>
    <m/>
    <x v="0"/>
    <x v="5"/>
    <s v="Field Operations"/>
    <d v="1980-09-25T00:00:00"/>
    <n v="45"/>
    <s v="Hong Kong"/>
    <s v="Hong Kong"/>
    <s v="Technician"/>
    <x v="0"/>
    <s v="Exceeds"/>
    <x v="1"/>
    <n v="60732"/>
  </r>
  <r>
    <n v="1404"/>
    <s v="Ned"/>
    <s v="Miller"/>
    <d v="2018-11-01T00:00:00"/>
    <d v="2021-04-29T00:00:00"/>
    <n v="29"/>
    <x v="1"/>
    <s v="Production Technician II"/>
    <s v="James Guzman"/>
    <s v="ned.miller@bilearner.com"/>
    <s v="Terminated"/>
    <n v="0"/>
    <n v="1"/>
    <x v="0"/>
    <s v="Part-Time"/>
    <s v="Contract Termination"/>
    <x v="2"/>
    <x v="0"/>
    <s v="Finance &amp; Accounting"/>
    <d v="1986-05-14T00:00:00"/>
    <n v="39"/>
    <s v="Hong Kong"/>
    <s v="Hong Kong"/>
    <s v="Manager"/>
    <x v="1"/>
    <s v="Exceeds"/>
    <x v="1"/>
    <n v="47976"/>
  </r>
  <r>
    <n v="1405"/>
    <s v="Shana"/>
    <s v="Petingill"/>
    <d v="2018-12-08T00:00:00"/>
    <d v="2022-06-11T00:00:00"/>
    <n v="42"/>
    <x v="1"/>
    <s v="Production Technician II"/>
    <s v="Lisa Peters"/>
    <s v="shana.petingill@bilearner.com"/>
    <s v="Active"/>
    <n v="1"/>
    <n v="0"/>
    <x v="2"/>
    <s v="Temporary"/>
    <m/>
    <x v="0"/>
    <x v="5"/>
    <s v="Field Operations"/>
    <d v="1972-04-29T00:00:00"/>
    <n v="53"/>
    <s v="Hong Kong"/>
    <s v="Hong Kong"/>
    <s v="Construction Manager"/>
    <x v="0"/>
    <s v="Exceeds"/>
    <x v="1"/>
    <n v="120893.33"/>
  </r>
  <r>
    <n v="1406"/>
    <s v="Jennifer"/>
    <s v="Cloninger"/>
    <d v="2022-10-25T00:00:00"/>
    <m/>
    <n v="35"/>
    <x v="1"/>
    <s v="Production Technician II"/>
    <s v="Gloria Yang"/>
    <s v="jennifer.cloninger@bilearner.com"/>
    <s v="Active"/>
    <n v="1"/>
    <n v="0"/>
    <x v="2"/>
    <s v="Full-Time"/>
    <m/>
    <x v="0"/>
    <x v="5"/>
    <s v="General - Con"/>
    <d v="1988-06-30T00:00:00"/>
    <n v="37"/>
    <s v="Hong Kong"/>
    <s v="Hong Kong"/>
    <s v="Flagger"/>
    <x v="0"/>
    <s v="Exceeds"/>
    <x v="1"/>
    <n v="93880"/>
  </r>
  <r>
    <n v="1407"/>
    <s v="Elias"/>
    <s v="Robinson"/>
    <d v="2023-04-04T00:00:00"/>
    <m/>
    <n v="30"/>
    <x v="1"/>
    <s v="Production Technician I"/>
    <s v="Stephanie Kelly"/>
    <s v="elias.robinson@bilearner.com"/>
    <s v="Active"/>
    <n v="1"/>
    <n v="0"/>
    <x v="1"/>
    <s v="Temporary"/>
    <m/>
    <x v="0"/>
    <x v="5"/>
    <s v="General - Sga"/>
    <d v="1996-05-27T00:00:00"/>
    <n v="29"/>
    <s v="Hong Kong"/>
    <s v="Hong Kong"/>
    <s v="Administrative"/>
    <x v="1"/>
    <s v="Exceeds"/>
    <x v="1"/>
    <n v="55320"/>
  </r>
  <r>
    <n v="1408"/>
    <s v="Libby"/>
    <s v="Fidelia"/>
    <d v="2021-03-17T00:00:00"/>
    <m/>
    <n v="54"/>
    <x v="1"/>
    <s v="Production Technician I"/>
    <s v="Dr. Michael Melendez"/>
    <s v="libby.fidelia@bilearner.com"/>
    <s v="Active"/>
    <n v="1"/>
    <n v="0"/>
    <x v="0"/>
    <s v="Part-Time"/>
    <m/>
    <x v="0"/>
    <x v="5"/>
    <s v="Field Operations"/>
    <d v="1989-05-08T00:00:00"/>
    <n v="36"/>
    <s v="Hong Kong"/>
    <s v="Hong Kong"/>
    <s v="Supervisor"/>
    <x v="0"/>
    <s v="Exceeds"/>
    <x v="1"/>
    <n v="58667"/>
  </r>
  <r>
    <n v="1409"/>
    <s v="Catherine"/>
    <s v="Ybarra"/>
    <d v="2019-03-11T00:00:00"/>
    <d v="2021-09-06T00:00:00"/>
    <n v="29"/>
    <x v="1"/>
    <s v="Production Technician I"/>
    <s v="Amanda Perez"/>
    <s v="catherine.ybarra@bilearner.com"/>
    <s v="Terminated"/>
    <n v="0"/>
    <n v="1"/>
    <x v="1"/>
    <s v="Part-Time"/>
    <s v="Performance Issue"/>
    <x v="2"/>
    <x v="5"/>
    <s v="General - Con"/>
    <d v="1984-07-19T00:00:00"/>
    <n v="41"/>
    <s v="Hong Kong"/>
    <s v="Hong Kong"/>
    <s v="Technician"/>
    <x v="0"/>
    <s v="Exceeds"/>
    <x v="1"/>
    <n v="342048"/>
  </r>
  <r>
    <n v="1410"/>
    <s v="Ashanti"/>
    <s v="Price"/>
    <d v="2022-02-25T00:00:00"/>
    <d v="2023-04-28T00:00:00"/>
    <n v="14"/>
    <x v="2"/>
    <s v="Production Technician I"/>
    <s v="Tina Griffin"/>
    <s v="ashanti.price@bilearner.com"/>
    <s v="Active"/>
    <n v="1"/>
    <n v="0"/>
    <x v="0"/>
    <s v="Temporary"/>
    <m/>
    <x v="0"/>
    <x v="5"/>
    <s v="Wireline Construction"/>
    <d v="1995-06-27T00:00:00"/>
    <n v="30"/>
    <s v="Hong Kong"/>
    <s v="Hong Kong"/>
    <s v="Laborer"/>
    <x v="0"/>
    <s v="Exceeds"/>
    <x v="1"/>
    <n v="209546.67"/>
  </r>
  <r>
    <n v="1411"/>
    <s v="Makenna"/>
    <s v="Rojas"/>
    <d v="2019-07-02T00:00:00"/>
    <m/>
    <n v="75"/>
    <x v="0"/>
    <s v="Production Technician I"/>
    <s v="Joshua Gregory"/>
    <s v="makenna.rojas@bilearner.com"/>
    <s v="Active"/>
    <n v="1"/>
    <n v="0"/>
    <x v="2"/>
    <s v="Part-Time"/>
    <m/>
    <x v="0"/>
    <x v="5"/>
    <s v="Aerial"/>
    <d v="1995-08-18T00:00:00"/>
    <n v="30"/>
    <s v="Hong Kong"/>
    <s v="Hong Kong"/>
    <s v="Foreman"/>
    <x v="0"/>
    <s v="Exceeds"/>
    <x v="1"/>
    <n v="92333"/>
  </r>
  <r>
    <n v="1412"/>
    <s v="Rory"/>
    <s v="Stone"/>
    <d v="2019-06-20T00:00:00"/>
    <m/>
    <n v="75"/>
    <x v="0"/>
    <s v="Production Technician I"/>
    <s v="Kathleen Patterson"/>
    <s v="rory.stone@bilearner.com"/>
    <s v="Active"/>
    <n v="1"/>
    <n v="0"/>
    <x v="2"/>
    <s v="Full-Time"/>
    <m/>
    <x v="0"/>
    <x v="5"/>
    <s v="Field Operations"/>
    <d v="1989-09-29T00:00:00"/>
    <n v="36"/>
    <s v="Hong Kong"/>
    <s v="Hong Kong"/>
    <s v="Warehouse Technician"/>
    <x v="0"/>
    <s v="Exceeds"/>
    <x v="1"/>
    <n v="83800"/>
  </r>
  <r>
    <n v="1413"/>
    <s v="Ann"/>
    <s v="Montgomery"/>
    <d v="2019-09-27T00:00:00"/>
    <d v="2023-02-08T00:00:00"/>
    <n v="40"/>
    <x v="1"/>
    <s v="Production Technician I"/>
    <s v="Maria Payne"/>
    <s v="ann.montgomery@bilearner.com"/>
    <s v="Active"/>
    <n v="1"/>
    <n v="0"/>
    <x v="2"/>
    <s v="Full-Time"/>
    <m/>
    <x v="0"/>
    <x v="0"/>
    <s v="Finance &amp; Accounting"/>
    <d v="1995-01-18T00:00:00"/>
    <n v="30"/>
    <s v="Hong Kong"/>
    <s v="Hong Kong"/>
    <s v="Accounting"/>
    <x v="1"/>
    <s v="Needs Improvement"/>
    <x v="1"/>
    <n v="46533"/>
  </r>
  <r>
    <n v="1414"/>
    <s v="Erin"/>
    <s v="Holder"/>
    <d v="2022-11-15T00:00:00"/>
    <d v="2023-07-26T00:00:00"/>
    <n v="8"/>
    <x v="3"/>
    <s v="Production Technician I"/>
    <s v="Samantha Salas"/>
    <s v="erin.holder@bilearner.com"/>
    <s v="Active"/>
    <n v="1"/>
    <n v="0"/>
    <x v="0"/>
    <s v="Full-Time"/>
    <m/>
    <x v="0"/>
    <x v="5"/>
    <s v="Aerial"/>
    <d v="1982-10-27T00:00:00"/>
    <n v="42"/>
    <s v="Hong Kong"/>
    <s v="Hong Kong"/>
    <s v="Labor"/>
    <x v="1"/>
    <s v="Exceeds"/>
    <x v="1"/>
    <n v="133333"/>
  </r>
  <r>
    <n v="1415"/>
    <s v="Aubrey"/>
    <s v="Kim"/>
    <d v="2020-08-22T00:00:00"/>
    <m/>
    <n v="61"/>
    <x v="0"/>
    <s v="Production Technician I"/>
    <s v="James Wilson"/>
    <s v="aubrey.kim@bilearner.com"/>
    <s v="Active"/>
    <n v="1"/>
    <n v="0"/>
    <x v="2"/>
    <s v="Part-Time"/>
    <m/>
    <x v="0"/>
    <x v="5"/>
    <s v="Field Operations"/>
    <d v="1974-01-01T00:00:00"/>
    <n v="51"/>
    <s v="Hong Kong"/>
    <s v="Hong Kong"/>
    <s v="Tower Hand"/>
    <x v="1"/>
    <s v="Exceeds"/>
    <x v="1"/>
    <n v="88000"/>
  </r>
  <r>
    <n v="1416"/>
    <s v="Edward"/>
    <s v="Love"/>
    <d v="2020-04-09T00:00:00"/>
    <m/>
    <n v="65"/>
    <x v="0"/>
    <s v="Production Technician I"/>
    <s v="Brandon Oconnell"/>
    <s v="edward.love@bilearner.com"/>
    <s v="Active"/>
    <n v="1"/>
    <n v="0"/>
    <x v="2"/>
    <s v="Full-Time"/>
    <m/>
    <x v="0"/>
    <x v="5"/>
    <s v="Field Operations"/>
    <d v="1997-12-03T00:00:00"/>
    <n v="27"/>
    <s v="Hong Kong"/>
    <s v="Hong Kong"/>
    <s v="Flagger"/>
    <x v="1"/>
    <s v="Exceeds"/>
    <x v="1"/>
    <n v="62973.33"/>
  </r>
  <r>
    <n v="1417"/>
    <s v="Paisley"/>
    <s v="Avery"/>
    <d v="2021-03-30T00:00:00"/>
    <m/>
    <n v="54"/>
    <x v="1"/>
    <s v="Production Technician I"/>
    <s v="Bobby Martinez"/>
    <s v="paisley.avery@bilearner.com"/>
    <s v="Active"/>
    <n v="1"/>
    <n v="0"/>
    <x v="1"/>
    <s v="Part-Time"/>
    <m/>
    <x v="0"/>
    <x v="5"/>
    <s v="Aerial"/>
    <d v="1960-11-15T00:00:00"/>
    <n v="64"/>
    <s v="Hong Kong"/>
    <s v="Hong Kong"/>
    <s v="Supervisor"/>
    <x v="0"/>
    <s v="Exceeds"/>
    <x v="1"/>
    <n v="200840"/>
  </r>
  <r>
    <n v="1418"/>
    <s v="Kaiden"/>
    <s v="Leblanc"/>
    <d v="2018-09-26T00:00:00"/>
    <m/>
    <n v="84"/>
    <x v="0"/>
    <s v="Production Technician I"/>
    <s v="Timothy Hill"/>
    <s v="kaiden.leblanc@bilearner.com"/>
    <s v="Active"/>
    <n v="1"/>
    <n v="0"/>
    <x v="2"/>
    <s v="Temporary"/>
    <m/>
    <x v="0"/>
    <x v="5"/>
    <s v="Wireline Construction"/>
    <d v="1992-02-06T00:00:00"/>
    <n v="33"/>
    <s v="Hong Kong"/>
    <s v="Hong Kong"/>
    <s v="Project Manager"/>
    <x v="0"/>
    <s v="Needs Improvement"/>
    <x v="1"/>
    <n v="47506.67"/>
  </r>
  <r>
    <n v="1419"/>
    <s v="Shania"/>
    <s v="Bauer"/>
    <d v="2023-05-22T00:00:00"/>
    <m/>
    <n v="28"/>
    <x v="1"/>
    <s v="Production Technician I"/>
    <s v="Michael Ingram"/>
    <s v="shania.bauer@bilearner.com"/>
    <s v="Active"/>
    <n v="1"/>
    <n v="0"/>
    <x v="0"/>
    <s v="Full-Time"/>
    <m/>
    <x v="0"/>
    <x v="5"/>
    <s v="Field Operations"/>
    <d v="1993-07-13T00:00:00"/>
    <n v="32"/>
    <s v="Hong Kong"/>
    <s v="Hong Kong"/>
    <s v="Laborer"/>
    <x v="0"/>
    <s v="Exceeds"/>
    <x v="1"/>
    <n v="133333"/>
  </r>
  <r>
    <n v="1420"/>
    <s v="Danna"/>
    <s v="Hines"/>
    <d v="2021-06-04T00:00:00"/>
    <m/>
    <n v="52"/>
    <x v="1"/>
    <s v="Production Technician I"/>
    <s v="Jamie Ray"/>
    <s v="danna.hines@bilearner.com"/>
    <s v="Active"/>
    <n v="1"/>
    <n v="0"/>
    <x v="0"/>
    <s v="Temporary"/>
    <m/>
    <x v="0"/>
    <x v="5"/>
    <s v="Project Management - Con"/>
    <d v="1990-04-02T00:00:00"/>
    <n v="35"/>
    <s v="Hong Kong"/>
    <s v="Hong Kong"/>
    <s v="Project Manager"/>
    <x v="0"/>
    <s v="Exceeds"/>
    <x v="1"/>
    <n v="41933"/>
  </r>
  <r>
    <n v="1421"/>
    <s v="Bennett"/>
    <s v="Bowen"/>
    <d v="2019-10-22T00:00:00"/>
    <d v="2023-07-25T00:00:00"/>
    <n v="45"/>
    <x v="1"/>
    <s v="Production Technician I"/>
    <s v="Michael Reese"/>
    <s v="bennett.bowen@bilearner.com"/>
    <s v="Active"/>
    <n v="1"/>
    <n v="0"/>
    <x v="0"/>
    <s v="Full-Time"/>
    <m/>
    <x v="0"/>
    <x v="5"/>
    <s v="General - Con"/>
    <d v="1978-04-16T00:00:00"/>
    <n v="47"/>
    <s v="Hong Kong"/>
    <s v="Hong Kong"/>
    <s v="Administration"/>
    <x v="0"/>
    <s v="Exceeds"/>
    <x v="1"/>
    <n v="188586.67"/>
  </r>
  <r>
    <n v="1422"/>
    <s v="Gianna"/>
    <s v="Lopez"/>
    <d v="2019-10-04T00:00:00"/>
    <d v="2020-10-18T00:00:00"/>
    <n v="12"/>
    <x v="2"/>
    <s v="Production Technician I"/>
    <s v="Justin Kent"/>
    <s v="gianna.lopez@bilearner.com"/>
    <s v="Terminated"/>
    <n v="0"/>
    <n v="1"/>
    <x v="1"/>
    <s v="Full-Time"/>
    <s v="Performance Issue"/>
    <x v="2"/>
    <x v="3"/>
    <s v="Technology / It"/>
    <d v="1984-04-02T00:00:00"/>
    <n v="41"/>
    <s v="Hong Kong"/>
    <s v="Hong Kong"/>
    <s v="Technician"/>
    <x v="0"/>
    <s v="Needs Improvement"/>
    <x v="1"/>
    <n v="158640"/>
  </r>
  <r>
    <n v="1423"/>
    <s v="Azaria"/>
    <s v="Young"/>
    <d v="2022-06-25T00:00:00"/>
    <m/>
    <n v="39"/>
    <x v="1"/>
    <s v="Production Technician I"/>
    <s v="Thomas Leon"/>
    <s v="azaria.young@bilearner.com"/>
    <s v="Active"/>
    <n v="1"/>
    <n v="0"/>
    <x v="1"/>
    <s v="Full-Time"/>
    <m/>
    <x v="0"/>
    <x v="5"/>
    <s v="Aerial"/>
    <d v="1994-04-24T00:00:00"/>
    <n v="31"/>
    <s v="Hong Kong"/>
    <s v="Hong Kong"/>
    <s v="Laborer"/>
    <x v="0"/>
    <s v="Needs Improvement"/>
    <x v="1"/>
    <n v="125000.16"/>
  </r>
  <r>
    <n v="1424"/>
    <s v="Aydin"/>
    <s v="Bautista"/>
    <d v="2021-11-17T00:00:00"/>
    <d v="2022-08-03T00:00:00"/>
    <n v="8"/>
    <x v="3"/>
    <s v="Production Technician I"/>
    <s v="Crystal Barnes"/>
    <s v="aydin.bautista@bilearner.com"/>
    <s v="Active"/>
    <n v="1"/>
    <n v="0"/>
    <x v="1"/>
    <s v="Part-Time"/>
    <m/>
    <x v="0"/>
    <x v="5"/>
    <s v="General - Con"/>
    <d v="1992-07-16T00:00:00"/>
    <n v="33"/>
    <s v="Hong Kong"/>
    <s v="Hong Kong"/>
    <s v="Laborer"/>
    <x v="0"/>
    <s v="Needs Improvement"/>
    <x v="1"/>
    <n v="198926"/>
  </r>
  <r>
    <n v="1425"/>
    <s v="Antoine"/>
    <s v="Schaefer"/>
    <d v="2019-08-04T00:00:00"/>
    <m/>
    <n v="74"/>
    <x v="0"/>
    <s v="Production Technician I"/>
    <s v="Nicholas Oconnor"/>
    <s v="antoine.schaefer@bilearner.com"/>
    <s v="Active"/>
    <n v="1"/>
    <n v="0"/>
    <x v="2"/>
    <s v="Full-Time"/>
    <m/>
    <x v="0"/>
    <x v="5"/>
    <s v="Field Operations"/>
    <d v="1978-01-27T00:00:00"/>
    <n v="47"/>
    <s v="Hong Kong"/>
    <s v="Hong Kong"/>
    <s v="Technician"/>
    <x v="0"/>
    <s v="Needs Improvement"/>
    <x v="1"/>
    <n v="76076"/>
  </r>
  <r>
    <n v="1426"/>
    <s v="Milagros"/>
    <s v="Cobb"/>
    <d v="2022-03-08T00:00:00"/>
    <d v="2022-11-12T00:00:00"/>
    <n v="8"/>
    <x v="3"/>
    <s v="Production Technician I"/>
    <s v="Sarah Stevenson"/>
    <s v="milagros.cobb@bilearner.com"/>
    <s v="Terminated"/>
    <n v="0"/>
    <n v="1"/>
    <x v="1"/>
    <s v="Full-Time"/>
    <s v="Retirement"/>
    <x v="1"/>
    <x v="5"/>
    <s v="General - Con"/>
    <d v="1962-08-11T00:00:00"/>
    <n v="63"/>
    <s v="Hong Kong"/>
    <s v="Hong Kong"/>
    <s v="Technician"/>
    <x v="0"/>
    <s v="Exceeds"/>
    <x v="1"/>
    <n v="202631"/>
  </r>
  <r>
    <n v="1427"/>
    <s v="Jean"/>
    <s v="Duffy"/>
    <d v="2019-02-22T00:00:00"/>
    <m/>
    <n v="79"/>
    <x v="0"/>
    <s v="Production Technician II"/>
    <s v="Barry Payne"/>
    <s v="jean.duffy@bilearner.com"/>
    <s v="Active"/>
    <n v="1"/>
    <n v="0"/>
    <x v="1"/>
    <s v="Part-Time"/>
    <m/>
    <x v="0"/>
    <x v="5"/>
    <s v="Engineers"/>
    <d v="1989-06-14T00:00:00"/>
    <n v="36"/>
    <s v="Hong Kong"/>
    <s v="Hong Kong"/>
    <s v="Project Manager"/>
    <x v="1"/>
    <s v="Needs Improvement"/>
    <x v="1"/>
    <n v="108168"/>
  </r>
  <r>
    <n v="1428"/>
    <s v="Campbell"/>
    <s v="Doyle"/>
    <d v="2022-12-08T00:00:00"/>
    <m/>
    <n v="33"/>
    <x v="1"/>
    <s v="Production Technician II"/>
    <s v="Paula Ross"/>
    <s v="campbell.doyle@bilearner.com"/>
    <s v="Active"/>
    <n v="1"/>
    <n v="0"/>
    <x v="1"/>
    <s v="Part-Time"/>
    <m/>
    <x v="0"/>
    <x v="5"/>
    <s v="Executive"/>
    <d v="1995-10-06T00:00:00"/>
    <n v="30"/>
    <s v="Hong Kong"/>
    <s v="Hong Kong"/>
    <s v="Director"/>
    <x v="1"/>
    <s v="Exceeds"/>
    <x v="1"/>
    <n v="79170"/>
  </r>
  <r>
    <n v="1429"/>
    <s v="Deven"/>
    <s v="Vincent"/>
    <d v="2019-11-22T00:00:00"/>
    <d v="2022-03-12T00:00:00"/>
    <n v="27"/>
    <x v="1"/>
    <s v="Production Technician II"/>
    <s v="Lisa Spencer"/>
    <s v="deven.vincent@bilearner.com"/>
    <s v="Terminated"/>
    <n v="0"/>
    <n v="1"/>
    <x v="0"/>
    <s v="Temporary"/>
    <s v="Early release of contract"/>
    <x v="2"/>
    <x v="5"/>
    <s v="Field Operations"/>
    <d v="1986-11-10T00:00:00"/>
    <n v="38"/>
    <s v="Hong Kong"/>
    <s v="Hong Kong"/>
    <s v="Technician"/>
    <x v="0"/>
    <s v="Exceeds"/>
    <x v="1"/>
    <n v="64779"/>
  </r>
  <r>
    <n v="1430"/>
    <s v="Evangeline"/>
    <s v="Downs"/>
    <d v="2023-02-13T00:00:00"/>
    <d v="2023-03-03T00:00:00"/>
    <n v="0"/>
    <x v="4"/>
    <s v="Production Technician II"/>
    <s v="Joseph Smith"/>
    <s v="evangeline.downs@bilearner.com"/>
    <s v="Terminated"/>
    <n v="0"/>
    <n v="1"/>
    <x v="2"/>
    <s v="Temporary"/>
    <s v="Performance Issue"/>
    <x v="2"/>
    <x v="5"/>
    <s v="Yard (Material Handling)"/>
    <d v="1997-06-28T00:00:00"/>
    <n v="28"/>
    <s v="Hong Kong"/>
    <s v="Hong Kong"/>
    <s v="Shop"/>
    <x v="0"/>
    <s v="Needs Improvement"/>
    <x v="1"/>
    <n v="54951"/>
  </r>
  <r>
    <n v="1431"/>
    <s v="Kaley"/>
    <s v="Ali"/>
    <d v="2019-03-15T00:00:00"/>
    <m/>
    <n v="78"/>
    <x v="0"/>
    <s v="Production Technician II"/>
    <s v="Samantha Ross"/>
    <s v="kaley.ali@bilearner.com"/>
    <s v="Active"/>
    <n v="1"/>
    <n v="0"/>
    <x v="1"/>
    <s v="Full-Time"/>
    <m/>
    <x v="0"/>
    <x v="5"/>
    <s v="Field Operations"/>
    <d v="1994-10-06T00:00:00"/>
    <n v="31"/>
    <s v="Hong Kong"/>
    <s v="Hong Kong"/>
    <s v="Laborer"/>
    <x v="0"/>
    <s v="Exceeds"/>
    <x v="1"/>
    <n v="37438.959999999999"/>
  </r>
  <r>
    <n v="1432"/>
    <s v="Madeline"/>
    <s v="Bernard"/>
    <d v="2019-07-18T00:00:00"/>
    <m/>
    <n v="74"/>
    <x v="0"/>
    <s v="Production Technician II"/>
    <s v="Timothy Johnston"/>
    <s v="madeline.bernard@bilearner.com"/>
    <s v="Active"/>
    <n v="1"/>
    <n v="0"/>
    <x v="0"/>
    <s v="Part-Time"/>
    <m/>
    <x v="0"/>
    <x v="5"/>
    <s v="Project Management - Con"/>
    <d v="1999-06-21T00:00:00"/>
    <n v="26"/>
    <s v="Hong Kong"/>
    <s v="Hong Kong"/>
    <s v="Administration"/>
    <x v="1"/>
    <s v="Exceeds"/>
    <x v="1"/>
    <n v="30953"/>
  </r>
  <r>
    <n v="1433"/>
    <s v="Alijah"/>
    <s v="Singh"/>
    <d v="2021-04-09T00:00:00"/>
    <d v="2021-11-28T00:00:00"/>
    <n v="7"/>
    <x v="3"/>
    <s v="Production Technician I"/>
    <s v="Brandi Ruiz"/>
    <s v="alijah.singh@bilearner.com"/>
    <s v="Active"/>
    <n v="1"/>
    <n v="0"/>
    <x v="2"/>
    <s v="Part-Time"/>
    <m/>
    <x v="0"/>
    <x v="5"/>
    <s v="General - Con"/>
    <d v="1989-12-19T00:00:00"/>
    <n v="35"/>
    <s v="Hong Kong"/>
    <s v="Hong Kong"/>
    <s v="Clerk"/>
    <x v="0"/>
    <s v="Needs Improvement"/>
    <x v="1"/>
    <n v="43576"/>
  </r>
  <r>
    <n v="1434"/>
    <s v="Ayla"/>
    <s v="Roberts"/>
    <d v="2018-12-30T00:00:00"/>
    <d v="2023-03-30T00:00:00"/>
    <n v="51"/>
    <x v="1"/>
    <s v="Production Technician I"/>
    <s v="Desiree Martinez"/>
    <s v="ayla.roberts@bilearner.com"/>
    <s v="Active"/>
    <n v="1"/>
    <n v="0"/>
    <x v="2"/>
    <s v="Part-Time"/>
    <m/>
    <x v="0"/>
    <x v="5"/>
    <s v="Splicing"/>
    <d v="1983-06-06T00:00:00"/>
    <n v="42"/>
    <s v="Hong Kong"/>
    <s v="Hong Kong"/>
    <s v="Splicer"/>
    <x v="0"/>
    <s v="Exceeds"/>
    <x v="1"/>
    <n v="24154"/>
  </r>
  <r>
    <n v="1435"/>
    <s v="Isai"/>
    <s v="Mcfarland"/>
    <d v="2021-07-30T00:00:00"/>
    <m/>
    <n v="50"/>
    <x v="1"/>
    <s v="Production Technician I"/>
    <s v="Allison Sanders"/>
    <s v="isai.mcfarland@bilearner.com"/>
    <s v="Active"/>
    <n v="1"/>
    <n v="0"/>
    <x v="0"/>
    <s v="Temporary"/>
    <m/>
    <x v="0"/>
    <x v="5"/>
    <s v="Field Operations"/>
    <d v="1980-03-22T00:00:00"/>
    <n v="45"/>
    <s v="Hong Kong"/>
    <s v="Hong Kong"/>
    <s v="Laborer"/>
    <x v="0"/>
    <s v="Exceeds"/>
    <x v="1"/>
    <n v="59813"/>
  </r>
  <r>
    <n v="1436"/>
    <s v="Brent"/>
    <s v="Dominguez"/>
    <d v="2022-10-28T00:00:00"/>
    <m/>
    <n v="35"/>
    <x v="1"/>
    <s v="Production Technician I"/>
    <s v="Kimberly Meyer"/>
    <s v="brent.dominguez@bilearner.com"/>
    <s v="Active"/>
    <n v="1"/>
    <n v="0"/>
    <x v="1"/>
    <s v="Temporary"/>
    <m/>
    <x v="0"/>
    <x v="5"/>
    <s v="Field Operations"/>
    <d v="1986-01-09T00:00:00"/>
    <n v="39"/>
    <s v="Hong Kong"/>
    <s v="Hong Kong"/>
    <s v="Laborer"/>
    <x v="1"/>
    <s v="Needs Improvement"/>
    <x v="1"/>
    <n v="96967"/>
  </r>
  <r>
    <n v="1437"/>
    <s v="Lorena"/>
    <s v="Graves"/>
    <d v="2020-10-29T00:00:00"/>
    <m/>
    <n v="59"/>
    <x v="1"/>
    <s v="Production Technician I"/>
    <s v="James Kennedy"/>
    <s v="lorena.graves@bilearner.com"/>
    <s v="Active"/>
    <n v="1"/>
    <n v="0"/>
    <x v="0"/>
    <s v="Temporary"/>
    <m/>
    <x v="0"/>
    <x v="5"/>
    <s v="Project Management - Con"/>
    <d v="1986-08-21T00:00:00"/>
    <n v="39"/>
    <s v="Hong Kong"/>
    <s v="Hong Kong"/>
    <s v="Manager"/>
    <x v="1"/>
    <s v="Exceeds"/>
    <x v="1"/>
    <n v="84474"/>
  </r>
  <r>
    <n v="1438"/>
    <s v="Lucian"/>
    <s v="Mora"/>
    <d v="2023-03-17T00:00:00"/>
    <d v="2023-03-22T00:00:00"/>
    <n v="0"/>
    <x v="4"/>
    <s v="Production Technician I"/>
    <s v="Brianna Coleman"/>
    <s v="lucian.mora@bilearner.com"/>
    <s v="Active"/>
    <n v="1"/>
    <n v="0"/>
    <x v="0"/>
    <s v="Part-Time"/>
    <m/>
    <x v="0"/>
    <x v="5"/>
    <s v="Field Operations"/>
    <d v="1997-08-30T00:00:00"/>
    <n v="28"/>
    <s v="Hong Kong"/>
    <s v="Hong Kong"/>
    <s v="Foreman"/>
    <x v="1"/>
    <s v="Exceeds"/>
    <x v="1"/>
    <n v="49218"/>
  </r>
  <r>
    <n v="1439"/>
    <s v="Dangelo"/>
    <s v="Gould"/>
    <d v="2022-07-20T00:00:00"/>
    <d v="2023-04-26T00:00:00"/>
    <n v="9"/>
    <x v="3"/>
    <s v="Production Technician I"/>
    <s v="Daniel Mason"/>
    <s v="dangelo.gould@bilearner.com"/>
    <s v="Active"/>
    <n v="1"/>
    <n v="0"/>
    <x v="1"/>
    <s v="Temporary"/>
    <m/>
    <x v="0"/>
    <x v="5"/>
    <s v="General - Con"/>
    <d v="1994-01-14T00:00:00"/>
    <n v="31"/>
    <s v="Hong Kong"/>
    <s v="Hong Kong"/>
    <s v="Laborer"/>
    <x v="0"/>
    <s v="Needs Improvement"/>
    <x v="1"/>
    <n v="31369"/>
  </r>
  <r>
    <n v="1440"/>
    <s v="Humberto"/>
    <s v="Horn"/>
    <d v="2023-08-04T00:00:00"/>
    <m/>
    <n v="26"/>
    <x v="1"/>
    <s v="Production Technician I"/>
    <s v="Tommy Green"/>
    <s v="humberto.horn@bilearner.com"/>
    <s v="Active"/>
    <n v="1"/>
    <n v="0"/>
    <x v="2"/>
    <s v="Temporary"/>
    <m/>
    <x v="0"/>
    <x v="5"/>
    <s v="Field Operations"/>
    <d v="1965-03-15T00:00:00"/>
    <n v="60"/>
    <s v="Hong Kong"/>
    <s v="Hong Kong"/>
    <s v="Driver"/>
    <x v="0"/>
    <s v="Needs Improvement"/>
    <x v="1"/>
    <n v="41912"/>
  </r>
  <r>
    <n v="1441"/>
    <s v="Miranda"/>
    <s v="Chavez"/>
    <d v="2021-11-26T00:00:00"/>
    <d v="2022-09-23T00:00:00"/>
    <n v="9"/>
    <x v="3"/>
    <s v="Production Technician I"/>
    <s v="Holly Lee"/>
    <s v="miranda.chavez@bilearner.com"/>
    <s v="Active"/>
    <n v="1"/>
    <n v="0"/>
    <x v="0"/>
    <s v="Temporary"/>
    <m/>
    <x v="0"/>
    <x v="5"/>
    <s v="Field Operations"/>
    <d v="1998-10-27T00:00:00"/>
    <n v="26"/>
    <s v="Singapore"/>
    <s v="Singapore"/>
    <s v="Laborer"/>
    <x v="0"/>
    <s v="Needs Improvement"/>
    <x v="1"/>
    <n v="58513"/>
  </r>
  <r>
    <n v="1442"/>
    <s v="Makena"/>
    <s v="Mcintosh"/>
    <d v="2018-09-27T00:00:00"/>
    <m/>
    <n v="84"/>
    <x v="0"/>
    <s v="Production Technician I"/>
    <s v="Jerome Warren"/>
    <s v="makena.mcintosh@bilearner.com"/>
    <s v="Active"/>
    <n v="1"/>
    <n v="0"/>
    <x v="1"/>
    <s v="Temporary"/>
    <m/>
    <x v="0"/>
    <x v="5"/>
    <s v="Safety"/>
    <d v="1973-10-23T00:00:00"/>
    <n v="51"/>
    <s v="Hong Kong"/>
    <s v="Hong Kong"/>
    <s v="Safety"/>
    <x v="0"/>
    <s v="Needs Improvement"/>
    <x v="1"/>
    <n v="177588"/>
  </r>
  <r>
    <n v="1443"/>
    <s v="Armani"/>
    <s v="Crawford"/>
    <d v="2019-08-04T00:00:00"/>
    <m/>
    <n v="74"/>
    <x v="0"/>
    <s v="Production Technician I"/>
    <s v="Robert Carter"/>
    <s v="armani.crawford@bilearner.com"/>
    <s v="Active"/>
    <n v="1"/>
    <n v="0"/>
    <x v="0"/>
    <s v="Part-Time"/>
    <m/>
    <x v="0"/>
    <x v="5"/>
    <s v="Field Operations"/>
    <d v="1991-04-28T00:00:00"/>
    <n v="34"/>
    <s v="Hong Kong"/>
    <s v="Hong Kong"/>
    <s v="Technician"/>
    <x v="0"/>
    <s v="Needs Improvement"/>
    <x v="1"/>
    <n v="37102"/>
  </r>
  <r>
    <n v="1444"/>
    <s v="Eugene"/>
    <s v="Bird"/>
    <d v="2019-10-03T00:00:00"/>
    <m/>
    <n v="72"/>
    <x v="0"/>
    <s v="Production Technician I"/>
    <s v="John Mccarty"/>
    <s v="eugene.bird@bilearner.com"/>
    <s v="Active"/>
    <n v="1"/>
    <n v="0"/>
    <x v="0"/>
    <s v="Part-Time"/>
    <m/>
    <x v="0"/>
    <x v="5"/>
    <s v="General - Con"/>
    <d v="1991-01-07T00:00:00"/>
    <n v="34"/>
    <s v="Hong Kong"/>
    <s v="Hong Kong"/>
    <s v="Laborer"/>
    <x v="0"/>
    <s v="Needs Improvement"/>
    <x v="1"/>
    <n v="34645"/>
  </r>
  <r>
    <n v="1445"/>
    <s v="Connor"/>
    <s v="Larsen"/>
    <d v="2021-09-05T00:00:00"/>
    <d v="2022-09-29T00:00:00"/>
    <n v="12"/>
    <x v="2"/>
    <s v="Production Technician I"/>
    <s v="Felicia Goodwin"/>
    <s v="connor.larsen@bilearner.com"/>
    <s v="Terminated"/>
    <n v="0"/>
    <n v="1"/>
    <x v="2"/>
    <s v="Part-Time"/>
    <s v="Health"/>
    <x v="1"/>
    <x v="5"/>
    <s v="Aerial"/>
    <d v="1994-02-20T00:00:00"/>
    <n v="31"/>
    <s v="Hong Kong"/>
    <s v="Hong Kong"/>
    <s v="Labor"/>
    <x v="0"/>
    <s v="Exceeds"/>
    <x v="1"/>
    <n v="133008"/>
  </r>
  <r>
    <n v="1446"/>
    <s v="Harley"/>
    <s v="Mccullough"/>
    <d v="2020-07-21T00:00:00"/>
    <d v="2023-02-28T00:00:00"/>
    <n v="31"/>
    <x v="1"/>
    <s v="Production Technician I"/>
    <s v="Joseph Riley"/>
    <s v="harley.mccullough@bilearner.com"/>
    <s v="Terminated"/>
    <n v="0"/>
    <n v="1"/>
    <x v="1"/>
    <s v="Temporary"/>
    <s v="Performance Issue"/>
    <x v="2"/>
    <x v="5"/>
    <s v="Aerial"/>
    <d v="1987-11-15T00:00:00"/>
    <n v="37"/>
    <s v="Hong Kong"/>
    <s v="Hong Kong"/>
    <s v="Driver"/>
    <x v="0"/>
    <s v="Exceeds"/>
    <x v="1"/>
    <n v="87633"/>
  </r>
  <r>
    <n v="1447"/>
    <s v="Lucian"/>
    <s v="Montoya"/>
    <d v="2022-12-12T00:00:00"/>
    <d v="2023-06-26T00:00:00"/>
    <n v="6"/>
    <x v="3"/>
    <s v="Production Technician I"/>
    <s v="Alexis Bell"/>
    <s v="lucian.montoya@bilearner.com"/>
    <s v="Active"/>
    <n v="1"/>
    <n v="0"/>
    <x v="1"/>
    <s v="Part-Time"/>
    <m/>
    <x v="0"/>
    <x v="5"/>
    <s v="Field Operations"/>
    <d v="1992-03-24T00:00:00"/>
    <n v="33"/>
    <s v="Singapore"/>
    <s v="Singapore"/>
    <s v="Supervisor"/>
    <x v="0"/>
    <s v="Exceeds"/>
    <x v="1"/>
    <n v="31980"/>
  </r>
  <r>
    <n v="1448"/>
    <s v="Shiloh"/>
    <s v="Baird"/>
    <d v="2020-09-13T00:00:00"/>
    <m/>
    <n v="60"/>
    <x v="0"/>
    <s v="Production Technician I"/>
    <s v="Jesus Mejia"/>
    <s v="shiloh.baird@bilearner.com"/>
    <s v="Active"/>
    <n v="1"/>
    <n v="0"/>
    <x v="2"/>
    <s v="Part-Time"/>
    <m/>
    <x v="0"/>
    <x v="5"/>
    <s v="General - Con"/>
    <d v="1993-09-13T00:00:00"/>
    <n v="32"/>
    <s v="Hong Kong"/>
    <s v="Hong Kong"/>
    <s v="Technician"/>
    <x v="0"/>
    <s v="Needs Improvement"/>
    <x v="1"/>
    <n v="41496"/>
  </r>
  <r>
    <n v="1449"/>
    <s v="Tara"/>
    <s v="Alvarado"/>
    <d v="2022-11-15T00:00:00"/>
    <m/>
    <n v="34"/>
    <x v="1"/>
    <s v="Production Technician II"/>
    <s v="Ashley Gamble"/>
    <s v="tara.alvarado@bilearner.com"/>
    <s v="Active"/>
    <n v="1"/>
    <n v="0"/>
    <x v="2"/>
    <s v="Temporary"/>
    <m/>
    <x v="0"/>
    <x v="5"/>
    <s v="General - Sga"/>
    <d v="1995-10-14T00:00:00"/>
    <n v="29"/>
    <s v="United Kingdom"/>
    <s v="London"/>
    <s v="Administrator"/>
    <x v="1"/>
    <s v="Needs Improvement"/>
    <x v="1"/>
    <n v="12480"/>
  </r>
  <r>
    <n v="1450"/>
    <s v="Raina"/>
    <s v="Vaughan"/>
    <d v="2020-02-07T00:00:00"/>
    <d v="2022-04-20T00:00:00"/>
    <n v="26"/>
    <x v="1"/>
    <s v="Production Technician II"/>
    <s v="Michael Rodriguez"/>
    <s v="raina.vaughan@bilearner.com"/>
    <s v="Terminated"/>
    <n v="0"/>
    <n v="1"/>
    <x v="1"/>
    <s v="Temporary"/>
    <s v="Performance Issue"/>
    <x v="2"/>
    <x v="5"/>
    <s v="Field Operations"/>
    <d v="1997-05-10T00:00:00"/>
    <n v="28"/>
    <s v="United Kingdom"/>
    <s v="London"/>
    <s v="Manager"/>
    <x v="1"/>
    <s v="Needs Improvement"/>
    <x v="1"/>
    <n v="47244"/>
  </r>
  <r>
    <n v="1451"/>
    <s v="Sienna"/>
    <s v="Bullock"/>
    <d v="2022-12-31T00:00:00"/>
    <m/>
    <n v="33"/>
    <x v="1"/>
    <s v="Production Technician II"/>
    <s v="Miguel Whitehead"/>
    <s v="sienna.bullock@bilearner.com"/>
    <s v="Active"/>
    <n v="1"/>
    <n v="0"/>
    <x v="2"/>
    <s v="Part-Time"/>
    <m/>
    <x v="0"/>
    <x v="5"/>
    <s v="Splicing"/>
    <d v="1966-08-27T00:00:00"/>
    <n v="59"/>
    <s v="Hong Kong"/>
    <s v="Hong Kong"/>
    <s v="Technician"/>
    <x v="0"/>
    <s v="Needs Improvement"/>
    <x v="1"/>
    <n v="143580"/>
  </r>
  <r>
    <n v="1452"/>
    <s v="Tyrese"/>
    <s v="Goodman"/>
    <d v="2019-03-26T00:00:00"/>
    <m/>
    <n v="78"/>
    <x v="0"/>
    <s v="Production Technician II"/>
    <s v="Lindsey Carter PhD"/>
    <s v="tyrese.goodman@bilearner.com"/>
    <s v="Active"/>
    <n v="1"/>
    <n v="0"/>
    <x v="1"/>
    <s v="Full-Time"/>
    <m/>
    <x v="0"/>
    <x v="5"/>
    <s v="Field Operations"/>
    <d v="1970-03-13T00:00:00"/>
    <n v="55"/>
    <s v="Hong Kong"/>
    <s v="Hong Kong"/>
    <s v="Driver"/>
    <x v="0"/>
    <s v="Needs Improvement"/>
    <x v="1"/>
    <n v="39276"/>
  </r>
  <r>
    <n v="1453"/>
    <s v="Giovanni"/>
    <s v="Landry"/>
    <d v="2023-03-22T00:00:00"/>
    <m/>
    <n v="30"/>
    <x v="1"/>
    <s v="Production Technician II"/>
    <s v="Sherry Jones"/>
    <s v="giovanni.landry@bilearner.com"/>
    <s v="Active"/>
    <n v="1"/>
    <n v="0"/>
    <x v="1"/>
    <s v="Temporary"/>
    <m/>
    <x v="0"/>
    <x v="5"/>
    <s v="Engineers"/>
    <d v="1966-05-03T00:00:00"/>
    <n v="59"/>
    <s v="Hong Kong"/>
    <s v="Hong Kong"/>
    <s v="Engineer"/>
    <x v="1"/>
    <s v="Needs Improvement"/>
    <x v="1"/>
    <n v="53844"/>
  </r>
  <r>
    <n v="1454"/>
    <s v="Javon"/>
    <s v="Moses"/>
    <d v="2022-12-23T00:00:00"/>
    <d v="2022-12-25T00:00:00"/>
    <n v="0"/>
    <x v="4"/>
    <s v="Production Technician II"/>
    <s v="Ryan Cooke"/>
    <s v="javon.moses@bilearner.com"/>
    <s v="Terminated"/>
    <n v="0"/>
    <n v="1"/>
    <x v="1"/>
    <s v="Temporary"/>
    <s v="Health"/>
    <x v="1"/>
    <x v="5"/>
    <s v="General - Con"/>
    <d v="1990-12-07T00:00:00"/>
    <n v="34"/>
    <s v="Hong Kong"/>
    <s v="Hong Kong"/>
    <s v="Lineman"/>
    <x v="1"/>
    <s v="Needs Improvement"/>
    <x v="1"/>
    <n v="56220"/>
  </r>
  <r>
    <n v="1455"/>
    <s v="Alonso"/>
    <s v="Williams"/>
    <d v="2019-12-27T00:00:00"/>
    <m/>
    <n v="69"/>
    <x v="0"/>
    <s v="Production Technician I"/>
    <s v="Sara Farrell"/>
    <s v="alonso.williams@bilearner.com"/>
    <s v="Active"/>
    <n v="1"/>
    <n v="0"/>
    <x v="0"/>
    <s v="Full-Time"/>
    <m/>
    <x v="0"/>
    <x v="5"/>
    <s v="General - Sga"/>
    <d v="1993-06-03T00:00:00"/>
    <n v="32"/>
    <s v="Hong Kong"/>
    <s v="Hong Kong"/>
    <s v="Administrator"/>
    <x v="0"/>
    <s v="Needs Improvement"/>
    <x v="1"/>
    <n v="210000"/>
  </r>
  <r>
    <n v="1456"/>
    <s v="Kamila"/>
    <s v="Rosales"/>
    <d v="2019-06-25T00:00:00"/>
    <d v="2019-07-09T00:00:00"/>
    <n v="0"/>
    <x v="4"/>
    <s v="Production Technician I"/>
    <s v="Brittany Payne"/>
    <s v="kamila.rosales@bilearner.com"/>
    <s v="Active"/>
    <n v="1"/>
    <n v="0"/>
    <x v="1"/>
    <s v="Full-Time"/>
    <m/>
    <x v="0"/>
    <x v="5"/>
    <s v="Engineers"/>
    <d v="1995-05-25T00:00:00"/>
    <n v="30"/>
    <s v="Hong Kong"/>
    <s v="Hong Kong"/>
    <s v="Engineer"/>
    <x v="0"/>
    <s v="Exceeds"/>
    <x v="1"/>
    <n v="73099"/>
  </r>
  <r>
    <n v="1457"/>
    <s v="Jadiel"/>
    <s v="French"/>
    <d v="2018-11-23T00:00:00"/>
    <m/>
    <n v="82"/>
    <x v="0"/>
    <s v="Production Technician I"/>
    <s v="Linda Boyer"/>
    <s v="jadiel.french@bilearner.com"/>
    <s v="Active"/>
    <n v="1"/>
    <n v="0"/>
    <x v="0"/>
    <s v="Part-Time"/>
    <m/>
    <x v="0"/>
    <x v="5"/>
    <s v="Field Operations"/>
    <d v="1985-01-13T00:00:00"/>
    <n v="40"/>
    <s v="Hong Kong"/>
    <s v="Hong Kong"/>
    <s v="Driller"/>
    <x v="0"/>
    <s v="Exceeds"/>
    <x v="1"/>
    <n v="78528"/>
  </r>
  <r>
    <n v="1458"/>
    <s v="Brennan"/>
    <s v="Jefferson"/>
    <d v="2021-01-17T00:00:00"/>
    <m/>
    <n v="56"/>
    <x v="1"/>
    <s v="Production Technician I"/>
    <s v="John Carter"/>
    <s v="brennan.jefferson@bilearner.com"/>
    <s v="Active"/>
    <n v="1"/>
    <n v="0"/>
    <x v="1"/>
    <s v="Part-Time"/>
    <m/>
    <x v="0"/>
    <x v="5"/>
    <s v="Wireline Construction"/>
    <d v="1982-09-15T00:00:00"/>
    <n v="43"/>
    <s v="Hong Kong"/>
    <s v="Hong Kong"/>
    <s v="Foreman"/>
    <x v="0"/>
    <s v="Exceeds"/>
    <x v="1"/>
    <n v="140352"/>
  </r>
  <r>
    <n v="1459"/>
    <s v="Noe"/>
    <s v="Glenn"/>
    <d v="2021-09-08T00:00:00"/>
    <m/>
    <n v="48"/>
    <x v="1"/>
    <s v="Production Technician I"/>
    <s v="Joshua Watkins"/>
    <s v="noe.glenn@bilearner.com"/>
    <s v="Active"/>
    <n v="1"/>
    <n v="0"/>
    <x v="0"/>
    <s v="Temporary"/>
    <m/>
    <x v="0"/>
    <x v="5"/>
    <s v="Engineers"/>
    <d v="1986-07-28T00:00:00"/>
    <n v="39"/>
    <s v="Hong Kong"/>
    <s v="Hong Kong"/>
    <s v="Technician"/>
    <x v="1"/>
    <s v="Exceeds"/>
    <x v="1"/>
    <n v="118464"/>
  </r>
  <r>
    <n v="1460"/>
    <s v="Vaughn"/>
    <s v="Kim"/>
    <d v="2021-02-24T00:00:00"/>
    <d v="2022-06-18T00:00:00"/>
    <n v="15"/>
    <x v="2"/>
    <s v="Production Technician I"/>
    <s v="Adam Graves"/>
    <s v="vaughn.kim@bilearner.com"/>
    <s v="Active"/>
    <n v="1"/>
    <n v="0"/>
    <x v="1"/>
    <s v="Temporary"/>
    <m/>
    <x v="0"/>
    <x v="5"/>
    <s v="Wireline Construction"/>
    <d v="1978-11-01T00:00:00"/>
    <n v="46"/>
    <s v="Hong Kong"/>
    <s v="Hong Kong"/>
    <s v="Foreman"/>
    <x v="1"/>
    <s v="Exceeds"/>
    <x v="1"/>
    <n v="75000"/>
  </r>
  <r>
    <n v="1461"/>
    <s v="Anabel"/>
    <s v="Evans"/>
    <d v="2019-04-12T00:00:00"/>
    <d v="2020-09-28T00:00:00"/>
    <n v="17"/>
    <x v="2"/>
    <s v="Production Technician I"/>
    <s v="Shane Carr"/>
    <s v="anabel.evans@bilearner.com"/>
    <s v="Active"/>
    <n v="1"/>
    <n v="0"/>
    <x v="1"/>
    <s v="Full-Time"/>
    <m/>
    <x v="0"/>
    <x v="5"/>
    <s v="Project Management - Con"/>
    <d v="1964-03-10T00:00:00"/>
    <n v="61"/>
    <s v="Hong Kong"/>
    <s v="Hong Kong"/>
    <s v="Technician"/>
    <x v="0"/>
    <s v="Exceeds"/>
    <x v="1"/>
    <n v="48756"/>
  </r>
  <r>
    <n v="1462"/>
    <s v="Elisabeth"/>
    <s v="Irwin"/>
    <d v="2023-07-13T00:00:00"/>
    <m/>
    <n v="26"/>
    <x v="1"/>
    <s v="Production Technician I"/>
    <s v="Kelly Patel"/>
    <s v="elisabeth.irwin@bilearner.com"/>
    <s v="Active"/>
    <n v="1"/>
    <n v="0"/>
    <x v="0"/>
    <s v="Temporary"/>
    <m/>
    <x v="0"/>
    <x v="5"/>
    <s v="Fielders"/>
    <d v="1991-11-11T00:00:00"/>
    <n v="33"/>
    <s v="Hong Kong"/>
    <s v="Hong Kong"/>
    <s v="Engineer"/>
    <x v="0"/>
    <s v="Exceeds"/>
    <x v="1"/>
    <n v="26688"/>
  </r>
  <r>
    <n v="1463"/>
    <s v="Bo"/>
    <s v="Bradford"/>
    <d v="2020-10-05T00:00:00"/>
    <m/>
    <n v="60"/>
    <x v="0"/>
    <s v="Production Technician I"/>
    <s v="Maria Young"/>
    <s v="bo.bradford@bilearner.com"/>
    <s v="Active"/>
    <n v="1"/>
    <n v="0"/>
    <x v="0"/>
    <s v="Temporary"/>
    <m/>
    <x v="0"/>
    <x v="5"/>
    <s v="Field Operations"/>
    <d v="1969-09-27T00:00:00"/>
    <n v="56"/>
    <s v="Hong Kong"/>
    <s v="Hong Kong"/>
    <s v="Technician"/>
    <x v="0"/>
    <s v="Exceeds"/>
    <x v="1"/>
    <n v="64020"/>
  </r>
  <r>
    <n v="1464"/>
    <s v="Dustin"/>
    <s v="Beasley"/>
    <d v="2019-01-27T00:00:00"/>
    <m/>
    <n v="80"/>
    <x v="0"/>
    <s v="Production Technician I"/>
    <s v="Karen Cooke"/>
    <s v="dustin.beasley@bilearner.com"/>
    <s v="Active"/>
    <n v="1"/>
    <n v="0"/>
    <x v="2"/>
    <s v="Full-Time"/>
    <m/>
    <x v="0"/>
    <x v="5"/>
    <s v="General - Sga"/>
    <d v="1986-09-28T00:00:00"/>
    <n v="39"/>
    <s v="Hong Kong"/>
    <s v="Hong Kong"/>
    <s v="Supervisor"/>
    <x v="0"/>
    <s v="Exceeds"/>
    <x v="1"/>
    <n v="63408"/>
  </r>
  <r>
    <n v="1465"/>
    <s v="Dean"/>
    <s v="Winters"/>
    <d v="2020-12-17T00:00:00"/>
    <d v="2021-11-20T00:00:00"/>
    <n v="11"/>
    <x v="3"/>
    <s v="Production Technician I"/>
    <s v="Tammy Gardner"/>
    <s v="dean.winters@bilearner.com"/>
    <s v="Active"/>
    <n v="1"/>
    <n v="0"/>
    <x v="2"/>
    <s v="Full-Time"/>
    <m/>
    <x v="0"/>
    <x v="3"/>
    <s v="Technology / It"/>
    <d v="1998-02-21T00:00:00"/>
    <n v="27"/>
    <s v="Hong Kong"/>
    <s v="Hong Kong"/>
    <s v="Analyst"/>
    <x v="0"/>
    <s v="Exceeds"/>
    <x v="1"/>
    <n v="74820"/>
  </r>
  <r>
    <n v="1466"/>
    <s v="Chanel"/>
    <s v="Dougherty"/>
    <d v="2021-03-04T00:00:00"/>
    <m/>
    <n v="55"/>
    <x v="1"/>
    <s v="Production Technician I"/>
    <s v="Jennifer Dillon"/>
    <s v="chanel.dougherty@bilearner.com"/>
    <s v="Active"/>
    <n v="1"/>
    <n v="0"/>
    <x v="1"/>
    <s v="Temporary"/>
    <m/>
    <x v="0"/>
    <x v="5"/>
    <s v="Billable Consultants"/>
    <d v="1989-09-07T00:00:00"/>
    <n v="36"/>
    <s v="Canada"/>
    <s v="Toronto"/>
    <s v="Engineer"/>
    <x v="0"/>
    <s v="Exceeds"/>
    <x v="1"/>
    <n v="69043"/>
  </r>
  <r>
    <n v="1467"/>
    <s v="Phoebe"/>
    <s v="Dorsey"/>
    <d v="2023-03-30T00:00:00"/>
    <m/>
    <n v="30"/>
    <x v="1"/>
    <s v="Production Technician I"/>
    <s v="Andrew Brown"/>
    <s v="phoebe.dorsey@bilearner.com"/>
    <s v="Active"/>
    <n v="1"/>
    <n v="0"/>
    <x v="1"/>
    <s v="Temporary"/>
    <m/>
    <x v="0"/>
    <x v="1"/>
    <s v="People Services"/>
    <d v="1988-11-07T00:00:00"/>
    <n v="36"/>
    <s v="Jersey"/>
    <s v="Jersey"/>
    <s v="Generalist"/>
    <x v="0"/>
    <s v="Fully Meets"/>
    <x v="1"/>
    <n v="23868"/>
  </r>
  <r>
    <n v="1468"/>
    <s v="Coleman"/>
    <s v="Bridges"/>
    <d v="2018-12-27T00:00:00"/>
    <m/>
    <n v="81"/>
    <x v="0"/>
    <s v="Production Technician I"/>
    <s v="Michael Flowers"/>
    <s v="coleman.bridges@bilearner.com"/>
    <s v="Active"/>
    <n v="1"/>
    <n v="0"/>
    <x v="0"/>
    <s v="Part-Time"/>
    <m/>
    <x v="0"/>
    <x v="5"/>
    <s v="Field Operations"/>
    <d v="1997-08-01T00:00:00"/>
    <n v="28"/>
    <s v="Jersey"/>
    <s v="Jersey"/>
    <s v="Laborer"/>
    <x v="0"/>
    <s v="Exceeds"/>
    <x v="1"/>
    <n v="62808"/>
  </r>
  <r>
    <n v="1469"/>
    <s v="Juliet"/>
    <s v="Bautista"/>
    <d v="2021-09-20T00:00:00"/>
    <m/>
    <n v="48"/>
    <x v="1"/>
    <s v="Production Technician I"/>
    <s v="Juan Gordon"/>
    <s v="juliet.bautista@bilearner.com"/>
    <s v="Active"/>
    <n v="1"/>
    <n v="0"/>
    <x v="1"/>
    <s v="Temporary"/>
    <m/>
    <x v="0"/>
    <x v="5"/>
    <s v="Field Operations"/>
    <d v="1989-11-26T00:00:00"/>
    <n v="35"/>
    <s v="Jersey"/>
    <s v="Jersey"/>
    <s v="Lineman"/>
    <x v="0"/>
    <s v="Exceeds"/>
    <x v="1"/>
    <n v="51927.96"/>
  </r>
  <r>
    <n v="1470"/>
    <s v="Julia"/>
    <s v="Lawrence"/>
    <d v="2023-02-08T00:00:00"/>
    <m/>
    <n v="31"/>
    <x v="1"/>
    <s v="Production Technician I"/>
    <s v="Kimberly Green"/>
    <s v="julia.lawrence@bilearner.com"/>
    <s v="Active"/>
    <n v="1"/>
    <n v="0"/>
    <x v="2"/>
    <s v="Part-Time"/>
    <m/>
    <x v="0"/>
    <x v="5"/>
    <s v="General - Sga"/>
    <d v="1995-07-16T00:00:00"/>
    <n v="30"/>
    <s v="Jersey"/>
    <s v="Jersey"/>
    <s v="Administrator"/>
    <x v="0"/>
    <s v="Exceeds"/>
    <x v="1"/>
    <n v="66924"/>
  </r>
  <r>
    <n v="1471"/>
    <s v="Kinley"/>
    <s v="Dean"/>
    <d v="2019-10-16T00:00:00"/>
    <d v="2022-01-12T00:00:00"/>
    <n v="26"/>
    <x v="1"/>
    <s v="Production Technician II"/>
    <s v="Connie Elliott"/>
    <s v="kinley.dean@bilearner.com"/>
    <s v="Terminated"/>
    <n v="0"/>
    <n v="1"/>
    <x v="1"/>
    <s v="Part-Time"/>
    <s v="Performance Issue"/>
    <x v="2"/>
    <x v="5"/>
    <s v="Field Operations"/>
    <d v="1990-12-10T00:00:00"/>
    <n v="34"/>
    <s v="Jersey"/>
    <s v="Jersey"/>
    <s v="Lineman"/>
    <x v="1"/>
    <s v="Exceeds"/>
    <x v="1"/>
    <n v="35136"/>
  </r>
  <r>
    <n v="1472"/>
    <s v="Karina"/>
    <s v="Mccarthy"/>
    <d v="2021-08-31T00:00:00"/>
    <m/>
    <n v="49"/>
    <x v="1"/>
    <s v="Production Technician II"/>
    <s v="Chase Ali"/>
    <s v="karina.mccarthy@bilearner.com"/>
    <s v="Active"/>
    <n v="1"/>
    <n v="0"/>
    <x v="0"/>
    <s v="Full-Time"/>
    <m/>
    <x v="0"/>
    <x v="5"/>
    <s v="Project Management - Con"/>
    <d v="1999-02-10T00:00:00"/>
    <n v="26"/>
    <s v="Jersey"/>
    <s v="Jersey"/>
    <s v="Field Project Manager"/>
    <x v="1"/>
    <s v="Exceeds"/>
    <x v="1"/>
    <n v="638170"/>
  </r>
  <r>
    <n v="1473"/>
    <s v="Ruben"/>
    <s v="Kirby"/>
    <d v="2020-09-25T00:00:00"/>
    <m/>
    <n v="60"/>
    <x v="0"/>
    <s v="Production Technician II"/>
    <s v="Teresa Wood"/>
    <s v="ruben.kirby@bilearner.com"/>
    <s v="Active"/>
    <n v="1"/>
    <n v="0"/>
    <x v="0"/>
    <s v="Full-Time"/>
    <m/>
    <x v="0"/>
    <x v="5"/>
    <s v="Field Operations"/>
    <d v="1972-03-31T00:00:00"/>
    <n v="53"/>
    <s v="Indonesia"/>
    <s v="Jakarta"/>
    <s v="Laborer"/>
    <x v="0"/>
    <s v="Exceeds"/>
    <x v="1"/>
    <n v="276900"/>
  </r>
  <r>
    <n v="1474"/>
    <s v="Alexia"/>
    <s v="Hughes"/>
    <d v="2023-02-01T00:00:00"/>
    <d v="2023-02-03T00:00:00"/>
    <n v="0"/>
    <x v="4"/>
    <s v="Production Technician II"/>
    <s v="Timothy Powell"/>
    <s v="alexia.hughes@bilearner.com"/>
    <s v="Terminated"/>
    <n v="0"/>
    <n v="1"/>
    <x v="1"/>
    <s v="Part-Time"/>
    <s v="Health"/>
    <x v="1"/>
    <x v="5"/>
    <s v="Engineers"/>
    <d v="1981-10-04T00:00:00"/>
    <n v="44"/>
    <s v="Indonesia"/>
    <s v="Jakarta"/>
    <s v="Engineer"/>
    <x v="0"/>
    <s v="Exceeds"/>
    <x v="1"/>
    <n v="383500"/>
  </r>
  <r>
    <n v="1475"/>
    <s v="Miles"/>
    <s v="Gill"/>
    <d v="2023-01-17T00:00:00"/>
    <d v="2023-05-21T00:00:00"/>
    <n v="4"/>
    <x v="4"/>
    <s v="Production Technician II"/>
    <s v="Michelle Webb"/>
    <s v="miles.gill@bilearner.com"/>
    <s v="Active"/>
    <n v="1"/>
    <n v="0"/>
    <x v="1"/>
    <s v="Temporary"/>
    <m/>
    <x v="0"/>
    <x v="5"/>
    <s v="Wireline Construction"/>
    <d v="1988-09-29T00:00:00"/>
    <n v="37"/>
    <s v="Indonesia"/>
    <s v="Jakarta"/>
    <s v="Laborer"/>
    <x v="1"/>
    <s v="Exceeds"/>
    <x v="1"/>
    <n v="294320"/>
  </r>
  <r>
    <n v="1476"/>
    <s v="Kaden"/>
    <s v="Woodard"/>
    <d v="2019-12-07T00:00:00"/>
    <d v="2020-09-02T00:00:00"/>
    <n v="8"/>
    <x v="3"/>
    <s v="Production Technician II"/>
    <s v="Jared Walsh"/>
    <s v="kaden.woodard@bilearner.com"/>
    <s v="Terminated"/>
    <n v="0"/>
    <n v="1"/>
    <x v="0"/>
    <s v="Part-Time"/>
    <s v="Early release of contract"/>
    <x v="2"/>
    <x v="5"/>
    <s v="Field Operations"/>
    <d v="1999-02-12T00:00:00"/>
    <n v="26"/>
    <s v="Indonesia"/>
    <s v="Jakarta"/>
    <s v="Foreman"/>
    <x v="1"/>
    <s v="PIP"/>
    <x v="1"/>
    <n v="287300"/>
  </r>
  <r>
    <n v="1477"/>
    <s v="Frida"/>
    <s v="Wilkins"/>
    <d v="2018-11-21T00:00:00"/>
    <d v="2022-01-11T00:00:00"/>
    <n v="37"/>
    <x v="1"/>
    <s v="Production Technician I"/>
    <s v="Jennifer Rivera"/>
    <s v="frida.wilkins@bilearner.com"/>
    <s v="Active"/>
    <n v="1"/>
    <n v="0"/>
    <x v="0"/>
    <s v="Full-Time"/>
    <m/>
    <x v="0"/>
    <x v="5"/>
    <s v="Wireline Construction"/>
    <d v="1997-11-24T00:00:00"/>
    <n v="27"/>
    <s v="Indonesia"/>
    <s v="Jakarta"/>
    <s v="Laborer"/>
    <x v="0"/>
    <s v="Exceeds"/>
    <x v="1"/>
    <n v="130000"/>
  </r>
  <r>
    <n v="1478"/>
    <s v="Kamron"/>
    <s v="Doyle"/>
    <d v="2021-02-15T00:00:00"/>
    <d v="2023-07-18T00:00:00"/>
    <n v="29"/>
    <x v="1"/>
    <s v="Production Technician I"/>
    <s v="Susan Burns"/>
    <s v="kamron.doyle@bilearner.com"/>
    <s v="Active"/>
    <n v="1"/>
    <n v="0"/>
    <x v="2"/>
    <s v="Part-Time"/>
    <m/>
    <x v="0"/>
    <x v="5"/>
    <s v="Field Operations"/>
    <d v="1987-12-13T00:00:00"/>
    <n v="37"/>
    <s v="Indonesia"/>
    <s v="Jakarta"/>
    <s v="Locator"/>
    <x v="0"/>
    <s v="Exceeds"/>
    <x v="1"/>
    <n v="576810"/>
  </r>
  <r>
    <n v="1479"/>
    <s v="Blaine"/>
    <s v="Rose"/>
    <d v="2021-01-06T00:00:00"/>
    <m/>
    <n v="57"/>
    <x v="1"/>
    <s v="Production Technician I"/>
    <s v="Sandra Blackwell"/>
    <s v="blaine.rose@bilearner.com"/>
    <s v="Active"/>
    <n v="1"/>
    <n v="0"/>
    <x v="2"/>
    <s v="Full-Time"/>
    <m/>
    <x v="0"/>
    <x v="5"/>
    <s v="Project Management - Con"/>
    <d v="1984-04-15T00:00:00"/>
    <n v="41"/>
    <s v="Indonesia"/>
    <s v="Jakarta"/>
    <s v="Coordinator"/>
    <x v="0"/>
    <s v="Exceeds"/>
    <x v="1"/>
    <n v="109200"/>
  </r>
  <r>
    <n v="1480"/>
    <s v="Elena"/>
    <s v="Gilmore"/>
    <d v="2019-01-18T00:00:00"/>
    <m/>
    <n v="80"/>
    <x v="0"/>
    <s v="Production Technician I"/>
    <s v="Eric Oliver"/>
    <s v="elena.gilmore@bilearner.com"/>
    <s v="Active"/>
    <n v="1"/>
    <n v="0"/>
    <x v="2"/>
    <s v="Part-Time"/>
    <m/>
    <x v="0"/>
    <x v="5"/>
    <s v="Shop (Fleet)"/>
    <d v="1981-02-10T00:00:00"/>
    <n v="44"/>
    <s v="Indonesia"/>
    <s v="Jakarta"/>
    <s v="Mechanic"/>
    <x v="1"/>
    <s v="Needs Improvement"/>
    <x v="1"/>
    <n v="287300"/>
  </r>
  <r>
    <n v="1481"/>
    <s v="Ashlynn"/>
    <s v="Moses"/>
    <d v="2023-03-15T00:00:00"/>
    <m/>
    <n v="30"/>
    <x v="1"/>
    <s v="Production Technician I"/>
    <s v="Robyn Robbins"/>
    <s v="ashlynn.moses@bilearner.com"/>
    <s v="Active"/>
    <n v="1"/>
    <n v="0"/>
    <x v="1"/>
    <s v="Part-Time"/>
    <m/>
    <x v="0"/>
    <x v="5"/>
    <s v="Field Operations"/>
    <d v="1989-10-14T00:00:00"/>
    <n v="35"/>
    <s v="Indonesia"/>
    <s v="Jakarta"/>
    <s v="Technician"/>
    <x v="1"/>
    <s v="Exceeds"/>
    <x v="1"/>
    <n v="254800"/>
  </r>
  <r>
    <n v="1482"/>
    <s v="Esmeralda"/>
    <s v="Galvan"/>
    <d v="2019-11-11T00:00:00"/>
    <m/>
    <n v="70"/>
    <x v="0"/>
    <s v="Production Technician I"/>
    <s v="Robert Hall"/>
    <s v="esmeralda.galvan@bilearner.com"/>
    <s v="Active"/>
    <n v="1"/>
    <n v="0"/>
    <x v="0"/>
    <s v="Temporary"/>
    <m/>
    <x v="0"/>
    <x v="0"/>
    <s v="Finance &amp; Accounting"/>
    <d v="1994-11-19T00:00:00"/>
    <n v="30"/>
    <s v="Poland"/>
    <s v="Warsaw"/>
    <s v="Vp"/>
    <x v="0"/>
    <s v="Exceeds"/>
    <x v="1"/>
    <n v="103220"/>
  </r>
  <r>
    <n v="1483"/>
    <s v="Ignacio"/>
    <s v="Wiley"/>
    <d v="2022-08-21T00:00:00"/>
    <d v="2023-01-20T00:00:00"/>
    <n v="4"/>
    <x v="4"/>
    <s v="Production Technician I"/>
    <s v="Jacob Smith"/>
    <s v="ignacio.wiley@bilearner.com"/>
    <s v="Active"/>
    <n v="1"/>
    <n v="0"/>
    <x v="1"/>
    <s v="Full-Time"/>
    <m/>
    <x v="0"/>
    <x v="5"/>
    <s v="Shop (Fleet)"/>
    <d v="1997-09-18T00:00:00"/>
    <n v="28"/>
    <s v="Poland"/>
    <s v="Warsaw"/>
    <s v="Shop"/>
    <x v="0"/>
    <s v="Exceeds"/>
    <x v="1"/>
    <n v="276900"/>
  </r>
  <r>
    <n v="1484"/>
    <s v="Lorena"/>
    <s v="Mahoney"/>
    <d v="2020-05-05T00:00:00"/>
    <m/>
    <n v="65"/>
    <x v="0"/>
    <s v="Production Technician I"/>
    <s v="Sarah Harper"/>
    <s v="lorena.mahoney@bilearner.com"/>
    <s v="Active"/>
    <n v="1"/>
    <n v="0"/>
    <x v="1"/>
    <s v="Full-Time"/>
    <m/>
    <x v="0"/>
    <x v="5"/>
    <s v="General - Con"/>
    <d v="2001-02-27T00:00:00"/>
    <n v="24"/>
    <s v="Poland"/>
    <s v="Warsaw"/>
    <s v="Laborer"/>
    <x v="0"/>
    <s v="Exceeds"/>
    <x v="1"/>
    <n v="207220"/>
  </r>
  <r>
    <n v="1485"/>
    <s v="Krystal"/>
    <s v="Atkinson"/>
    <d v="2021-03-05T00:00:00"/>
    <d v="2023-04-02T00:00:00"/>
    <n v="24"/>
    <x v="1"/>
    <s v="Production Technician I"/>
    <s v="Dennis Yates"/>
    <s v="krystal.atkinson@bilearner.com"/>
    <s v="Active"/>
    <n v="1"/>
    <n v="0"/>
    <x v="0"/>
    <s v="Part-Time"/>
    <m/>
    <x v="0"/>
    <x v="5"/>
    <s v="Aerial"/>
    <d v="1992-02-22T00:00:00"/>
    <n v="33"/>
    <s v="Poland"/>
    <s v="Warsaw"/>
    <s v="Laborer"/>
    <x v="0"/>
    <s v="Exceeds"/>
    <x v="1"/>
    <n v="236600"/>
  </r>
  <r>
    <n v="1486"/>
    <s v="Soren"/>
    <s v="Merritt"/>
    <d v="2019-03-07T00:00:00"/>
    <m/>
    <n v="78"/>
    <x v="0"/>
    <s v="Production Technician I"/>
    <s v="Christopher Smith"/>
    <s v="soren.merritt@bilearner.com"/>
    <s v="Active"/>
    <n v="1"/>
    <n v="0"/>
    <x v="2"/>
    <s v="Full-Time"/>
    <m/>
    <x v="0"/>
    <x v="5"/>
    <s v="Engineers"/>
    <d v="1985-04-20T00:00:00"/>
    <n v="40"/>
    <s v="Malaysia"/>
    <s v="Johor"/>
    <s v="Engineer"/>
    <x v="0"/>
    <s v="Fully Meets"/>
    <x v="1"/>
    <n v="104260"/>
  </r>
  <r>
    <n v="1487"/>
    <s v="Frida"/>
    <s v="Salazar"/>
    <d v="2022-05-08T00:00:00"/>
    <d v="2023-03-27T00:00:00"/>
    <n v="10"/>
    <x v="3"/>
    <s v="Production Technician I"/>
    <s v="Tracy Phillips"/>
    <s v="frida.salazar@bilearner.com"/>
    <s v="Active"/>
    <n v="1"/>
    <n v="0"/>
    <x v="1"/>
    <s v="Part-Time"/>
    <m/>
    <x v="0"/>
    <x v="5"/>
    <s v="General - Con"/>
    <d v="1995-09-27T00:00:00"/>
    <n v="30"/>
    <s v="Malaysia"/>
    <s v="Johor"/>
    <s v="Operator"/>
    <x v="0"/>
    <s v="Fully Meets"/>
    <x v="1"/>
    <n v="254800"/>
  </r>
  <r>
    <n v="1488"/>
    <s v="Annie"/>
    <s v="Peters"/>
    <d v="2020-08-21T00:00:00"/>
    <d v="2022-05-30T00:00:00"/>
    <n v="21"/>
    <x v="2"/>
    <s v="Production Technician I"/>
    <s v="Barry Martinez"/>
    <s v="annie.peters@bilearner.com"/>
    <s v="Terminated"/>
    <n v="0"/>
    <n v="1"/>
    <x v="2"/>
    <s v="Full-Time"/>
    <s v="Performance Issue"/>
    <x v="2"/>
    <x v="5"/>
    <s v="Engineers"/>
    <d v="1995-01-07T00:00:00"/>
    <n v="30"/>
    <s v="Malaysia"/>
    <s v="Johor"/>
    <s v="Project Manager"/>
    <x v="0"/>
    <s v="Fully Meets"/>
    <x v="1"/>
    <n v="119730"/>
  </r>
  <r>
    <n v="1489"/>
    <s v="Zoie"/>
    <s v="Mercado"/>
    <d v="2020-12-01T00:00:00"/>
    <m/>
    <n v="58"/>
    <x v="1"/>
    <s v="Production Technician I"/>
    <s v="David Young"/>
    <s v="zoie.mercado@bilearner.com"/>
    <s v="Active"/>
    <n v="1"/>
    <n v="0"/>
    <x v="0"/>
    <s v="Part-Time"/>
    <m/>
    <x v="0"/>
    <x v="5"/>
    <s v="Fielders"/>
    <d v="1979-01-09T00:00:00"/>
    <n v="46"/>
    <s v="Malaysia"/>
    <s v="Johor"/>
    <s v="Technician"/>
    <x v="0"/>
    <s v="Fully Meets"/>
    <x v="1"/>
    <n v="236600"/>
  </r>
  <r>
    <n v="1490"/>
    <s v="Joanna"/>
    <s v="Arias"/>
    <d v="2019-08-13T00:00:00"/>
    <m/>
    <n v="73"/>
    <x v="0"/>
    <s v="Production Technician I"/>
    <s v="Edwin Serrano"/>
    <s v="joanna.arias@bilearner.com"/>
    <s v="Active"/>
    <n v="1"/>
    <n v="0"/>
    <x v="0"/>
    <s v="Temporary"/>
    <m/>
    <x v="0"/>
    <x v="5"/>
    <s v="Engineers"/>
    <d v="1984-09-03T00:00:00"/>
    <n v="41"/>
    <s v="Malaysia"/>
    <s v="Johor"/>
    <s v="Director"/>
    <x v="0"/>
    <s v="Needs Improvement"/>
    <x v="1"/>
    <n v="174850"/>
  </r>
  <r>
    <n v="1491"/>
    <s v="Tristian"/>
    <s v="Wilcox"/>
    <d v="2020-03-09T00:00:00"/>
    <m/>
    <n v="66"/>
    <x v="0"/>
    <s v="Production Technician I"/>
    <s v="Kevin Jones"/>
    <s v="tristian.wilcox@bilearner.com"/>
    <s v="Active"/>
    <n v="1"/>
    <n v="0"/>
    <x v="2"/>
    <s v="Temporary"/>
    <m/>
    <x v="0"/>
    <x v="5"/>
    <s v="Project Management - Con"/>
    <d v="1991-03-06T00:00:00"/>
    <n v="34"/>
    <s v="Malaysia"/>
    <s v="Johor"/>
    <s v="Manager"/>
    <x v="0"/>
    <s v="Exceeds"/>
    <x v="1"/>
    <n v="254800"/>
  </r>
  <r>
    <n v="1492"/>
    <s v="Zoey"/>
    <s v="Spence"/>
    <d v="2020-05-06T00:00:00"/>
    <m/>
    <n v="65"/>
    <x v="0"/>
    <s v="Production Technician II"/>
    <s v="Ian Price"/>
    <s v="zoey.spence@bilearner.com"/>
    <s v="Active"/>
    <n v="1"/>
    <n v="0"/>
    <x v="1"/>
    <s v="Temporary"/>
    <m/>
    <x v="0"/>
    <x v="5"/>
    <s v="Engineers"/>
    <d v="1992-01-24T00:00:00"/>
    <n v="33"/>
    <s v="Malaysia"/>
    <s v="Johor"/>
    <s v="Engineer"/>
    <x v="1"/>
    <s v="Exceeds"/>
    <x v="1"/>
    <n v="353600"/>
  </r>
  <r>
    <n v="1493"/>
    <s v="Bradley"/>
    <s v="Barnes"/>
    <d v="2022-08-03T00:00:00"/>
    <m/>
    <n v="38"/>
    <x v="1"/>
    <s v="Production Technician II"/>
    <s v="Kimberly Rivera"/>
    <s v="bradley.barnes@bilearner.com"/>
    <s v="Active"/>
    <n v="1"/>
    <n v="0"/>
    <x v="1"/>
    <s v="Temporary"/>
    <m/>
    <x v="0"/>
    <x v="5"/>
    <s v="Field Operations"/>
    <d v="1988-02-21T00:00:00"/>
    <n v="37"/>
    <s v="Malaysia"/>
    <s v="Johor"/>
    <s v="Laborer"/>
    <x v="1"/>
    <s v="Fully Meets"/>
    <x v="1"/>
    <n v="223990"/>
  </r>
  <r>
    <n v="1494"/>
    <s v="Juliana"/>
    <s v="Schroeder"/>
    <d v="2018-10-13T00:00:00"/>
    <d v="2019-12-04T00:00:00"/>
    <n v="13"/>
    <x v="2"/>
    <s v="Production Technician II"/>
    <s v="Miranda Brown"/>
    <s v="juliana.schroeder@bilearner.com"/>
    <s v="Terminated"/>
    <n v="0"/>
    <n v="1"/>
    <x v="0"/>
    <s v="Full-Time"/>
    <s v="Contract Termination"/>
    <x v="2"/>
    <x v="5"/>
    <s v="Splicing"/>
    <d v="1993-11-30T00:00:00"/>
    <n v="31"/>
    <s v="Malaysia"/>
    <s v="Johor"/>
    <s v="Coordinator"/>
    <x v="0"/>
    <s v="Fully Meets"/>
    <x v="1"/>
    <n v="819000"/>
  </r>
  <r>
    <n v="1495"/>
    <s v="Yasmin"/>
    <s v="Warren"/>
    <d v="2021-07-04T00:00:00"/>
    <m/>
    <n v="51"/>
    <x v="1"/>
    <s v="Production Technician II"/>
    <s v="Jorge Cunningham"/>
    <s v="yasmin.warren@bilearner.com"/>
    <s v="Active"/>
    <n v="1"/>
    <n v="0"/>
    <x v="2"/>
    <s v="Temporary"/>
    <m/>
    <x v="0"/>
    <x v="5"/>
    <s v="General - Con"/>
    <d v="1993-08-05T00:00:00"/>
    <n v="32"/>
    <s v="Malaysia"/>
    <s v="Johor"/>
    <s v="Laborer"/>
    <x v="1"/>
    <s v="Fully Meets"/>
    <x v="1"/>
    <n v="335010"/>
  </r>
  <r>
    <n v="1496"/>
    <s v="Izabella"/>
    <s v="Barron"/>
    <d v="2019-04-30T00:00:00"/>
    <d v="2020-05-04T00:00:00"/>
    <n v="12"/>
    <x v="2"/>
    <s v="Production Technician II"/>
    <s v="Sarah Fisher"/>
    <s v="izabella.barron@bilearner.com"/>
    <s v="Active"/>
    <n v="1"/>
    <n v="0"/>
    <x v="2"/>
    <s v="Full-Time"/>
    <m/>
    <x v="0"/>
    <x v="5"/>
    <s v="Splicing"/>
    <d v="1994-10-13T00:00:00"/>
    <n v="30"/>
    <s v="Malaysia"/>
    <s v="Johor"/>
    <s v="Technician"/>
    <x v="1"/>
    <s v="Fully Meets"/>
    <x v="1"/>
    <n v="201760"/>
  </r>
  <r>
    <n v="1497"/>
    <s v="Victoria"/>
    <s v="Soto"/>
    <d v="2020-11-03T00:00:00"/>
    <m/>
    <n v="59"/>
    <x v="1"/>
    <s v="Production Technician II"/>
    <s v="Melissa Moreno"/>
    <s v="victoria.soto@bilearner.com"/>
    <s v="Active"/>
    <n v="1"/>
    <n v="0"/>
    <x v="0"/>
    <s v="Temporary"/>
    <m/>
    <x v="0"/>
    <x v="5"/>
    <s v="Engineers"/>
    <d v="1996-10-14T00:00:00"/>
    <n v="28"/>
    <s v="Malaysia"/>
    <s v="Johor"/>
    <s v="Drafter"/>
    <x v="1"/>
    <s v="Needs Improvement"/>
    <x v="1"/>
    <n v="109460"/>
  </r>
  <r>
    <n v="1498"/>
    <s v="Cody"/>
    <s v="Beard"/>
    <d v="2022-08-15T00:00:00"/>
    <d v="2022-08-20T00:00:00"/>
    <n v="0"/>
    <x v="4"/>
    <s v="Production Technician I"/>
    <s v="Crystal Smith"/>
    <s v="cody.beard@bilearner.com"/>
    <s v="Active"/>
    <n v="1"/>
    <n v="0"/>
    <x v="1"/>
    <s v="Part-Time"/>
    <m/>
    <x v="0"/>
    <x v="5"/>
    <s v="Engineers"/>
    <d v="1962-03-19T00:00:00"/>
    <n v="63"/>
    <s v="Malaysia"/>
    <s v="Johor"/>
    <s v="Director"/>
    <x v="0"/>
    <s v="Exceeds"/>
    <x v="1"/>
    <n v="236600"/>
  </r>
  <r>
    <n v="1499"/>
    <s v="Abigayle"/>
    <s v="Mccann"/>
    <d v="2022-02-26T00:00:00"/>
    <d v="2022-10-16T00:00:00"/>
    <n v="7"/>
    <x v="3"/>
    <s v="Production Technician I"/>
    <s v="Lori Lopez DVM"/>
    <s v="abigayle.mccann@bilearner.com"/>
    <s v="Active"/>
    <n v="1"/>
    <n v="0"/>
    <x v="0"/>
    <s v="Full-Time"/>
    <m/>
    <x v="0"/>
    <x v="5"/>
    <s v="General - Con"/>
    <d v="1993-09-01T00:00:00"/>
    <n v="32"/>
    <s v="Malaysia"/>
    <s v="Johor"/>
    <s v="Operator"/>
    <x v="0"/>
    <s v="Fully Meets"/>
    <x v="1"/>
    <n v="145600"/>
  </r>
  <r>
    <n v="1500"/>
    <s v="Brenden"/>
    <s v="Marks"/>
    <d v="2019-05-13T00:00:00"/>
    <m/>
    <n v="76"/>
    <x v="0"/>
    <s v="Production Technician I"/>
    <s v="Kevin Rodriguez"/>
    <s v="brenden.marks@bilearner.com"/>
    <s v="Active"/>
    <n v="1"/>
    <n v="0"/>
    <x v="2"/>
    <s v="Part-Time"/>
    <m/>
    <x v="0"/>
    <x v="5"/>
    <s v="Field Operations"/>
    <d v="1990-09-29T00:00:00"/>
    <n v="35"/>
    <s v="Malaysia"/>
    <s v="Johor"/>
    <s v="Tower Hand"/>
    <x v="0"/>
    <s v="Fully Meets"/>
    <x v="1"/>
    <n v="130000"/>
  </r>
  <r>
    <n v="1501"/>
    <s v="Jaqueline"/>
    <s v="Gallagher"/>
    <d v="2021-10-24T00:00:00"/>
    <d v="2022-10-03T00:00:00"/>
    <n v="11"/>
    <x v="3"/>
    <s v="Production Technician I"/>
    <s v="Mary Higgins"/>
    <s v="jaqueline.gallagher@bilearner.com"/>
    <s v="Active"/>
    <n v="1"/>
    <n v="0"/>
    <x v="0"/>
    <s v="Part-Time"/>
    <m/>
    <x v="0"/>
    <x v="5"/>
    <s v="Field Operations"/>
    <d v="1991-03-15T00:00:00"/>
    <n v="34"/>
    <s v="Singapore"/>
    <s v="Singapore"/>
    <s v="Tower Hand"/>
    <x v="1"/>
    <s v="Fully Meets"/>
    <x v="1"/>
    <n v="104260"/>
  </r>
  <r>
    <n v="1502"/>
    <s v="Abagail"/>
    <s v="Banks"/>
    <d v="2021-05-10T00:00:00"/>
    <d v="2023-04-10T00:00:00"/>
    <n v="23"/>
    <x v="2"/>
    <s v="Production Technician I"/>
    <s v="Austin Salas"/>
    <s v="abagail.banks@bilearner.com"/>
    <s v="Active"/>
    <n v="1"/>
    <n v="0"/>
    <x v="1"/>
    <s v="Full-Time"/>
    <m/>
    <x v="0"/>
    <x v="5"/>
    <s v="General - Eng"/>
    <d v="1994-03-02T00:00:00"/>
    <n v="31"/>
    <s v="Malaysia"/>
    <s v="Johor"/>
    <s v="Administrative"/>
    <x v="1"/>
    <s v="Fully Meets"/>
    <x v="1"/>
    <n v="130000"/>
  </r>
  <r>
    <n v="1503"/>
    <s v="Nickolas"/>
    <s v="Guzman"/>
    <d v="2021-06-13T00:00:00"/>
    <d v="2021-06-20T00:00:00"/>
    <n v="0"/>
    <x v="4"/>
    <s v="Production Technician I"/>
    <s v="Marissa Clarke"/>
    <s v="nickolas.guzman@bilearner.com"/>
    <s v="Active"/>
    <n v="1"/>
    <n v="0"/>
    <x v="0"/>
    <s v="Part-Time"/>
    <m/>
    <x v="0"/>
    <x v="5"/>
    <s v="General - Sga"/>
    <d v="1984-12-31T00:00:00"/>
    <n v="40"/>
    <s v="Malaysia"/>
    <s v="Johor"/>
    <s v="Business Development"/>
    <x v="0"/>
    <s v="Fully Meets"/>
    <x v="1"/>
    <n v="751400"/>
  </r>
  <r>
    <n v="1504"/>
    <s v="Guillermo"/>
    <s v="Rose"/>
    <d v="2019-11-04T00:00:00"/>
    <d v="2021-07-28T00:00:00"/>
    <n v="20"/>
    <x v="2"/>
    <s v="Production Technician I"/>
    <s v="Cindy Lopez"/>
    <s v="guillermo.rose@bilearner.com"/>
    <s v="Active"/>
    <n v="1"/>
    <n v="0"/>
    <x v="1"/>
    <s v="Full-Time"/>
    <m/>
    <x v="0"/>
    <x v="5"/>
    <s v="Engineers"/>
    <d v="1986-07-19T00:00:00"/>
    <n v="39"/>
    <s v="Malaysia"/>
    <s v="Johor"/>
    <s v="Technician"/>
    <x v="0"/>
    <s v="Needs Improvement"/>
    <x v="1"/>
    <n v="157820"/>
  </r>
  <r>
    <n v="1505"/>
    <s v="Moises"/>
    <s v="Brock"/>
    <d v="2020-01-29T00:00:00"/>
    <m/>
    <n v="68"/>
    <x v="0"/>
    <s v="Production Technician I"/>
    <s v="Nicole Harrington"/>
    <s v="moises.brock@bilearner.com"/>
    <s v="Active"/>
    <n v="1"/>
    <n v="0"/>
    <x v="1"/>
    <s v="Part-Time"/>
    <m/>
    <x v="0"/>
    <x v="5"/>
    <s v="Wireline Construction"/>
    <d v="1998-09-24T00:00:00"/>
    <n v="27"/>
    <s v="Malaysia"/>
    <s v="Johor"/>
    <s v="Supervisor"/>
    <x v="0"/>
    <s v="Exceeds"/>
    <x v="1"/>
    <n v="130000"/>
  </r>
  <r>
    <n v="1506"/>
    <s v="Hayden"/>
    <s v="Richmond"/>
    <d v="2018-09-05T00:00:00"/>
    <d v="2020-09-08T00:00:00"/>
    <n v="24"/>
    <x v="1"/>
    <s v="Production Technician I"/>
    <s v="Christopher Garcia"/>
    <s v="hayden.richmond@bilearner.com"/>
    <s v="Active"/>
    <n v="1"/>
    <n v="0"/>
    <x v="2"/>
    <s v="Part-Time"/>
    <m/>
    <x v="0"/>
    <x v="5"/>
    <s v="Engineers"/>
    <d v="1983-03-28T00:00:00"/>
    <n v="42"/>
    <s v="Malaysia"/>
    <s v="Johor"/>
    <s v="Engineer"/>
    <x v="0"/>
    <s v="Exceeds"/>
    <x v="1"/>
    <n v="812500"/>
  </r>
  <r>
    <n v="1507"/>
    <s v="Evelin"/>
    <s v="Sellers"/>
    <d v="2021-07-21T00:00:00"/>
    <m/>
    <n v="50"/>
    <x v="1"/>
    <s v="Production Technician I"/>
    <s v="Jamie Wallace"/>
    <s v="evelin.sellers@bilearner.com"/>
    <s v="Active"/>
    <n v="1"/>
    <n v="0"/>
    <x v="1"/>
    <s v="Full-Time"/>
    <m/>
    <x v="0"/>
    <x v="5"/>
    <s v="General - Sga"/>
    <d v="1994-04-16T00:00:00"/>
    <n v="31"/>
    <s v="Malaysia"/>
    <s v="Johor"/>
    <s v="Administrator"/>
    <x v="0"/>
    <s v="Fully Meets"/>
    <x v="1"/>
    <n v="130000"/>
  </r>
  <r>
    <n v="1508"/>
    <s v="Dereon"/>
    <s v="Hayes"/>
    <d v="2023-05-20T00:00:00"/>
    <m/>
    <n v="28"/>
    <x v="1"/>
    <s v="Production Technician I"/>
    <s v="Noah Woods"/>
    <s v="dereon.hayes@bilearner.com"/>
    <s v="Active"/>
    <n v="1"/>
    <n v="0"/>
    <x v="2"/>
    <s v="Temporary"/>
    <m/>
    <x v="0"/>
    <x v="5"/>
    <s v="General - Con"/>
    <d v="1986-01-16T00:00:00"/>
    <n v="39"/>
    <s v="Malaysia"/>
    <s v="Johor"/>
    <s v="Lineman"/>
    <x v="0"/>
    <s v="Fully Meets"/>
    <x v="1"/>
    <n v="130000"/>
  </r>
  <r>
    <n v="1509"/>
    <s v="Marlee"/>
    <s v="Mathis"/>
    <d v="2022-05-16T00:00:00"/>
    <m/>
    <n v="40"/>
    <x v="1"/>
    <s v="Production Technician I"/>
    <s v="Taylor Fleming"/>
    <s v="marlee.mathis@bilearner.com"/>
    <s v="Active"/>
    <n v="1"/>
    <n v="0"/>
    <x v="1"/>
    <s v="Full-Time"/>
    <m/>
    <x v="0"/>
    <x v="5"/>
    <s v="General - Sga"/>
    <d v="1994-03-09T00:00:00"/>
    <n v="31"/>
    <s v="Malaysia"/>
    <s v="Johor"/>
    <s v="Assistant"/>
    <x v="0"/>
    <s v="Fully Meets"/>
    <x v="1"/>
    <n v="101530"/>
  </r>
  <r>
    <n v="1510"/>
    <s v="Alice"/>
    <s v="House"/>
    <d v="2021-03-15T00:00:00"/>
    <m/>
    <n v="54"/>
    <x v="1"/>
    <s v="Production Technician I"/>
    <s v="Stacy Blackwell"/>
    <s v="alice.house@bilearner.com"/>
    <s v="Active"/>
    <n v="1"/>
    <n v="0"/>
    <x v="0"/>
    <s v="Temporary"/>
    <m/>
    <x v="0"/>
    <x v="5"/>
    <s v="General - Sga"/>
    <d v="1979-08-01T00:00:00"/>
    <n v="46"/>
    <s v="Malaysia"/>
    <s v="Johor"/>
    <s v="Technician"/>
    <x v="0"/>
    <s v="Fully Meets"/>
    <x v="1"/>
    <n v="130000"/>
  </r>
  <r>
    <n v="1511"/>
    <s v="Jonathon"/>
    <s v="Thompson"/>
    <d v="2023-06-26T00:00:00"/>
    <d v="2023-07-30T00:00:00"/>
    <n v="1"/>
    <x v="4"/>
    <s v="Production Technician I"/>
    <s v="Melissa Morse"/>
    <s v="jonathon.thompson@bilearner.com"/>
    <s v="Terminated"/>
    <n v="0"/>
    <n v="1"/>
    <x v="1"/>
    <s v="Full-Time"/>
    <s v="Performance Issue"/>
    <x v="2"/>
    <x v="5"/>
    <s v="Field Operations"/>
    <d v="1986-11-14T00:00:00"/>
    <n v="38"/>
    <s v="Singapore"/>
    <s v="Singapore"/>
    <s v="Groundman"/>
    <x v="0"/>
    <s v="Fully Meets"/>
    <x v="1"/>
    <n v="130000"/>
  </r>
  <r>
    <n v="1512"/>
    <s v="Kendal"/>
    <s v="Abbott"/>
    <d v="2019-10-11T00:00:00"/>
    <d v="2021-04-24T00:00:00"/>
    <n v="18"/>
    <x v="2"/>
    <s v="Production Technician I"/>
    <s v="Maria Huber"/>
    <s v="kendal.abbott@bilearner.com"/>
    <s v="Active"/>
    <n v="1"/>
    <n v="0"/>
    <x v="0"/>
    <s v="Part-Time"/>
    <m/>
    <x v="0"/>
    <x v="5"/>
    <s v="Field Operations"/>
    <d v="2000-11-15T00:00:00"/>
    <n v="24"/>
    <s v="Malaysia"/>
    <s v="Johor"/>
    <s v="Laborer"/>
    <x v="0"/>
    <s v="Fully Meets"/>
    <x v="1"/>
    <n v="118820"/>
  </r>
  <r>
    <n v="1513"/>
    <s v="Holly"/>
    <s v="Taylor"/>
    <d v="2019-12-21T00:00:00"/>
    <m/>
    <n v="69"/>
    <x v="0"/>
    <s v="Production Technician II"/>
    <s v="Carol Knapp"/>
    <s v="holly.taylor@bilearner.com"/>
    <s v="Active"/>
    <n v="1"/>
    <n v="0"/>
    <x v="0"/>
    <s v="Temporary"/>
    <m/>
    <x v="0"/>
    <x v="5"/>
    <s v="General - Eng"/>
    <d v="1999-08-02T00:00:00"/>
    <n v="26"/>
    <s v="Malaysia"/>
    <s v="Johor"/>
    <s v="Engineer"/>
    <x v="1"/>
    <s v="Fully Meets"/>
    <x v="1"/>
    <n v="751400"/>
  </r>
  <r>
    <n v="1514"/>
    <s v="Hadassah"/>
    <s v="Blackburn"/>
    <d v="2022-07-15T00:00:00"/>
    <m/>
    <n v="38"/>
    <x v="1"/>
    <s v="Production Technician II"/>
    <s v="Alan Anderson"/>
    <s v="hadassah.blackburn@bilearner.com"/>
    <s v="Active"/>
    <n v="1"/>
    <n v="0"/>
    <x v="0"/>
    <s v="Part-Time"/>
    <m/>
    <x v="0"/>
    <x v="5"/>
    <s v="Splicing"/>
    <d v="1993-11-04T00:00:00"/>
    <n v="31"/>
    <s v="Malaysia"/>
    <s v="Johor"/>
    <s v="Manager"/>
    <x v="1"/>
    <s v="Fully Meets"/>
    <x v="1"/>
    <n v="608400"/>
  </r>
  <r>
    <n v="1515"/>
    <s v="Shaylee"/>
    <s v="Hall"/>
    <d v="2018-09-26T00:00:00"/>
    <m/>
    <n v="84"/>
    <x v="0"/>
    <s v="Production Technician II"/>
    <s v="Catherine Durham"/>
    <s v="shaylee.hall@bilearner.com"/>
    <s v="Active"/>
    <n v="1"/>
    <n v="0"/>
    <x v="1"/>
    <s v="Part-Time"/>
    <m/>
    <x v="0"/>
    <x v="5"/>
    <s v="General - Con"/>
    <d v="1996-12-01T00:00:00"/>
    <n v="28"/>
    <s v="Malaysia"/>
    <s v="Johor"/>
    <s v="Laborer"/>
    <x v="0"/>
    <s v="Fully Meets"/>
    <x v="1"/>
    <n v="907400"/>
  </r>
  <r>
    <n v="1516"/>
    <s v="Richard"/>
    <s v="Nelson"/>
    <d v="2022-10-16T00:00:00"/>
    <m/>
    <n v="35"/>
    <x v="1"/>
    <s v="Production Technician II"/>
    <s v="Travis Smith"/>
    <s v="richard.nelson@bilearner.com"/>
    <s v="Active"/>
    <n v="1"/>
    <n v="0"/>
    <x v="0"/>
    <s v="Full-Time"/>
    <m/>
    <x v="0"/>
    <x v="5"/>
    <s v="General - Eng"/>
    <d v="1985-03-12T00:00:00"/>
    <n v="40"/>
    <s v="Brazil"/>
    <s v="Sao Paulo"/>
    <s v="Manager"/>
    <x v="1"/>
    <s v="Fully Meets"/>
    <x v="1"/>
    <n v="79392"/>
  </r>
  <r>
    <n v="1517"/>
    <s v="Leyla"/>
    <s v="Davila"/>
    <d v="2021-12-02T00:00:00"/>
    <d v="2022-04-25T00:00:00"/>
    <n v="4"/>
    <x v="4"/>
    <s v="Production Technician II"/>
    <s v="Deborah Clark"/>
    <s v="leyla.davila@bilearner.com"/>
    <s v="Active"/>
    <n v="1"/>
    <n v="0"/>
    <x v="1"/>
    <s v="Part-Time"/>
    <m/>
    <x v="0"/>
    <x v="5"/>
    <s v="Splicing"/>
    <d v="1978-08-29T00:00:00"/>
    <n v="47"/>
    <s v="Brazil"/>
    <s v="Sao Paulo"/>
    <s v="Splicer"/>
    <x v="1"/>
    <s v="Fully Meets"/>
    <x v="1"/>
    <n v="158990"/>
  </r>
  <r>
    <n v="1518"/>
    <s v="Kolten"/>
    <s v="Calhoun"/>
    <d v="2019-03-07T00:00:00"/>
    <d v="2023-03-06T00:00:00"/>
    <n v="47"/>
    <x v="1"/>
    <s v="Production Technician II"/>
    <s v="Tonya Lewis"/>
    <s v="kolten.calhoun@bilearner.com"/>
    <s v="Terminated"/>
    <n v="0"/>
    <n v="1"/>
    <x v="1"/>
    <s v="Temporary"/>
    <s v="Performance Issue"/>
    <x v="2"/>
    <x v="5"/>
    <s v="Fielders"/>
    <d v="1998-09-19T00:00:00"/>
    <n v="27"/>
    <s v="Brazil"/>
    <s v="Sao Paulo"/>
    <s v="Engineer"/>
    <x v="1"/>
    <s v="Fully Meets"/>
    <x v="1"/>
    <n v="206700"/>
  </r>
  <r>
    <n v="1519"/>
    <s v="Camille"/>
    <s v="Livingston"/>
    <d v="2023-05-02T00:00:00"/>
    <d v="2023-07-26T00:00:00"/>
    <n v="2"/>
    <x v="4"/>
    <s v="Production Technician I"/>
    <s v="Albert Wilson"/>
    <s v="camille.livingston@bilearner.com"/>
    <s v="Active"/>
    <n v="1"/>
    <n v="0"/>
    <x v="2"/>
    <s v="Full-Time"/>
    <m/>
    <x v="0"/>
    <x v="5"/>
    <s v="Project Management - Con"/>
    <d v="1981-06-25T00:00:00"/>
    <n v="44"/>
    <s v="Brazil"/>
    <s v="Sao Paulo"/>
    <s v="Supervisor"/>
    <x v="0"/>
    <s v="Fully Meets"/>
    <x v="1"/>
    <n v="204100"/>
  </r>
  <r>
    <n v="1520"/>
    <s v="Lilianna"/>
    <s v="Colon"/>
    <d v="2020-08-24T00:00:00"/>
    <d v="2023-02-26T00:00:00"/>
    <n v="30"/>
    <x v="1"/>
    <s v="Production Technician I"/>
    <s v="Timothy Anthony"/>
    <s v="lilianna.colon@bilearner.com"/>
    <s v="Active"/>
    <n v="1"/>
    <n v="0"/>
    <x v="1"/>
    <s v="Full-Time"/>
    <m/>
    <x v="0"/>
    <x v="5"/>
    <s v="Sales &amp; Marketing"/>
    <d v="1999-01-30T00:00:00"/>
    <n v="26"/>
    <s v="Brazil"/>
    <s v="Sao Paulo"/>
    <s v="Vp"/>
    <x v="0"/>
    <s v="Fully Meets"/>
    <x v="1"/>
    <n v="140920"/>
  </r>
  <r>
    <n v="1521"/>
    <s v="Chaim"/>
    <s v="Patrick"/>
    <d v="2020-12-08T00:00:00"/>
    <d v="2021-09-07T00:00:00"/>
    <n v="8"/>
    <x v="3"/>
    <s v="Production Technician I"/>
    <s v="Jackie Poole"/>
    <s v="chaim.patrick@bilearner.com"/>
    <s v="Active"/>
    <n v="1"/>
    <n v="0"/>
    <x v="0"/>
    <s v="Temporary"/>
    <m/>
    <x v="0"/>
    <x v="5"/>
    <s v="Wireline Construction"/>
    <d v="2000-01-13T00:00:00"/>
    <n v="25"/>
    <s v="Brazil"/>
    <s v="Sao Paulo"/>
    <s v="Groundman"/>
    <x v="1"/>
    <s v="Needs Improvement"/>
    <x v="1"/>
    <n v="715000"/>
  </r>
  <r>
    <n v="1522"/>
    <s v="Amara"/>
    <s v="Castillo"/>
    <d v="2021-02-15T00:00:00"/>
    <m/>
    <n v="55"/>
    <x v="1"/>
    <s v="Production Technician I"/>
    <s v="Dr. Daisy James"/>
    <s v="amara.castillo@bilearner.com"/>
    <s v="Active"/>
    <n v="1"/>
    <n v="0"/>
    <x v="1"/>
    <s v="Full-Time"/>
    <m/>
    <x v="0"/>
    <x v="5"/>
    <s v="Field Operations"/>
    <d v="1999-06-02T00:00:00"/>
    <n v="26"/>
    <s v="Brazil"/>
    <s v="Sao Paulo"/>
    <s v="Operator"/>
    <x v="1"/>
    <s v="Fully Meets"/>
    <x v="1"/>
    <n v="692900"/>
  </r>
  <r>
    <n v="1523"/>
    <s v="Joel"/>
    <s v="Eaton"/>
    <d v="2020-09-15T00:00:00"/>
    <d v="2023-06-24T00:00:00"/>
    <n v="33"/>
    <x v="1"/>
    <s v="Production Technician I"/>
    <s v="Amber Gutierrez"/>
    <s v="joel.eaton@bilearner.com"/>
    <s v="Active"/>
    <n v="1"/>
    <n v="0"/>
    <x v="0"/>
    <s v="Full-Time"/>
    <m/>
    <x v="0"/>
    <x v="1"/>
    <s v="People Services"/>
    <d v="1997-11-10T00:00:00"/>
    <n v="27"/>
    <s v="Brazil"/>
    <s v="Sao Paulo"/>
    <s v="Director"/>
    <x v="1"/>
    <s v="Fully Meets"/>
    <x v="1"/>
    <n v="585000"/>
  </r>
  <r>
    <n v="1524"/>
    <s v="Priscilla"/>
    <s v="Walters"/>
    <d v="2023-03-16T00:00:00"/>
    <m/>
    <n v="30"/>
    <x v="1"/>
    <s v="Production Technician I"/>
    <s v="Johnny Simpson"/>
    <s v="priscilla.walters@bilearner.com"/>
    <s v="Active"/>
    <n v="1"/>
    <n v="0"/>
    <x v="1"/>
    <s v="Temporary"/>
    <m/>
    <x v="0"/>
    <x v="5"/>
    <s v="Engineers"/>
    <d v="1975-03-29T00:00:00"/>
    <n v="50"/>
    <s v="Brazil"/>
    <s v="Sao Paulo"/>
    <s v="Engineer"/>
    <x v="0"/>
    <s v="Fully Meets"/>
    <x v="1"/>
    <n v="558155"/>
  </r>
  <r>
    <n v="1525"/>
    <s v="Nehemiah"/>
    <s v="Leach"/>
    <d v="2021-11-14T00:00:00"/>
    <d v="2022-10-07T00:00:00"/>
    <n v="10"/>
    <x v="3"/>
    <s v="Production Technician I"/>
    <s v="Ashley Padilla"/>
    <s v="nehemiah.leach@bilearner.com"/>
    <s v="Active"/>
    <n v="1"/>
    <n v="0"/>
    <x v="1"/>
    <s v="Temporary"/>
    <m/>
    <x v="0"/>
    <x v="5"/>
    <s v="General - Con"/>
    <d v="1973-12-12T00:00:00"/>
    <n v="51"/>
    <s v="Brazil"/>
    <s v="Sao Paulo"/>
    <s v="Laborer"/>
    <x v="0"/>
    <s v="Needs Improvement"/>
    <x v="1"/>
    <n v="241020"/>
  </r>
  <r>
    <n v="1526"/>
    <s v="Ashtyn"/>
    <s v="Huynh"/>
    <d v="2021-04-23T00:00:00"/>
    <m/>
    <n v="53"/>
    <x v="1"/>
    <s v="Production Technician I"/>
    <s v="Seth Parks"/>
    <s v="ashtyn.huynh@bilearner.com"/>
    <s v="Active"/>
    <n v="1"/>
    <n v="0"/>
    <x v="0"/>
    <s v="Full-Time"/>
    <m/>
    <x v="0"/>
    <x v="5"/>
    <s v="Field Operations"/>
    <d v="1988-12-04T00:00:00"/>
    <n v="36"/>
    <s v="Brazil"/>
    <s v="Sao Paulo"/>
    <s v="Foreman"/>
    <x v="0"/>
    <s v="Fully Meets"/>
    <x v="1"/>
    <n v="239200"/>
  </r>
  <r>
    <n v="1527"/>
    <s v="Tristen"/>
    <s v="Reed"/>
    <d v="2022-06-05T00:00:00"/>
    <d v="2022-08-26T00:00:00"/>
    <n v="2"/>
    <x v="4"/>
    <s v="Production Technician I"/>
    <s v="Timothy Robbins"/>
    <s v="tristen.reed@bilearner.com"/>
    <s v="Active"/>
    <n v="1"/>
    <n v="0"/>
    <x v="2"/>
    <s v="Full-Time"/>
    <m/>
    <x v="0"/>
    <x v="5"/>
    <s v="Engineers"/>
    <d v="1996-02-18T00:00:00"/>
    <n v="29"/>
    <s v="Brazil"/>
    <s v="Sao Paulo"/>
    <s v="Engineer"/>
    <x v="0"/>
    <s v="Fully Meets"/>
    <x v="1"/>
    <n v="405600"/>
  </r>
  <r>
    <n v="1528"/>
    <s v="Braedon"/>
    <s v="Chandler"/>
    <d v="2022-11-19T00:00:00"/>
    <m/>
    <n v="34"/>
    <x v="1"/>
    <s v="Production Technician I"/>
    <s v="Troy Moore"/>
    <s v="braedon.chandler@bilearner.com"/>
    <s v="Active"/>
    <n v="1"/>
    <n v="0"/>
    <x v="2"/>
    <s v="Part-Time"/>
    <m/>
    <x v="0"/>
    <x v="5"/>
    <s v="Field Operations"/>
    <d v="2000-06-01T00:00:00"/>
    <n v="25"/>
    <s v="Brazil"/>
    <s v="Sao Paulo"/>
    <s v="Laborer"/>
    <x v="0"/>
    <s v="Fully Meets"/>
    <x v="1"/>
    <n v="760500"/>
  </r>
  <r>
    <n v="1529"/>
    <s v="Nikolas"/>
    <s v="Hancock"/>
    <d v="2023-04-14T00:00:00"/>
    <m/>
    <n v="29"/>
    <x v="1"/>
    <s v="Production Technician I"/>
    <s v="Dale Morgan"/>
    <s v="nikolas.hancock@bilearner.com"/>
    <s v="Active"/>
    <n v="1"/>
    <n v="0"/>
    <x v="1"/>
    <s v="Part-Time"/>
    <m/>
    <x v="0"/>
    <x v="5"/>
    <s v="Field Operations"/>
    <d v="1992-10-29T00:00:00"/>
    <n v="32"/>
    <s v="Brazil"/>
    <s v="Sao Paulo"/>
    <s v="Laborer"/>
    <x v="0"/>
    <s v="Fully Meets"/>
    <x v="1"/>
    <n v="214370"/>
  </r>
  <r>
    <n v="1530"/>
    <s v="Demetrius"/>
    <s v="Sanders"/>
    <d v="2022-12-13T00:00:00"/>
    <m/>
    <n v="33"/>
    <x v="1"/>
    <s v="Production Technician I"/>
    <s v="Melissa Carlson"/>
    <s v="demetrius.sanders@bilearner.com"/>
    <s v="Active"/>
    <n v="1"/>
    <n v="0"/>
    <x v="0"/>
    <s v="Full-Time"/>
    <m/>
    <x v="0"/>
    <x v="5"/>
    <s v="Field Operations"/>
    <d v="1980-10-31T00:00:00"/>
    <n v="44"/>
    <s v="Brazil"/>
    <s v="Sao Paulo"/>
    <s v="Top Hand"/>
    <x v="0"/>
    <s v="Fully Meets"/>
    <x v="1"/>
    <n v="108810"/>
  </r>
  <r>
    <n v="1531"/>
    <s v="Tiana"/>
    <s v="Perry"/>
    <d v="2023-03-11T00:00:00"/>
    <d v="2023-04-09T00:00:00"/>
    <n v="0"/>
    <x v="4"/>
    <s v="Production Technician I"/>
    <s v="Paula Flynn"/>
    <s v="tiana.perry@bilearner.com"/>
    <s v="Terminated"/>
    <n v="0"/>
    <n v="1"/>
    <x v="2"/>
    <s v="Full-Time"/>
    <s v="Health"/>
    <x v="1"/>
    <x v="5"/>
    <s v="Aerial"/>
    <d v="1985-03-09T00:00:00"/>
    <n v="40"/>
    <s v="Brazil"/>
    <s v="Sao Paulo"/>
    <s v="Lineman"/>
    <x v="0"/>
    <s v="Fully Meets"/>
    <x v="1"/>
    <n v="244920"/>
  </r>
  <r>
    <n v="1532"/>
    <s v="Rene"/>
    <s v="Pena"/>
    <d v="2019-11-22T00:00:00"/>
    <d v="2020-02-18T00:00:00"/>
    <n v="2"/>
    <x v="4"/>
    <s v="Production Technician I"/>
    <s v="Kendra Huerta"/>
    <s v="rene.pena@bilearner.com"/>
    <s v="Active"/>
    <n v="1"/>
    <n v="0"/>
    <x v="2"/>
    <s v="Full-Time"/>
    <m/>
    <x v="0"/>
    <x v="5"/>
    <s v="General - Con"/>
    <d v="1998-02-19T00:00:00"/>
    <n v="27"/>
    <s v="Brazil"/>
    <s v="Sao Paulo"/>
    <s v="Technician"/>
    <x v="0"/>
    <s v="Fully Meets"/>
    <x v="1"/>
    <n v="288600"/>
  </r>
  <r>
    <n v="1533"/>
    <s v="Angelo"/>
    <s v="Fox"/>
    <d v="2021-03-13T00:00:00"/>
    <d v="2021-11-19T00:00:00"/>
    <n v="8"/>
    <x v="3"/>
    <s v="Production Technician I"/>
    <s v="Larry Miller"/>
    <s v="angelo.fox@bilearner.com"/>
    <s v="Active"/>
    <n v="1"/>
    <n v="0"/>
    <x v="0"/>
    <s v="Full-Time"/>
    <m/>
    <x v="0"/>
    <x v="5"/>
    <s v="Aerial"/>
    <d v="1997-03-22T00:00:00"/>
    <n v="28"/>
    <s v="Singapore"/>
    <s v="Singapore"/>
    <s v="Technician"/>
    <x v="0"/>
    <s v="Fully Meets"/>
    <x v="1"/>
    <n v="283400"/>
  </r>
  <r>
    <n v="1534"/>
    <s v="Ernesto"/>
    <s v="Madden"/>
    <d v="2022-02-27T00:00:00"/>
    <m/>
    <n v="43"/>
    <x v="1"/>
    <s v="Production Technician II"/>
    <s v="Timothy Jennings"/>
    <s v="ernesto.madden@bilearner.com"/>
    <s v="Active"/>
    <n v="1"/>
    <n v="0"/>
    <x v="1"/>
    <s v="Temporary"/>
    <m/>
    <x v="0"/>
    <x v="5"/>
    <s v="Field Operations"/>
    <d v="2000-02-08T00:00:00"/>
    <n v="25"/>
    <s v="Singapore"/>
    <s v="Singapore"/>
    <s v="Operator"/>
    <x v="1"/>
    <s v="Fully Meets"/>
    <x v="1"/>
    <n v="556400"/>
  </r>
  <r>
    <n v="1535"/>
    <s v="Amari"/>
    <s v="Christian"/>
    <d v="2021-05-08T00:00:00"/>
    <m/>
    <n v="52"/>
    <x v="1"/>
    <s v="Production Technician II"/>
    <s v="Mary Stokes"/>
    <s v="amari.christian@bilearner.com"/>
    <s v="Active"/>
    <n v="1"/>
    <n v="0"/>
    <x v="0"/>
    <s v="Part-Time"/>
    <m/>
    <x v="0"/>
    <x v="5"/>
    <s v="General - Con"/>
    <d v="1998-08-04T00:00:00"/>
    <n v="27"/>
    <s v="Switzerland"/>
    <s v="Geneva"/>
    <s v="Foreman"/>
    <x v="0"/>
    <s v="Fully Meets"/>
    <x v="1"/>
    <n v="167570"/>
  </r>
  <r>
    <n v="1536"/>
    <s v="Lilly"/>
    <s v="Turner"/>
    <d v="2022-12-27T00:00:00"/>
    <m/>
    <n v="33"/>
    <x v="1"/>
    <s v="Production Technician II"/>
    <s v="Samuel Donovan"/>
    <s v="lilly.turner@bilearner.com"/>
    <s v="Active"/>
    <n v="1"/>
    <n v="0"/>
    <x v="0"/>
    <s v="Part-Time"/>
    <m/>
    <x v="0"/>
    <x v="5"/>
    <s v="General - Con"/>
    <d v="1999-01-15T00:00:00"/>
    <n v="26"/>
    <s v="Switzerland"/>
    <s v="Geneva"/>
    <s v="Locator"/>
    <x v="0"/>
    <s v="Fully Meets"/>
    <x v="1"/>
    <n v="907400"/>
  </r>
  <r>
    <n v="1537"/>
    <s v="Rayne"/>
    <s v="Simpson"/>
    <d v="2020-08-16T00:00:00"/>
    <m/>
    <n v="61"/>
    <x v="0"/>
    <s v="Production Technician II"/>
    <s v="Eddie Herrera"/>
    <s v="rayne.simpson@bilearner.com"/>
    <s v="Active"/>
    <n v="1"/>
    <n v="0"/>
    <x v="0"/>
    <s v="Full-Time"/>
    <m/>
    <x v="0"/>
    <x v="5"/>
    <s v="Project Management - Con"/>
    <d v="1999-04-10T00:00:00"/>
    <n v="26"/>
    <s v="Switzerland"/>
    <s v="Geneva"/>
    <s v="Vp"/>
    <x v="1"/>
    <s v="Fully Meets"/>
    <x v="1"/>
    <n v="608400"/>
  </r>
  <r>
    <n v="1538"/>
    <s v="Aaron"/>
    <s v="Tapia"/>
    <d v="2023-01-20T00:00:00"/>
    <m/>
    <n v="32"/>
    <x v="1"/>
    <s v="Production Technician II"/>
    <s v="Michael Reed"/>
    <s v="aaron.tapia@bilearner.com"/>
    <s v="Active"/>
    <n v="1"/>
    <n v="0"/>
    <x v="0"/>
    <s v="Full-Time"/>
    <m/>
    <x v="0"/>
    <x v="5"/>
    <s v="Splicing"/>
    <d v="1988-01-09T00:00:00"/>
    <n v="37"/>
    <s v="Switzerland"/>
    <s v="Zurich"/>
    <s v="Splicer"/>
    <x v="1"/>
    <s v="Fully Meets"/>
    <x v="1"/>
    <n v="702000"/>
  </r>
  <r>
    <n v="1539"/>
    <s v="Aimee"/>
    <s v="Santana"/>
    <d v="2020-12-28T00:00:00"/>
    <d v="2021-10-01T00:00:00"/>
    <n v="9"/>
    <x v="3"/>
    <s v="Production Technician II"/>
    <s v="Luke Bright"/>
    <s v="aimee.santana@bilearner.com"/>
    <s v="Terminated"/>
    <n v="0"/>
    <n v="1"/>
    <x v="2"/>
    <s v="Full-Time"/>
    <s v="Health"/>
    <x v="1"/>
    <x v="5"/>
    <s v="Project Management - Con"/>
    <d v="1965-06-12T00:00:00"/>
    <n v="60"/>
    <s v="Switzerland"/>
    <s v="Geneva"/>
    <s v="Laborer"/>
    <x v="1"/>
    <s v="Fully Meets"/>
    <x v="1"/>
    <n v="608400"/>
  </r>
  <r>
    <n v="1540"/>
    <s v="Raegan"/>
    <s v="Stanton"/>
    <d v="2021-02-18T00:00:00"/>
    <m/>
    <n v="55"/>
    <x v="1"/>
    <s v="Production Technician I"/>
    <s v="Bonnie Myers"/>
    <s v="raegan.stanton@bilearner.com"/>
    <s v="Active"/>
    <n v="1"/>
    <n v="0"/>
    <x v="0"/>
    <s v="Temporary"/>
    <m/>
    <x v="0"/>
    <x v="3"/>
    <s v="Technology / It"/>
    <d v="1998-11-29T00:00:00"/>
    <n v="26"/>
    <s v="Switzerland"/>
    <s v="Geneva"/>
    <s v="Cio"/>
    <x v="0"/>
    <s v="Fully Meets"/>
    <x v="1"/>
    <n v="899600"/>
  </r>
  <r>
    <n v="1541"/>
    <s v="Johan"/>
    <s v="Sosa"/>
    <d v="2021-01-16T00:00:00"/>
    <m/>
    <n v="56"/>
    <x v="1"/>
    <s v="Production Technician I"/>
    <s v="Pamela Guzman"/>
    <s v="johan.sosa@bilearner.com"/>
    <s v="Active"/>
    <n v="1"/>
    <n v="0"/>
    <x v="2"/>
    <s v="Full-Time"/>
    <m/>
    <x v="0"/>
    <x v="5"/>
    <s v="General - Sga"/>
    <d v="1994-05-03T00:00:00"/>
    <n v="31"/>
    <s v="Cyprus"/>
    <s v="Limassol"/>
    <s v="Assistant"/>
    <x v="0"/>
    <s v="Fully Meets"/>
    <x v="1"/>
    <n v="913900"/>
  </r>
  <r>
    <n v="1542"/>
    <s v="Stacy"/>
    <s v="Bonilla"/>
    <d v="2022-04-07T00:00:00"/>
    <m/>
    <n v="41"/>
    <x v="1"/>
    <s v="Production Technician I"/>
    <s v="Brittany Sanchez"/>
    <s v="stacy.bonilla@bilearner.com"/>
    <s v="Active"/>
    <n v="1"/>
    <n v="0"/>
    <x v="1"/>
    <s v="Temporary"/>
    <m/>
    <x v="0"/>
    <x v="5"/>
    <s v="Splicing"/>
    <d v="1997-02-21T00:00:00"/>
    <n v="28"/>
    <s v="Cyprus"/>
    <s v="Limassol"/>
    <s v="Construction Manager"/>
    <x v="1"/>
    <s v="Fully Meets"/>
    <x v="1"/>
    <n v="101530"/>
  </r>
  <r>
    <n v="1543"/>
    <s v="Valery"/>
    <s v="Holder"/>
    <d v="2019-07-11T00:00:00"/>
    <d v="2021-05-04T00:00:00"/>
    <n v="21"/>
    <x v="2"/>
    <s v="Production Technician I"/>
    <s v="Crystal Nelson"/>
    <s v="valery.holder@bilearner.com"/>
    <s v="Active"/>
    <n v="1"/>
    <n v="0"/>
    <x v="2"/>
    <s v="Part-Time"/>
    <m/>
    <x v="0"/>
    <x v="5"/>
    <s v="Field Operations"/>
    <d v="2001-06-09T00:00:00"/>
    <n v="24"/>
    <s v="Cyprus"/>
    <s v="Limassol"/>
    <s v="Laborer"/>
    <x v="1"/>
    <s v="Fully Meets"/>
    <x v="1"/>
    <n v="130520"/>
  </r>
  <r>
    <n v="1544"/>
    <s v="Skye"/>
    <s v="Cochran"/>
    <d v="2020-08-09T00:00:00"/>
    <d v="2022-11-06T00:00:00"/>
    <n v="26"/>
    <x v="1"/>
    <s v="Production Technician I"/>
    <s v="Jenna Martin"/>
    <s v="skye.cochran@bilearner.com"/>
    <s v="Active"/>
    <n v="1"/>
    <n v="0"/>
    <x v="2"/>
    <s v="Temporary"/>
    <m/>
    <x v="0"/>
    <x v="5"/>
    <s v="General - Eng"/>
    <d v="1987-04-23T00:00:00"/>
    <n v="38"/>
    <s v="Cyprus"/>
    <s v="Limassol"/>
    <s v="Technician"/>
    <x v="0"/>
    <s v="Fully Meets"/>
    <x v="1"/>
    <n v="819000"/>
  </r>
  <r>
    <n v="1545"/>
    <s v="Jerimiah"/>
    <s v="Mendez"/>
    <d v="2018-09-20T00:00:00"/>
    <m/>
    <n v="84"/>
    <x v="0"/>
    <s v="Production Technician I"/>
    <s v="Lacey Andrews"/>
    <s v="jerimiah.mendez@bilearner.com"/>
    <s v="Active"/>
    <n v="1"/>
    <n v="0"/>
    <x v="0"/>
    <s v="Part-Time"/>
    <m/>
    <x v="0"/>
    <x v="5"/>
    <s v="Field Operations"/>
    <d v="1985-04-26T00:00:00"/>
    <n v="40"/>
    <s v="Cyprus"/>
    <s v="Limassol"/>
    <s v="Laborer"/>
    <x v="0"/>
    <s v="Fully Meets"/>
    <x v="1"/>
    <n v="907400"/>
  </r>
  <r>
    <n v="1546"/>
    <s v="Madden"/>
    <s v="Lam"/>
    <d v="2020-01-21T00:00:00"/>
    <d v="2021-05-19T00:00:00"/>
    <n v="15"/>
    <x v="2"/>
    <s v="Production Technician I"/>
    <s v="Michelle Miller"/>
    <s v="madden.lam@bilearner.com"/>
    <s v="Active"/>
    <n v="1"/>
    <n v="0"/>
    <x v="2"/>
    <s v="Part-Time"/>
    <m/>
    <x v="0"/>
    <x v="5"/>
    <s v="Splicing"/>
    <d v="1974-09-29T00:00:00"/>
    <n v="51"/>
    <s v="Cyprus"/>
    <s v="Limassol"/>
    <s v="Construction Manager"/>
    <x v="0"/>
    <s v="Fully Meets"/>
    <x v="1"/>
    <n v="114010"/>
  </r>
  <r>
    <n v="1547"/>
    <s v="Nicole"/>
    <s v="Stone"/>
    <d v="2022-02-17T00:00:00"/>
    <d v="2023-02-14T00:00:00"/>
    <n v="11"/>
    <x v="3"/>
    <s v="Production Technician I"/>
    <s v="Charles Massey"/>
    <s v="nicole.stone@bilearner.com"/>
    <s v="Active"/>
    <n v="1"/>
    <n v="0"/>
    <x v="0"/>
    <s v="Temporary"/>
    <m/>
    <x v="0"/>
    <x v="3"/>
    <s v="Technology / It"/>
    <d v="2001-02-16T00:00:00"/>
    <n v="24"/>
    <s v="Cyprus"/>
    <s v="Limassol"/>
    <s v="Intern"/>
    <x v="0"/>
    <s v="Fully Meets"/>
    <x v="1"/>
    <n v="774800"/>
  </r>
  <r>
    <n v="1548"/>
    <s v="Brice"/>
    <s v="Christian"/>
    <d v="2019-06-11T00:00:00"/>
    <m/>
    <n v="75"/>
    <x v="0"/>
    <s v="Production Technician I"/>
    <s v="Karen Marquez MD"/>
    <s v="brice.christian@bilearner.com"/>
    <s v="Active"/>
    <n v="1"/>
    <n v="0"/>
    <x v="2"/>
    <s v="Full-Time"/>
    <m/>
    <x v="0"/>
    <x v="5"/>
    <s v="Engineers"/>
    <d v="2000-10-20T00:00:00"/>
    <n v="24"/>
    <s v="Cyprus"/>
    <s v="Limassol"/>
    <s v="Engineer"/>
    <x v="1"/>
    <s v="Needs Improvement"/>
    <x v="1"/>
    <n v="263120"/>
  </r>
  <r>
    <n v="1549"/>
    <s v="Sage"/>
    <s v="Potter"/>
    <d v="2022-05-05T00:00:00"/>
    <m/>
    <n v="41"/>
    <x v="1"/>
    <s v="Production Technician I"/>
    <s v="Valerie Gregory"/>
    <s v="sage.potter@bilearner.com"/>
    <s v="Active"/>
    <n v="1"/>
    <n v="0"/>
    <x v="2"/>
    <s v="Full-Time"/>
    <m/>
    <x v="0"/>
    <x v="5"/>
    <s v="Executive"/>
    <d v="1990-12-03T00:00:00"/>
    <n v="34"/>
    <s v="Cyprus"/>
    <s v="Limassol"/>
    <s v="Executive"/>
    <x v="0"/>
    <s v="Fully Meets"/>
    <x v="1"/>
    <n v="812500"/>
  </r>
  <r>
    <n v="1550"/>
    <s v="Kyle"/>
    <s v="Peck"/>
    <d v="2018-09-19T00:00:00"/>
    <d v="2020-08-12T00:00:00"/>
    <n v="22"/>
    <x v="2"/>
    <s v="Production Technician I"/>
    <s v="David Bullock"/>
    <s v="kyle.peck@bilearner.com"/>
    <s v="Active"/>
    <n v="1"/>
    <n v="0"/>
    <x v="1"/>
    <s v="Temporary"/>
    <m/>
    <x v="0"/>
    <x v="5"/>
    <s v="Field Operations"/>
    <d v="1985-09-21T00:00:00"/>
    <n v="40"/>
    <s v="Cyprus"/>
    <s v="Limassol"/>
    <s v="Technician"/>
    <x v="0"/>
    <s v="Fully Meets"/>
    <x v="1"/>
    <n v="35676"/>
  </r>
  <r>
    <n v="1551"/>
    <s v="Zaniyah"/>
    <s v="Roman"/>
    <d v="2021-06-01T00:00:00"/>
    <d v="2023-06-19T00:00:00"/>
    <n v="24"/>
    <x v="1"/>
    <s v="Production Technician I"/>
    <s v="Matthew Mcdaniel"/>
    <s v="zaniyah.roman@bilearner.com"/>
    <s v="Terminated"/>
    <n v="0"/>
    <n v="1"/>
    <x v="0"/>
    <s v="Full-Time"/>
    <s v="Early release of contract"/>
    <x v="2"/>
    <x v="5"/>
    <s v="Engineers"/>
    <d v="1989-08-24T00:00:00"/>
    <n v="36"/>
    <s v="Cyprus"/>
    <s v="Limassol"/>
    <s v="Project Manager"/>
    <x v="0"/>
    <s v="Fully Meets"/>
    <x v="1"/>
    <n v="42000"/>
  </r>
  <r>
    <n v="1552"/>
    <s v="Katie"/>
    <s v="Gutierrez"/>
    <d v="2023-07-05T00:00:00"/>
    <d v="2023-07-11T00:00:00"/>
    <n v="0"/>
    <x v="4"/>
    <s v="Production Technician I"/>
    <s v="Cory Edwards"/>
    <s v="katie.gutierrez@bilearner.com"/>
    <s v="Terminated"/>
    <n v="0"/>
    <n v="1"/>
    <x v="2"/>
    <s v="Part-Time"/>
    <s v="Health"/>
    <x v="1"/>
    <x v="5"/>
    <s v="Wireline Construction"/>
    <d v="2000-11-04T00:00:00"/>
    <n v="24"/>
    <s v="Cyprus"/>
    <s v="Limassol"/>
    <s v="Laborer"/>
    <x v="0"/>
    <s v="Fully Meets"/>
    <x v="1"/>
    <n v="30804"/>
  </r>
  <r>
    <n v="1553"/>
    <s v="Walker"/>
    <s v="Baird"/>
    <d v="2022-12-17T00:00:00"/>
    <m/>
    <n v="33"/>
    <x v="1"/>
    <s v="Production Technician I"/>
    <s v="Kelly Reyes"/>
    <s v="walker.baird@bilearner.com"/>
    <s v="Active"/>
    <n v="1"/>
    <n v="0"/>
    <x v="2"/>
    <s v="Part-Time"/>
    <m/>
    <x v="0"/>
    <x v="5"/>
    <s v="Field Operations"/>
    <d v="1972-01-24T00:00:00"/>
    <n v="53"/>
    <s v="Cyprus"/>
    <s v="Limassol"/>
    <s v="Technician"/>
    <x v="0"/>
    <s v="Fully Meets"/>
    <x v="1"/>
    <n v="161592"/>
  </r>
  <r>
    <n v="1554"/>
    <s v="Zackery"/>
    <s v="Sutton"/>
    <d v="2021-07-06T00:00:00"/>
    <d v="2022-09-15T00:00:00"/>
    <n v="14"/>
    <x v="2"/>
    <s v="Production Technician I"/>
    <s v="Dustin Alvarado"/>
    <s v="zackery.sutton@bilearner.com"/>
    <s v="Active"/>
    <n v="1"/>
    <n v="0"/>
    <x v="1"/>
    <s v="Part-Time"/>
    <m/>
    <x v="0"/>
    <x v="3"/>
    <s v="Technology / It"/>
    <d v="1972-02-01T00:00:00"/>
    <n v="53"/>
    <s v="Cyprus"/>
    <s v="Limassol"/>
    <s v="Project Manager"/>
    <x v="1"/>
    <s v="Fully Meets"/>
    <x v="1"/>
    <n v="43836"/>
  </r>
  <r>
    <n v="1555"/>
    <s v="Hazel"/>
    <s v="Ponce"/>
    <d v="2019-03-27T00:00:00"/>
    <m/>
    <n v="78"/>
    <x v="0"/>
    <s v="Production Technician II"/>
    <s v="Kenneth Reeves"/>
    <s v="hazel.ponce@bilearner.com"/>
    <s v="Active"/>
    <n v="1"/>
    <n v="0"/>
    <x v="2"/>
    <s v="Part-Time"/>
    <m/>
    <x v="0"/>
    <x v="5"/>
    <s v="Field Operations"/>
    <d v="1998-06-20T00:00:00"/>
    <n v="27"/>
    <s v="Cyprus"/>
    <s v="Limassol"/>
    <s v="Technician"/>
    <x v="0"/>
    <s v="Fully Meets"/>
    <x v="1"/>
    <n v="144720"/>
  </r>
  <r>
    <n v="1556"/>
    <s v="Joey"/>
    <s v="Alvarez"/>
    <d v="2023-05-08T00:00:00"/>
    <m/>
    <n v="28"/>
    <x v="1"/>
    <s v="Production Technician II"/>
    <s v="Juan Spencer"/>
    <s v="joey.alvarez@bilearner.com"/>
    <s v="Active"/>
    <n v="1"/>
    <n v="0"/>
    <x v="1"/>
    <s v="Temporary"/>
    <m/>
    <x v="0"/>
    <x v="5"/>
    <s v="Project Management - Con"/>
    <d v="1985-07-01T00:00:00"/>
    <n v="40"/>
    <s v="Cyprus"/>
    <s v="Limassol"/>
    <s v="Manager"/>
    <x v="0"/>
    <s v="Fully Meets"/>
    <x v="1"/>
    <n v="40476"/>
  </r>
  <r>
    <n v="1557"/>
    <s v="Titus"/>
    <s v="Day"/>
    <d v="2018-12-12T00:00:00"/>
    <d v="2020-12-24T00:00:00"/>
    <n v="24"/>
    <x v="1"/>
    <s v="Production Technician II"/>
    <s v="Melissa Rodriguez"/>
    <s v="titus.day@bilearner.com"/>
    <s v="Terminated"/>
    <n v="0"/>
    <n v="1"/>
    <x v="2"/>
    <s v="Temporary"/>
    <s v="Health"/>
    <x v="1"/>
    <x v="5"/>
    <s v="Project Management - Con"/>
    <d v="1993-08-26T00:00:00"/>
    <n v="32"/>
    <s v="Cyprus"/>
    <s v="Limassol"/>
    <s v="Project Manager"/>
    <x v="1"/>
    <s v="Fully Meets"/>
    <x v="1"/>
    <n v="43800"/>
  </r>
  <r>
    <n v="1558"/>
    <s v="Bella"/>
    <s v="Norris"/>
    <d v="2020-08-25T00:00:00"/>
    <m/>
    <n v="61"/>
    <x v="0"/>
    <s v="Production Technician II"/>
    <s v="Andrew Johnson"/>
    <s v="bella.norris@bilearner.com"/>
    <s v="Active"/>
    <n v="1"/>
    <n v="0"/>
    <x v="2"/>
    <s v="Temporary"/>
    <m/>
    <x v="0"/>
    <x v="5"/>
    <s v="Field Operations"/>
    <d v="1988-04-07T00:00:00"/>
    <n v="37"/>
    <s v="Cyprus"/>
    <s v="Limassol"/>
    <s v="Project Manager"/>
    <x v="1"/>
    <s v="Fully Meets"/>
    <x v="1"/>
    <n v="81207"/>
  </r>
  <r>
    <n v="1559"/>
    <s v="Braden"/>
    <s v="Ballard"/>
    <d v="2022-04-22T00:00:00"/>
    <d v="2022-08-29T00:00:00"/>
    <n v="4"/>
    <x v="4"/>
    <s v="Production Technician II"/>
    <s v="Jodi Scott"/>
    <s v="braden.ballard@bilearner.com"/>
    <s v="Terminated"/>
    <n v="0"/>
    <n v="1"/>
    <x v="1"/>
    <s v="Full-Time"/>
    <s v="Performance Issue"/>
    <x v="2"/>
    <x v="5"/>
    <s v="Project Management - Con"/>
    <d v="1998-02-03T00:00:00"/>
    <n v="27"/>
    <s v="Cyprus"/>
    <s v="Limassol"/>
    <s v="Coordinator"/>
    <x v="1"/>
    <s v="Fully Meets"/>
    <x v="1"/>
    <n v="42288"/>
  </r>
  <r>
    <n v="1560"/>
    <s v="Aron"/>
    <s v="Graham"/>
    <d v="2021-12-20T00:00:00"/>
    <d v="2022-12-02T00:00:00"/>
    <n v="11"/>
    <x v="3"/>
    <s v="Production Technician II"/>
    <s v="Tyler Jackson"/>
    <s v="aron.graham@bilearner.com"/>
    <s v="Terminated"/>
    <n v="0"/>
    <n v="1"/>
    <x v="1"/>
    <s v="Full-Time"/>
    <s v="Performance Issue"/>
    <x v="2"/>
    <x v="5"/>
    <s v="General - Con"/>
    <d v="1991-01-24T00:00:00"/>
    <n v="34"/>
    <s v="Cyprus"/>
    <s v="Limassol"/>
    <s v="Model Assistant"/>
    <x v="1"/>
    <s v="Fully Meets"/>
    <x v="1"/>
    <n v="54600"/>
  </r>
  <r>
    <n v="1561"/>
    <s v="Shamar"/>
    <s v="Cross"/>
    <d v="2021-02-12T00:00:00"/>
    <m/>
    <n v="55"/>
    <x v="1"/>
    <s v="Production Technician I"/>
    <s v="Jordan Medina"/>
    <s v="shamar.cross@bilearner.com"/>
    <s v="Active"/>
    <n v="1"/>
    <n v="0"/>
    <x v="0"/>
    <s v="Full-Time"/>
    <m/>
    <x v="0"/>
    <x v="5"/>
    <s v="General - Con"/>
    <d v="1985-07-08T00:00:00"/>
    <n v="40"/>
    <s v="Cyprus"/>
    <s v="Limassol"/>
    <s v="Clerk"/>
    <x v="0"/>
    <s v="Fully Meets"/>
    <x v="1"/>
    <n v="40716"/>
  </r>
  <r>
    <n v="1562"/>
    <s v="Kailee"/>
    <s v="Harmon"/>
    <d v="2020-09-29T00:00:00"/>
    <d v="2021-10-19T00:00:00"/>
    <n v="12"/>
    <x v="2"/>
    <s v="Production Technician I"/>
    <s v="Thomas Garner"/>
    <s v="kailee.harmon@bilearner.com"/>
    <s v="Active"/>
    <n v="1"/>
    <n v="0"/>
    <x v="1"/>
    <s v="Temporary"/>
    <m/>
    <x v="0"/>
    <x v="5"/>
    <s v="General - Sga"/>
    <d v="1989-09-23T00:00:00"/>
    <n v="36"/>
    <s v="Cyprus"/>
    <s v="Limassol"/>
    <s v="Administrator"/>
    <x v="0"/>
    <s v="Fully Meets"/>
    <x v="1"/>
    <n v="43800"/>
  </r>
  <r>
    <n v="1563"/>
    <s v="Alice"/>
    <s v="Kaufman"/>
    <d v="2022-09-10T00:00:00"/>
    <d v="2023-02-09T00:00:00"/>
    <n v="4"/>
    <x v="4"/>
    <s v="Production Technician I"/>
    <s v="Anne Weaver"/>
    <s v="alice.kaufman@bilearner.com"/>
    <s v="Active"/>
    <n v="1"/>
    <n v="0"/>
    <x v="0"/>
    <s v="Temporary"/>
    <m/>
    <x v="0"/>
    <x v="5"/>
    <s v="Field Operations"/>
    <d v="1899-12-31T00:00:00"/>
    <n v="125"/>
    <s v="Cyprus"/>
    <s v="Limassol"/>
    <s v="Engineer"/>
    <x v="0"/>
    <s v="Fully Meets"/>
    <x v="1"/>
    <n v="24648"/>
  </r>
  <r>
    <n v="1564"/>
    <s v="Cesar"/>
    <s v="House"/>
    <d v="2023-03-11T00:00:00"/>
    <d v="2023-06-03T00:00:00"/>
    <n v="2"/>
    <x v="4"/>
    <s v="Production Technician I"/>
    <s v="Todd Cooper"/>
    <s v="cesar.house@bilearner.com"/>
    <s v="Active"/>
    <n v="1"/>
    <n v="0"/>
    <x v="0"/>
    <s v="Full-Time"/>
    <m/>
    <x v="0"/>
    <x v="5"/>
    <s v="General - Con"/>
    <d v="1989-10-15T00:00:00"/>
    <n v="35"/>
    <s v="Germany"/>
    <s v="Berlin"/>
    <s v="Technician"/>
    <x v="1"/>
    <s v="Exceeds"/>
    <x v="1"/>
    <n v="48600"/>
  </r>
  <r>
    <n v="1565"/>
    <s v="Guillermo"/>
    <s v="Lynn"/>
    <d v="2022-04-28T00:00:00"/>
    <d v="2023-03-12T00:00:00"/>
    <n v="10"/>
    <x v="3"/>
    <s v="Production Technician I"/>
    <s v="Kathryn Drake"/>
    <s v="guillermo.lynn@bilearner.com"/>
    <s v="Active"/>
    <n v="1"/>
    <n v="0"/>
    <x v="1"/>
    <s v="Full-Time"/>
    <m/>
    <x v="0"/>
    <x v="5"/>
    <s v="Field Operations"/>
    <d v="1992-12-09T00:00:00"/>
    <n v="32"/>
    <s v="Germany"/>
    <s v="Berlin"/>
    <s v="Foreman"/>
    <x v="1"/>
    <s v="Fully Meets"/>
    <x v="1"/>
    <n v="38664"/>
  </r>
  <r>
    <n v="1566"/>
    <s v="Myles"/>
    <s v="Hart"/>
    <d v="2022-03-20T00:00:00"/>
    <d v="2023-06-18T00:00:00"/>
    <n v="14"/>
    <x v="2"/>
    <s v="Production Technician I"/>
    <s v="April Mcdonald"/>
    <s v="myles.hart@bilearner.com"/>
    <s v="Active"/>
    <n v="1"/>
    <n v="0"/>
    <x v="1"/>
    <s v="Temporary"/>
    <m/>
    <x v="0"/>
    <x v="5"/>
    <s v="Yard (Material Handling)"/>
    <d v="1987-06-03T00:00:00"/>
    <n v="38"/>
    <s v="Germany"/>
    <s v="Berlin"/>
    <s v="Technician"/>
    <x v="0"/>
    <s v="Exceeds"/>
    <x v="1"/>
    <n v="361400"/>
  </r>
  <r>
    <n v="1567"/>
    <s v="Deborah"/>
    <s v="Kline"/>
    <d v="2022-03-04T00:00:00"/>
    <d v="2022-07-29T00:00:00"/>
    <n v="4"/>
    <x v="4"/>
    <s v="Production Technician I"/>
    <s v="Taylor Harris"/>
    <s v="deborah.kline@bilearner.com"/>
    <s v="Active"/>
    <n v="1"/>
    <n v="0"/>
    <x v="0"/>
    <s v="Part-Time"/>
    <m/>
    <x v="0"/>
    <x v="5"/>
    <s v="Field Operations"/>
    <d v="1999-05-09T00:00:00"/>
    <n v="26"/>
    <s v="Germany"/>
    <s v="Berlin"/>
    <s v="Manager"/>
    <x v="0"/>
    <s v="Fully Meets"/>
    <x v="1"/>
    <n v="130140"/>
  </r>
  <r>
    <n v="1568"/>
    <s v="Patricia"/>
    <s v="Pruitt"/>
    <d v="2023-02-01T00:00:00"/>
    <m/>
    <n v="32"/>
    <x v="1"/>
    <s v="Production Technician I"/>
    <s v="Amber Moody"/>
    <s v="patricia.pruitt@bilearner.com"/>
    <s v="Active"/>
    <n v="1"/>
    <n v="0"/>
    <x v="2"/>
    <s v="Full-Time"/>
    <m/>
    <x v="0"/>
    <x v="5"/>
    <s v="Yard (Material Handling)"/>
    <d v="1994-10-11T00:00:00"/>
    <n v="30"/>
    <s v="Germany"/>
    <s v="Berlin"/>
    <s v="Coordinator"/>
    <x v="0"/>
    <s v="Fully Meets"/>
    <x v="1"/>
    <n v="289250"/>
  </r>
  <r>
    <n v="1569"/>
    <s v="Alice"/>
    <s v="Craig"/>
    <d v="2021-02-05T00:00:00"/>
    <m/>
    <n v="56"/>
    <x v="1"/>
    <s v="Production Technician I"/>
    <s v="Larry Ramirez"/>
    <s v="alice.craig@bilearner.com"/>
    <s v="Active"/>
    <n v="1"/>
    <n v="0"/>
    <x v="2"/>
    <s v="Full-Time"/>
    <m/>
    <x v="0"/>
    <x v="5"/>
    <s v="Engineers"/>
    <d v="1994-03-06T00:00:00"/>
    <n v="31"/>
    <s v="Germany"/>
    <s v="Berlin"/>
    <s v="Engineer"/>
    <x v="1"/>
    <s v="Fully Meets"/>
    <x v="1"/>
    <n v="64300"/>
  </r>
  <r>
    <n v="1570"/>
    <s v="Mariana"/>
    <s v="Copeland"/>
    <d v="2022-11-23T00:00:00"/>
    <d v="2023-05-26T00:00:00"/>
    <n v="6"/>
    <x v="3"/>
    <s v="Production Technician I"/>
    <s v="Debra Freeman"/>
    <s v="mariana.copeland@bilearner.com"/>
    <s v="Active"/>
    <n v="1"/>
    <n v="0"/>
    <x v="0"/>
    <s v="Part-Time"/>
    <m/>
    <x v="0"/>
    <x v="5"/>
    <s v="General - Con"/>
    <d v="1991-07-07T00:00:00"/>
    <n v="34"/>
    <s v="Germany"/>
    <s v="Frankfurt"/>
    <s v="Laborer"/>
    <x v="1"/>
    <s v="Fully Meets"/>
    <x v="1"/>
    <n v="75000"/>
  </r>
  <r>
    <n v="1571"/>
    <s v="Nick"/>
    <s v="Merritt"/>
    <d v="2021-05-24T00:00:00"/>
    <m/>
    <n v="52"/>
    <x v="1"/>
    <s v="Production Technician I"/>
    <s v="Lisa Walton"/>
    <s v="nick.merritt@bilearner.com"/>
    <s v="Active"/>
    <n v="1"/>
    <n v="0"/>
    <x v="2"/>
    <s v="Full-Time"/>
    <m/>
    <x v="0"/>
    <x v="5"/>
    <s v="Yard (Material Handling)"/>
    <d v="1986-12-28T00:00:00"/>
    <n v="38"/>
    <s v="Germany"/>
    <s v="Munich"/>
    <s v="Specialist"/>
    <x v="0"/>
    <s v="Exceeds"/>
    <x v="1"/>
    <n v="36680"/>
  </r>
  <r>
    <n v="1572"/>
    <s v="Chance"/>
    <s v="Warner"/>
    <d v="2021-09-28T00:00:00"/>
    <d v="2022-10-09T00:00:00"/>
    <n v="12"/>
    <x v="2"/>
    <s v="Production Technician I"/>
    <s v="Julie Porter"/>
    <s v="chance.warner@bilearner.com"/>
    <s v="Active"/>
    <n v="1"/>
    <n v="0"/>
    <x v="2"/>
    <s v="Part-Time"/>
    <m/>
    <x v="0"/>
    <x v="5"/>
    <s v="Fielders"/>
    <d v="1990-09-03T00:00:00"/>
    <n v="35"/>
    <s v="Germany"/>
    <s v="Munich"/>
    <s v="Engineer"/>
    <x v="0"/>
    <s v="Fully Meets"/>
    <x v="1"/>
    <n v="68248"/>
  </r>
  <r>
    <n v="1573"/>
    <s v="Ryann"/>
    <s v="Tapia"/>
    <d v="2021-03-17T00:00:00"/>
    <m/>
    <n v="54"/>
    <x v="1"/>
    <s v="Production Technician I"/>
    <s v="Kim Mcintyre"/>
    <s v="ryann.tapia@bilearner.com"/>
    <s v="Active"/>
    <n v="1"/>
    <n v="0"/>
    <x v="0"/>
    <s v="Part-Time"/>
    <m/>
    <x v="0"/>
    <x v="5"/>
    <s v="Shop (Fleet)"/>
    <d v="1996-06-18T00:00:00"/>
    <n v="29"/>
    <s v="Germany"/>
    <s v="Cologne"/>
    <s v="Manager"/>
    <x v="0"/>
    <s v="Fully Meets"/>
    <x v="1"/>
    <n v="42938"/>
  </r>
  <r>
    <n v="1574"/>
    <s v="Diego"/>
    <s v="Hays"/>
    <d v="2023-07-03T00:00:00"/>
    <d v="2023-07-19T00:00:00"/>
    <n v="0"/>
    <x v="4"/>
    <s v="Production Technician I"/>
    <s v="Stacy Hall"/>
    <s v="diego.hays@bilearner.com"/>
    <s v="Terminated"/>
    <n v="0"/>
    <n v="1"/>
    <x v="1"/>
    <s v="Temporary"/>
    <s v="Health"/>
    <x v="1"/>
    <x v="5"/>
    <s v="General - Con"/>
    <d v="1978-08-30T00:00:00"/>
    <n v="47"/>
    <s v="Germany"/>
    <s v="Munich"/>
    <s v="Foreman"/>
    <x v="0"/>
    <s v="Fully Meets"/>
    <x v="1"/>
    <n v="33428"/>
  </r>
  <r>
    <n v="1575"/>
    <s v="Gabriel"/>
    <s v="Adams"/>
    <d v="2019-08-11T00:00:00"/>
    <d v="2021-07-10T00:00:00"/>
    <n v="22"/>
    <x v="2"/>
    <s v="Production Technician I"/>
    <s v="Amanda Patterson"/>
    <s v="gabriel.adams@bilearner.com"/>
    <s v="Active"/>
    <n v="1"/>
    <n v="0"/>
    <x v="0"/>
    <s v="Temporary"/>
    <m/>
    <x v="0"/>
    <x v="5"/>
    <s v="Field Operations"/>
    <d v="1992-08-18T00:00:00"/>
    <n v="33"/>
    <s v="Germany"/>
    <s v="Cologne"/>
    <s v="Laborer"/>
    <x v="0"/>
    <s v="Fully Meets"/>
    <x v="1"/>
    <n v="67799"/>
  </r>
  <r>
    <n v="1576"/>
    <s v="Rohan"/>
    <s v="Mcdowell"/>
    <d v="2019-11-11T00:00:00"/>
    <d v="2020-09-29T00:00:00"/>
    <n v="10"/>
    <x v="3"/>
    <s v="Production Technician I"/>
    <s v="Bill Horn"/>
    <s v="rohan.mcdowell@bilearner.com"/>
    <s v="Terminated"/>
    <n v="0"/>
    <n v="1"/>
    <x v="1"/>
    <s v="Full-Time"/>
    <s v="Move/Relocation"/>
    <x v="1"/>
    <x v="5"/>
    <s v="Aerial"/>
    <d v="1994-07-13T00:00:00"/>
    <n v="31"/>
    <s v="Germany"/>
    <s v="Cologne"/>
    <s v="Lineman"/>
    <x v="1"/>
    <s v="Needs Improvement"/>
    <x v="1"/>
    <n v="91000"/>
  </r>
  <r>
    <n v="1577"/>
    <s v="Sullivan"/>
    <s v="Whitehead"/>
    <d v="2020-12-15T00:00:00"/>
    <m/>
    <n v="57"/>
    <x v="1"/>
    <s v="Production Technician II"/>
    <s v="Kevin Hall"/>
    <s v="sullivan.whitehead@bilearner.com"/>
    <s v="Active"/>
    <n v="1"/>
    <n v="0"/>
    <x v="1"/>
    <s v="Temporary"/>
    <m/>
    <x v="0"/>
    <x v="0"/>
    <s v="Finance &amp; Accounting"/>
    <d v="1966-06-09T00:00:00"/>
    <n v="59"/>
    <s v="Germany"/>
    <s v="Cologne"/>
    <s v="Cfo"/>
    <x v="0"/>
    <s v="Fully Meets"/>
    <x v="1"/>
    <n v="792036"/>
  </r>
  <r>
    <n v="1578"/>
    <s v="Lilliana"/>
    <s v="Randolph"/>
    <d v="2021-05-06T00:00:00"/>
    <d v="2023-04-08T00:00:00"/>
    <n v="23"/>
    <x v="2"/>
    <s v="Production Technician II"/>
    <s v="Robin Valdez"/>
    <s v="lilliana.randolph@bilearner.com"/>
    <s v="Terminated"/>
    <n v="0"/>
    <n v="1"/>
    <x v="2"/>
    <s v="Part-Time"/>
    <s v="Performance Issue"/>
    <x v="2"/>
    <x v="5"/>
    <s v="Field Operations"/>
    <d v="1994-05-09T00:00:00"/>
    <n v="31"/>
    <s v="Germany"/>
    <s v="Cologne"/>
    <s v="Tower Hand"/>
    <x v="1"/>
    <s v="Needs Improvement"/>
    <x v="1"/>
    <n v="64000"/>
  </r>
  <r>
    <n v="1579"/>
    <s v="Presley"/>
    <s v="Salazar"/>
    <d v="2021-07-08T00:00:00"/>
    <m/>
    <n v="50"/>
    <x v="1"/>
    <s v="Production Technician II"/>
    <s v="Zachary Santana"/>
    <s v="presley.salazar@bilearner.com"/>
    <s v="Active"/>
    <n v="1"/>
    <n v="0"/>
    <x v="2"/>
    <s v="Full-Time"/>
    <m/>
    <x v="0"/>
    <x v="5"/>
    <s v="General - Con"/>
    <d v="2001-08-23T00:00:00"/>
    <n v="24"/>
    <s v="Germany"/>
    <s v="Cologne"/>
    <s v="Foreman"/>
    <x v="1"/>
    <s v="Fully Meets"/>
    <x v="1"/>
    <n v="90754"/>
  </r>
  <r>
    <n v="1580"/>
    <s v="Lilianna"/>
    <s v="Lynn"/>
    <d v="2023-04-04T00:00:00"/>
    <m/>
    <n v="30"/>
    <x v="1"/>
    <s v="Production Technician II"/>
    <s v="Jennifer Campos"/>
    <s v="lilianna.lynn@bilearner.com"/>
    <s v="Active"/>
    <n v="1"/>
    <n v="0"/>
    <x v="2"/>
    <s v="Full-Time"/>
    <m/>
    <x v="0"/>
    <x v="0"/>
    <s v="Finance &amp; Accounting"/>
    <d v="2000-12-08T00:00:00"/>
    <n v="24"/>
    <s v="Germany"/>
    <s v="Munich"/>
    <s v="Administration"/>
    <x v="1"/>
    <s v="Needs Improvement"/>
    <x v="1"/>
    <n v="38810"/>
  </r>
  <r>
    <n v="1581"/>
    <s v="Gerardo"/>
    <s v="Sampson"/>
    <d v="2022-08-05T00:00:00"/>
    <d v="2023-01-30T00:00:00"/>
    <n v="5"/>
    <x v="4"/>
    <s v="Production Technician II"/>
    <s v="Alicia Orr"/>
    <s v="gerardo.sampson@bilearner.com"/>
    <s v="Terminated"/>
    <n v="0"/>
    <n v="1"/>
    <x v="1"/>
    <s v="Part-Time"/>
    <s v="Move/Relocation"/>
    <x v="1"/>
    <x v="5"/>
    <s v="General - Con"/>
    <d v="1995-09-03T00:00:00"/>
    <n v="30"/>
    <s v="Germany"/>
    <s v="Cologne"/>
    <s v="Foreman"/>
    <x v="1"/>
    <s v="Fully Meets"/>
    <x v="1"/>
    <n v="26250"/>
  </r>
  <r>
    <n v="1582"/>
    <s v="Miguel"/>
    <s v="Kim"/>
    <d v="2020-04-06T00:00:00"/>
    <d v="2021-12-08T00:00:00"/>
    <n v="20"/>
    <x v="2"/>
    <s v="Production Technician II"/>
    <s v="Edward Merritt II"/>
    <s v="miguel.kim@bilearner.com"/>
    <s v="Terminated"/>
    <n v="0"/>
    <n v="1"/>
    <x v="2"/>
    <s v="Temporary"/>
    <s v="Move/Relocation"/>
    <x v="1"/>
    <x v="5"/>
    <s v="Field Operations"/>
    <d v="1899-12-31T00:00:00"/>
    <n v="125"/>
    <s v="Germany"/>
    <s v="Cologne"/>
    <s v="Engineer"/>
    <x v="0"/>
    <s v="Needs Improvement"/>
    <x v="1"/>
    <n v="33063"/>
  </r>
  <r>
    <n v="1583"/>
    <s v="Muhammad"/>
    <s v="Mcpherson"/>
    <d v="2023-03-02T00:00:00"/>
    <d v="2023-03-12T00:00:00"/>
    <n v="0"/>
    <x v="4"/>
    <s v="Production Technician I"/>
    <s v="Katherine Morris"/>
    <s v="muhammad.mcpherson@bilearner.com"/>
    <s v="Terminated"/>
    <n v="0"/>
    <n v="1"/>
    <x v="1"/>
    <s v="Part-Time"/>
    <s v="Performance Issue"/>
    <x v="2"/>
    <x v="5"/>
    <s v="Project Management - Con"/>
    <d v="1980-03-13T00:00:00"/>
    <n v="45"/>
    <s v="Germany"/>
    <s v="Cologne"/>
    <s v="Coordinator"/>
    <x v="0"/>
    <s v="Fully Meets"/>
    <x v="1"/>
    <n v="53034"/>
  </r>
  <r>
    <n v="1584"/>
    <s v="Myles"/>
    <s v="Jensen"/>
    <d v="2020-04-09T00:00:00"/>
    <m/>
    <n v="65"/>
    <x v="0"/>
    <s v="Production Technician I"/>
    <s v="Alexis Reed"/>
    <s v="myles.jensen@bilearner.com"/>
    <s v="Active"/>
    <n v="1"/>
    <n v="0"/>
    <x v="0"/>
    <s v="Part-Time"/>
    <m/>
    <x v="0"/>
    <x v="5"/>
    <s v="Fielders"/>
    <d v="1983-01-03T00:00:00"/>
    <n v="42"/>
    <s v="Germany"/>
    <s v="Munich"/>
    <s v="Engineer"/>
    <x v="0"/>
    <s v="Fully Meets"/>
    <x v="1"/>
    <n v="62700"/>
  </r>
  <r>
    <n v="1585"/>
    <s v="Alessandro"/>
    <s v="Harris"/>
    <d v="2022-09-17T00:00:00"/>
    <d v="2023-07-10T00:00:00"/>
    <n v="9"/>
    <x v="3"/>
    <s v="Production Technician I"/>
    <s v="Dr. Ray Austin"/>
    <s v="alessandro.harris@bilearner.com"/>
    <s v="Active"/>
    <n v="1"/>
    <n v="0"/>
    <x v="2"/>
    <s v="Temporary"/>
    <m/>
    <x v="0"/>
    <x v="5"/>
    <s v="Splicing"/>
    <d v="1994-07-15T00:00:00"/>
    <n v="31"/>
    <s v="Germany"/>
    <s v="Munich"/>
    <s v="Tester"/>
    <x v="0"/>
    <s v="Fully Meets"/>
    <x v="1"/>
    <n v="61630"/>
  </r>
  <r>
    <n v="1586"/>
    <s v="Eugene"/>
    <s v="Reyes"/>
    <d v="2022-01-15T00:00:00"/>
    <m/>
    <n v="44"/>
    <x v="1"/>
    <s v="Production Technician I"/>
    <s v="Samuel Horton"/>
    <s v="eugene.reyes@bilearner.com"/>
    <s v="Active"/>
    <n v="1"/>
    <n v="0"/>
    <x v="1"/>
    <s v="Full-Time"/>
    <m/>
    <x v="0"/>
    <x v="5"/>
    <s v="General - Con"/>
    <d v="1964-06-21T00:00:00"/>
    <n v="61"/>
    <s v="Germany"/>
    <s v="Cologne"/>
    <s v="Technician"/>
    <x v="0"/>
    <s v="Fully Meets"/>
    <x v="1"/>
    <n v="111148"/>
  </r>
  <r>
    <n v="1587"/>
    <s v="Shamar"/>
    <s v="Guzman"/>
    <d v="2022-05-23T00:00:00"/>
    <m/>
    <n v="40"/>
    <x v="1"/>
    <s v="Production Technician I"/>
    <s v="Brenda Butler"/>
    <s v="shamar.guzman@bilearner.com"/>
    <s v="Active"/>
    <n v="1"/>
    <n v="0"/>
    <x v="2"/>
    <s v="Part-Time"/>
    <m/>
    <x v="0"/>
    <x v="5"/>
    <s v="Splicing"/>
    <d v="1995-01-28T00:00:00"/>
    <n v="30"/>
    <s v="Germany"/>
    <s v="Cologne"/>
    <s v="Splicer"/>
    <x v="1"/>
    <s v="Fully Meets"/>
    <x v="1"/>
    <n v="300000"/>
  </r>
  <r>
    <n v="1588"/>
    <s v="Mohammed"/>
    <s v="Mcintyre"/>
    <d v="2021-07-15T00:00:00"/>
    <m/>
    <n v="50"/>
    <x v="1"/>
    <s v="Production Technician I"/>
    <s v="April Sanchez"/>
    <s v="mohammed.mcintyre@bilearner.com"/>
    <s v="Active"/>
    <n v="1"/>
    <n v="0"/>
    <x v="1"/>
    <s v="Temporary"/>
    <m/>
    <x v="0"/>
    <x v="5"/>
    <s v="Splicing"/>
    <d v="1991-03-10T00:00:00"/>
    <n v="34"/>
    <s v="Germany"/>
    <s v="Cologne"/>
    <s v="Technician"/>
    <x v="1"/>
    <s v="Fully Meets"/>
    <x v="1"/>
    <n v="34990"/>
  </r>
  <r>
    <n v="1589"/>
    <s v="Travis"/>
    <s v="Morgan"/>
    <d v="2020-08-28T00:00:00"/>
    <d v="2022-08-25T00:00:00"/>
    <n v="23"/>
    <x v="2"/>
    <s v="Production Technician I"/>
    <s v="Monica Hubbard"/>
    <s v="travis.morgan@bilearner.com"/>
    <s v="Active"/>
    <n v="1"/>
    <n v="0"/>
    <x v="0"/>
    <s v="Part-Time"/>
    <m/>
    <x v="0"/>
    <x v="5"/>
    <s v="Field Operations"/>
    <d v="1996-06-24T00:00:00"/>
    <n v="29"/>
    <s v="Germany"/>
    <s v="Munich"/>
    <s v="Technician"/>
    <x v="0"/>
    <s v="Fully Meets"/>
    <x v="1"/>
    <n v="24358"/>
  </r>
  <r>
    <n v="1590"/>
    <s v="Alessandro"/>
    <s v="Fuller"/>
    <d v="2021-09-09T00:00:00"/>
    <m/>
    <n v="48"/>
    <x v="1"/>
    <s v="Production Technician I"/>
    <s v="Antonio Wilson"/>
    <s v="alessandro.fuller@bilearner.com"/>
    <s v="Active"/>
    <n v="1"/>
    <n v="0"/>
    <x v="2"/>
    <s v="Full-Time"/>
    <m/>
    <x v="0"/>
    <x v="5"/>
    <s v="Wireline Construction"/>
    <d v="1992-11-18T00:00:00"/>
    <n v="32"/>
    <s v="Germany"/>
    <s v="Cologne"/>
    <s v="Foreman"/>
    <x v="1"/>
    <s v="Fully Meets"/>
    <x v="1"/>
    <n v="58358"/>
  </r>
  <r>
    <n v="1591"/>
    <s v="Kamden"/>
    <s v="Ochoa"/>
    <d v="2023-02-10T00:00:00"/>
    <d v="2023-05-23T00:00:00"/>
    <n v="3"/>
    <x v="4"/>
    <s v="Production Technician I"/>
    <s v="Carla Francis"/>
    <s v="kamden.ochoa@bilearner.com"/>
    <s v="Active"/>
    <n v="1"/>
    <n v="0"/>
    <x v="0"/>
    <s v="Part-Time"/>
    <m/>
    <x v="0"/>
    <x v="5"/>
    <s v="General - Con"/>
    <d v="1990-04-20T00:00:00"/>
    <n v="35"/>
    <s v="Mauritius"/>
    <s v="Mauritius"/>
    <s v="Technician"/>
    <x v="0"/>
    <s v="Fully Meets"/>
    <x v="1"/>
    <n v="64853"/>
  </r>
  <r>
    <n v="1592"/>
    <s v="Charlee"/>
    <s v="Wiggins"/>
    <d v="2020-06-14T00:00:00"/>
    <d v="2023-07-18T00:00:00"/>
    <n v="37"/>
    <x v="1"/>
    <s v="Production Technician I"/>
    <s v="Elizabeth Allen"/>
    <s v="charlee.wiggins@bilearner.com"/>
    <s v="Active"/>
    <n v="1"/>
    <n v="0"/>
    <x v="1"/>
    <s v="Full-Time"/>
    <m/>
    <x v="0"/>
    <x v="5"/>
    <s v="Engineers"/>
    <d v="1969-08-05T00:00:00"/>
    <n v="56"/>
    <s v="Mauritius"/>
    <s v="Mauritius"/>
    <s v="Engineer"/>
    <x v="1"/>
    <s v="Exceeds"/>
    <x v="1"/>
    <n v="13304"/>
  </r>
  <r>
    <n v="1593"/>
    <s v="Natalia"/>
    <s v="Hamilton"/>
    <d v="2020-12-05T00:00:00"/>
    <m/>
    <n v="58"/>
    <x v="1"/>
    <s v="Production Technician I"/>
    <s v="Donna Collins"/>
    <s v="natalia.hamilton@bilearner.com"/>
    <s v="Active"/>
    <n v="1"/>
    <n v="0"/>
    <x v="2"/>
    <s v="Full-Time"/>
    <m/>
    <x v="0"/>
    <x v="5"/>
    <s v="Catv"/>
    <d v="1985-03-22T00:00:00"/>
    <n v="40"/>
    <s v="Mauritius"/>
    <s v="Mauritius"/>
    <s v="Laborer"/>
    <x v="1"/>
    <s v="Exceeds"/>
    <x v="1"/>
    <n v="265000"/>
  </r>
  <r>
    <n v="1594"/>
    <s v="Kierra"/>
    <s v="Boone"/>
    <d v="2022-07-16T00:00:00"/>
    <m/>
    <n v="38"/>
    <x v="1"/>
    <s v="Production Technician I"/>
    <s v="Paul Smith"/>
    <s v="kierra.boone@bilearner.com"/>
    <s v="Active"/>
    <n v="1"/>
    <n v="0"/>
    <x v="2"/>
    <s v="Full-Time"/>
    <m/>
    <x v="0"/>
    <x v="5"/>
    <s v="Aerial"/>
    <d v="1967-06-17T00:00:00"/>
    <n v="58"/>
    <s v="Mauritius"/>
    <s v="Mauritius"/>
    <s v="Lineman"/>
    <x v="0"/>
    <s v="Exceeds"/>
    <x v="1"/>
    <n v="46162"/>
  </r>
  <r>
    <n v="1595"/>
    <s v="Charlie"/>
    <s v="Ramirez"/>
    <d v="2023-06-09T00:00:00"/>
    <m/>
    <n v="27"/>
    <x v="1"/>
    <s v="Production Technician I"/>
    <s v="Laura Meadows"/>
    <s v="charlie.ramirez@bilearner.com"/>
    <s v="Active"/>
    <n v="1"/>
    <n v="0"/>
    <x v="2"/>
    <s v="Full-Time"/>
    <m/>
    <x v="0"/>
    <x v="5"/>
    <s v="General - Eng"/>
    <d v="1999-10-15T00:00:00"/>
    <n v="25"/>
    <s v="Mauritius"/>
    <s v="Mauritius"/>
    <s v="Administrative"/>
    <x v="0"/>
    <s v="Exceeds"/>
    <x v="1"/>
    <n v="59112"/>
  </r>
  <r>
    <n v="1596"/>
    <s v="Chris"/>
    <s v="Johnson"/>
    <d v="2020-03-02T00:00:00"/>
    <d v="2020-05-25T00:00:00"/>
    <n v="2"/>
    <x v="4"/>
    <s v="Production Technician I"/>
    <s v="Jennifer Mendez"/>
    <s v="chris.johnson@bilearner.com"/>
    <s v="Terminated"/>
    <n v="0"/>
    <n v="1"/>
    <x v="0"/>
    <s v="Temporary"/>
    <s v="Early release of contract"/>
    <x v="2"/>
    <x v="5"/>
    <s v="General - Sga"/>
    <d v="1982-11-23T00:00:00"/>
    <n v="42"/>
    <s v="Mauritius"/>
    <s v="Mauritius"/>
    <s v="Administrator"/>
    <x v="0"/>
    <s v="Exceeds"/>
    <x v="1"/>
    <n v="35992"/>
  </r>
  <r>
    <n v="1597"/>
    <s v="John"/>
    <s v="Bentley"/>
    <d v="2018-11-23T00:00:00"/>
    <d v="2021-09-27T00:00:00"/>
    <n v="34"/>
    <x v="1"/>
    <s v="Production Technician I"/>
    <s v="Lynn Lewis"/>
    <s v="john.bentley@bilearner.com"/>
    <s v="Terminated"/>
    <n v="0"/>
    <n v="1"/>
    <x v="2"/>
    <s v="Temporary"/>
    <s v="Move/Relocation"/>
    <x v="1"/>
    <x v="5"/>
    <s v="Project Management - Con"/>
    <d v="1993-03-01T00:00:00"/>
    <n v="32"/>
    <s v="Mauritius"/>
    <s v="Mauritius"/>
    <s v="Coordinator"/>
    <x v="0"/>
    <s v="Exceeds"/>
    <x v="1"/>
    <n v="62815"/>
  </r>
  <r>
    <n v="1598"/>
    <s v="Myla"/>
    <s v="Mcintyre"/>
    <d v="2019-05-27T00:00:00"/>
    <d v="2023-06-19T00:00:00"/>
    <n v="48"/>
    <x v="1"/>
    <s v="Production Technician I"/>
    <s v="Francisco Henry"/>
    <s v="myla.mcintyre@bilearner.com"/>
    <s v="Active"/>
    <n v="1"/>
    <n v="0"/>
    <x v="0"/>
    <s v="Part-Time"/>
    <m/>
    <x v="0"/>
    <x v="5"/>
    <s v="General - Con"/>
    <d v="1979-01-27T00:00:00"/>
    <n v="46"/>
    <s v="Mauritius"/>
    <s v="Mauritius"/>
    <s v="Groundman"/>
    <x v="0"/>
    <s v="Needs Improvement"/>
    <x v="1"/>
    <n v="39550"/>
  </r>
  <r>
    <n v="1599"/>
    <s v="Demarcus"/>
    <s v="Ware"/>
    <d v="2022-05-18T00:00:00"/>
    <d v="2023-04-10T00:00:00"/>
    <n v="10"/>
    <x v="3"/>
    <s v="Production Technician II"/>
    <s v="Marie Cruz"/>
    <s v="demarcus.ware@bilearner.com"/>
    <s v="Terminated"/>
    <n v="0"/>
    <n v="1"/>
    <x v="1"/>
    <s v="Full-Time"/>
    <s v="Move/Relocation"/>
    <x v="1"/>
    <x v="5"/>
    <s v="Field Operations"/>
    <d v="1987-06-12T00:00:00"/>
    <n v="38"/>
    <s v="Mauritius"/>
    <s v="Mauritius"/>
    <s v="Laborer"/>
    <x v="1"/>
    <s v="Exceeds"/>
    <x v="1"/>
    <n v="82545"/>
  </r>
  <r>
    <n v="1600"/>
    <s v="Devon"/>
    <s v="Daniels"/>
    <d v="2018-11-06T00:00:00"/>
    <m/>
    <n v="83"/>
    <x v="0"/>
    <s v="Production Technician II"/>
    <s v="April Carpenter"/>
    <s v="devon.daniels@bilearner.com"/>
    <s v="Active"/>
    <n v="1"/>
    <n v="0"/>
    <x v="0"/>
    <s v="Full-Time"/>
    <m/>
    <x v="0"/>
    <x v="5"/>
    <s v="General - Con"/>
    <d v="1996-05-06T00:00:00"/>
    <n v="29"/>
    <s v="Mauritius"/>
    <s v="Mauritius"/>
    <s v="Technician"/>
    <x v="0"/>
    <s v="Exceeds"/>
    <x v="1"/>
    <n v="86545"/>
  </r>
  <r>
    <n v="1601"/>
    <s v="Odin"/>
    <s v="Heath"/>
    <d v="2022-03-29T00:00:00"/>
    <d v="2023-07-24T00:00:00"/>
    <n v="15"/>
    <x v="2"/>
    <s v="Production Technician II"/>
    <s v="Christopher Sullivan"/>
    <s v="odin.heath@bilearner.com"/>
    <s v="Active"/>
    <n v="1"/>
    <n v="0"/>
    <x v="2"/>
    <s v="Temporary"/>
    <m/>
    <x v="0"/>
    <x v="5"/>
    <s v="Engineers"/>
    <d v="1996-02-18T00:00:00"/>
    <n v="29"/>
    <s v="Mauritius"/>
    <s v="Mauritius"/>
    <s v="Engineer"/>
    <x v="1"/>
    <s v="Exceeds"/>
    <x v="1"/>
    <n v="94072"/>
  </r>
  <r>
    <n v="1602"/>
    <s v="Bryanna"/>
    <s v="Mahoney"/>
    <d v="2021-11-04T00:00:00"/>
    <d v="2022-05-10T00:00:00"/>
    <n v="6"/>
    <x v="3"/>
    <s v="Production Technician II"/>
    <s v="Elizabeth Klein MD"/>
    <s v="bryanna.mahoney@bilearner.com"/>
    <s v="Active"/>
    <n v="1"/>
    <n v="0"/>
    <x v="1"/>
    <s v="Part-Time"/>
    <m/>
    <x v="0"/>
    <x v="5"/>
    <s v="General - Con"/>
    <d v="1994-05-01T00:00:00"/>
    <n v="31"/>
    <s v="Mauritius"/>
    <s v="Mauritius"/>
    <s v="Technician"/>
    <x v="0"/>
    <s v="Exceeds"/>
    <x v="1"/>
    <n v="29250"/>
  </r>
  <r>
    <n v="1603"/>
    <s v="Ashlynn"/>
    <s v="Thompson"/>
    <d v="2023-04-27T00:00:00"/>
    <m/>
    <n v="29"/>
    <x v="1"/>
    <s v="Production Technician II"/>
    <s v="Jonathon Rivera"/>
    <s v="ashlynn.thompson@bilearner.com"/>
    <s v="Active"/>
    <n v="1"/>
    <n v="0"/>
    <x v="2"/>
    <s v="Part-Time"/>
    <m/>
    <x v="0"/>
    <x v="5"/>
    <s v="General - Con"/>
    <d v="1980-09-30T00:00:00"/>
    <n v="45"/>
    <s v="Mauritius"/>
    <s v="Mauritius"/>
    <s v="Locator"/>
    <x v="1"/>
    <s v="Exceeds"/>
    <x v="1"/>
    <n v="48316"/>
  </r>
  <r>
    <n v="1604"/>
    <s v="Ansley"/>
    <s v="Duke"/>
    <d v="2020-03-08T00:00:00"/>
    <m/>
    <n v="66"/>
    <x v="0"/>
    <s v="Production Technician II"/>
    <s v="Ryan Dominguez"/>
    <s v="ansley.duke@bilearner.com"/>
    <s v="Active"/>
    <n v="1"/>
    <n v="0"/>
    <x v="1"/>
    <s v="Full-Time"/>
    <m/>
    <x v="0"/>
    <x v="5"/>
    <s v="General - Con"/>
    <d v="1978-07-02T00:00:00"/>
    <n v="47"/>
    <s v="Mauritius"/>
    <s v="Mauritius"/>
    <s v="Operator"/>
    <x v="1"/>
    <s v="Exceeds"/>
    <x v="1"/>
    <n v="63262"/>
  </r>
  <r>
    <n v="1605"/>
    <s v="Izaiah"/>
    <s v="Quinn"/>
    <d v="2019-04-27T00:00:00"/>
    <d v="2020-10-08T00:00:00"/>
    <n v="17"/>
    <x v="2"/>
    <s v="Production Technician I"/>
    <s v="Mark Marks"/>
    <s v="izaiah.quinn@bilearner.com"/>
    <s v="Terminated"/>
    <n v="0"/>
    <n v="1"/>
    <x v="1"/>
    <s v="Full-Time"/>
    <s v="Move/Relocation"/>
    <x v="1"/>
    <x v="5"/>
    <s v="Field Operations"/>
    <d v="1995-05-10T00:00:00"/>
    <n v="30"/>
    <s v="Mauritius"/>
    <s v="Mauritius"/>
    <s v="Laborer"/>
    <x v="0"/>
    <s v="Exceeds"/>
    <x v="1"/>
    <n v="99551"/>
  </r>
  <r>
    <n v="1606"/>
    <s v="Hillary"/>
    <s v="Clements"/>
    <d v="2019-05-11T00:00:00"/>
    <m/>
    <n v="76"/>
    <x v="0"/>
    <s v="Production Technician I"/>
    <s v="Justin Hartman"/>
    <s v="hillary.clements@bilearner.com"/>
    <s v="Active"/>
    <n v="1"/>
    <n v="0"/>
    <x v="1"/>
    <s v="Full-Time"/>
    <m/>
    <x v="0"/>
    <x v="5"/>
    <s v="Field Operations"/>
    <d v="1980-06-17T00:00:00"/>
    <n v="45"/>
    <s v="Mauritius"/>
    <s v="Mauritius"/>
    <s v="Laborer"/>
    <x v="0"/>
    <s v="Exceeds"/>
    <x v="1"/>
    <n v="36926"/>
  </r>
  <r>
    <n v="1607"/>
    <s v="Diana"/>
    <s v="Cameron"/>
    <d v="2021-03-09T00:00:00"/>
    <m/>
    <n v="54"/>
    <x v="1"/>
    <s v="Production Technician I"/>
    <s v="David Boyd"/>
    <s v="diana.cameron@bilearner.com"/>
    <s v="Active"/>
    <n v="1"/>
    <n v="0"/>
    <x v="0"/>
    <s v="Temporary"/>
    <m/>
    <x v="0"/>
    <x v="5"/>
    <s v="Shop (Fleet)"/>
    <d v="1979-08-15T00:00:00"/>
    <n v="46"/>
    <s v="Mauritius"/>
    <s v="Mauritius"/>
    <s v="Shop"/>
    <x v="0"/>
    <s v="Needs Improvement"/>
    <x v="1"/>
    <n v="47609"/>
  </r>
  <r>
    <n v="1608"/>
    <s v="Rhianna"/>
    <s v="Allison"/>
    <d v="2020-11-05T00:00:00"/>
    <m/>
    <n v="59"/>
    <x v="1"/>
    <s v="Production Technician I"/>
    <s v="Emily Flores"/>
    <s v="rhianna.allison@bilearner.com"/>
    <s v="Active"/>
    <n v="1"/>
    <n v="0"/>
    <x v="2"/>
    <s v="Temporary"/>
    <m/>
    <x v="0"/>
    <x v="5"/>
    <s v="Field Operations"/>
    <d v="1995-03-06T00:00:00"/>
    <n v="30"/>
    <s v="Mauritius"/>
    <s v="Mauritius"/>
    <s v="Technician"/>
    <x v="0"/>
    <s v="PIP"/>
    <x v="1"/>
    <n v="93673"/>
  </r>
  <r>
    <n v="1609"/>
    <s v="Ramon"/>
    <s v="Watson"/>
    <d v="2018-09-12T00:00:00"/>
    <d v="2023-02-25T00:00:00"/>
    <n v="53"/>
    <x v="1"/>
    <s v="Production Technician I"/>
    <s v="John Hopkins"/>
    <s v="ramon.watson@bilearner.com"/>
    <s v="Active"/>
    <n v="1"/>
    <n v="0"/>
    <x v="0"/>
    <s v="Full-Time"/>
    <m/>
    <x v="0"/>
    <x v="5"/>
    <s v="General - Eng"/>
    <d v="1997-08-14T00:00:00"/>
    <n v="28"/>
    <s v="Mauritius"/>
    <s v="Mauritius"/>
    <s v="Engineer"/>
    <x v="1"/>
    <s v="PIP"/>
    <x v="1"/>
    <n v="33900"/>
  </r>
  <r>
    <n v="1610"/>
    <s v="Raegan"/>
    <s v="Spence"/>
    <d v="2019-11-09T00:00:00"/>
    <d v="2019-11-18T00:00:00"/>
    <n v="0"/>
    <x v="4"/>
    <s v="Production Technician I"/>
    <s v="Wendy Williamson"/>
    <s v="raegan.spence@bilearner.com"/>
    <s v="Active"/>
    <n v="1"/>
    <n v="0"/>
    <x v="2"/>
    <s v="Full-Time"/>
    <m/>
    <x v="0"/>
    <x v="5"/>
    <s v="General - Con"/>
    <d v="1998-11-30T00:00:00"/>
    <n v="26"/>
    <s v="Mauritius"/>
    <s v="Mauritius"/>
    <s v="Flagger"/>
    <x v="0"/>
    <s v="Needs Improvement"/>
    <x v="1"/>
    <n v="36578"/>
  </r>
  <r>
    <n v="1611"/>
    <s v="Jacoby"/>
    <s v="Singleton"/>
    <d v="2018-11-29T00:00:00"/>
    <d v="2022-07-09T00:00:00"/>
    <n v="43"/>
    <x v="1"/>
    <s v="Production Technician I"/>
    <s v="Glenda Wilson"/>
    <s v="jacoby.singleton@bilearner.com"/>
    <s v="Active"/>
    <n v="1"/>
    <n v="0"/>
    <x v="1"/>
    <s v="Part-Time"/>
    <m/>
    <x v="0"/>
    <x v="5"/>
    <s v="Project Management - Con"/>
    <d v="1990-11-05T00:00:00"/>
    <n v="34"/>
    <s v="Mauritius"/>
    <s v="Mauritius"/>
    <s v="Coordinator"/>
    <x v="0"/>
    <s v="Needs Improvement"/>
    <x v="1"/>
    <n v="128000"/>
  </r>
  <r>
    <n v="1612"/>
    <s v="Kara"/>
    <s v="Yates"/>
    <d v="2022-07-03T00:00:00"/>
    <d v="2023-02-22T00:00:00"/>
    <n v="7"/>
    <x v="3"/>
    <s v="Production Technician I"/>
    <s v="Bailey Richards"/>
    <s v="kara.yates@bilearner.com"/>
    <s v="Active"/>
    <n v="1"/>
    <n v="0"/>
    <x v="2"/>
    <s v="Temporary"/>
    <m/>
    <x v="0"/>
    <x v="5"/>
    <s v="General - Sga"/>
    <d v="1981-01-10T00:00:00"/>
    <n v="44"/>
    <s v="Mauritius"/>
    <s v="Mauritius"/>
    <s v="Lineman"/>
    <x v="1"/>
    <s v="Needs Improvement"/>
    <x v="1"/>
    <n v="44768"/>
  </r>
  <r>
    <n v="1613"/>
    <s v="Beau"/>
    <s v="Barron"/>
    <d v="2019-09-26T00:00:00"/>
    <d v="2020-08-01T00:00:00"/>
    <n v="10"/>
    <x v="3"/>
    <s v="Production Technician I"/>
    <s v="Taylor Cruz"/>
    <s v="beau.barron@bilearner.com"/>
    <s v="Active"/>
    <n v="1"/>
    <n v="0"/>
    <x v="0"/>
    <s v="Full-Time"/>
    <m/>
    <x v="0"/>
    <x v="5"/>
    <s v="Field Operations"/>
    <d v="1998-05-15T00:00:00"/>
    <n v="27"/>
    <s v="Mauritius"/>
    <s v="Mauritius"/>
    <s v="Laborer"/>
    <x v="0"/>
    <s v="Exceeds"/>
    <x v="1"/>
    <n v="112656"/>
  </r>
  <r>
    <n v="1614"/>
    <s v="Giovanna"/>
    <s v="Morton"/>
    <d v="2022-12-23T00:00:00"/>
    <m/>
    <n v="33"/>
    <x v="1"/>
    <s v="Production Technician I"/>
    <s v="Joseph Harris"/>
    <s v="giovanna.morton@bilearner.com"/>
    <s v="Active"/>
    <n v="1"/>
    <n v="0"/>
    <x v="2"/>
    <s v="Part-Time"/>
    <m/>
    <x v="0"/>
    <x v="5"/>
    <s v="Field Operations"/>
    <d v="1994-07-11T00:00:00"/>
    <n v="31"/>
    <s v="Mauritius"/>
    <s v="Mauritius"/>
    <s v="Director"/>
    <x v="1"/>
    <s v="Needs Improvement"/>
    <x v="1"/>
    <n v="144000"/>
  </r>
  <r>
    <n v="1615"/>
    <s v="Braelyn"/>
    <s v="Dominguez"/>
    <d v="2023-01-19T00:00:00"/>
    <m/>
    <n v="32"/>
    <x v="1"/>
    <s v="Production Technician I"/>
    <s v="Courtney Mann"/>
    <s v="braelyn.dominguez@bilearner.com"/>
    <s v="Active"/>
    <n v="1"/>
    <n v="0"/>
    <x v="2"/>
    <s v="Part-Time"/>
    <m/>
    <x v="0"/>
    <x v="5"/>
    <s v="General - Con"/>
    <d v="1995-09-15T00:00:00"/>
    <n v="30"/>
    <s v="Mauritius"/>
    <s v="Mauritius"/>
    <s v="Foreman"/>
    <x v="1"/>
    <s v="Exceeds"/>
    <x v="1"/>
    <n v="339912"/>
  </r>
  <r>
    <n v="1616"/>
    <s v="Rhett"/>
    <s v="Andrews"/>
    <d v="2018-10-01T00:00:00"/>
    <m/>
    <n v="84"/>
    <x v="0"/>
    <s v="Production Technician I"/>
    <s v="Anthony Page"/>
    <s v="rhett.andrews@bilearner.com"/>
    <s v="Active"/>
    <n v="1"/>
    <n v="0"/>
    <x v="1"/>
    <s v="Part-Time"/>
    <m/>
    <x v="0"/>
    <x v="5"/>
    <s v="Field Operations"/>
    <d v="1996-11-25T00:00:00"/>
    <n v="28"/>
    <s v="Mauritius"/>
    <s v="Mauritius"/>
    <s v="Laborer"/>
    <x v="0"/>
    <s v="Needs Improvement"/>
    <x v="1"/>
    <n v="171000"/>
  </r>
  <r>
    <n v="1617"/>
    <s v="Terrell"/>
    <s v="Crosby"/>
    <d v="2022-02-18T00:00:00"/>
    <m/>
    <n v="43"/>
    <x v="1"/>
    <s v="Production Technician I"/>
    <s v="Christina Powell"/>
    <s v="terrell.crosby@bilearner.com"/>
    <s v="Active"/>
    <n v="1"/>
    <n v="0"/>
    <x v="1"/>
    <s v="Full-Time"/>
    <m/>
    <x v="0"/>
    <x v="5"/>
    <s v="Aerial"/>
    <d v="1982-12-15T00:00:00"/>
    <n v="42"/>
    <s v="Mauritius"/>
    <s v="Mauritius"/>
    <s v="Lineman"/>
    <x v="0"/>
    <s v="Needs Improvement"/>
    <x v="1"/>
    <n v="112361"/>
  </r>
  <r>
    <n v="1618"/>
    <s v="Corbin"/>
    <s v="Roberson"/>
    <d v="2021-12-09T00:00:00"/>
    <m/>
    <n v="45"/>
    <x v="1"/>
    <s v="Production Technician I"/>
    <s v="Shane Smith"/>
    <s v="corbin.roberson@bilearner.com"/>
    <s v="Active"/>
    <n v="1"/>
    <n v="0"/>
    <x v="1"/>
    <s v="Temporary"/>
    <m/>
    <x v="0"/>
    <x v="5"/>
    <s v="Field Operations"/>
    <d v="1990-10-01T00:00:00"/>
    <n v="35"/>
    <s v="Mauritius"/>
    <s v="Mauritius"/>
    <s v="Laborer"/>
    <x v="1"/>
    <s v="Needs Improvement"/>
    <x v="1"/>
    <n v="277176"/>
  </r>
  <r>
    <n v="1619"/>
    <s v="Micheal"/>
    <s v="Drake"/>
    <d v="2019-01-01T00:00:00"/>
    <d v="2021-09-23T00:00:00"/>
    <n v="32"/>
    <x v="1"/>
    <s v="Production Technician I"/>
    <s v="Tammie Brown"/>
    <s v="micheal.drake@bilearner.com"/>
    <s v="Active"/>
    <n v="1"/>
    <n v="0"/>
    <x v="2"/>
    <s v="Full-Time"/>
    <m/>
    <x v="0"/>
    <x v="5"/>
    <s v="General - Con"/>
    <d v="1977-02-25T00:00:00"/>
    <n v="48"/>
    <s v="Mauritius"/>
    <s v="Mauritius"/>
    <s v="Foreman"/>
    <x v="0"/>
    <s v="Needs Improvement"/>
    <x v="1"/>
    <n v="14560"/>
  </r>
  <r>
    <n v="1620"/>
    <s v="Evie"/>
    <s v="Mclaughlin"/>
    <d v="2020-05-27T00:00:00"/>
    <m/>
    <n v="64"/>
    <x v="0"/>
    <s v="Production Technician I"/>
    <s v="David Browning"/>
    <s v="evie.mclaughlin@bilearner.com"/>
    <s v="Active"/>
    <n v="1"/>
    <n v="0"/>
    <x v="0"/>
    <s v="Full-Time"/>
    <m/>
    <x v="0"/>
    <x v="5"/>
    <s v="Executive"/>
    <d v="1994-05-24T00:00:00"/>
    <n v="31"/>
    <s v="Mauritius"/>
    <s v="Mauritius"/>
    <s v="Executive Assistant"/>
    <x v="1"/>
    <s v="Needs Improvement"/>
    <x v="1"/>
    <n v="129504"/>
  </r>
  <r>
    <n v="1621"/>
    <s v="Robert"/>
    <s v="Hubert"/>
    <d v="2021-09-21T00:00:00"/>
    <d v="2023-01-28T00:00:00"/>
    <n v="16"/>
    <x v="2"/>
    <s v="BI Developer"/>
    <s v="Alicia Mendoza"/>
    <s v="robert.hubert@bilearner.com"/>
    <s v="Active"/>
    <n v="1"/>
    <n v="0"/>
    <x v="1"/>
    <s v="Temporary"/>
    <m/>
    <x v="0"/>
    <x v="3"/>
    <s v="Field Operations"/>
    <d v="1977-05-18T00:00:00"/>
    <n v="48"/>
    <s v="Mauritius"/>
    <s v="Mauritius"/>
    <s v="Supervisor"/>
    <x v="1"/>
    <s v="Needs Improvement"/>
    <x v="1"/>
    <n v="183720"/>
  </r>
  <r>
    <n v="1622"/>
    <s v="Matthew"/>
    <s v="Westinghouse"/>
    <d v="2021-08-30T00:00:00"/>
    <d v="2022-03-22T00:00:00"/>
    <n v="6"/>
    <x v="3"/>
    <s v="BI Developer"/>
    <s v="Cynthia Goodwin"/>
    <s v="matthew.westinghouse@bilearner.com"/>
    <s v="Active"/>
    <n v="1"/>
    <n v="0"/>
    <x v="0"/>
    <s v="Part-Time"/>
    <m/>
    <x v="0"/>
    <x v="3"/>
    <s v="Aerial"/>
    <d v="1993-11-02T00:00:00"/>
    <n v="31"/>
    <s v="Mauritius"/>
    <s v="Mauritius"/>
    <s v="Director"/>
    <x v="1"/>
    <s v="Needs Improvement"/>
    <x v="1"/>
    <n v="129703"/>
  </r>
  <r>
    <n v="1623"/>
    <s v="Jason"/>
    <s v="Smith"/>
    <d v="2023-06-19T00:00:00"/>
    <d v="2023-07-31T00:00:00"/>
    <n v="1"/>
    <x v="4"/>
    <s v="BI Developer"/>
    <s v="David Beard"/>
    <s v="jason.smith@bilearner.com"/>
    <s v="Active"/>
    <n v="1"/>
    <n v="0"/>
    <x v="1"/>
    <s v="Temporary"/>
    <m/>
    <x v="0"/>
    <x v="0"/>
    <s v="Finance &amp; Accounting"/>
    <d v="1989-07-28T00:00:00"/>
    <n v="36"/>
    <s v="Mauritius"/>
    <s v="Mauritius"/>
    <s v="Intern"/>
    <x v="1"/>
    <s v="Needs Improvement"/>
    <x v="1"/>
    <n v="188184"/>
  </r>
  <r>
    <n v="1624"/>
    <s v="Charlie"/>
    <s v="Wang"/>
    <d v="2023-05-12T00:00:00"/>
    <d v="2023-05-16T00:00:00"/>
    <n v="0"/>
    <x v="4"/>
    <s v="Senior BI Developer"/>
    <s v="Maria Rivera"/>
    <s v="charlie.wang@bilearner.com"/>
    <s v="Active"/>
    <n v="1"/>
    <n v="0"/>
    <x v="1"/>
    <s v="Temporary"/>
    <m/>
    <x v="0"/>
    <x v="3"/>
    <s v="Field Operations"/>
    <d v="1996-12-01T00:00:00"/>
    <n v="28"/>
    <s v="Mauritius"/>
    <s v="Mauritius"/>
    <s v="Top Hand"/>
    <x v="1"/>
    <s v="Needs Improvement"/>
    <x v="1"/>
    <n v="135456"/>
  </r>
  <r>
    <n v="1625"/>
    <s v="Kurt"/>
    <s v="Navathe"/>
    <d v="2022-06-05T00:00:00"/>
    <m/>
    <n v="40"/>
    <x v="1"/>
    <s v="Senior BI Developer"/>
    <s v="Victor Maynard"/>
    <s v="kurt.navathe@bilearner.com"/>
    <s v="Active"/>
    <n v="1"/>
    <n v="0"/>
    <x v="2"/>
    <s v="Part-Time"/>
    <m/>
    <x v="0"/>
    <x v="3"/>
    <s v="Shop (Fleet)"/>
    <d v="1981-07-15T00:00:00"/>
    <n v="44"/>
    <s v="Mauritius"/>
    <s v="Mauritius"/>
    <s v="Manager"/>
    <x v="1"/>
    <s v="Exceeds"/>
    <x v="1"/>
    <n v="163200"/>
  </r>
  <r>
    <n v="1626"/>
    <s v="Katie"/>
    <s v="Roper"/>
    <d v="2020-09-17T00:00:00"/>
    <d v="2021-06-08T00:00:00"/>
    <n v="8"/>
    <x v="3"/>
    <s v="Data Architect"/>
    <s v="William Green"/>
    <s v="katie.roper@bilearner.com"/>
    <s v="Active"/>
    <n v="1"/>
    <n v="0"/>
    <x v="1"/>
    <s v="Temporary"/>
    <m/>
    <x v="0"/>
    <x v="3"/>
    <s v="General - Con"/>
    <d v="1988-07-09T00:00:00"/>
    <n v="37"/>
    <s v="Mauritius"/>
    <s v="Mauritius"/>
    <s v="Technician"/>
    <x v="0"/>
    <s v="Needs Improvement"/>
    <x v="1"/>
    <n v="225212"/>
  </r>
  <r>
    <n v="1627"/>
    <s v="Maggie"/>
    <s v="Rachael"/>
    <d v="2023-05-15T00:00:00"/>
    <m/>
    <n v="28"/>
    <x v="1"/>
    <s v="BI Developer"/>
    <s v="Alicia Howard"/>
    <s v="maggie.rachael@bilearner.com"/>
    <s v="Active"/>
    <n v="1"/>
    <n v="0"/>
    <x v="1"/>
    <s v="Full-Time"/>
    <m/>
    <x v="0"/>
    <x v="3"/>
    <s v="Field Operations"/>
    <d v="1988-07-02T00:00:00"/>
    <n v="37"/>
    <s v="Mauritius"/>
    <s v="Mauritius"/>
    <s v="Technician"/>
    <x v="0"/>
    <s v="Exceeds"/>
    <x v="1"/>
    <n v="177816"/>
  </r>
  <r>
    <n v="1628"/>
    <s v="Binh"/>
    <s v="Le"/>
    <d v="2018-12-15T00:00:00"/>
    <d v="2019-11-14T00:00:00"/>
    <n v="10"/>
    <x v="3"/>
    <s v="Senior BI Developer"/>
    <s v="Walter Thompson"/>
    <s v="binh.le@bilearner.com"/>
    <s v="Active"/>
    <n v="1"/>
    <n v="0"/>
    <x v="2"/>
    <s v="Temporary"/>
    <m/>
    <x v="0"/>
    <x v="3"/>
    <s v="Catv"/>
    <d v="1983-06-01T00:00:00"/>
    <n v="42"/>
    <s v="Mauritius"/>
    <s v="Mauritius"/>
    <s v="Foreman"/>
    <x v="0"/>
    <s v="Needs Improvement"/>
    <x v="1"/>
    <n v="80664"/>
  </r>
  <r>
    <n v="1629"/>
    <s v="Lucia"/>
    <s v="Peterson"/>
    <d v="2019-11-06T00:00:00"/>
    <d v="2023-03-22T00:00:00"/>
    <n v="40"/>
    <x v="1"/>
    <s v="BI Developer"/>
    <s v="Robert Crawford"/>
    <s v="lucia.peterson@bilearner.com"/>
    <s v="Terminated"/>
    <n v="0"/>
    <n v="1"/>
    <x v="2"/>
    <s v="Full-Time"/>
    <s v="Move/Relocation"/>
    <x v="1"/>
    <x v="3"/>
    <s v="Field Operations"/>
    <d v="1985-11-08T00:00:00"/>
    <n v="39"/>
    <s v="Mauritius"/>
    <s v="Mauritius"/>
    <s v="Engineer"/>
    <x v="0"/>
    <s v="Fully Meets"/>
    <x v="1"/>
    <n v="195552"/>
  </r>
  <r>
    <n v="1630"/>
    <s v="Nola"/>
    <s v="Moss"/>
    <d v="2021-04-25T00:00:00"/>
    <d v="2022-10-25T00:00:00"/>
    <n v="18"/>
    <x v="2"/>
    <s v="BI Developer"/>
    <s v="David Wu"/>
    <s v="nola.moss@bilearner.com"/>
    <s v="Terminated"/>
    <n v="0"/>
    <n v="1"/>
    <x v="0"/>
    <s v="Temporary"/>
    <s v="Contract Termination"/>
    <x v="2"/>
    <x v="3"/>
    <s v="General - Con"/>
    <d v="1984-08-22T00:00:00"/>
    <n v="41"/>
    <s v="Mauritius"/>
    <s v="Mauritius"/>
    <s v="Foreman"/>
    <x v="0"/>
    <s v="Fully Meets"/>
    <x v="1"/>
    <n v="104924"/>
  </r>
  <r>
    <n v="1631"/>
    <s v="Chance"/>
    <s v="Braun"/>
    <d v="2023-06-17T00:00:00"/>
    <d v="2023-07-19T00:00:00"/>
    <n v="1"/>
    <x v="4"/>
    <s v="BI Developer"/>
    <s v="Jessica Peters"/>
    <s v="chance.braun@bilearner.com"/>
    <s v="Terminated"/>
    <n v="0"/>
    <n v="1"/>
    <x v="1"/>
    <s v="Full-Time"/>
    <s v="Move/Relocation"/>
    <x v="1"/>
    <x v="3"/>
    <s v="Executive"/>
    <d v="1988-04-29T00:00:00"/>
    <n v="37"/>
    <s v="Mauritius"/>
    <s v="Mauritius"/>
    <s v="Executive Assistant"/>
    <x v="0"/>
    <s v="Fully Meets"/>
    <x v="1"/>
    <n v="106488"/>
  </r>
  <r>
    <n v="1632"/>
    <s v="Alma"/>
    <s v="Pennington"/>
    <d v="2022-01-14T00:00:00"/>
    <m/>
    <n v="44"/>
    <x v="1"/>
    <s v="BI Developer"/>
    <s v="Mary Lewis"/>
    <s v="alma.pennington@bilearner.com"/>
    <s v="Active"/>
    <n v="1"/>
    <n v="0"/>
    <x v="1"/>
    <s v="Full-Time"/>
    <m/>
    <x v="0"/>
    <x v="3"/>
    <s v="Field Operations"/>
    <d v="1990-09-11T00:00:00"/>
    <n v="35"/>
    <s v="Mauritius"/>
    <s v="Mauritius"/>
    <s v="Driller"/>
    <x v="0"/>
    <s v="Fully Meets"/>
    <x v="1"/>
    <n v="162912"/>
  </r>
  <r>
    <n v="1633"/>
    <s v="Miley"/>
    <s v="French"/>
    <d v="2018-10-22T00:00:00"/>
    <d v="2019-03-13T00:00:00"/>
    <n v="4"/>
    <x v="4"/>
    <s v="Area Sales Manager"/>
    <s v="Sandra Gardner"/>
    <s v="miley.french@bilearner.com"/>
    <s v="Active"/>
    <n v="1"/>
    <n v="0"/>
    <x v="0"/>
    <s v="Temporary"/>
    <m/>
    <x v="0"/>
    <x v="3"/>
    <s v="Field Operations"/>
    <d v="1988-01-18T00:00:00"/>
    <n v="37"/>
    <s v="Mauritius"/>
    <s v="Mauritius"/>
    <s v="Laborer"/>
    <x v="0"/>
    <s v="Fully Meets"/>
    <x v="1"/>
    <n v="319999.92"/>
  </r>
  <r>
    <n v="1634"/>
    <s v="Kole"/>
    <s v="Levine"/>
    <d v="2021-10-17T00:00:00"/>
    <d v="2022-11-13T00:00:00"/>
    <n v="12"/>
    <x v="2"/>
    <s v="Area Sales Manager"/>
    <s v="Bethany Jackson"/>
    <s v="kole.levine@bilearner.com"/>
    <s v="Active"/>
    <n v="1"/>
    <n v="0"/>
    <x v="0"/>
    <s v="Part-Time"/>
    <m/>
    <x v="0"/>
    <x v="0"/>
    <s v="Finance &amp; Accounting"/>
    <d v="1979-05-16T00:00:00"/>
    <n v="46"/>
    <s v="Mauritius"/>
    <s v="Mauritius"/>
    <s v="Administration"/>
    <x v="1"/>
    <s v="Fully Meets"/>
    <x v="1"/>
    <n v="116588"/>
  </r>
  <r>
    <n v="1635"/>
    <s v="Azul"/>
    <s v="Watkins"/>
    <d v="2021-10-19T00:00:00"/>
    <d v="2023-04-10T00:00:00"/>
    <n v="17"/>
    <x v="2"/>
    <s v="Area Sales Manager"/>
    <s v="Alexandra Harvey"/>
    <s v="azul.watkins@bilearner.com"/>
    <s v="Active"/>
    <n v="1"/>
    <n v="0"/>
    <x v="1"/>
    <s v="Part-Time"/>
    <m/>
    <x v="0"/>
    <x v="3"/>
    <s v="Safety"/>
    <d v="1989-03-17T00:00:00"/>
    <n v="36"/>
    <s v="Mauritius"/>
    <s v="Mauritius"/>
    <s v="Safety"/>
    <x v="1"/>
    <s v="Fully Meets"/>
    <x v="1"/>
    <n v="94152"/>
  </r>
  <r>
    <n v="1636"/>
    <s v="Landen"/>
    <s v="Blanchard"/>
    <d v="2018-10-16T00:00:00"/>
    <d v="2018-12-17T00:00:00"/>
    <n v="2"/>
    <x v="4"/>
    <s v="Sales Manager"/>
    <s v="Donna Gomez"/>
    <s v="landen.blanchard@bilearner.com"/>
    <s v="Active"/>
    <n v="1"/>
    <n v="0"/>
    <x v="0"/>
    <s v="Part-Time"/>
    <m/>
    <x v="0"/>
    <x v="4"/>
    <s v="Aerial"/>
    <d v="1997-04-16T00:00:00"/>
    <n v="28"/>
    <s v="Mauritius"/>
    <s v="Mauritius"/>
    <s v="Lineman"/>
    <x v="1"/>
    <s v="Fully Meets"/>
    <x v="1"/>
    <n v="169440"/>
  </r>
  <r>
    <n v="1637"/>
    <s v="Leroy"/>
    <s v="Norman"/>
    <d v="2020-04-26T00:00:00"/>
    <d v="2020-07-21T00:00:00"/>
    <n v="2"/>
    <x v="4"/>
    <s v="Sales Manager"/>
    <s v="Mr. Keith Smith DVM"/>
    <s v="leroy.norman@bilearner.com"/>
    <s v="Active"/>
    <n v="1"/>
    <n v="0"/>
    <x v="1"/>
    <s v="Part-Time"/>
    <m/>
    <x v="0"/>
    <x v="4"/>
    <s v="General - Con"/>
    <d v="1995-05-07T00:00:00"/>
    <n v="30"/>
    <s v="Mauritius"/>
    <s v="Mauritius"/>
    <s v="Foreman"/>
    <x v="1"/>
    <s v="Fully Meets"/>
    <x v="1"/>
    <n v="107136"/>
  </r>
  <r>
    <n v="1638"/>
    <s v="Nikhil"/>
    <s v="Pineda"/>
    <d v="2020-01-22T00:00:00"/>
    <d v="2022-10-26T00:00:00"/>
    <n v="33"/>
    <x v="1"/>
    <s v="Sales Manager"/>
    <s v="Miss Andrea Robertson"/>
    <s v="nikhil.pineda@bilearner.com"/>
    <s v="Active"/>
    <n v="1"/>
    <n v="0"/>
    <x v="1"/>
    <s v="Full-Time"/>
    <m/>
    <x v="0"/>
    <x v="0"/>
    <s v="Finance &amp; Accounting"/>
    <d v="1996-03-14T00:00:00"/>
    <n v="29"/>
    <s v="Mauritius"/>
    <s v="Mauritius"/>
    <s v="Accounting"/>
    <x v="1"/>
    <s v="Fully Meets"/>
    <x v="1"/>
    <n v="252936"/>
  </r>
  <r>
    <n v="1639"/>
    <s v="Kadence"/>
    <s v="Simon"/>
    <d v="2022-03-30T00:00:00"/>
    <d v="2022-07-21T00:00:00"/>
    <n v="3"/>
    <x v="4"/>
    <s v="BI Director"/>
    <s v="Robert Ford"/>
    <s v="kadence.simon@bilearner.com"/>
    <s v="Terminated"/>
    <n v="0"/>
    <n v="1"/>
    <x v="1"/>
    <s v="Full-Time"/>
    <s v="Move/Relocation"/>
    <x v="1"/>
    <x v="3"/>
    <s v="Field Operations"/>
    <d v="1997-01-14T00:00:00"/>
    <n v="28"/>
    <s v="Mauritius"/>
    <s v="Mauritius"/>
    <s v="Technician"/>
    <x v="1"/>
    <s v="Fully Meets"/>
    <x v="1"/>
    <n v="185640"/>
  </r>
  <r>
    <n v="1640"/>
    <s v="Elliot"/>
    <s v="Phillips"/>
    <d v="2021-05-29T00:00:00"/>
    <d v="2022-09-03T00:00:00"/>
    <n v="15"/>
    <x v="2"/>
    <s v="BI Developer"/>
    <s v="Christopher Meyer"/>
    <s v="elliot.phillips@bilearner.com"/>
    <s v="Terminated"/>
    <n v="0"/>
    <n v="1"/>
    <x v="0"/>
    <s v="Full-Time"/>
    <s v="Early release of contract"/>
    <x v="2"/>
    <x v="3"/>
    <s v="Engineers"/>
    <d v="1975-06-23T00:00:00"/>
    <n v="50"/>
    <s v="Mauritius"/>
    <s v="Mauritius"/>
    <s v="Field Project Manager"/>
    <x v="0"/>
    <s v="Fully Meets"/>
    <x v="1"/>
    <n v="624000"/>
  </r>
  <r>
    <n v="1641"/>
    <s v="Taniya"/>
    <s v="Daniels"/>
    <d v="2023-03-09T00:00:00"/>
    <d v="2023-05-30T00:00:00"/>
    <n v="2"/>
    <x v="4"/>
    <s v="BI Developer"/>
    <s v="Daniel Cooke"/>
    <s v="taniya.daniels@bilearner.com"/>
    <s v="Terminated"/>
    <n v="0"/>
    <n v="1"/>
    <x v="2"/>
    <s v="Temporary"/>
    <s v="Move/Relocation"/>
    <x v="1"/>
    <x v="3"/>
    <s v="Field Operations"/>
    <d v="1989-12-04T00:00:00"/>
    <n v="35"/>
    <s v="Canada"/>
    <s v="Toronto"/>
    <s v="Laborer"/>
    <x v="0"/>
    <s v="Fully Meets"/>
    <x v="1"/>
    <n v="138000"/>
  </r>
  <r>
    <n v="1642"/>
    <s v="Julia"/>
    <s v="Jimenez"/>
    <d v="2019-11-22T00:00:00"/>
    <d v="2019-12-28T00:00:00"/>
    <n v="1"/>
    <x v="4"/>
    <s v="BI Developer"/>
    <s v="Jennifer Davies"/>
    <s v="julia.jimenez@bilearner.com"/>
    <s v="Terminated"/>
    <n v="0"/>
    <n v="1"/>
    <x v="0"/>
    <s v="Part-Time"/>
    <s v="Contract Termination"/>
    <x v="2"/>
    <x v="3"/>
    <s v="Wireline Construction"/>
    <d v="1981-05-24T00:00:00"/>
    <n v="44"/>
    <s v="Mauritius"/>
    <s v="Mauritius"/>
    <s v="Project Manager"/>
    <x v="0"/>
    <s v="Fully Meets"/>
    <x v="1"/>
    <n v="107448"/>
  </r>
  <r>
    <n v="1643"/>
    <s v="Kamden"/>
    <s v="Paul"/>
    <d v="2019-04-07T00:00:00"/>
    <d v="2020-12-22T00:00:00"/>
    <n v="20"/>
    <x v="2"/>
    <s v="Area Sales Manager"/>
    <s v="Christopher King"/>
    <s v="kamden.paul@bilearner.com"/>
    <s v="Active"/>
    <n v="1"/>
    <n v="0"/>
    <x v="1"/>
    <s v="Full-Time"/>
    <m/>
    <x v="0"/>
    <x v="3"/>
    <s v="Aerial"/>
    <d v="1985-07-02T00:00:00"/>
    <n v="40"/>
    <s v="Mauritius"/>
    <s v="Mauritius"/>
    <s v="Supervisor"/>
    <x v="1"/>
    <s v="Fully Meets"/>
    <x v="1"/>
    <n v="91536"/>
  </r>
  <r>
    <n v="1644"/>
    <s v="Octavio"/>
    <s v="Hicks"/>
    <d v="2023-03-23T00:00:00"/>
    <d v="2023-03-28T00:00:00"/>
    <n v="0"/>
    <x v="4"/>
    <s v="Area Sales Manager"/>
    <s v="Jasmine Mclaughlin"/>
    <s v="octavio.hicks@bilearner.com"/>
    <s v="Active"/>
    <n v="1"/>
    <n v="0"/>
    <x v="0"/>
    <s v="Temporary"/>
    <m/>
    <x v="0"/>
    <x v="3"/>
    <s v="Aerial"/>
    <d v="1965-03-06T00:00:00"/>
    <n v="60"/>
    <s v="Mauritius"/>
    <s v="Mauritius"/>
    <s v="Foreman"/>
    <x v="1"/>
    <s v="Fully Meets"/>
    <x v="1"/>
    <n v="156528"/>
  </r>
  <r>
    <n v="1645"/>
    <s v="Jaidyn"/>
    <s v="Malone"/>
    <d v="2021-02-18T00:00:00"/>
    <d v="2022-10-28T00:00:00"/>
    <n v="20"/>
    <x v="2"/>
    <s v="Area Sales Manager"/>
    <s v="Jennifer Briggs"/>
    <s v="jaidyn.malone@bilearner.com"/>
    <s v="Active"/>
    <n v="1"/>
    <n v="0"/>
    <x v="2"/>
    <s v="Temporary"/>
    <m/>
    <x v="0"/>
    <x v="3"/>
    <s v="Fielders"/>
    <d v="1984-01-02T00:00:00"/>
    <n v="41"/>
    <s v="Mauritius"/>
    <s v="Mauritius"/>
    <s v="Engineer"/>
    <x v="1"/>
    <s v="Fully Meets"/>
    <x v="1"/>
    <n v="203352"/>
  </r>
  <r>
    <n v="1646"/>
    <s v="Cora"/>
    <s v="Perez"/>
    <d v="2019-04-05T00:00:00"/>
    <d v="2021-05-07T00:00:00"/>
    <n v="25"/>
    <x v="1"/>
    <s v="Sales Manager"/>
    <s v="Carol Morales"/>
    <s v="cora.perez@bilearner.com"/>
    <s v="Active"/>
    <n v="1"/>
    <n v="0"/>
    <x v="0"/>
    <s v="Full-Time"/>
    <m/>
    <x v="0"/>
    <x v="4"/>
    <s v="General - Sga"/>
    <d v="1997-09-30T00:00:00"/>
    <n v="28"/>
    <s v="Mauritius"/>
    <s v="Mauritius"/>
    <s v="Engineer"/>
    <x v="1"/>
    <s v="Fully Meets"/>
    <x v="1"/>
    <n v="114048"/>
  </r>
  <r>
    <n v="1647"/>
    <s v="Isis"/>
    <s v="Ayala"/>
    <d v="2019-10-23T00:00:00"/>
    <d v="2022-07-09T00:00:00"/>
    <n v="32"/>
    <x v="1"/>
    <s v="Sales Manager"/>
    <s v="Johnny Parker"/>
    <s v="isis.ayala@bilearner.com"/>
    <s v="Active"/>
    <n v="1"/>
    <n v="0"/>
    <x v="0"/>
    <s v="Part-Time"/>
    <m/>
    <x v="0"/>
    <x v="3"/>
    <s v="Catv"/>
    <d v="1989-11-24T00:00:00"/>
    <n v="35"/>
    <s v="Mauritius"/>
    <s v="Mauritius"/>
    <s v="Foreman"/>
    <x v="1"/>
    <s v="Fully Meets"/>
    <x v="1"/>
    <n v="104736"/>
  </r>
  <r>
    <n v="1648"/>
    <s v="Charlee"/>
    <s v="Calhoun"/>
    <d v="2021-05-14T00:00:00"/>
    <m/>
    <n v="52"/>
    <x v="1"/>
    <s v="Sales Manager"/>
    <s v="Karen Cordova"/>
    <s v="charlee.calhoun@bilearner.com"/>
    <s v="Active"/>
    <n v="1"/>
    <n v="0"/>
    <x v="2"/>
    <s v="Part-Time"/>
    <m/>
    <x v="0"/>
    <x v="2"/>
    <s v="Aerial"/>
    <d v="1996-04-14T00:00:00"/>
    <n v="29"/>
    <s v="Mauritius"/>
    <s v="Mauritius"/>
    <s v="Driver"/>
    <x v="1"/>
    <s v="Fully Meets"/>
    <x v="1"/>
    <n v="244800"/>
  </r>
  <r>
    <n v="1649"/>
    <s v="Walter"/>
    <s v="Pruitt"/>
    <d v="2019-03-19T00:00:00"/>
    <m/>
    <n v="78"/>
    <x v="0"/>
    <s v="CIO"/>
    <s v="Diana Schmitt"/>
    <s v="walter.pruitt@bilearner.com"/>
    <s v="Active"/>
    <n v="1"/>
    <n v="0"/>
    <x v="1"/>
    <s v="Part-Time"/>
    <m/>
    <x v="0"/>
    <x v="3"/>
    <s v="Wireline Construction"/>
    <d v="1994-09-18T00:00:00"/>
    <n v="31"/>
    <s v="Mauritius"/>
    <s v="Mauritius"/>
    <s v="Groundman"/>
    <x v="1"/>
    <s v="Fully Meets"/>
    <x v="1"/>
    <n v="221304"/>
  </r>
  <r>
    <n v="1650"/>
    <s v="Julie"/>
    <s v="Harrington"/>
    <d v="2019-05-08T00:00:00"/>
    <d v="2020-10-01T00:00:00"/>
    <n v="16"/>
    <x v="2"/>
    <s v="BI Director"/>
    <s v="Courtney Chang"/>
    <s v="julie.harrington@bilearner.com"/>
    <s v="Terminated"/>
    <n v="0"/>
    <n v="1"/>
    <x v="2"/>
    <s v="Temporary"/>
    <s v="Move/Relocation"/>
    <x v="1"/>
    <x v="3"/>
    <s v="Engineers"/>
    <d v="2000-04-25T00:00:00"/>
    <n v="25"/>
    <s v="Mauritius"/>
    <s v="Mauritius"/>
    <s v="Technician"/>
    <x v="1"/>
    <s v="Fully Meets"/>
    <x v="1"/>
    <n v="214999.92"/>
  </r>
  <r>
    <n v="1651"/>
    <s v="Amara"/>
    <s v="Wood"/>
    <d v="2019-10-05T00:00:00"/>
    <d v="2023-05-21T00:00:00"/>
    <n v="43"/>
    <x v="1"/>
    <s v="BI Developer"/>
    <s v="Patricia Moore"/>
    <s v="amara.wood@bilearner.com"/>
    <s v="Terminated"/>
    <n v="0"/>
    <n v="1"/>
    <x v="2"/>
    <s v="Temporary"/>
    <s v="Performance Issue"/>
    <x v="2"/>
    <x v="3"/>
    <s v="Aerial"/>
    <d v="1997-10-31T00:00:00"/>
    <n v="27"/>
    <s v="Mauritius"/>
    <s v="Mauritius"/>
    <s v="Laborer"/>
    <x v="0"/>
    <s v="Fully Meets"/>
    <x v="1"/>
    <n v="98417"/>
  </r>
  <r>
    <n v="1652"/>
    <s v="Nevaeh"/>
    <s v="Ponce"/>
    <d v="2021-11-29T00:00:00"/>
    <d v="2022-05-31T00:00:00"/>
    <n v="6"/>
    <x v="3"/>
    <s v="BI Developer"/>
    <s v="Tiffany Cantrell"/>
    <s v="nevaeh.ponce@bilearner.com"/>
    <s v="Terminated"/>
    <n v="0"/>
    <n v="1"/>
    <x v="1"/>
    <s v="Full-Time"/>
    <s v="Move/Relocation"/>
    <x v="1"/>
    <x v="3"/>
    <s v="Field Operations"/>
    <d v="1978-04-28T00:00:00"/>
    <n v="47"/>
    <s v="Mauritius"/>
    <s v="Mauritius"/>
    <s v="Driver"/>
    <x v="0"/>
    <s v="Fully Meets"/>
    <x v="1"/>
    <n v="107904"/>
  </r>
  <r>
    <n v="1653"/>
    <s v="Greta"/>
    <s v="Fields"/>
    <d v="2018-11-06T00:00:00"/>
    <d v="2019-12-26T00:00:00"/>
    <n v="13"/>
    <x v="2"/>
    <s v="Area Sales Manager"/>
    <s v="Alyssa Gutierrez"/>
    <s v="greta.fields@bilearner.com"/>
    <s v="Active"/>
    <n v="1"/>
    <n v="0"/>
    <x v="2"/>
    <s v="Temporary"/>
    <m/>
    <x v="0"/>
    <x v="3"/>
    <s v="Field Operations"/>
    <d v="1960-10-17T00:00:00"/>
    <n v="64"/>
    <s v="Mauritius"/>
    <s v="Mauritius"/>
    <s v="Foreman"/>
    <x v="1"/>
    <s v="Fully Meets"/>
    <x v="1"/>
    <n v="222072"/>
  </r>
  <r>
    <n v="1654"/>
    <s v="Zackery"/>
    <s v="Hess"/>
    <d v="2021-07-27T00:00:00"/>
    <d v="2021-11-23T00:00:00"/>
    <n v="3"/>
    <x v="4"/>
    <s v="Area Sales Manager"/>
    <s v="Raymond Walsh"/>
    <s v="zackery.hess@bilearner.com"/>
    <s v="Active"/>
    <n v="1"/>
    <n v="0"/>
    <x v="1"/>
    <s v="Temporary"/>
    <m/>
    <x v="0"/>
    <x v="3"/>
    <s v="Engineers"/>
    <d v="1990-11-12T00:00:00"/>
    <n v="34"/>
    <s v="Mauritius"/>
    <s v="Mauritius"/>
    <s v="Administrative"/>
    <x v="1"/>
    <s v="Fully Meets"/>
    <x v="1"/>
    <n v="93864"/>
  </r>
  <r>
    <n v="1655"/>
    <s v="Chloe"/>
    <s v="Gould"/>
    <d v="2023-07-18T00:00:00"/>
    <m/>
    <n v="26"/>
    <x v="1"/>
    <s v="Area Sales Manager"/>
    <s v="Lisa Thompson"/>
    <s v="chloe.gould@bilearner.com"/>
    <s v="Active"/>
    <n v="1"/>
    <n v="0"/>
    <x v="2"/>
    <s v="Temporary"/>
    <m/>
    <x v="0"/>
    <x v="3"/>
    <s v="Wireline Construction"/>
    <d v="1987-02-13T00:00:00"/>
    <n v="38"/>
    <s v="Mauritius"/>
    <s v="Mauritius"/>
    <s v="Project Manager"/>
    <x v="1"/>
    <s v="Fully Meets"/>
    <x v="1"/>
    <n v="177072"/>
  </r>
  <r>
    <n v="1656"/>
    <s v="Elyse"/>
    <s v="Chandler"/>
    <d v="2022-09-04T00:00:00"/>
    <m/>
    <n v="37"/>
    <x v="1"/>
    <s v="Senior BI Developer"/>
    <s v="Jessica Morgan"/>
    <s v="elyse.chandler@bilearner.com"/>
    <s v="Active"/>
    <n v="1"/>
    <n v="0"/>
    <x v="2"/>
    <s v="Temporary"/>
    <m/>
    <x v="0"/>
    <x v="4"/>
    <s v="Field Operations"/>
    <d v="1985-07-07T00:00:00"/>
    <n v="40"/>
    <s v="Mauritius"/>
    <s v="Mauritius"/>
    <s v="Tower Hand"/>
    <x v="1"/>
    <s v="Fully Meets"/>
    <x v="1"/>
    <n v="223344"/>
  </r>
  <r>
    <n v="1657"/>
    <s v="Isaias"/>
    <s v="Briggs"/>
    <d v="2019-05-24T00:00:00"/>
    <m/>
    <n v="76"/>
    <x v="0"/>
    <s v="Sales Manager"/>
    <s v="Tristan Hutchinson"/>
    <s v="isaias.briggs@bilearner.com"/>
    <s v="Active"/>
    <n v="1"/>
    <n v="0"/>
    <x v="0"/>
    <s v="Part-Time"/>
    <m/>
    <x v="0"/>
    <x v="3"/>
    <s v="Engineers"/>
    <d v="1986-12-04T00:00:00"/>
    <n v="38"/>
    <s v="Mauritius"/>
    <s v="Mauritius"/>
    <s v="Engineer"/>
    <x v="1"/>
    <s v="Fully Meets"/>
    <x v="1"/>
    <n v="174456"/>
  </r>
  <r>
    <n v="1658"/>
    <s v="Allison"/>
    <s v="Frank"/>
    <d v="2019-11-03T00:00:00"/>
    <m/>
    <n v="71"/>
    <x v="0"/>
    <s v="Sales Manager"/>
    <s v="Aaron Willis"/>
    <s v="allison.frank@bilearner.com"/>
    <s v="Active"/>
    <n v="1"/>
    <n v="0"/>
    <x v="0"/>
    <s v="Part-Time"/>
    <m/>
    <x v="0"/>
    <x v="3"/>
    <s v="Field Operations"/>
    <d v="1993-07-08T00:00:00"/>
    <n v="32"/>
    <s v="Mauritius"/>
    <s v="Mauritius"/>
    <s v="Laborer"/>
    <x v="1"/>
    <s v="Fully Meets"/>
    <x v="1"/>
    <n v="144744"/>
  </r>
  <r>
    <n v="1659"/>
    <s v="Joaquin"/>
    <s v="Hahn"/>
    <d v="2019-11-26T00:00:00"/>
    <d v="2021-03-19T00:00:00"/>
    <n v="15"/>
    <x v="2"/>
    <s v="Sales Manager"/>
    <s v="Keith Fleming"/>
    <s v="joaquin.hahn@bilearner.com"/>
    <s v="Active"/>
    <n v="1"/>
    <n v="0"/>
    <x v="1"/>
    <s v="Part-Time"/>
    <m/>
    <x v="0"/>
    <x v="2"/>
    <s v="Field Operations"/>
    <d v="1993-06-30T00:00:00"/>
    <n v="32"/>
    <s v="Mauritius"/>
    <s v="Mauritius"/>
    <s v="Laborer"/>
    <x v="0"/>
    <s v="Fully Meets"/>
    <x v="1"/>
    <n v="105781"/>
  </r>
  <r>
    <n v="1660"/>
    <s v="Drake"/>
    <s v="Nicholson"/>
    <d v="2022-08-09T00:00:00"/>
    <d v="2022-09-01T00:00:00"/>
    <n v="0"/>
    <x v="4"/>
    <s v="CIO"/>
    <s v="Whitney Miller"/>
    <s v="drake.nicholson@bilearner.com"/>
    <s v="Terminated"/>
    <n v="0"/>
    <n v="1"/>
    <x v="0"/>
    <s v="Full-Time"/>
    <s v="Contract Termination"/>
    <x v="2"/>
    <x v="3"/>
    <s v="General - Con"/>
    <d v="1991-03-13T00:00:00"/>
    <n v="34"/>
    <s v="Mauritius"/>
    <s v="Mauritius"/>
    <s v="Technician"/>
    <x v="1"/>
    <s v="Fully Meets"/>
    <x v="1"/>
    <n v="96500"/>
  </r>
  <r>
    <n v="1661"/>
    <s v="Kenna"/>
    <s v="Porter"/>
    <d v="2019-03-19T00:00:00"/>
    <m/>
    <n v="78"/>
    <x v="0"/>
    <s v="BI Director"/>
    <s v="Christina Randall"/>
    <s v="kenna.porter@bilearner.com"/>
    <s v="Active"/>
    <n v="1"/>
    <n v="0"/>
    <x v="0"/>
    <s v="Full-Time"/>
    <m/>
    <x v="0"/>
    <x v="0"/>
    <s v="Finance &amp; Accounting"/>
    <d v="1983-10-20T00:00:00"/>
    <n v="41"/>
    <s v="Mauritius"/>
    <s v="Mauritius"/>
    <s v="Clerk"/>
    <x v="1"/>
    <s v="Fully Meets"/>
    <x v="1"/>
    <n v="171000"/>
  </r>
  <r>
    <n v="1662"/>
    <s v="Peter"/>
    <s v="Wong"/>
    <d v="2018-11-25T00:00:00"/>
    <m/>
    <n v="82"/>
    <x v="0"/>
    <s v="BI Developer"/>
    <s v="William Lloyd"/>
    <s v="peter.wong@bilearner.com"/>
    <s v="Active"/>
    <n v="1"/>
    <n v="0"/>
    <x v="0"/>
    <s v="Full-Time"/>
    <m/>
    <x v="0"/>
    <x v="3"/>
    <s v="Engineers"/>
    <d v="1989-07-06T00:00:00"/>
    <n v="36"/>
    <s v="Mauritius"/>
    <s v="Mauritius"/>
    <s v="Engineer"/>
    <x v="0"/>
    <s v="Fully Meets"/>
    <x v="1"/>
    <n v="54879"/>
  </r>
  <r>
    <n v="1663"/>
    <s v="Fatima"/>
    <s v="Pennington"/>
    <d v="2022-04-10T00:00:00"/>
    <d v="2023-04-03T00:00:00"/>
    <n v="11"/>
    <x v="3"/>
    <s v="BI Developer"/>
    <s v="Mrs. Jennifer Hughes"/>
    <s v="fatima.pennington@bilearner.com"/>
    <s v="Terminated"/>
    <n v="0"/>
    <n v="1"/>
    <x v="1"/>
    <s v="Full-Time"/>
    <s v="Performance Issue"/>
    <x v="2"/>
    <x v="3"/>
    <s v="Aerial"/>
    <d v="1979-02-20T00:00:00"/>
    <n v="46"/>
    <s v="Mauritius"/>
    <s v="Mauritius"/>
    <s v="Lineman"/>
    <x v="0"/>
    <s v="Fully Meets"/>
    <x v="1"/>
    <n v="22300.77"/>
  </r>
  <r>
    <n v="1664"/>
    <s v="Lainey"/>
    <s v="Ayers"/>
    <d v="2021-04-02T00:00:00"/>
    <m/>
    <n v="54"/>
    <x v="1"/>
    <s v="Area Sales Manager"/>
    <s v="Jordan Bennett"/>
    <s v="lainey.ayers@bilearner.com"/>
    <s v="Active"/>
    <n v="1"/>
    <n v="0"/>
    <x v="1"/>
    <s v="Full-Time"/>
    <m/>
    <x v="0"/>
    <x v="3"/>
    <s v="Splicing"/>
    <d v="1995-07-31T00:00:00"/>
    <n v="30"/>
    <s v="Mauritius"/>
    <s v="Mauritius"/>
    <s v="Laborer"/>
    <x v="1"/>
    <s v="Fully Meets"/>
    <x v="1"/>
    <n v="132343"/>
  </r>
  <r>
    <n v="1665"/>
    <s v="Tania"/>
    <s v="Jennings"/>
    <d v="2019-12-22T00:00:00"/>
    <m/>
    <n v="69"/>
    <x v="0"/>
    <s v="Area Sales Manager"/>
    <s v="Jonathan Taylor"/>
    <s v="tania.jennings@bilearner.com"/>
    <s v="Active"/>
    <n v="1"/>
    <n v="0"/>
    <x v="0"/>
    <s v="Part-Time"/>
    <m/>
    <x v="0"/>
    <x v="3"/>
    <s v="Project Management - Con"/>
    <d v="2002-05-21T00:00:00"/>
    <n v="23"/>
    <s v="Mauritius"/>
    <s v="Mauritius"/>
    <s v="Coordinator"/>
    <x v="1"/>
    <s v="Fully Meets"/>
    <x v="1"/>
    <n v="161028"/>
  </r>
  <r>
    <n v="1666"/>
    <s v="Kara"/>
    <s v="Ferrell"/>
    <d v="2021-08-14T00:00:00"/>
    <m/>
    <n v="49"/>
    <x v="1"/>
    <s v="Area Sales Manager"/>
    <s v="Alexis Johns"/>
    <s v="kara.ferrell@bilearner.com"/>
    <s v="Active"/>
    <n v="1"/>
    <n v="0"/>
    <x v="1"/>
    <s v="Part-Time"/>
    <m/>
    <x v="0"/>
    <x v="3"/>
    <s v="General - Con"/>
    <d v="1989-10-20T00:00:00"/>
    <n v="35"/>
    <s v="Mauritius"/>
    <s v="Mauritius"/>
    <s v="Locator"/>
    <x v="1"/>
    <s v="Fully Meets"/>
    <x v="1"/>
    <n v="70413.240000000005"/>
  </r>
  <r>
    <n v="1667"/>
    <s v="George"/>
    <s v="Sheppard"/>
    <d v="2018-08-28T00:00:00"/>
    <m/>
    <n v="85"/>
    <x v="0"/>
    <s v="Senior BI Developer"/>
    <s v="Gloria Franklin"/>
    <s v="george.sheppard@bilearner.com"/>
    <s v="Active"/>
    <n v="1"/>
    <n v="0"/>
    <x v="1"/>
    <s v="Full-Time"/>
    <m/>
    <x v="0"/>
    <x v="4"/>
    <s v="Splicing"/>
    <d v="1997-11-03T00:00:00"/>
    <n v="27"/>
    <s v="Mauritius"/>
    <s v="Mauritius"/>
    <s v="Splicer"/>
    <x v="1"/>
    <s v="Fully Meets"/>
    <x v="1"/>
    <n v="43000.800000000003"/>
  </r>
  <r>
    <n v="1668"/>
    <s v="Taniyah"/>
    <s v="Mcmillan"/>
    <d v="2023-07-10T00:00:00"/>
    <m/>
    <n v="26"/>
    <x v="1"/>
    <s v="Senior BI Developer"/>
    <s v="Eric Mcclain"/>
    <s v="taniyah.mcmillan@bilearner.com"/>
    <s v="Active"/>
    <n v="1"/>
    <n v="0"/>
    <x v="2"/>
    <s v="Part-Time"/>
    <m/>
    <x v="0"/>
    <x v="4"/>
    <s v="Aerial"/>
    <d v="2001-04-04T00:00:00"/>
    <n v="24"/>
    <s v="Mauritius"/>
    <s v="Mauritius"/>
    <s v="Laborer"/>
    <x v="1"/>
    <s v="Fully Meets"/>
    <x v="1"/>
    <n v="54888"/>
  </r>
  <r>
    <n v="1669"/>
    <s v="Kole"/>
    <s v="Avila"/>
    <d v="2020-09-18T00:00:00"/>
    <m/>
    <n v="60"/>
    <x v="0"/>
    <s v="Sales Manager"/>
    <s v="Olivia Barton"/>
    <s v="kole.avila@bilearner.com"/>
    <s v="Active"/>
    <n v="1"/>
    <n v="0"/>
    <x v="2"/>
    <s v="Temporary"/>
    <m/>
    <x v="0"/>
    <x v="3"/>
    <s v="Field Operations"/>
    <d v="1982-03-24T00:00:00"/>
    <n v="43"/>
    <s v="Mauritius"/>
    <s v="Mauritius"/>
    <s v="Executive Assistant"/>
    <x v="1"/>
    <s v="Fully Meets"/>
    <x v="1"/>
    <n v="47268"/>
  </r>
  <r>
    <n v="1670"/>
    <s v="Ernest"/>
    <s v="Munoz"/>
    <d v="2019-07-18T00:00:00"/>
    <m/>
    <n v="74"/>
    <x v="0"/>
    <s v="Sales Manager"/>
    <s v="Bethany Norris"/>
    <s v="ernest.munoz@bilearner.com"/>
    <s v="Active"/>
    <n v="1"/>
    <n v="0"/>
    <x v="0"/>
    <s v="Full-Time"/>
    <m/>
    <x v="0"/>
    <x v="3"/>
    <s v="Splicing"/>
    <d v="1978-08-24T00:00:00"/>
    <n v="47"/>
    <s v="Mauritius"/>
    <s v="Mauritius"/>
    <s v="Laborer"/>
    <x v="0"/>
    <s v="Fully Meets"/>
    <x v="1"/>
    <n v="99636"/>
  </r>
  <r>
    <n v="1671"/>
    <s v="Rose"/>
    <s v="Jordan"/>
    <d v="2021-11-21T00:00:00"/>
    <d v="2021-12-12T00:00:00"/>
    <n v="0"/>
    <x v="4"/>
    <s v="Sales Manager"/>
    <s v="Anita Brown"/>
    <s v="rose.jordan@bilearner.com"/>
    <s v="Active"/>
    <n v="1"/>
    <n v="0"/>
    <x v="0"/>
    <s v="Full-Time"/>
    <m/>
    <x v="0"/>
    <x v="2"/>
    <s v="Project Management - Con"/>
    <d v="1993-11-26T00:00:00"/>
    <n v="31"/>
    <s v="Mauritius"/>
    <s v="Mauritius"/>
    <s v="Coordinator"/>
    <x v="0"/>
    <s v="Fully Meets"/>
    <x v="1"/>
    <n v="41268"/>
  </r>
  <r>
    <n v="1672"/>
    <s v="Amaris"/>
    <s v="Torres"/>
    <d v="2021-03-08T00:00:00"/>
    <m/>
    <n v="54"/>
    <x v="1"/>
    <s v="CIO"/>
    <s v="Emily Chen"/>
    <s v="amaris.torres@bilearner.com"/>
    <s v="Active"/>
    <n v="1"/>
    <n v="0"/>
    <x v="1"/>
    <s v="Part-Time"/>
    <m/>
    <x v="0"/>
    <x v="3"/>
    <s v="Field Operations"/>
    <d v="1972-12-21T00:00:00"/>
    <n v="52"/>
    <s v="Mauritius"/>
    <s v="Mauritius"/>
    <s v="Tester"/>
    <x v="1"/>
    <s v="Fully Meets"/>
    <x v="1"/>
    <n v="59076"/>
  </r>
  <r>
    <n v="1673"/>
    <s v="Titus"/>
    <s v="Lowe"/>
    <d v="2019-08-21T00:00:00"/>
    <m/>
    <n v="73"/>
    <x v="0"/>
    <s v="BI Director"/>
    <s v="April Gallagher"/>
    <s v="titus.lowe@bilearner.com"/>
    <s v="Active"/>
    <n v="1"/>
    <n v="0"/>
    <x v="2"/>
    <s v="Full-Time"/>
    <m/>
    <x v="0"/>
    <x v="3"/>
    <s v="General - Con"/>
    <d v="1987-01-16T00:00:00"/>
    <n v="38"/>
    <s v="Mauritius"/>
    <s v="Mauritius"/>
    <s v="Laborer"/>
    <x v="0"/>
    <s v="Fully Meets"/>
    <x v="1"/>
    <n v="28593.24"/>
  </r>
  <r>
    <n v="1674"/>
    <s v="Savanah"/>
    <s v="Prince"/>
    <d v="2022-04-30T00:00:00"/>
    <d v="2023-06-09T00:00:00"/>
    <n v="13"/>
    <x v="2"/>
    <s v="BI Developer"/>
    <s v="Deborah White"/>
    <s v="savanah.prince@bilearner.com"/>
    <s v="Terminated"/>
    <n v="0"/>
    <n v="1"/>
    <x v="2"/>
    <s v="Full-Time"/>
    <s v="Performance Issue"/>
    <x v="2"/>
    <x v="3"/>
    <s v="Wireline Construction"/>
    <d v="2000-02-04T00:00:00"/>
    <n v="25"/>
    <s v="Mauritius"/>
    <s v="Mauritius"/>
    <s v="Laborer"/>
    <x v="0"/>
    <s v="Fully Meets"/>
    <x v="1"/>
    <n v="51797.279999999999"/>
  </r>
  <r>
    <n v="1675"/>
    <s v="Dawson"/>
    <s v="Pollard"/>
    <d v="2023-02-03T00:00:00"/>
    <d v="2023-04-16T00:00:00"/>
    <n v="2"/>
    <x v="4"/>
    <s v="Area Sales Manager"/>
    <s v="Crystal Garcia"/>
    <s v="dawson.pollard@bilearner.com"/>
    <s v="Active"/>
    <n v="1"/>
    <n v="0"/>
    <x v="1"/>
    <s v="Part-Time"/>
    <m/>
    <x v="0"/>
    <x v="3"/>
    <s v="Field Operations"/>
    <d v="1999-11-05T00:00:00"/>
    <n v="25"/>
    <s v="Mauritius"/>
    <s v="Mauritius"/>
    <s v="Technician"/>
    <x v="1"/>
    <s v="Fully Meets"/>
    <x v="1"/>
    <n v="69420"/>
  </r>
  <r>
    <n v="1676"/>
    <s v="Moises"/>
    <s v="Day"/>
    <d v="2023-05-08T00:00:00"/>
    <m/>
    <n v="28"/>
    <x v="1"/>
    <s v="Area Sales Manager"/>
    <s v="Jeremy Ewing"/>
    <s v="moises.day@bilearner.com"/>
    <s v="Active"/>
    <n v="1"/>
    <n v="0"/>
    <x v="2"/>
    <s v="Full-Time"/>
    <m/>
    <x v="0"/>
    <x v="3"/>
    <s v="Catv"/>
    <d v="1962-07-01T00:00:00"/>
    <n v="63"/>
    <s v="Mauritius"/>
    <s v="Mauritius"/>
    <s v="Foreman"/>
    <x v="1"/>
    <s v="Fully Meets"/>
    <x v="1"/>
    <n v="326568"/>
  </r>
  <r>
    <n v="1677"/>
    <s v="Sadie"/>
    <s v="Sheppard"/>
    <d v="2022-07-29T00:00:00"/>
    <m/>
    <n v="38"/>
    <x v="1"/>
    <s v="Area Sales Manager"/>
    <s v="Dillon Guerrero"/>
    <s v="sadie.sheppard@bilearner.com"/>
    <s v="Active"/>
    <n v="1"/>
    <n v="0"/>
    <x v="2"/>
    <s v="Part-Time"/>
    <m/>
    <x v="0"/>
    <x v="3"/>
    <s v="General - Con"/>
    <d v="1899-12-31T00:00:00"/>
    <n v="125"/>
    <s v="Mauritius"/>
    <s v="Mauritius"/>
    <s v="Foreman"/>
    <x v="0"/>
    <s v="Fully Meets"/>
    <x v="1"/>
    <n v="62364"/>
  </r>
  <r>
    <n v="1678"/>
    <s v="Soren"/>
    <s v="Coleman"/>
    <d v="2020-11-18T00:00:00"/>
    <d v="2021-05-22T00:00:00"/>
    <n v="6"/>
    <x v="3"/>
    <s v="Senior BI Developer"/>
    <s v="Barbara Boyd"/>
    <s v="soren.coleman@bilearner.com"/>
    <s v="Active"/>
    <n v="1"/>
    <n v="0"/>
    <x v="2"/>
    <s v="Part-Time"/>
    <m/>
    <x v="0"/>
    <x v="4"/>
    <s v="Field Operations"/>
    <d v="1995-02-03T00:00:00"/>
    <n v="30"/>
    <s v="Mauritius"/>
    <s v="Mauritius"/>
    <s v="Technician"/>
    <x v="0"/>
    <s v="Fully Meets"/>
    <x v="1"/>
    <n v="48000"/>
  </r>
  <r>
    <n v="1679"/>
    <s v="Sage"/>
    <s v="Morris"/>
    <d v="2021-05-16T00:00:00"/>
    <d v="2022-04-14T00:00:00"/>
    <n v="10"/>
    <x v="3"/>
    <s v="Senior BI Developer"/>
    <s v="Susan Barrett"/>
    <s v="sage.morris@bilearner.com"/>
    <s v="Active"/>
    <n v="1"/>
    <n v="0"/>
    <x v="2"/>
    <s v="Part-Time"/>
    <m/>
    <x v="0"/>
    <x v="4"/>
    <s v="Engineers"/>
    <d v="1990-11-20T00:00:00"/>
    <n v="34"/>
    <s v="Mauritius"/>
    <s v="Mauritius"/>
    <s v="Project Manager"/>
    <x v="1"/>
    <s v="Fully Meets"/>
    <x v="1"/>
    <n v="47448"/>
  </r>
  <r>
    <n v="1680"/>
    <s v="Lillian"/>
    <s v="Steele"/>
    <d v="2019-10-25T00:00:00"/>
    <d v="2020-10-16T00:00:00"/>
    <n v="11"/>
    <x v="3"/>
    <s v="Senior BI Developer"/>
    <s v="Anthony Foster"/>
    <s v="lillian.steele@bilearner.com"/>
    <s v="Active"/>
    <n v="1"/>
    <n v="0"/>
    <x v="1"/>
    <s v="Temporary"/>
    <m/>
    <x v="0"/>
    <x v="3"/>
    <s v="General - Con"/>
    <d v="1991-02-09T00:00:00"/>
    <n v="34"/>
    <s v="Malta"/>
    <s v="Malta"/>
    <s v="Laborer"/>
    <x v="1"/>
    <s v="Fully Meets"/>
    <x v="1"/>
    <n v="55356"/>
  </r>
  <r>
    <n v="1681"/>
    <s v="Deanna"/>
    <s v="Meza"/>
    <d v="2023-03-05T00:00:00"/>
    <d v="2023-05-04T00:00:00"/>
    <n v="1"/>
    <x v="4"/>
    <s v="Sales Manager"/>
    <s v="Jennifer Cook"/>
    <s v="deanna.meza@bilearner.com"/>
    <s v="Active"/>
    <n v="1"/>
    <n v="0"/>
    <x v="0"/>
    <s v="Temporary"/>
    <m/>
    <x v="0"/>
    <x v="3"/>
    <s v="Engineers"/>
    <d v="1990-11-28T00:00:00"/>
    <n v="34"/>
    <s v="Malta"/>
    <s v="Malta"/>
    <s v="Engineer"/>
    <x v="0"/>
    <s v="Fully Meets"/>
    <x v="1"/>
    <n v="32220"/>
  </r>
  <r>
    <n v="1682"/>
    <s v="Troy"/>
    <s v="Todd"/>
    <d v="2021-06-01T00:00:00"/>
    <m/>
    <n v="52"/>
    <x v="1"/>
    <s v="Sales Manager"/>
    <s v="Elizabeth Romero"/>
    <s v="troy.todd@bilearner.com"/>
    <s v="Active"/>
    <n v="1"/>
    <n v="0"/>
    <x v="2"/>
    <s v="Part-Time"/>
    <m/>
    <x v="0"/>
    <x v="3"/>
    <s v="Aerial"/>
    <d v="1992-02-05T00:00:00"/>
    <n v="33"/>
    <s v="Malta"/>
    <s v="Malta"/>
    <s v="Foreman"/>
    <x v="0"/>
    <s v="Fully Meets"/>
    <x v="1"/>
    <n v="37572"/>
  </r>
  <r>
    <n v="1683"/>
    <s v="Beckett"/>
    <s v="Shea"/>
    <d v="2022-01-22T00:00:00"/>
    <d v="2022-07-25T00:00:00"/>
    <n v="6"/>
    <x v="3"/>
    <s v="Sales Manager"/>
    <s v="Rebecca Davis"/>
    <s v="beckett.shea@bilearner.com"/>
    <s v="Terminated"/>
    <n v="0"/>
    <n v="1"/>
    <x v="1"/>
    <s v="Part-Time"/>
    <s v="Move/Relocation"/>
    <x v="1"/>
    <x v="2"/>
    <s v="Aerial"/>
    <d v="1977-02-03T00:00:00"/>
    <n v="48"/>
    <s v="Malta"/>
    <s v="Malta"/>
    <s v="Lineman"/>
    <x v="0"/>
    <s v="Fully Meets"/>
    <x v="1"/>
    <n v="120000"/>
  </r>
  <r>
    <n v="1684"/>
    <s v="Eve"/>
    <s v="Barker"/>
    <d v="2023-07-09T00:00:00"/>
    <d v="2023-07-31T00:00:00"/>
    <n v="0"/>
    <x v="4"/>
    <s v="CIO"/>
    <s v="Christopher Ayala"/>
    <s v="eve.barker@bilearner.com"/>
    <s v="Terminated"/>
    <n v="0"/>
    <n v="1"/>
    <x v="0"/>
    <s v="Part-Time"/>
    <s v="Contract Termination"/>
    <x v="2"/>
    <x v="3"/>
    <s v="Engineers"/>
    <d v="1971-04-23T00:00:00"/>
    <n v="54"/>
    <s v="Malta"/>
    <s v="Malta"/>
    <s v="Engineer"/>
    <x v="1"/>
    <s v="Fully Meets"/>
    <x v="1"/>
    <n v="45252"/>
  </r>
  <r>
    <n v="1685"/>
    <s v="Lillie"/>
    <s v="Wilkerson"/>
    <d v="2018-11-11T00:00:00"/>
    <d v="2019-05-27T00:00:00"/>
    <n v="6"/>
    <x v="3"/>
    <s v="BI Director"/>
    <s v="Jeremy Wright"/>
    <s v="lillie.wilkerson@bilearner.com"/>
    <s v="Terminated"/>
    <n v="0"/>
    <n v="1"/>
    <x v="1"/>
    <s v="Full-Time"/>
    <s v="Performance Issue"/>
    <x v="2"/>
    <x v="3"/>
    <s v="Aerial"/>
    <d v="2001-11-10T00:00:00"/>
    <n v="23"/>
    <s v="Malta"/>
    <s v="Malta"/>
    <s v="Foreman"/>
    <x v="0"/>
    <s v="Fully Meets"/>
    <x v="1"/>
    <n v="45252"/>
  </r>
  <r>
    <n v="1686"/>
    <s v="Alexis"/>
    <s v="Harrell"/>
    <d v="2021-01-05T00:00:00"/>
    <d v="2021-06-18T00:00:00"/>
    <n v="5"/>
    <x v="4"/>
    <s v="BI Developer"/>
    <s v="Jennifer Adams"/>
    <s v="alexis.harrell@bilearner.com"/>
    <s v="Active"/>
    <n v="1"/>
    <n v="0"/>
    <x v="0"/>
    <s v="Full-Time"/>
    <m/>
    <x v="0"/>
    <x v="0"/>
    <s v="Finance &amp; Accounting"/>
    <d v="1974-07-13T00:00:00"/>
    <n v="51"/>
    <s v="Malta"/>
    <s v="Malta"/>
    <s v="Intern"/>
    <x v="1"/>
    <s v="Fully Meets"/>
    <x v="1"/>
    <n v="106428"/>
  </r>
  <r>
    <n v="1687"/>
    <s v="Mylee"/>
    <s v="Snow"/>
    <d v="2022-11-25T00:00:00"/>
    <m/>
    <n v="34"/>
    <x v="1"/>
    <s v="Area Sales Manager"/>
    <s v="Charles Williamson"/>
    <s v="mylee.snow@bilearner.com"/>
    <s v="Active"/>
    <n v="1"/>
    <n v="0"/>
    <x v="2"/>
    <s v="Full-Time"/>
    <m/>
    <x v="0"/>
    <x v="3"/>
    <s v="Engineers"/>
    <d v="1974-06-19T00:00:00"/>
    <n v="51"/>
    <s v="Malta"/>
    <s v="Malta"/>
    <s v="Drafter"/>
    <x v="1"/>
    <s v="Fully Meets"/>
    <x v="1"/>
    <n v="56172"/>
  </r>
  <r>
    <n v="1688"/>
    <s v="Elsa"/>
    <s v="Mckenzie"/>
    <d v="2020-03-30T00:00:00"/>
    <d v="2023-07-21T00:00:00"/>
    <n v="39"/>
    <x v="1"/>
    <s v="Area Sales Manager"/>
    <s v="James Black"/>
    <s v="elsa.mckenzie@bilearner.com"/>
    <s v="Active"/>
    <n v="1"/>
    <n v="0"/>
    <x v="1"/>
    <s v="Full-Time"/>
    <m/>
    <x v="0"/>
    <x v="3"/>
    <s v="Shop (Fleet)"/>
    <d v="1970-07-29T00:00:00"/>
    <n v="55"/>
    <s v="Malta"/>
    <s v="Malta"/>
    <s v="Mechanic"/>
    <x v="1"/>
    <s v="Fully Meets"/>
    <x v="1"/>
    <n v="47568"/>
  </r>
  <r>
    <n v="1689"/>
    <s v="Kolby"/>
    <s v="Reed"/>
    <d v="2021-01-02T00:00:00"/>
    <d v="2022-09-22T00:00:00"/>
    <n v="20"/>
    <x v="2"/>
    <s v="Senior BI Developer"/>
    <s v="Wendy Palmer"/>
    <s v="kolby.reed@bilearner.com"/>
    <s v="Active"/>
    <n v="1"/>
    <n v="0"/>
    <x v="2"/>
    <s v="Temporary"/>
    <m/>
    <x v="0"/>
    <x v="4"/>
    <s v="Field Operations"/>
    <d v="1986-05-26T00:00:00"/>
    <n v="39"/>
    <s v="Malta"/>
    <s v="Malta"/>
    <s v="Technician"/>
    <x v="1"/>
    <s v="Fully Meets"/>
    <x v="1"/>
    <n v="75972"/>
  </r>
  <r>
    <n v="1690"/>
    <s v="Kyler"/>
    <s v="Morales"/>
    <d v="2019-02-26T00:00:00"/>
    <d v="2019-07-26T00:00:00"/>
    <n v="5"/>
    <x v="4"/>
    <s v="Senior BI Developer"/>
    <s v="Tracy Price"/>
    <s v="kyler.morales@bilearner.com"/>
    <s v="Active"/>
    <n v="1"/>
    <n v="0"/>
    <x v="0"/>
    <s v="Temporary"/>
    <m/>
    <x v="0"/>
    <x v="4"/>
    <s v="Yard (Material Handling)"/>
    <d v="1971-08-18T00:00:00"/>
    <n v="54"/>
    <s v="Malta"/>
    <s v="Malta"/>
    <s v="Administrative"/>
    <x v="1"/>
    <s v="Fully Meets"/>
    <x v="1"/>
    <n v="66576"/>
  </r>
  <r>
    <n v="1691"/>
    <s v="Jasiah"/>
    <s v="Walton"/>
    <d v="2019-10-06T00:00:00"/>
    <m/>
    <n v="72"/>
    <x v="0"/>
    <s v="Senior BI Developer"/>
    <s v="Ruth Cruz"/>
    <s v="jasiah.walton@bilearner.com"/>
    <s v="Active"/>
    <n v="1"/>
    <n v="0"/>
    <x v="0"/>
    <s v="Part-Time"/>
    <m/>
    <x v="0"/>
    <x v="3"/>
    <s v="Project Management - Con"/>
    <d v="1982-01-28T00:00:00"/>
    <n v="43"/>
    <s v="Malta"/>
    <s v="Malta"/>
    <s v="Technician"/>
    <x v="1"/>
    <s v="Fully Meets"/>
    <x v="1"/>
    <n v="96288"/>
  </r>
  <r>
    <n v="1692"/>
    <s v="Urijah"/>
    <s v="Brandt"/>
    <d v="2020-04-19T00:00:00"/>
    <d v="2022-07-30T00:00:00"/>
    <n v="27"/>
    <x v="1"/>
    <s v="Sales Manager"/>
    <s v="William Hutchinson"/>
    <s v="urijah.brandt@bilearner.com"/>
    <s v="Active"/>
    <n v="1"/>
    <n v="0"/>
    <x v="2"/>
    <s v="Part-Time"/>
    <m/>
    <x v="0"/>
    <x v="3"/>
    <s v="Engineers"/>
    <d v="1986-11-25T00:00:00"/>
    <n v="38"/>
    <s v="Malta"/>
    <s v="Malta"/>
    <s v="Engineer"/>
    <x v="0"/>
    <s v="Fully Meets"/>
    <x v="1"/>
    <n v="178524"/>
  </r>
  <r>
    <n v="1693"/>
    <s v="Gianna"/>
    <s v="Pope"/>
    <d v="2022-12-24T00:00:00"/>
    <m/>
    <n v="33"/>
    <x v="1"/>
    <s v="Sales Manager"/>
    <s v="Sharon Kim"/>
    <s v="gianna.pope@bilearner.com"/>
    <s v="Active"/>
    <n v="1"/>
    <n v="0"/>
    <x v="0"/>
    <s v="Part-Time"/>
    <m/>
    <x v="0"/>
    <x v="3"/>
    <s v="Field Operations"/>
    <d v="1991-12-26T00:00:00"/>
    <n v="33"/>
    <s v="Malta"/>
    <s v="Malta"/>
    <s v="Tower Hand"/>
    <x v="0"/>
    <s v="Fully Meets"/>
    <x v="1"/>
    <n v="210120"/>
  </r>
  <r>
    <n v="1694"/>
    <s v="Malia"/>
    <s v="Reynolds"/>
    <d v="2021-04-09T00:00:00"/>
    <d v="2021-05-29T00:00:00"/>
    <n v="1"/>
    <x v="4"/>
    <s v="CIO"/>
    <s v="Dennis Gardner"/>
    <s v="malia.reynolds@bilearner.com"/>
    <s v="Terminated"/>
    <n v="0"/>
    <n v="1"/>
    <x v="2"/>
    <s v="Temporary"/>
    <s v="Move/Relocation"/>
    <x v="1"/>
    <x v="3"/>
    <s v="Aerial"/>
    <d v="1972-07-01T00:00:00"/>
    <n v="53"/>
    <s v="Malta"/>
    <s v="Malta"/>
    <s v="Foreman"/>
    <x v="1"/>
    <s v="Fully Meets"/>
    <x v="1"/>
    <n v="88536"/>
  </r>
  <r>
    <n v="1695"/>
    <s v="Claire"/>
    <s v="Gordon"/>
    <d v="2018-09-04T00:00:00"/>
    <d v="2022-12-16T00:00:00"/>
    <n v="51"/>
    <x v="1"/>
    <s v="BI Director"/>
    <s v="Jennifer Hernandez"/>
    <s v="claire.gordon@bilearner.com"/>
    <s v="Terminated"/>
    <n v="0"/>
    <n v="1"/>
    <x v="0"/>
    <s v="Full-Time"/>
    <s v="Early release of contract"/>
    <x v="2"/>
    <x v="3"/>
    <s v="Isp"/>
    <d v="1975-09-30T00:00:00"/>
    <n v="50"/>
    <s v="Malta"/>
    <s v="Malta"/>
    <s v="Specialist"/>
    <x v="0"/>
    <s v="Fully Meets"/>
    <x v="1"/>
    <n v="98880"/>
  </r>
  <r>
    <n v="1696"/>
    <s v="Joshua"/>
    <s v="Hall"/>
    <d v="2021-11-07T00:00:00"/>
    <m/>
    <n v="46"/>
    <x v="1"/>
    <s v="BI Developer"/>
    <s v="Margaret Martinez"/>
    <s v="joshua.hall@bilearner.com"/>
    <s v="Active"/>
    <n v="1"/>
    <n v="0"/>
    <x v="1"/>
    <s v="Temporary"/>
    <m/>
    <x v="0"/>
    <x v="3"/>
    <s v="General - Eng"/>
    <d v="1985-01-06T00:00:00"/>
    <n v="40"/>
    <s v="Malta"/>
    <s v="Malta"/>
    <s v="Coordinator"/>
    <x v="1"/>
    <s v="Fully Meets"/>
    <x v="1"/>
    <n v="102000"/>
  </r>
  <r>
    <n v="1697"/>
    <s v="Mattie"/>
    <s v="Peters"/>
    <d v="2023-05-24T00:00:00"/>
    <d v="2023-07-21T00:00:00"/>
    <n v="1"/>
    <x v="4"/>
    <s v="BI Developer"/>
    <s v="Melanie Campbell"/>
    <s v="mattie.peters@bilearner.com"/>
    <s v="Active"/>
    <n v="1"/>
    <n v="0"/>
    <x v="1"/>
    <s v="Part-Time"/>
    <m/>
    <x v="0"/>
    <x v="3"/>
    <s v="General - Con"/>
    <d v="1964-01-16T00:00:00"/>
    <n v="61"/>
    <s v="Malta"/>
    <s v="Malta"/>
    <s v="Foreman"/>
    <x v="1"/>
    <s v="Fully Meets"/>
    <x v="1"/>
    <n v="39804"/>
  </r>
  <r>
    <n v="1698"/>
    <s v="Makai"/>
    <s v="Nolan"/>
    <d v="2021-02-15T00:00:00"/>
    <d v="2021-06-05T00:00:00"/>
    <n v="3"/>
    <x v="4"/>
    <s v="Area Sales Manager"/>
    <s v="Deborah Beltran"/>
    <s v="makai.nolan@bilearner.com"/>
    <s v="Active"/>
    <n v="1"/>
    <n v="0"/>
    <x v="1"/>
    <s v="Part-Time"/>
    <m/>
    <x v="0"/>
    <x v="3"/>
    <s v="Billable Consultants"/>
    <d v="1988-03-31T00:00:00"/>
    <n v="37"/>
    <s v="Seychelles"/>
    <s v="Seychelles"/>
    <s v="Engineer"/>
    <x v="1"/>
    <s v="Fully Meets"/>
    <x v="1"/>
    <n v="49200"/>
  </r>
  <r>
    <n v="1699"/>
    <s v="Trevon"/>
    <s v="Briggs"/>
    <d v="2021-11-03T00:00:00"/>
    <d v="2022-08-19T00:00:00"/>
    <n v="9"/>
    <x v="3"/>
    <s v="Senior BI Developer"/>
    <s v="Justin Jordan"/>
    <s v="trevon.briggs@bilearner.com"/>
    <s v="Active"/>
    <n v="1"/>
    <n v="0"/>
    <x v="0"/>
    <s v="Part-Time"/>
    <m/>
    <x v="0"/>
    <x v="4"/>
    <s v="Executive"/>
    <d v="1992-10-05T00:00:00"/>
    <n v="33"/>
    <s v="Seychelles"/>
    <s v="Seychelles"/>
    <s v="Manager"/>
    <x v="1"/>
    <s v="Fully Meets"/>
    <x v="1"/>
    <n v="720000"/>
  </r>
  <r>
    <n v="1700"/>
    <s v="Gretchen"/>
    <s v="Weeks"/>
    <d v="2018-09-20T00:00:00"/>
    <m/>
    <n v="84"/>
    <x v="0"/>
    <s v="Senior BI Developer"/>
    <s v="Katherine Mccarthy"/>
    <s v="gretchen.weeks@bilearner.com"/>
    <s v="Active"/>
    <n v="1"/>
    <n v="0"/>
    <x v="0"/>
    <s v="Temporary"/>
    <m/>
    <x v="0"/>
    <x v="3"/>
    <s v="Engineers"/>
    <d v="1979-06-08T00:00:00"/>
    <n v="46"/>
    <s v="Seychelles"/>
    <s v="Seychelles"/>
    <s v="Engineer"/>
    <x v="1"/>
    <s v="Fully Meets"/>
    <x v="1"/>
    <n v="1798500"/>
  </r>
  <r>
    <n v="1701"/>
    <s v="Corey"/>
    <s v="Hurst"/>
    <d v="2019-07-23T00:00:00"/>
    <d v="2023-01-07T00:00:00"/>
    <n v="41"/>
    <x v="1"/>
    <s v="Senior BI Developer"/>
    <s v="Jacob Brown"/>
    <s v="corey.hurst@bilearner.com"/>
    <s v="Active"/>
    <n v="1"/>
    <n v="0"/>
    <x v="0"/>
    <s v="Full-Time"/>
    <m/>
    <x v="0"/>
    <x v="3"/>
    <s v="Project Management - Con"/>
    <d v="1984-07-03T00:00:00"/>
    <n v="41"/>
    <s v="United Kingdom"/>
    <s v="Bristol Temple Back"/>
    <s v="Flagger"/>
    <x v="1"/>
    <s v="Fully Meets"/>
    <x v="1"/>
    <n v="1260720"/>
  </r>
  <r>
    <n v="1702"/>
    <s v="Alison"/>
    <s v="Pugh"/>
    <d v="2022-05-12T00:00:00"/>
    <m/>
    <n v="40"/>
    <x v="1"/>
    <s v="Sales Manager"/>
    <s v="Bradley Sandoval"/>
    <s v="alison.pugh@bilearner.com"/>
    <s v="Active"/>
    <n v="1"/>
    <n v="0"/>
    <x v="0"/>
    <s v="Part-Time"/>
    <m/>
    <x v="0"/>
    <x v="3"/>
    <s v="Project Management - Con"/>
    <d v="1967-07-08T00:00:00"/>
    <n v="58"/>
    <s v="United Kingdom"/>
    <s v="Bristol Temple Back"/>
    <s v="Contracts"/>
    <x v="0"/>
    <s v="Fully Meets"/>
    <x v="1"/>
    <n v="504000"/>
  </r>
  <r>
    <n v="1703"/>
    <s v="Kadence"/>
    <s v="Sandoval"/>
    <d v="2018-10-03T00:00:00"/>
    <m/>
    <n v="84"/>
    <x v="0"/>
    <s v="Sales Manager"/>
    <s v="Mary Waters"/>
    <s v="kadence.sandoval@bilearner.com"/>
    <s v="Active"/>
    <n v="1"/>
    <n v="0"/>
    <x v="1"/>
    <s v="Part-Time"/>
    <m/>
    <x v="0"/>
    <x v="2"/>
    <s v="Aerial"/>
    <d v="1975-11-03T00:00:00"/>
    <n v="49"/>
    <s v="United Kingdom"/>
    <s v="Bristol Temple Back"/>
    <s v="Lineman"/>
    <x v="0"/>
    <s v="Fully Meets"/>
    <x v="1"/>
    <n v="18050"/>
  </r>
  <r>
    <n v="1704"/>
    <s v="Mckenzie"/>
    <s v="Kim"/>
    <d v="2020-11-26T00:00:00"/>
    <m/>
    <n v="58"/>
    <x v="1"/>
    <s v="CIO"/>
    <s v="Rachel Thomas"/>
    <s v="mckenzie.kim@bilearner.com"/>
    <s v="Active"/>
    <n v="1"/>
    <n v="0"/>
    <x v="2"/>
    <s v="Part-Time"/>
    <m/>
    <x v="0"/>
    <x v="3"/>
    <s v="Project Management - Con"/>
    <d v="1997-02-19T00:00:00"/>
    <n v="28"/>
    <s v="United Kingdom"/>
    <s v="Edinburgh"/>
    <s v="Project Manager"/>
    <x v="0"/>
    <s v="Fully Meets"/>
    <x v="1"/>
    <n v="101950"/>
  </r>
  <r>
    <n v="1705"/>
    <s v="Randall"/>
    <s v="Miller"/>
    <d v="2018-10-04T00:00:00"/>
    <m/>
    <n v="84"/>
    <x v="0"/>
    <s v="BI Director"/>
    <s v="David Kirk"/>
    <s v="randall.miller@bilearner.com"/>
    <s v="Active"/>
    <n v="1"/>
    <n v="0"/>
    <x v="2"/>
    <s v="Full-Time"/>
    <m/>
    <x v="0"/>
    <x v="3"/>
    <s v="Project Management - Con"/>
    <d v="1989-09-24T00:00:00"/>
    <n v="36"/>
    <s v="United Kingdom"/>
    <s v="Bristol Temple Back"/>
    <s v="Intern"/>
    <x v="0"/>
    <s v="Fully Meets"/>
    <x v="1"/>
    <n v="77450"/>
  </r>
  <r>
    <n v="1706"/>
    <s v="Lailah"/>
    <s v="Hughes"/>
    <d v="2020-12-02T00:00:00"/>
    <d v="2023-02-25T00:00:00"/>
    <n v="26"/>
    <x v="1"/>
    <s v="BI Developer"/>
    <s v="Christopher Fisher"/>
    <s v="lailah.hughes@bilearner.com"/>
    <s v="Active"/>
    <n v="1"/>
    <n v="0"/>
    <x v="0"/>
    <s v="Full-Time"/>
    <m/>
    <x v="0"/>
    <x v="3"/>
    <s v="Aerial"/>
    <d v="1990-02-18T00:00:00"/>
    <n v="35"/>
    <s v="United Kingdom"/>
    <s v="Bristol Temple Back"/>
    <s v="Supervisor"/>
    <x v="0"/>
    <s v="Fully Meets"/>
    <x v="1"/>
    <n v="72100"/>
  </r>
  <r>
    <n v="1707"/>
    <s v="Quentin"/>
    <s v="Calderon"/>
    <d v="2021-09-24T00:00:00"/>
    <d v="2023-07-20T00:00:00"/>
    <n v="21"/>
    <x v="2"/>
    <s v="BI Developer"/>
    <s v="Charles Mcdonald"/>
    <s v="quentin.calderon@bilearner.com"/>
    <s v="Active"/>
    <n v="1"/>
    <n v="0"/>
    <x v="2"/>
    <s v="Full-Time"/>
    <m/>
    <x v="0"/>
    <x v="3"/>
    <s v="Wireline Construction"/>
    <d v="1992-11-23T00:00:00"/>
    <n v="32"/>
    <s v="Mauritius"/>
    <s v="Mauritius"/>
    <s v="Clerk"/>
    <x v="1"/>
    <s v="Fully Meets"/>
    <x v="1"/>
    <n v="75500"/>
  </r>
  <r>
    <n v="1708"/>
    <s v="Molly"/>
    <s v="Fischer"/>
    <d v="2020-09-10T00:00:00"/>
    <d v="2021-05-22T00:00:00"/>
    <n v="8"/>
    <x v="3"/>
    <s v="BI Developer"/>
    <s v="Bonnie Smith"/>
    <s v="molly.fischer@bilearner.com"/>
    <s v="Active"/>
    <n v="1"/>
    <n v="0"/>
    <x v="1"/>
    <s v="Temporary"/>
    <m/>
    <x v="0"/>
    <x v="3"/>
    <s v="Splicing"/>
    <d v="1997-03-20T00:00:00"/>
    <n v="28"/>
    <s v="United Kingdom"/>
    <s v="Bristol Temple Back"/>
    <s v="Associate"/>
    <x v="1"/>
    <s v="Fully Meets"/>
    <x v="1"/>
    <n v="98000"/>
  </r>
  <r>
    <n v="1709"/>
    <s v="Anaya"/>
    <s v="Stanton"/>
    <d v="2022-05-25T00:00:00"/>
    <d v="2022-11-17T00:00:00"/>
    <n v="5"/>
    <x v="4"/>
    <s v="Area Sales Manager"/>
    <s v="Whitney Roberts"/>
    <s v="anaya.stanton@bilearner.com"/>
    <s v="Active"/>
    <n v="1"/>
    <n v="0"/>
    <x v="1"/>
    <s v="Temporary"/>
    <m/>
    <x v="0"/>
    <x v="3"/>
    <s v="General - Sga"/>
    <d v="1994-03-04T00:00:00"/>
    <n v="31"/>
    <s v="United Kingdom"/>
    <s v="Bristol Temple Back"/>
    <s v="Manager"/>
    <x v="1"/>
    <s v="Fully Meets"/>
    <x v="1"/>
    <n v="46000"/>
  </r>
  <r>
    <n v="1710"/>
    <s v="Jaden"/>
    <s v="Houston"/>
    <d v="2019-02-15T00:00:00"/>
    <d v="2019-12-09T00:00:00"/>
    <n v="9"/>
    <x v="3"/>
    <s v="Senior BI Developer"/>
    <s v="Paige Eaton DDS"/>
    <s v="jaden.houston@bilearner.com"/>
    <s v="Active"/>
    <n v="1"/>
    <n v="0"/>
    <x v="2"/>
    <s v="Part-Time"/>
    <m/>
    <x v="0"/>
    <x v="4"/>
    <s v="Field Operations"/>
    <d v="1997-07-18T00:00:00"/>
    <n v="28"/>
    <s v="United Kingdom"/>
    <s v="Bristol Temple Back"/>
    <s v="Technician"/>
    <x v="1"/>
    <s v="Fully Meets"/>
    <x v="1"/>
    <n v="70450"/>
  </r>
  <r>
    <n v="1711"/>
    <s v="Lance"/>
    <s v="Bailey"/>
    <d v="2018-09-28T00:00:00"/>
    <d v="2023-02-01T00:00:00"/>
    <n v="52"/>
    <x v="1"/>
    <s v="Senior BI Developer"/>
    <s v="Johnny Stevens"/>
    <s v="lance.bailey@bilearner.com"/>
    <s v="Active"/>
    <n v="1"/>
    <n v="0"/>
    <x v="1"/>
    <s v="Temporary"/>
    <m/>
    <x v="0"/>
    <x v="3"/>
    <s v="General - Con"/>
    <d v="1970-12-04T00:00:00"/>
    <n v="54"/>
    <s v="United Kingdom"/>
    <s v="Bristol Temple Back"/>
    <s v="Laborer"/>
    <x v="1"/>
    <s v="Fully Meets"/>
    <x v="1"/>
    <n v="289445"/>
  </r>
  <r>
    <n v="1712"/>
    <s v="Quintin"/>
    <s v="Hicks"/>
    <d v="2018-12-12T00:00:00"/>
    <m/>
    <n v="81"/>
    <x v="0"/>
    <s v="Senior BI Developer"/>
    <s v="Joanna Lewis"/>
    <s v="quintin.hicks@bilearner.com"/>
    <s v="Active"/>
    <n v="1"/>
    <n v="0"/>
    <x v="1"/>
    <s v="Temporary"/>
    <m/>
    <x v="0"/>
    <x v="3"/>
    <s v="Engineers"/>
    <d v="1992-12-25T00:00:00"/>
    <n v="32"/>
    <s v="United Kingdom"/>
    <s v="Bristol Temple Back"/>
    <s v="Engineer"/>
    <x v="0"/>
    <s v="Fully Meets"/>
    <x v="1"/>
    <n v="100450"/>
  </r>
  <r>
    <n v="1713"/>
    <s v="Mauricio"/>
    <s v="Meyers"/>
    <d v="2021-12-01T00:00:00"/>
    <m/>
    <n v="46"/>
    <x v="1"/>
    <s v="Sales Manager"/>
    <s v="Isabella Cox"/>
    <s v="mauricio.meyers@bilearner.com"/>
    <s v="Active"/>
    <n v="1"/>
    <n v="0"/>
    <x v="0"/>
    <s v="Full-Time"/>
    <m/>
    <x v="0"/>
    <x v="3"/>
    <s v="General - Con"/>
    <d v="1966-03-03T00:00:00"/>
    <n v="59"/>
    <s v="United Kingdom"/>
    <s v="Bristol Temple Back"/>
    <s v="Flagger"/>
    <x v="0"/>
    <s v="Fully Meets"/>
    <x v="1"/>
    <n v="28737"/>
  </r>
  <r>
    <n v="1714"/>
    <s v="Tess"/>
    <s v="Reilly"/>
    <d v="2022-01-12T00:00:00"/>
    <m/>
    <n v="44"/>
    <x v="1"/>
    <s v="Sales Manager"/>
    <s v="Nicholas Gomez"/>
    <s v="tess.reilly@bilearner.com"/>
    <s v="Active"/>
    <n v="1"/>
    <n v="0"/>
    <x v="1"/>
    <s v="Temporary"/>
    <m/>
    <x v="0"/>
    <x v="2"/>
    <s v="Field Operations"/>
    <d v="1963-04-14T00:00:00"/>
    <n v="62"/>
    <s v="United Kingdom"/>
    <s v="Bristol Temple Back"/>
    <s v="Laborer"/>
    <x v="0"/>
    <s v="Fully Meets"/>
    <x v="1"/>
    <n v="104500"/>
  </r>
  <r>
    <n v="1715"/>
    <s v="Reece"/>
    <s v="Callahan"/>
    <d v="2020-10-27T00:00:00"/>
    <d v="2022-09-28T00:00:00"/>
    <n v="23"/>
    <x v="2"/>
    <s v="CIO"/>
    <s v="Monique Barnes"/>
    <s v="reece.callahan@bilearner.com"/>
    <s v="Active"/>
    <n v="1"/>
    <n v="0"/>
    <x v="1"/>
    <s v="Part-Time"/>
    <m/>
    <x v="0"/>
    <x v="3"/>
    <s v="Aerial"/>
    <d v="1966-10-29T00:00:00"/>
    <n v="58"/>
    <s v="United Kingdom"/>
    <s v="Bristol Temple Back"/>
    <s v="Foreman"/>
    <x v="0"/>
    <s v="Fully Meets"/>
    <x v="1"/>
    <n v="44560"/>
  </r>
  <r>
    <n v="1716"/>
    <s v="Tyrell"/>
    <s v="Fuentes"/>
    <d v="2020-11-02T00:00:00"/>
    <d v="2022-06-21T00:00:00"/>
    <n v="19"/>
    <x v="2"/>
    <s v="BI Director"/>
    <s v="Steven Oliver"/>
    <s v="tyrell.fuentes@bilearner.com"/>
    <s v="Active"/>
    <n v="1"/>
    <n v="0"/>
    <x v="0"/>
    <s v="Part-Time"/>
    <m/>
    <x v="0"/>
    <x v="3"/>
    <s v="General - Con"/>
    <d v="2002-06-26T00:00:00"/>
    <n v="23"/>
    <s v="China"/>
    <s v="Shanghai"/>
    <s v="Flagger"/>
    <x v="0"/>
    <s v="Fully Meets"/>
    <x v="1"/>
    <n v="43500"/>
  </r>
  <r>
    <n v="1717"/>
    <s v="Benjamin"/>
    <s v="Kaufman"/>
    <d v="2021-04-24T00:00:00"/>
    <d v="2023-02-28T00:00:00"/>
    <n v="22"/>
    <x v="2"/>
    <s v="BI Developer"/>
    <s v="Vicki Delgado"/>
    <s v="benjamin.kaufman@bilearner.com"/>
    <s v="Active"/>
    <n v="1"/>
    <n v="0"/>
    <x v="2"/>
    <s v="Part-Time"/>
    <m/>
    <x v="0"/>
    <x v="3"/>
    <s v="General - Con"/>
    <d v="1996-02-27T00:00:00"/>
    <n v="29"/>
    <s v="United Kingdom"/>
    <s v="Bristol Temple Back"/>
    <s v="Model Assistant"/>
    <x v="1"/>
    <s v="Fully Meets"/>
    <x v="1"/>
    <n v="59450"/>
  </r>
  <r>
    <n v="1718"/>
    <s v="Ayla"/>
    <s v="Mcgrath"/>
    <d v="2020-06-29T00:00:00"/>
    <d v="2023-08-03T00:00:00"/>
    <n v="37"/>
    <x v="1"/>
    <s v="BI Developer"/>
    <s v="Daryl Swanson"/>
    <s v="ayla.mcgrath@bilearner.com"/>
    <s v="Active"/>
    <n v="1"/>
    <n v="0"/>
    <x v="1"/>
    <s v="Temporary"/>
    <m/>
    <x v="0"/>
    <x v="3"/>
    <s v="Field Operations"/>
    <d v="2002-08-07T00:00:00"/>
    <n v="23"/>
    <s v="United Kingdom"/>
    <s v="Bristol Temple Back"/>
    <s v="Driller"/>
    <x v="1"/>
    <s v="Fully Meets"/>
    <x v="1"/>
    <n v="61822"/>
  </r>
  <r>
    <n v="1719"/>
    <s v="Katelyn"/>
    <s v="Stevens"/>
    <d v="2021-07-15T00:00:00"/>
    <m/>
    <n v="50"/>
    <x v="1"/>
    <s v="BI Developer"/>
    <s v="James Johnson"/>
    <s v="katelyn.stevens@bilearner.com"/>
    <s v="Active"/>
    <n v="1"/>
    <n v="0"/>
    <x v="0"/>
    <s v="Temporary"/>
    <m/>
    <x v="0"/>
    <x v="3"/>
    <s v="Field Operations"/>
    <d v="1985-11-12T00:00:00"/>
    <n v="39"/>
    <s v="United Kingdom"/>
    <s v="Bristol Temple Back"/>
    <s v="Laborer"/>
    <x v="1"/>
    <s v="Fully Meets"/>
    <x v="1"/>
    <n v="102284"/>
  </r>
  <r>
    <n v="1720"/>
    <s v="Jaiden"/>
    <s v="Christian"/>
    <d v="2023-06-20T00:00:00"/>
    <m/>
    <n v="27"/>
    <x v="1"/>
    <s v="Senior BI Developer"/>
    <s v="Juan Jackson"/>
    <s v="jaiden.christian@bilearner.com"/>
    <s v="Active"/>
    <n v="1"/>
    <n v="0"/>
    <x v="2"/>
    <s v="Part-Time"/>
    <m/>
    <x v="0"/>
    <x v="3"/>
    <s v="Field Operations"/>
    <d v="2000-11-13T00:00:00"/>
    <n v="24"/>
    <s v="United Kingdom"/>
    <s v="Bristol Temple Back"/>
    <s v="Laborer"/>
    <x v="1"/>
    <s v="Fully Meets"/>
    <x v="1"/>
    <n v="78068"/>
  </r>
  <r>
    <n v="1721"/>
    <s v="Elliott"/>
    <s v="Odonnell"/>
    <d v="2019-09-22T00:00:00"/>
    <d v="2022-11-10T00:00:00"/>
    <n v="37"/>
    <x v="1"/>
    <s v="Senior BI Developer"/>
    <s v="Wendy Daniels"/>
    <s v="elliott.odonnell@bilearner.com"/>
    <s v="Active"/>
    <n v="1"/>
    <n v="0"/>
    <x v="1"/>
    <s v="Full-Time"/>
    <m/>
    <x v="0"/>
    <x v="0"/>
    <s v="Finance &amp; Accounting"/>
    <d v="1968-11-05T00:00:00"/>
    <n v="56"/>
    <s v="United Kingdom"/>
    <s v="Bristol Temple Back"/>
    <s v="Assistant"/>
    <x v="1"/>
    <s v="Fully Meets"/>
    <x v="1"/>
    <n v="75000"/>
  </r>
  <r>
    <n v="1722"/>
    <s v="Ronnie"/>
    <s v="Dillon"/>
    <d v="2022-02-22T00:00:00"/>
    <m/>
    <n v="43"/>
    <x v="1"/>
    <s v="Senior BI Developer"/>
    <s v="John Smith"/>
    <s v="ronnie.dillon@bilearner.com"/>
    <s v="Active"/>
    <n v="1"/>
    <n v="0"/>
    <x v="1"/>
    <s v="Full-Time"/>
    <m/>
    <x v="0"/>
    <x v="3"/>
    <s v="Wireless"/>
    <d v="1977-12-18T00:00:00"/>
    <n v="47"/>
    <s v="United Kingdom"/>
    <s v="Bristol Temple Back"/>
    <s v="Groundman"/>
    <x v="0"/>
    <s v="Fully Meets"/>
    <x v="1"/>
    <n v="106953"/>
  </r>
  <r>
    <n v="1723"/>
    <s v="Gideon"/>
    <s v="Saunders"/>
    <d v="2020-07-01T00:00:00"/>
    <d v="2022-06-26T00:00:00"/>
    <n v="23"/>
    <x v="2"/>
    <s v="Sales Manager"/>
    <s v="Nicole Taylor"/>
    <s v="gideon.saunders@bilearner.com"/>
    <s v="Active"/>
    <n v="1"/>
    <n v="0"/>
    <x v="1"/>
    <s v="Full-Time"/>
    <m/>
    <x v="0"/>
    <x v="2"/>
    <s v="General - Eng"/>
    <d v="1981-03-11T00:00:00"/>
    <n v="44"/>
    <s v="United Kingdom"/>
    <s v="London"/>
    <s v="Coordinator"/>
    <x v="0"/>
    <s v="Fully Meets"/>
    <x v="1"/>
    <n v="46062"/>
  </r>
  <r>
    <n v="1724"/>
    <s v="Valerie"/>
    <s v="Davis"/>
    <d v="2021-05-13T00:00:00"/>
    <d v="2021-12-11T00:00:00"/>
    <n v="6"/>
    <x v="3"/>
    <s v="CIO"/>
    <s v="Amanda Shaw MD"/>
    <s v="valerie.davis@bilearner.com"/>
    <s v="Active"/>
    <n v="1"/>
    <n v="0"/>
    <x v="2"/>
    <s v="Part-Time"/>
    <m/>
    <x v="0"/>
    <x v="3"/>
    <s v="Yard (Material Handling)"/>
    <d v="1983-12-09T00:00:00"/>
    <n v="41"/>
    <s v="United Kingdom"/>
    <s v="Bristol Temple Back"/>
    <s v="Coordinator"/>
    <x v="0"/>
    <s v="Fully Meets"/>
    <x v="1"/>
    <n v="62000"/>
  </r>
  <r>
    <n v="1725"/>
    <s v="Jamarcus"/>
    <s v="Thomas"/>
    <d v="2021-05-30T00:00:00"/>
    <m/>
    <n v="52"/>
    <x v="1"/>
    <s v="BI Developer"/>
    <s v="Nancy Cruz"/>
    <s v="jamarcus.thomas@bilearner.com"/>
    <s v="Active"/>
    <n v="1"/>
    <n v="0"/>
    <x v="0"/>
    <s v="Part-Time"/>
    <m/>
    <x v="0"/>
    <x v="3"/>
    <s v="Field Operations"/>
    <d v="1968-01-05T00:00:00"/>
    <n v="57"/>
    <s v="United Kingdom"/>
    <s v="Bristol Temple Back"/>
    <s v="Technician"/>
    <x v="1"/>
    <s v="Fully Meets"/>
    <x v="1"/>
    <n v="68000"/>
  </r>
  <r>
    <n v="1726"/>
    <s v="Alden"/>
    <s v="Powers"/>
    <d v="2019-07-04T00:00:00"/>
    <m/>
    <n v="75"/>
    <x v="0"/>
    <s v="BI Developer"/>
    <s v="Elizabeth Walker"/>
    <s v="alden.powers@bilearner.com"/>
    <s v="Active"/>
    <n v="1"/>
    <n v="0"/>
    <x v="0"/>
    <s v="Full-Time"/>
    <m/>
    <x v="0"/>
    <x v="3"/>
    <s v="Wireline Construction"/>
    <d v="1992-08-13T00:00:00"/>
    <n v="33"/>
    <s v="United Kingdom"/>
    <s v="Bristol Temple Back"/>
    <s v="Clerk"/>
    <x v="1"/>
    <s v="Fully Meets"/>
    <x v="1"/>
    <n v="45000"/>
  </r>
  <r>
    <n v="1727"/>
    <s v="Haylie"/>
    <s v="Arnold"/>
    <d v="2019-05-31T00:00:00"/>
    <d v="2022-05-31T00:00:00"/>
    <n v="36"/>
    <x v="1"/>
    <s v="BI Developer"/>
    <s v="Leslie Tran"/>
    <s v="haylie.arnold@bilearner.com"/>
    <s v="Active"/>
    <n v="1"/>
    <n v="0"/>
    <x v="1"/>
    <s v="Full-Time"/>
    <m/>
    <x v="0"/>
    <x v="3"/>
    <s v="General - Con"/>
    <d v="1998-06-22T00:00:00"/>
    <n v="27"/>
    <s v="United Kingdom"/>
    <s v="Bristol Temple Back"/>
    <s v="Foreman"/>
    <x v="1"/>
    <s v="Fully Meets"/>
    <x v="1"/>
    <n v="46500"/>
  </r>
  <r>
    <n v="1728"/>
    <s v="James"/>
    <s v="Cockel"/>
    <d v="2020-03-13T00:00:00"/>
    <m/>
    <n v="66"/>
    <x v="0"/>
    <s v="Production Technician I"/>
    <s v="Yesenia Woodard"/>
    <s v="james.cockel@bilearner.com"/>
    <s v="Active"/>
    <n v="1"/>
    <n v="0"/>
    <x v="1"/>
    <s v="Temporary"/>
    <m/>
    <x v="0"/>
    <x v="5"/>
    <s v="General - Con"/>
    <d v="1996-07-04T00:00:00"/>
    <n v="29"/>
    <s v="United Kingdom"/>
    <s v="Bristol Temple Back"/>
    <s v="Foreman"/>
    <x v="1"/>
    <s v="Fully Meets"/>
    <x v="1"/>
    <n v="195692"/>
  </r>
  <r>
    <n v="1729"/>
    <s v="Donna"/>
    <s v="Brill"/>
    <d v="2020-01-06T00:00:00"/>
    <d v="2020-12-24T00:00:00"/>
    <n v="11"/>
    <x v="3"/>
    <s v="Production Technician I"/>
    <s v="Michelle Henson"/>
    <s v="donna.brill@bilearner.com"/>
    <s v="Terminated"/>
    <n v="0"/>
    <n v="1"/>
    <x v="0"/>
    <s v="Part-Time"/>
    <s v="Early release of contract"/>
    <x v="2"/>
    <x v="5"/>
    <s v="General - Con"/>
    <d v="1989-11-07T00:00:00"/>
    <n v="35"/>
    <s v="United Kingdom"/>
    <s v="Bristol Temple Back"/>
    <s v="Foreman"/>
    <x v="0"/>
    <s v="Fully Meets"/>
    <x v="1"/>
    <n v="189371"/>
  </r>
  <r>
    <n v="1730"/>
    <s v="Kristen"/>
    <s v="Squatrito"/>
    <d v="2023-04-30T00:00:00"/>
    <m/>
    <n v="29"/>
    <x v="1"/>
    <s v="Production Technician I"/>
    <s v="Natasha Sullivan"/>
    <s v="kristen.squatrito@bilearner.com"/>
    <s v="Active"/>
    <n v="1"/>
    <n v="0"/>
    <x v="1"/>
    <s v="Part-Time"/>
    <m/>
    <x v="0"/>
    <x v="5"/>
    <s v="General - Eng"/>
    <d v="2000-05-04T00:00:00"/>
    <n v="25"/>
    <s v="United Kingdom"/>
    <s v="Bristol Temple Back"/>
    <s v="Technician"/>
    <x v="0"/>
    <s v="Fully Meets"/>
    <x v="1"/>
    <n v="70629"/>
  </r>
  <r>
    <n v="1731"/>
    <s v="Erasumus"/>
    <s v="Monkfish"/>
    <d v="2021-07-11T00:00:00"/>
    <d v="2022-02-08T00:00:00"/>
    <n v="6"/>
    <x v="3"/>
    <s v="Production Technician II"/>
    <s v="Mark Smith"/>
    <s v="erasumus.monkfish@bilearner.com"/>
    <s v="Active"/>
    <n v="1"/>
    <n v="0"/>
    <x v="0"/>
    <s v="Temporary"/>
    <m/>
    <x v="0"/>
    <x v="5"/>
    <s v="Engineers"/>
    <d v="1899-12-31T00:00:00"/>
    <n v="125"/>
    <s v="United Kingdom"/>
    <s v="Bristol Temple Back"/>
    <s v="Engineer"/>
    <x v="1"/>
    <s v="Fully Meets"/>
    <x v="1"/>
    <n v="67511.600000000006"/>
  </r>
  <r>
    <n v="1732"/>
    <s v="May"/>
    <s v="Roberson"/>
    <d v="2021-07-02T00:00:00"/>
    <d v="2021-12-13T00:00:00"/>
    <n v="5"/>
    <x v="4"/>
    <s v="Production Technician II"/>
    <s v="Samantha Hancock"/>
    <s v="may.roberson@bilearner.com"/>
    <s v="Terminated"/>
    <n v="0"/>
    <n v="1"/>
    <x v="0"/>
    <s v="Temporary"/>
    <s v="Early release of contract"/>
    <x v="2"/>
    <x v="5"/>
    <s v="Fielders"/>
    <d v="1967-04-18T00:00:00"/>
    <n v="58"/>
    <s v="Jersey"/>
    <s v="Jersey"/>
    <s v="Engineer"/>
    <x v="0"/>
    <s v="Fully Meets"/>
    <x v="1"/>
    <n v="53859"/>
  </r>
  <r>
    <n v="1733"/>
    <s v="Shana"/>
    <s v="Maurice"/>
    <d v="2019-10-23T00:00:00"/>
    <d v="2020-12-03T00:00:00"/>
    <n v="13"/>
    <x v="2"/>
    <s v="Production Technician I"/>
    <s v="Joshua Ward"/>
    <s v="shana.maurice@bilearner.com"/>
    <s v="Active"/>
    <n v="1"/>
    <n v="0"/>
    <x v="1"/>
    <s v="Temporary"/>
    <m/>
    <x v="0"/>
    <x v="5"/>
    <s v="Field Operations"/>
    <d v="1990-11-18T00:00:00"/>
    <n v="34"/>
    <s v="United Kingdom"/>
    <s v="Bristol Temple Back"/>
    <s v="Laborer"/>
    <x v="0"/>
    <s v="Fully Meets"/>
    <x v="1"/>
    <n v="203307"/>
  </r>
  <r>
    <n v="1734"/>
    <s v="Raul"/>
    <s v="Garcia"/>
    <d v="2019-01-19T00:00:00"/>
    <m/>
    <n v="80"/>
    <x v="0"/>
    <s v="Production Technician I"/>
    <s v="Anthony Martinez"/>
    <s v="raul.garcia@bilearner.com"/>
    <s v="Active"/>
    <n v="1"/>
    <n v="0"/>
    <x v="0"/>
    <s v="Full-Time"/>
    <m/>
    <x v="0"/>
    <x v="5"/>
    <s v="Field Operations"/>
    <d v="1987-04-06T00:00:00"/>
    <n v="38"/>
    <s v="United Kingdom"/>
    <s v="Bristol Temple Back"/>
    <s v="Driver"/>
    <x v="1"/>
    <s v="Fully Meets"/>
    <x v="1"/>
    <n v="130000"/>
  </r>
  <r>
    <n v="1735"/>
    <s v="Rachael"/>
    <s v="Baczenski"/>
    <d v="2021-01-08T00:00:00"/>
    <d v="2023-01-14T00:00:00"/>
    <n v="24"/>
    <x v="1"/>
    <s v="Production Technician I"/>
    <s v="Cody Scott"/>
    <s v="rachael.baczenski@bilearner.com"/>
    <s v="Terminated"/>
    <n v="0"/>
    <n v="1"/>
    <x v="1"/>
    <s v="Full-Time"/>
    <s v="Move/Relocation"/>
    <x v="1"/>
    <x v="5"/>
    <s v="Shop (Fleet)"/>
    <d v="1986-09-06T00:00:00"/>
    <n v="39"/>
    <s v="United Kingdom"/>
    <s v="Bristol Temple Back"/>
    <s v="Mechanic"/>
    <x v="0"/>
    <s v="Fully Meets"/>
    <x v="1"/>
    <n v="102544"/>
  </r>
  <r>
    <n v="1736"/>
    <s v="Enrico"/>
    <s v="Langton"/>
    <d v="2019-01-29T00:00:00"/>
    <d v="2022-07-08T00:00:00"/>
    <n v="41"/>
    <x v="1"/>
    <s v="Production Technician I"/>
    <s v="Jeffrey Thompson"/>
    <s v="enrico.langton@bilearner.com"/>
    <s v="Active"/>
    <n v="1"/>
    <n v="0"/>
    <x v="0"/>
    <s v="Part-Time"/>
    <m/>
    <x v="0"/>
    <x v="5"/>
    <s v="Field Operations"/>
    <d v="1989-02-28T00:00:00"/>
    <n v="36"/>
    <s v="United Kingdom"/>
    <s v="Bristol Temple Back"/>
    <s v="Technician"/>
    <x v="1"/>
    <s v="Fully Meets"/>
    <x v="1"/>
    <n v="67587"/>
  </r>
  <r>
    <n v="1737"/>
    <s v="Colleen"/>
    <s v="Zima"/>
    <d v="2018-10-27T00:00:00"/>
    <m/>
    <n v="83"/>
    <x v="0"/>
    <s v="Production Technician I"/>
    <s v="Jacqueline Jones"/>
    <s v="colleen.zima@bilearner.com"/>
    <s v="Active"/>
    <n v="1"/>
    <n v="0"/>
    <x v="0"/>
    <s v="Full-Time"/>
    <m/>
    <x v="0"/>
    <x v="5"/>
    <s v="General - Eng"/>
    <d v="1978-09-30T00:00:00"/>
    <n v="47"/>
    <s v="United Kingdom"/>
    <s v="Bristol Temple Back"/>
    <s v="Engineer"/>
    <x v="0"/>
    <s v="Fully Meets"/>
    <x v="1"/>
    <n v="71045"/>
  </r>
  <r>
    <n v="1738"/>
    <s v="Phil"/>
    <s v="Close"/>
    <d v="2023-05-30T00:00:00"/>
    <d v="2023-07-05T00:00:00"/>
    <n v="1"/>
    <x v="4"/>
    <s v="Production Technician II"/>
    <s v="Tami Fuentes"/>
    <s v="phil.close@bilearner.com"/>
    <s v="Terminated"/>
    <n v="0"/>
    <n v="1"/>
    <x v="0"/>
    <s v="Part-Time"/>
    <s v="Contract Termination"/>
    <x v="2"/>
    <x v="5"/>
    <s v="General - Eng"/>
    <d v="1986-10-25T00:00:00"/>
    <n v="38"/>
    <s v="United Kingdom"/>
    <s v="Bristol Temple Back"/>
    <s v="Coordinator"/>
    <x v="1"/>
    <s v="Fully Meets"/>
    <x v="1"/>
    <n v="143078"/>
  </r>
  <r>
    <n v="1739"/>
    <s v="Hang T"/>
    <s v="Wolk"/>
    <d v="2019-07-15T00:00:00"/>
    <d v="2023-05-01T00:00:00"/>
    <n v="45"/>
    <x v="1"/>
    <s v="Production Technician II"/>
    <s v="Michael Farmer"/>
    <s v="hang t.wolk@bilearner.com"/>
    <s v="Active"/>
    <n v="1"/>
    <n v="0"/>
    <x v="0"/>
    <s v="Full-Time"/>
    <m/>
    <x v="0"/>
    <x v="5"/>
    <s v="Aerial"/>
    <d v="1990-05-23T00:00:00"/>
    <n v="35"/>
    <s v="United Kingdom"/>
    <s v="Bristol Temple Back"/>
    <s v="Laborer"/>
    <x v="0"/>
    <s v="Fully Meets"/>
    <x v="1"/>
    <n v="60658"/>
  </r>
  <r>
    <n v="1740"/>
    <s v="Lei-Ming"/>
    <s v="Nguyen"/>
    <d v="2020-03-17T00:00:00"/>
    <d v="2021-08-02T00:00:00"/>
    <n v="16"/>
    <x v="2"/>
    <s v="Production Technician I"/>
    <s v="Madeline Baker"/>
    <s v="lei-ming.nguyen@bilearner.com"/>
    <s v="Active"/>
    <n v="1"/>
    <n v="0"/>
    <x v="0"/>
    <s v="Part-Time"/>
    <m/>
    <x v="0"/>
    <x v="5"/>
    <s v="General - Con"/>
    <d v="1987-03-11T00:00:00"/>
    <n v="38"/>
    <s v="United Kingdom"/>
    <s v="Bristol Temple Back"/>
    <s v="Laborer"/>
    <x v="0"/>
    <s v="Fully Meets"/>
    <x v="1"/>
    <n v="89050"/>
  </r>
  <r>
    <n v="1741"/>
    <s v="Denisa S"/>
    <s v="Dobrin"/>
    <d v="2022-09-16T00:00:00"/>
    <m/>
    <n v="36"/>
    <x v="1"/>
    <s v="Production Technician I"/>
    <s v="Katherine Costa"/>
    <s v="denisa s.dobrin@bilearner.com"/>
    <s v="Active"/>
    <n v="1"/>
    <n v="0"/>
    <x v="0"/>
    <s v="Temporary"/>
    <m/>
    <x v="0"/>
    <x v="5"/>
    <s v="General - Eng"/>
    <d v="1993-10-15T00:00:00"/>
    <n v="31"/>
    <s v="United Kingdom"/>
    <s v="Bristol Temple Back"/>
    <s v="Drafter"/>
    <x v="0"/>
    <s v="Fully Meets"/>
    <x v="1"/>
    <n v="283289.63"/>
  </r>
  <r>
    <n v="1742"/>
    <s v="Maryellen"/>
    <s v="Jackson"/>
    <d v="2021-01-04T00:00:00"/>
    <m/>
    <n v="57"/>
    <x v="1"/>
    <s v="Production Technician I"/>
    <s v="Rebecca Bird"/>
    <s v="maryellen.jackson@bilearner.com"/>
    <s v="Active"/>
    <n v="1"/>
    <n v="0"/>
    <x v="2"/>
    <s v="Part-Time"/>
    <m/>
    <x v="0"/>
    <x v="5"/>
    <s v="Wireline Construction"/>
    <d v="1965-03-25T00:00:00"/>
    <n v="60"/>
    <s v="United Kingdom"/>
    <s v="Bristol Temple Back"/>
    <s v="Laborer"/>
    <x v="0"/>
    <s v="Fully Meets"/>
    <x v="1"/>
    <n v="62725"/>
  </r>
  <r>
    <n v="1743"/>
    <s v="David"/>
    <s v="Gordon"/>
    <d v="2018-11-30T00:00:00"/>
    <m/>
    <n v="82"/>
    <x v="0"/>
    <s v="Production Technician I"/>
    <s v="Sarah Mcdonald"/>
    <s v="david.gordon@bilearner.com"/>
    <s v="Active"/>
    <n v="1"/>
    <n v="0"/>
    <x v="1"/>
    <s v="Temporary"/>
    <m/>
    <x v="0"/>
    <x v="5"/>
    <s v="Splicing"/>
    <d v="1988-02-25T00:00:00"/>
    <n v="37"/>
    <s v="United Kingdom"/>
    <s v="Bristol Temple Back"/>
    <s v="Supervisor"/>
    <x v="1"/>
    <s v="Fully Meets"/>
    <x v="1"/>
    <n v="161122"/>
  </r>
  <r>
    <n v="1744"/>
    <s v="Mei"/>
    <s v="Trang"/>
    <d v="2022-07-24T00:00:00"/>
    <m/>
    <n v="38"/>
    <x v="1"/>
    <s v="Production Technician I"/>
    <s v="Teresa Murray"/>
    <s v="mei.trang@bilearner.com"/>
    <s v="Active"/>
    <n v="1"/>
    <n v="0"/>
    <x v="1"/>
    <s v="Full-Time"/>
    <m/>
    <x v="0"/>
    <x v="5"/>
    <s v="Field Operations"/>
    <d v="1963-10-05T00:00:00"/>
    <n v="62"/>
    <s v="United Kingdom"/>
    <s v="Bristol Temple Back"/>
    <s v="Driller"/>
    <x v="0"/>
    <s v="Fully Meets"/>
    <x v="1"/>
    <n v="57601.05"/>
  </r>
  <r>
    <n v="1745"/>
    <s v="Lindsey"/>
    <s v="Langford"/>
    <d v="2022-02-05T00:00:00"/>
    <m/>
    <n v="44"/>
    <x v="1"/>
    <s v="Production Technician II"/>
    <s v="Erin Castro"/>
    <s v="lindsey.langford@bilearner.com"/>
    <s v="Active"/>
    <n v="1"/>
    <n v="0"/>
    <x v="0"/>
    <s v="Part-Time"/>
    <m/>
    <x v="0"/>
    <x v="5"/>
    <s v="Aerial"/>
    <d v="1988-12-04T00:00:00"/>
    <n v="36"/>
    <s v="United Kingdom"/>
    <s v="Bristol Temple Back"/>
    <s v="Foreman"/>
    <x v="0"/>
    <s v="Fully Meets"/>
    <x v="1"/>
    <n v="70564"/>
  </r>
  <r>
    <n v="1746"/>
    <s v="Brad"/>
    <s v="Pitt"/>
    <d v="2020-04-23T00:00:00"/>
    <d v="2022-01-07T00:00:00"/>
    <n v="20"/>
    <x v="2"/>
    <s v="Production Technician I"/>
    <s v="Joshua Gonzalez"/>
    <s v="brad.pitt@bilearner.com"/>
    <s v="Active"/>
    <n v="1"/>
    <n v="0"/>
    <x v="1"/>
    <s v="Full-Time"/>
    <m/>
    <x v="0"/>
    <x v="5"/>
    <s v="General - Sga"/>
    <d v="1998-09-16T00:00:00"/>
    <n v="27"/>
    <s v="United Kingdom"/>
    <s v="Bristol Temple Back"/>
    <s v="Vp"/>
    <x v="1"/>
    <s v="Fully Meets"/>
    <x v="1"/>
    <n v="115063"/>
  </r>
  <r>
    <n v="1747"/>
    <s v="Susan"/>
    <s v="Good"/>
    <d v="2023-06-23T00:00:00"/>
    <d v="2023-07-10T00:00:00"/>
    <n v="0"/>
    <x v="4"/>
    <s v="Production Technician II"/>
    <s v="Mary Blackwell"/>
    <s v="susan.good@bilearner.com"/>
    <s v="Active"/>
    <n v="1"/>
    <n v="0"/>
    <x v="1"/>
    <s v="Temporary"/>
    <m/>
    <x v="0"/>
    <x v="5"/>
    <s v="Field Operations"/>
    <d v="1988-10-15T00:00:00"/>
    <n v="36"/>
    <s v="United Kingdom"/>
    <s v="Edinburgh"/>
    <s v="Splicer"/>
    <x v="0"/>
    <s v="Fully Meets"/>
    <x v="1"/>
    <n v="138645"/>
  </r>
  <r>
    <n v="1748"/>
    <s v="Ashley"/>
    <s v="Rose"/>
    <d v="2022-01-13T00:00:00"/>
    <d v="2022-07-05T00:00:00"/>
    <n v="5"/>
    <x v="4"/>
    <s v="Production Technician I"/>
    <s v="Benjamin Hamilton"/>
    <s v="ashley.rose@bilearner.com"/>
    <s v="Active"/>
    <n v="1"/>
    <n v="0"/>
    <x v="2"/>
    <s v="Temporary"/>
    <m/>
    <x v="0"/>
    <x v="5"/>
    <s v="Underground"/>
    <d v="1995-07-05T00:00:00"/>
    <n v="30"/>
    <s v="United Kingdom"/>
    <s v="Bristol Temple Back"/>
    <s v="Laborer"/>
    <x v="0"/>
    <s v="Fully Meets"/>
    <x v="1"/>
    <n v="61607"/>
  </r>
  <r>
    <n v="1749"/>
    <s v="Kaeden"/>
    <s v="Gonzales"/>
    <d v="2020-11-26T00:00:00"/>
    <m/>
    <n v="58"/>
    <x v="1"/>
    <s v="Production Technician I"/>
    <s v="Kimberly Wilcox"/>
    <s v="kaeden.gonzales@bilearner.com"/>
    <s v="Active"/>
    <n v="1"/>
    <n v="0"/>
    <x v="0"/>
    <s v="Temporary"/>
    <m/>
    <x v="0"/>
    <x v="5"/>
    <s v="Field Operations"/>
    <d v="1994-09-20T00:00:00"/>
    <n v="31"/>
    <s v="United Kingdom"/>
    <s v="Bristol Temple Back"/>
    <s v="Project Manager"/>
    <x v="0"/>
    <s v="Fully Meets"/>
    <x v="1"/>
    <n v="145795"/>
  </r>
  <r>
    <n v="1750"/>
    <s v="Alissa"/>
    <s v="Frey"/>
    <d v="2018-12-07T00:00:00"/>
    <m/>
    <n v="81"/>
    <x v="0"/>
    <s v="Production Technician I"/>
    <s v="Chase Swanson"/>
    <s v="alissa.frey@bilearner.com"/>
    <s v="Active"/>
    <n v="1"/>
    <n v="0"/>
    <x v="1"/>
    <s v="Full-Time"/>
    <m/>
    <x v="0"/>
    <x v="5"/>
    <s v="Field Operations"/>
    <d v="2002-02-22T00:00:00"/>
    <n v="23"/>
    <s v="United Kingdom"/>
    <s v="Bristol Temple Back"/>
    <s v="Tower Hand"/>
    <x v="0"/>
    <s v="Fully Meets"/>
    <x v="1"/>
    <n v="165672"/>
  </r>
  <r>
    <n v="1751"/>
    <s v="Presley"/>
    <s v="Steele"/>
    <d v="2023-04-19T00:00:00"/>
    <m/>
    <n v="29"/>
    <x v="1"/>
    <s v="Production Technician I"/>
    <s v="Evan Durham"/>
    <s v="presley.steele@bilearner.com"/>
    <s v="Active"/>
    <n v="1"/>
    <n v="0"/>
    <x v="0"/>
    <s v="Temporary"/>
    <m/>
    <x v="0"/>
    <x v="5"/>
    <s v="General - Con"/>
    <d v="1998-06-29T00:00:00"/>
    <n v="27"/>
    <s v="United Kingdom"/>
    <s v="Bristol Temple Back"/>
    <s v="Lineman"/>
    <x v="0"/>
    <s v="Fully Meets"/>
    <x v="1"/>
    <n v="69316"/>
  </r>
  <r>
    <n v="1752"/>
    <s v="Boston"/>
    <s v="Avila"/>
    <d v="2022-03-05T00:00:00"/>
    <d v="2022-04-08T00:00:00"/>
    <n v="1"/>
    <x v="4"/>
    <s v="Production Technician I"/>
    <s v="Mario Johnson MD"/>
    <s v="boston.avila@bilearner.com"/>
    <s v="Active"/>
    <n v="1"/>
    <n v="0"/>
    <x v="2"/>
    <s v="Temporary"/>
    <m/>
    <x v="0"/>
    <x v="5"/>
    <s v="General - Con"/>
    <d v="1993-12-05T00:00:00"/>
    <n v="31"/>
    <s v="United Kingdom"/>
    <s v="Bristol Temple Back"/>
    <s v="Mechanic"/>
    <x v="1"/>
    <s v="Fully Meets"/>
    <x v="1"/>
    <n v="90922"/>
  </r>
  <r>
    <n v="1753"/>
    <s v="Rodolfo"/>
    <s v="Michael"/>
    <d v="2019-06-20T00:00:00"/>
    <d v="2019-10-14T00:00:00"/>
    <n v="3"/>
    <x v="4"/>
    <s v="Production Technician I"/>
    <s v="Kimberly Williams"/>
    <s v="rodolfo.michael@bilearner.com"/>
    <s v="Active"/>
    <n v="1"/>
    <n v="0"/>
    <x v="0"/>
    <s v="Full-Time"/>
    <m/>
    <x v="0"/>
    <x v="5"/>
    <s v="Field Operations"/>
    <d v="1973-12-25T00:00:00"/>
    <n v="51"/>
    <s v="United Kingdom"/>
    <s v="Bristol Temple Back"/>
    <s v="Assistant"/>
    <x v="1"/>
    <s v="Fully Meets"/>
    <x v="1"/>
    <n v="58929"/>
  </r>
  <r>
    <n v="1754"/>
    <s v="Felix"/>
    <s v="Fritz"/>
    <d v="2022-09-13T00:00:00"/>
    <m/>
    <n v="36"/>
    <x v="1"/>
    <s v="Production Technician I"/>
    <s v="Alejandro Davies"/>
    <s v="felix.fritz@bilearner.com"/>
    <s v="Active"/>
    <n v="1"/>
    <n v="0"/>
    <x v="2"/>
    <s v="Temporary"/>
    <m/>
    <x v="0"/>
    <x v="5"/>
    <s v="Project Management - Con"/>
    <d v="1979-04-10T00:00:00"/>
    <n v="46"/>
    <s v="United States"/>
    <s v="New York"/>
    <s v="Manager"/>
    <x v="1"/>
    <s v="Fully Meets"/>
    <x v="1"/>
    <n v="107458"/>
  </r>
  <r>
    <n v="1755"/>
    <s v="Amira"/>
    <s v="Mcmillan"/>
    <d v="2019-01-02T00:00:00"/>
    <m/>
    <n v="81"/>
    <x v="0"/>
    <s v="Production Technician I"/>
    <s v="Duane Anderson"/>
    <s v="amira.mcmillan@bilearner.com"/>
    <s v="Active"/>
    <n v="1"/>
    <n v="0"/>
    <x v="2"/>
    <s v="Full-Time"/>
    <m/>
    <x v="0"/>
    <x v="5"/>
    <s v="General - Con"/>
    <d v="1981-09-22T00:00:00"/>
    <n v="44"/>
    <s v="United States"/>
    <s v="New York"/>
    <s v="Foreman"/>
    <x v="1"/>
    <s v="Fully Meets"/>
    <x v="1"/>
    <n v="75413"/>
  </r>
  <r>
    <n v="1756"/>
    <s v="Annabelle"/>
    <s v="Graham"/>
    <d v="2022-06-06T00:00:00"/>
    <m/>
    <n v="40"/>
    <x v="1"/>
    <s v="Production Technician I"/>
    <s v="David Cooper"/>
    <s v="annabelle.graham@bilearner.com"/>
    <s v="Active"/>
    <n v="1"/>
    <n v="0"/>
    <x v="2"/>
    <s v="Part-Time"/>
    <m/>
    <x v="0"/>
    <x v="5"/>
    <s v="Splicing"/>
    <d v="1899-12-31T00:00:00"/>
    <n v="125"/>
    <s v="United States"/>
    <s v="New York"/>
    <s v="Operator"/>
    <x v="1"/>
    <s v="Fully Meets"/>
    <x v="1"/>
    <n v="167791"/>
  </r>
  <r>
    <n v="1757"/>
    <s v="Leia"/>
    <s v="Mccann"/>
    <d v="2020-01-09T00:00:00"/>
    <m/>
    <n v="68"/>
    <x v="0"/>
    <s v="Production Technician I"/>
    <s v="Rebecca Conway"/>
    <s v="leia.mccann@bilearner.com"/>
    <s v="Active"/>
    <n v="1"/>
    <n v="0"/>
    <x v="1"/>
    <s v="Temporary"/>
    <m/>
    <x v="0"/>
    <x v="0"/>
    <s v="Finance &amp; Accounting"/>
    <d v="1975-08-06T00:00:00"/>
    <n v="50"/>
    <s v="United States"/>
    <s v="New York State"/>
    <s v="Director"/>
    <x v="0"/>
    <s v="Fully Meets"/>
    <x v="1"/>
    <n v="115947"/>
  </r>
  <r>
    <n v="1758"/>
    <s v="Henry"/>
    <s v="Gray"/>
    <d v="2019-01-03T00:00:00"/>
    <m/>
    <n v="81"/>
    <x v="0"/>
    <s v="Production Technician I"/>
    <s v="Melissa Chavez"/>
    <s v="henry.gray@bilearner.com"/>
    <s v="Active"/>
    <n v="1"/>
    <n v="0"/>
    <x v="2"/>
    <s v="Part-Time"/>
    <m/>
    <x v="0"/>
    <x v="5"/>
    <s v="Splicing"/>
    <d v="1991-09-29T00:00:00"/>
    <n v="34"/>
    <s v="United States"/>
    <s v="New York"/>
    <s v="Administrator"/>
    <x v="1"/>
    <s v="Fully Meets"/>
    <x v="1"/>
    <n v="82745"/>
  </r>
  <r>
    <n v="1759"/>
    <s v="Jose"/>
    <s v="Houston"/>
    <d v="2021-01-23T00:00:00"/>
    <d v="2022-10-23T00:00:00"/>
    <n v="21"/>
    <x v="2"/>
    <s v="Production Technician I"/>
    <s v="Patricia Newman"/>
    <s v="jose.houston@bilearner.com"/>
    <s v="Active"/>
    <n v="1"/>
    <n v="0"/>
    <x v="0"/>
    <s v="Part-Time"/>
    <m/>
    <x v="0"/>
    <x v="5"/>
    <s v="General - Con"/>
    <d v="1982-10-02T00:00:00"/>
    <n v="43"/>
    <s v="United States"/>
    <s v="New York"/>
    <s v="Coordinator"/>
    <x v="1"/>
    <s v="Fully Meets"/>
    <x v="1"/>
    <n v="132000.04999999999"/>
  </r>
  <r>
    <n v="1760"/>
    <s v="Janessa"/>
    <s v="Mcconnell"/>
    <d v="2020-02-08T00:00:00"/>
    <d v="2020-05-04T00:00:00"/>
    <n v="2"/>
    <x v="4"/>
    <s v="Production Technician I"/>
    <s v="Sally Meadows"/>
    <s v="janessa.mcconnell@bilearner.com"/>
    <s v="Active"/>
    <n v="1"/>
    <n v="0"/>
    <x v="2"/>
    <s v="Part-Time"/>
    <m/>
    <x v="0"/>
    <x v="5"/>
    <s v="General - Con"/>
    <d v="1984-10-17T00:00:00"/>
    <n v="40"/>
    <s v="United States"/>
    <s v="New York"/>
    <s v="Foreman"/>
    <x v="1"/>
    <s v="Fully Meets"/>
    <x v="1"/>
    <n v="65247"/>
  </r>
  <r>
    <n v="1761"/>
    <s v="Samson"/>
    <s v="Ellis"/>
    <d v="2021-10-29T00:00:00"/>
    <d v="2022-08-02T00:00:00"/>
    <n v="9"/>
    <x v="3"/>
    <s v="Production Technician I"/>
    <s v="Sara Golden"/>
    <s v="samson.ellis@bilearner.com"/>
    <s v="Terminated"/>
    <n v="0"/>
    <n v="1"/>
    <x v="0"/>
    <s v="Temporary"/>
    <s v="Early release of contract"/>
    <x v="2"/>
    <x v="5"/>
    <s v="Field Operations"/>
    <d v="1994-05-03T00:00:00"/>
    <n v="31"/>
    <s v="United States"/>
    <s v="New York"/>
    <s v="Technician"/>
    <x v="0"/>
    <s v="Fully Meets"/>
    <x v="1"/>
    <n v="67379"/>
  </r>
  <r>
    <n v="1762"/>
    <s v="Lauren"/>
    <s v="Kent"/>
    <d v="2023-07-04T00:00:00"/>
    <d v="2023-07-12T00:00:00"/>
    <n v="0"/>
    <x v="4"/>
    <s v="Production Technician I"/>
    <s v="Roger Reed"/>
    <s v="lauren.kent@bilearner.com"/>
    <s v="Terminated"/>
    <n v="0"/>
    <n v="1"/>
    <x v="0"/>
    <s v="Part-Time"/>
    <s v="Early release of contract"/>
    <x v="2"/>
    <x v="5"/>
    <s v="Wireless"/>
    <d v="1972-07-10T00:00:00"/>
    <n v="53"/>
    <s v="United States"/>
    <s v="Washington State"/>
    <s v="Foreman"/>
    <x v="0"/>
    <s v="Fully Meets"/>
    <x v="1"/>
    <n v="132861.95000000001"/>
  </r>
  <r>
    <n v="1763"/>
    <s v="Mckenzie"/>
    <s v="Mack"/>
    <d v="2023-04-06T00:00:00"/>
    <m/>
    <n v="30"/>
    <x v="1"/>
    <s v="Production Technician I"/>
    <s v="Debra Boyer"/>
    <s v="mckenzie.mack@bilearner.com"/>
    <s v="Active"/>
    <n v="1"/>
    <n v="0"/>
    <x v="2"/>
    <s v="Full-Time"/>
    <m/>
    <x v="0"/>
    <x v="5"/>
    <s v="Engineers"/>
    <d v="1957-09-23T00:00:00"/>
    <n v="68"/>
    <s v="United States"/>
    <s v="Boston"/>
    <s v="Model Assistant"/>
    <x v="0"/>
    <s v="Fully Meets"/>
    <x v="1"/>
    <n v="103415"/>
  </r>
  <r>
    <n v="1764"/>
    <s v="Donavan"/>
    <s v="Chavez"/>
    <d v="2023-01-17T00:00:00"/>
    <m/>
    <n v="32"/>
    <x v="1"/>
    <s v="Production Technician I"/>
    <s v="Robert Rios"/>
    <s v="donavan.chavez@bilearner.com"/>
    <s v="Active"/>
    <n v="1"/>
    <n v="0"/>
    <x v="1"/>
    <s v="Temporary"/>
    <m/>
    <x v="0"/>
    <x v="5"/>
    <s v="Engineers"/>
    <d v="1993-12-22T00:00:00"/>
    <n v="31"/>
    <s v="United Kingdom"/>
    <s v="London"/>
    <s v="Engineer"/>
    <x v="0"/>
    <s v="Fully Meets"/>
    <x v="1"/>
    <n v="120000.01"/>
  </r>
  <r>
    <n v="1765"/>
    <s v="Haiden"/>
    <s v="Coffey"/>
    <d v="2019-10-17T00:00:00"/>
    <m/>
    <n v="71"/>
    <x v="0"/>
    <s v="Production Technician II"/>
    <s v="Kyle Bell"/>
    <s v="haiden.coffey@bilearner.com"/>
    <s v="Active"/>
    <n v="1"/>
    <n v="0"/>
    <x v="0"/>
    <s v="Part-Time"/>
    <m/>
    <x v="0"/>
    <x v="5"/>
    <s v="Project Management - Con"/>
    <d v="1990-07-03T00:00:00"/>
    <n v="35"/>
    <s v="United States"/>
    <s v="Boston"/>
    <s v="Field Project Manager"/>
    <x v="0"/>
    <s v="Fully Meets"/>
    <x v="1"/>
    <n v="118789.19"/>
  </r>
  <r>
    <n v="1766"/>
    <s v="Kasey"/>
    <s v="Alexander"/>
    <d v="2019-06-22T00:00:00"/>
    <d v="2021-05-01T00:00:00"/>
    <n v="22"/>
    <x v="2"/>
    <s v="Production Technician I"/>
    <s v="Michelle Herrera"/>
    <s v="kasey.alexander@bilearner.com"/>
    <s v="Active"/>
    <n v="1"/>
    <n v="0"/>
    <x v="0"/>
    <s v="Temporary"/>
    <m/>
    <x v="0"/>
    <x v="5"/>
    <s v="Field Operations"/>
    <d v="1978-10-21T00:00:00"/>
    <n v="46"/>
    <s v="United States"/>
    <s v="Florida"/>
    <s v="Laborer"/>
    <x v="0"/>
    <s v="Fully Meets"/>
    <x v="1"/>
    <n v="69342"/>
  </r>
  <r>
    <n v="1767"/>
    <s v="Kenneth"/>
    <s v="Peters"/>
    <d v="2023-02-10T00:00:00"/>
    <d v="2023-05-01T00:00:00"/>
    <n v="2"/>
    <x v="4"/>
    <s v="Production Technician I"/>
    <s v="Renee Beasley"/>
    <s v="kenneth.peters@bilearner.com"/>
    <s v="Active"/>
    <n v="1"/>
    <n v="0"/>
    <x v="0"/>
    <s v="Full-Time"/>
    <m/>
    <x v="0"/>
    <x v="5"/>
    <s v="General - Con"/>
    <d v="1990-02-01T00:00:00"/>
    <n v="35"/>
    <s v="United States"/>
    <s v="New York"/>
    <s v="Supervisor"/>
    <x v="0"/>
    <s v="Fully Meets"/>
    <x v="1"/>
    <n v="95082"/>
  </r>
  <r>
    <n v="1768"/>
    <s v="Lucia"/>
    <s v="Hudson"/>
    <d v="2022-10-13T00:00:00"/>
    <d v="2023-05-02T00:00:00"/>
    <n v="6"/>
    <x v="3"/>
    <s v="Production Technician I"/>
    <s v="Scott Graves"/>
    <s v="lucia.hudson@bilearner.com"/>
    <s v="Active"/>
    <n v="1"/>
    <n v="0"/>
    <x v="0"/>
    <s v="Temporary"/>
    <m/>
    <x v="0"/>
    <x v="5"/>
    <s v="Aerial"/>
    <d v="1990-02-01T00:00:00"/>
    <n v="35"/>
    <s v="United States"/>
    <s v="San Francisco"/>
    <s v="Lineman"/>
    <x v="0"/>
    <s v="Fully Meets"/>
    <x v="1"/>
    <n v="49517"/>
  </r>
  <r>
    <n v="1769"/>
    <s v="Rashad"/>
    <s v="Randall"/>
    <d v="2023-03-07T00:00:00"/>
    <d v="2023-04-27T00:00:00"/>
    <n v="1"/>
    <x v="4"/>
    <s v="Production Technician I"/>
    <s v="Bryan Harvey"/>
    <s v="rashad.randall@bilearner.com"/>
    <s v="Active"/>
    <n v="1"/>
    <n v="0"/>
    <x v="0"/>
    <s v="Temporary"/>
    <m/>
    <x v="0"/>
    <x v="5"/>
    <s v="Engineers"/>
    <d v="1965-01-31T00:00:00"/>
    <n v="60"/>
    <s v="United States"/>
    <s v="Boston"/>
    <s v="Technician"/>
    <x v="1"/>
    <s v="Fully Meets"/>
    <x v="1"/>
    <n v="94068"/>
  </r>
  <r>
    <n v="1770"/>
    <s v="Hayley"/>
    <s v="York"/>
    <d v="2018-09-12T00:00:00"/>
    <m/>
    <n v="84"/>
    <x v="0"/>
    <s v="Production Technician I"/>
    <s v="John Ramirez"/>
    <s v="hayley.york@bilearner.com"/>
    <s v="Active"/>
    <n v="1"/>
    <n v="0"/>
    <x v="2"/>
    <s v="Full-Time"/>
    <m/>
    <x v="0"/>
    <x v="5"/>
    <s v="General - Sga"/>
    <d v="1996-02-27T00:00:00"/>
    <n v="29"/>
    <s v="United States"/>
    <s v="Massachusetts State"/>
    <s v="Director"/>
    <x v="1"/>
    <s v="Fully Meets"/>
    <x v="1"/>
    <n v="119132"/>
  </r>
  <r>
    <n v="1771"/>
    <s v="Salma"/>
    <s v="Shepard"/>
    <d v="2020-06-27T00:00:00"/>
    <m/>
    <n v="63"/>
    <x v="0"/>
    <s v="Production Technician I"/>
    <s v="David Reid"/>
    <s v="salma.shepard@bilearner.com"/>
    <s v="Active"/>
    <n v="1"/>
    <n v="0"/>
    <x v="2"/>
    <s v="Part-Time"/>
    <m/>
    <x v="0"/>
    <x v="5"/>
    <s v="Shop (Fleet)"/>
    <d v="1990-09-20T00:00:00"/>
    <n v="35"/>
    <s v="United States"/>
    <s v="Boston"/>
    <s v="Mechanic"/>
    <x v="1"/>
    <s v="Fully Meets"/>
    <x v="1"/>
    <n v="135000.06"/>
  </r>
  <r>
    <n v="1772"/>
    <s v="Hallie"/>
    <s v="Thornton"/>
    <d v="2018-12-28T00:00:00"/>
    <d v="2022-01-28T00:00:00"/>
    <n v="37"/>
    <x v="1"/>
    <s v="Production Technician I"/>
    <s v="Jamie Holloway"/>
    <s v="hallie.thornton@bilearner.com"/>
    <s v="Active"/>
    <n v="1"/>
    <n v="0"/>
    <x v="0"/>
    <s v="Part-Time"/>
    <m/>
    <x v="0"/>
    <x v="5"/>
    <s v="General - Con"/>
    <d v="1980-07-16T00:00:00"/>
    <n v="45"/>
    <s v="United States"/>
    <s v="Boston"/>
    <s v="Laborer"/>
    <x v="1"/>
    <s v="Fully Meets"/>
    <x v="1"/>
    <n v="173771"/>
  </r>
  <r>
    <n v="1773"/>
    <s v="Tiana"/>
    <s v="Bishop"/>
    <d v="2021-01-20T00:00:00"/>
    <d v="2023-03-08T00:00:00"/>
    <n v="25"/>
    <x v="1"/>
    <s v="Production Technician I"/>
    <s v="Mitchell Woods"/>
    <s v="tiana.bishop@bilearner.com"/>
    <s v="Active"/>
    <n v="1"/>
    <n v="0"/>
    <x v="2"/>
    <s v="Temporary"/>
    <m/>
    <x v="0"/>
    <x v="5"/>
    <s v="General - Eng"/>
    <d v="2001-12-07T00:00:00"/>
    <n v="23"/>
    <s v="United States"/>
    <s v="California State"/>
    <s v="Administrative"/>
    <x v="1"/>
    <s v="Fully Meets"/>
    <x v="1"/>
    <n v="76869"/>
  </r>
  <r>
    <n v="1774"/>
    <s v="Regina"/>
    <s v="Garcia"/>
    <d v="2019-09-14T00:00:00"/>
    <d v="2023-02-06T00:00:00"/>
    <n v="40"/>
    <x v="1"/>
    <s v="Production Technician I"/>
    <s v="Aaron Cochran"/>
    <s v="regina.garcia@bilearner.com"/>
    <s v="Active"/>
    <n v="1"/>
    <n v="0"/>
    <x v="1"/>
    <s v="Part-Time"/>
    <m/>
    <x v="0"/>
    <x v="5"/>
    <s v="Field Operations"/>
    <d v="1993-07-07T00:00:00"/>
    <n v="32"/>
    <s v="United States"/>
    <s v="Florida"/>
    <s v="Technician"/>
    <x v="0"/>
    <s v="Fully Meets"/>
    <x v="1"/>
    <n v="81948.100000000006"/>
  </r>
  <r>
    <n v="1775"/>
    <s v="Julie"/>
    <s v="Cochran"/>
    <d v="2018-10-06T00:00:00"/>
    <d v="2019-12-12T00:00:00"/>
    <n v="14"/>
    <x v="2"/>
    <s v="Production Technician I"/>
    <s v="Scott Smith"/>
    <s v="julie.cochran@bilearner.com"/>
    <s v="Active"/>
    <n v="1"/>
    <n v="0"/>
    <x v="0"/>
    <s v="Full-Time"/>
    <m/>
    <x v="0"/>
    <x v="5"/>
    <s v="Engineers"/>
    <d v="1997-05-06T00:00:00"/>
    <n v="28"/>
    <s v="United States"/>
    <s v="California State"/>
    <s v="Engineer"/>
    <x v="1"/>
    <s v="Fully Meets"/>
    <x v="1"/>
    <n v="97832.28"/>
  </r>
  <r>
    <n v="1776"/>
    <s v="Yamilet"/>
    <s v="Pierce"/>
    <d v="2021-08-03T00:00:00"/>
    <d v="2022-11-01T00:00:00"/>
    <n v="14"/>
    <x v="2"/>
    <s v="Production Technician I"/>
    <s v="Lucas Rodriguez"/>
    <s v="yamilet.pierce@bilearner.com"/>
    <s v="Active"/>
    <n v="1"/>
    <n v="0"/>
    <x v="1"/>
    <s v="Temporary"/>
    <m/>
    <x v="0"/>
    <x v="5"/>
    <s v="Project Management - Con"/>
    <d v="1998-12-12T00:00:00"/>
    <n v="26"/>
    <s v="United States"/>
    <s v="Massachusetts State"/>
    <s v="Engineer"/>
    <x v="1"/>
    <s v="Fully Meets"/>
    <x v="1"/>
    <n v="156988"/>
  </r>
  <r>
    <n v="1777"/>
    <s v="Amare"/>
    <s v="Hartman"/>
    <d v="2019-07-05T00:00:00"/>
    <d v="2021-05-26T00:00:00"/>
    <n v="22"/>
    <x v="2"/>
    <s v="Production Technician I"/>
    <s v="Brian Rogers"/>
    <s v="amare.hartman@bilearner.com"/>
    <s v="Active"/>
    <n v="1"/>
    <n v="0"/>
    <x v="1"/>
    <s v="Temporary"/>
    <m/>
    <x v="0"/>
    <x v="5"/>
    <s v="Splicing"/>
    <d v="1981-03-28T00:00:00"/>
    <n v="44"/>
    <s v="United States"/>
    <s v="Florida"/>
    <s v="Splicer"/>
    <x v="0"/>
    <s v="Fully Meets"/>
    <x v="1"/>
    <n v="220207"/>
  </r>
  <r>
    <n v="1778"/>
    <s v="Cannon"/>
    <s v="Lee"/>
    <d v="2019-04-25T00:00:00"/>
    <m/>
    <n v="77"/>
    <x v="0"/>
    <s v="Production Technician I"/>
    <s v="Brandon Mcdonald"/>
    <s v="cannon.lee@bilearner.com"/>
    <s v="Active"/>
    <n v="1"/>
    <n v="0"/>
    <x v="1"/>
    <s v="Full-Time"/>
    <m/>
    <x v="0"/>
    <x v="5"/>
    <s v="General - Con"/>
    <d v="1998-11-19T00:00:00"/>
    <n v="26"/>
    <s v="United States"/>
    <s v="San Jose"/>
    <s v="Foreman"/>
    <x v="0"/>
    <s v="Fully Meets"/>
    <x v="1"/>
    <n v="108000"/>
  </r>
  <r>
    <n v="1779"/>
    <s v="Yael"/>
    <s v="Hodge"/>
    <d v="2023-07-15T00:00:00"/>
    <m/>
    <n v="26"/>
    <x v="1"/>
    <s v="Production Technician I"/>
    <s v="Christina Cohen"/>
    <s v="yael.hodge@bilearner.com"/>
    <s v="Active"/>
    <n v="1"/>
    <n v="0"/>
    <x v="1"/>
    <s v="Temporary"/>
    <m/>
    <x v="0"/>
    <x v="5"/>
    <s v="Project Management - Con"/>
    <d v="1984-02-12T00:00:00"/>
    <n v="41"/>
    <s v="United States"/>
    <s v="Florida"/>
    <s v="Director"/>
    <x v="0"/>
    <s v="Fully Meets"/>
    <x v="1"/>
    <n v="108684"/>
  </r>
  <r>
    <n v="1780"/>
    <s v="Colton"/>
    <s v="Booker"/>
    <d v="2022-12-10T00:00:00"/>
    <d v="2023-02-11T00:00:00"/>
    <n v="2"/>
    <x v="4"/>
    <s v="Production Technician I"/>
    <s v="Jason Taylor"/>
    <s v="colton.booker@bilearner.com"/>
    <s v="Active"/>
    <n v="1"/>
    <n v="0"/>
    <x v="0"/>
    <s v="Temporary"/>
    <m/>
    <x v="0"/>
    <x v="5"/>
    <s v="Field Operations"/>
    <d v="1990-12-20T00:00:00"/>
    <n v="34"/>
    <s v="United States"/>
    <s v="Boston"/>
    <s v="Engineer"/>
    <x v="0"/>
    <s v="Fully Meets"/>
    <x v="1"/>
    <n v="123864"/>
  </r>
  <r>
    <n v="1781"/>
    <s v="Abril"/>
    <s v="Cunningham"/>
    <d v="2019-05-02T00:00:00"/>
    <m/>
    <n v="77"/>
    <x v="0"/>
    <s v="Production Technician I"/>
    <s v="Angela Maxwell"/>
    <s v="abril.cunningham@bilearner.com"/>
    <s v="Active"/>
    <n v="1"/>
    <n v="0"/>
    <x v="0"/>
    <s v="Part-Time"/>
    <m/>
    <x v="0"/>
    <x v="5"/>
    <s v="General - Sga"/>
    <d v="1964-02-15T00:00:00"/>
    <n v="61"/>
    <s v="United States"/>
    <s v="Boston"/>
    <s v="Supervisor"/>
    <x v="0"/>
    <s v="Fully Meets"/>
    <x v="1"/>
    <n v="166848"/>
  </r>
  <r>
    <n v="1782"/>
    <s v="Braxton"/>
    <s v="House"/>
    <d v="2019-01-13T00:00:00"/>
    <d v="2023-07-02T00:00:00"/>
    <n v="53"/>
    <x v="1"/>
    <s v="Production Technician II"/>
    <s v="Kenneth Dean"/>
    <s v="braxton.house@bilearner.com"/>
    <s v="Terminated"/>
    <n v="0"/>
    <n v="1"/>
    <x v="0"/>
    <s v="Temporary"/>
    <s v="Contract Termination"/>
    <x v="2"/>
    <x v="5"/>
    <s v="Field Operations"/>
    <d v="1995-04-30T00:00:00"/>
    <n v="30"/>
    <s v="United States"/>
    <s v="San Francisco"/>
    <s v="Groundman"/>
    <x v="0"/>
    <s v="Fully Meets"/>
    <x v="1"/>
    <n v="360936"/>
  </r>
  <r>
    <n v="1783"/>
    <s v="Destiney"/>
    <s v="Pearson"/>
    <d v="2021-06-09T00:00:00"/>
    <m/>
    <n v="51"/>
    <x v="1"/>
    <s v="Production Technician I"/>
    <s v="Julie Smith"/>
    <s v="destiney.pearson@bilearner.com"/>
    <s v="Active"/>
    <n v="1"/>
    <n v="0"/>
    <x v="2"/>
    <s v="Part-Time"/>
    <m/>
    <x v="0"/>
    <x v="5"/>
    <s v="General - Con"/>
    <d v="1996-10-16T00:00:00"/>
    <n v="28"/>
    <s v="United States"/>
    <s v="Florida"/>
    <s v="Laborer"/>
    <x v="0"/>
    <s v="Fully Meets"/>
    <x v="1"/>
    <n v="208644"/>
  </r>
  <r>
    <n v="1784"/>
    <s v="Trystan"/>
    <s v="Ramos"/>
    <d v="2023-08-02T00:00:00"/>
    <d v="2023-08-02T00:00:00"/>
    <n v="0"/>
    <x v="4"/>
    <s v="Production Technician I"/>
    <s v="Mr. John Thomas"/>
    <s v="trystan.ramos@bilearner.com"/>
    <s v="Active"/>
    <n v="1"/>
    <n v="0"/>
    <x v="2"/>
    <s v="Temporary"/>
    <m/>
    <x v="0"/>
    <x v="5"/>
    <s v="General - Con"/>
    <d v="1980-05-25T00:00:00"/>
    <n v="45"/>
    <s v="United States"/>
    <s v="New York State"/>
    <s v="Technician"/>
    <x v="0"/>
    <s v="Fully Meets"/>
    <x v="1"/>
    <n v="115692"/>
  </r>
  <r>
    <n v="1785"/>
    <s v="Miley"/>
    <s v="Gutierrez"/>
    <d v="2023-06-17T00:00:00"/>
    <m/>
    <n v="27"/>
    <x v="1"/>
    <s v="Production Technician I"/>
    <s v="Michael Mcgee PhD"/>
    <s v="miley.gutierrez@bilearner.com"/>
    <s v="Active"/>
    <n v="1"/>
    <n v="0"/>
    <x v="1"/>
    <s v="Full-Time"/>
    <m/>
    <x v="0"/>
    <x v="3"/>
    <s v="Technology / It"/>
    <d v="1979-08-27T00:00:00"/>
    <n v="46"/>
    <s v="United States"/>
    <s v="Estero"/>
    <s v="Director"/>
    <x v="0"/>
    <s v="Fully Meets"/>
    <x v="1"/>
    <n v="135708"/>
  </r>
  <r>
    <n v="1786"/>
    <s v="Tara"/>
    <s v="Hoover"/>
    <d v="2022-03-31T00:00:00"/>
    <d v="2022-06-14T00:00:00"/>
    <n v="2"/>
    <x v="4"/>
    <s v="Production Technician I"/>
    <s v="Daniel Banks"/>
    <s v="tara.hoover@bilearner.com"/>
    <s v="Active"/>
    <n v="1"/>
    <n v="0"/>
    <x v="1"/>
    <s v="Temporary"/>
    <m/>
    <x v="0"/>
    <x v="5"/>
    <s v="Field Operations"/>
    <d v="1979-01-30T00:00:00"/>
    <n v="46"/>
    <s v="United States"/>
    <s v="Massachusetts State"/>
    <s v="Laborer"/>
    <x v="1"/>
    <s v="Fully Meets"/>
    <x v="1"/>
    <n v="159264"/>
  </r>
  <r>
    <n v="1787"/>
    <s v="Layla"/>
    <s v="Gutierrez"/>
    <d v="2019-04-06T00:00:00"/>
    <d v="2020-08-15T00:00:00"/>
    <n v="16"/>
    <x v="2"/>
    <s v="Production Technician I"/>
    <s v="Edward Peterson"/>
    <s v="layla.gutierrez@bilearner.com"/>
    <s v="Active"/>
    <n v="1"/>
    <n v="0"/>
    <x v="0"/>
    <s v="Temporary"/>
    <m/>
    <x v="0"/>
    <x v="5"/>
    <s v="Engineers"/>
    <d v="1990-10-22T00:00:00"/>
    <n v="34"/>
    <s v="United States"/>
    <s v="Boston"/>
    <s v="Engineer"/>
    <x v="1"/>
    <s v="Fully Meets"/>
    <x v="1"/>
    <n v="67512"/>
  </r>
  <r>
    <n v="1788"/>
    <s v="Jakayla"/>
    <s v="Hall"/>
    <d v="2020-07-11T00:00:00"/>
    <m/>
    <n v="62"/>
    <x v="0"/>
    <s v="Production Technician I"/>
    <s v="Reginald Hernandez"/>
    <s v="jakayla.hall@bilearner.com"/>
    <s v="Active"/>
    <n v="1"/>
    <n v="0"/>
    <x v="0"/>
    <s v="Full-Time"/>
    <m/>
    <x v="0"/>
    <x v="5"/>
    <s v="Field Operations"/>
    <d v="1974-06-26T00:00:00"/>
    <n v="51"/>
    <s v="United States"/>
    <s v="Boston"/>
    <s v="Engineer"/>
    <x v="1"/>
    <s v="Fully Meets"/>
    <x v="1"/>
    <n v="92400"/>
  </r>
  <r>
    <n v="1789"/>
    <s v="Jayson"/>
    <s v="Ferguson"/>
    <d v="2023-04-22T00:00:00"/>
    <m/>
    <n v="29"/>
    <x v="1"/>
    <s v="Production Technician I"/>
    <s v="Danielle Smith"/>
    <s v="jayson.ferguson@bilearner.com"/>
    <s v="Active"/>
    <n v="1"/>
    <n v="0"/>
    <x v="0"/>
    <s v="Part-Time"/>
    <m/>
    <x v="0"/>
    <x v="5"/>
    <s v="Engineers"/>
    <d v="1993-01-02T00:00:00"/>
    <n v="32"/>
    <s v="United States"/>
    <s v="Florida"/>
    <s v="Engineer"/>
    <x v="1"/>
    <s v="Fully Meets"/>
    <x v="1"/>
    <n v="52104"/>
  </r>
  <r>
    <n v="1790"/>
    <s v="Nick"/>
    <s v="Daniels"/>
    <d v="2022-12-02T00:00:00"/>
    <d v="2023-04-08T00:00:00"/>
    <n v="4"/>
    <x v="4"/>
    <s v="Production Technician I"/>
    <s v="Sara Smith"/>
    <s v="nick.daniels@bilearner.com"/>
    <s v="Active"/>
    <n v="1"/>
    <n v="0"/>
    <x v="2"/>
    <s v="Part-Time"/>
    <m/>
    <x v="0"/>
    <x v="5"/>
    <s v="Aerial"/>
    <d v="1998-07-11T00:00:00"/>
    <n v="27"/>
    <s v="United States"/>
    <s v="South Carolina State"/>
    <s v="Lineman"/>
    <x v="0"/>
    <s v="Fully Meets"/>
    <x v="1"/>
    <n v="39956"/>
  </r>
  <r>
    <n v="1791"/>
    <s v="Marvin"/>
    <s v="Abbott"/>
    <d v="2021-03-06T00:00:00"/>
    <d v="2023-04-26T00:00:00"/>
    <n v="25"/>
    <x v="1"/>
    <s v="Production Technician I"/>
    <s v="Becky Cardenas"/>
    <s v="marvin.abbott@bilearner.com"/>
    <s v="Active"/>
    <n v="1"/>
    <n v="0"/>
    <x v="0"/>
    <s v="Temporary"/>
    <m/>
    <x v="0"/>
    <x v="5"/>
    <s v="Wireline Construction"/>
    <d v="1976-03-10T00:00:00"/>
    <n v="49"/>
    <s v="United States"/>
    <s v="Boston"/>
    <s v="Clerk"/>
    <x v="0"/>
    <s v="Fully Meets"/>
    <x v="1"/>
    <n v="39942"/>
  </r>
  <r>
    <n v="1792"/>
    <s v="Sawyer"/>
    <s v="Oliver"/>
    <d v="2019-05-21T00:00:00"/>
    <m/>
    <n v="76"/>
    <x v="0"/>
    <s v="Production Technician I"/>
    <s v="Brittany Olson"/>
    <s v="sawyer.oliver@bilearner.com"/>
    <s v="Active"/>
    <n v="1"/>
    <n v="0"/>
    <x v="1"/>
    <s v="Temporary"/>
    <m/>
    <x v="0"/>
    <x v="5"/>
    <s v="Project Management - Eng"/>
    <d v="1980-04-11T00:00:00"/>
    <n v="45"/>
    <s v="United States"/>
    <s v="Boston"/>
    <s v="Planner"/>
    <x v="1"/>
    <s v="Fully Meets"/>
    <x v="1"/>
    <n v="36888"/>
  </r>
  <r>
    <n v="1793"/>
    <s v="Linda"/>
    <s v="Barajas"/>
    <d v="2018-10-23T00:00:00"/>
    <d v="2022-12-02T00:00:00"/>
    <n v="49"/>
    <x v="1"/>
    <s v="Production Technician I"/>
    <s v="Victor Blair"/>
    <s v="linda.barajas@bilearner.com"/>
    <s v="Active"/>
    <n v="1"/>
    <n v="0"/>
    <x v="1"/>
    <s v="Temporary"/>
    <m/>
    <x v="0"/>
    <x v="5"/>
    <s v="Executive"/>
    <d v="1988-11-28T00:00:00"/>
    <n v="36"/>
    <s v="United States"/>
    <s v="San Francisco"/>
    <s v="Director"/>
    <x v="0"/>
    <s v="Fully Meets"/>
    <x v="1"/>
    <n v="30478"/>
  </r>
  <r>
    <n v="1794"/>
    <s v="Chance"/>
    <s v="Blackwell"/>
    <d v="2021-05-26T00:00:00"/>
    <m/>
    <n v="52"/>
    <x v="1"/>
    <s v="Production Technician I"/>
    <s v="James Ashley"/>
    <s v="chance.blackwell@bilearner.com"/>
    <s v="Active"/>
    <n v="1"/>
    <n v="0"/>
    <x v="0"/>
    <s v="Temporary"/>
    <m/>
    <x v="0"/>
    <x v="5"/>
    <s v="General - Sga"/>
    <d v="1994-11-18T00:00:00"/>
    <n v="30"/>
    <s v="United States"/>
    <s v="Massachusetts State"/>
    <s v="Administrator"/>
    <x v="0"/>
    <s v="Fully Meets"/>
    <x v="1"/>
    <n v="27576"/>
  </r>
  <r>
    <n v="1795"/>
    <s v="Antonio"/>
    <s v="Mccoy"/>
    <d v="2019-12-01T00:00:00"/>
    <d v="2020-06-08T00:00:00"/>
    <n v="6"/>
    <x v="3"/>
    <s v="Production Technician I"/>
    <s v="Shawn Howard"/>
    <s v="antonio.mccoy@bilearner.com"/>
    <s v="Terminated"/>
    <n v="0"/>
    <n v="1"/>
    <x v="1"/>
    <s v="Part-Time"/>
    <s v="Performance Issue"/>
    <x v="2"/>
    <x v="5"/>
    <s v="Yard (Material Handling)"/>
    <d v="1988-06-30T00:00:00"/>
    <n v="37"/>
    <s v="United States"/>
    <s v="Boston"/>
    <s v="Manager"/>
    <x v="0"/>
    <s v="Fully Meets"/>
    <x v="1"/>
    <n v="89030"/>
  </r>
  <r>
    <n v="1796"/>
    <s v="Emmett"/>
    <s v="Mercado"/>
    <d v="2021-06-07T00:00:00"/>
    <d v="2022-12-13T00:00:00"/>
    <n v="18"/>
    <x v="2"/>
    <s v="Production Technician I"/>
    <s v="Pamela Cruz"/>
    <s v="emmett.mercado@bilearner.com"/>
    <s v="Terminated"/>
    <n v="0"/>
    <n v="1"/>
    <x v="0"/>
    <s v="Full-Time"/>
    <s v="Contract Termination"/>
    <x v="2"/>
    <x v="5"/>
    <s v="Wireless"/>
    <d v="1987-10-09T00:00:00"/>
    <n v="37"/>
    <s v="United States"/>
    <s v="Florida"/>
    <s v="Driver"/>
    <x v="0"/>
    <s v="Fully Meets"/>
    <x v="1"/>
    <n v="161472"/>
  </r>
  <r>
    <n v="1797"/>
    <s v="Clara"/>
    <s v="Wheeler"/>
    <d v="2020-10-13T00:00:00"/>
    <d v="2022-11-09T00:00:00"/>
    <n v="24"/>
    <x v="1"/>
    <s v="Production Technician I"/>
    <s v="Jennifer Harrington"/>
    <s v="clara.wheeler@bilearner.com"/>
    <s v="Active"/>
    <n v="1"/>
    <n v="0"/>
    <x v="1"/>
    <s v="Full-Time"/>
    <m/>
    <x v="0"/>
    <x v="5"/>
    <s v="General - Con"/>
    <d v="1984-12-04T00:00:00"/>
    <n v="40"/>
    <s v="United States"/>
    <s v="Illinois State"/>
    <s v="Laborer"/>
    <x v="0"/>
    <s v="Fully Meets"/>
    <x v="1"/>
    <n v="408000"/>
  </r>
  <r>
    <n v="1798"/>
    <s v="Kieran"/>
    <s v="Morse"/>
    <d v="2022-10-30T00:00:00"/>
    <m/>
    <n v="35"/>
    <x v="1"/>
    <s v="Production Technician II"/>
    <s v="Kathryn Avila"/>
    <s v="kieran.morse@bilearner.com"/>
    <s v="Active"/>
    <n v="1"/>
    <n v="0"/>
    <x v="2"/>
    <s v="Full-Time"/>
    <m/>
    <x v="0"/>
    <x v="5"/>
    <s v="Splicing"/>
    <d v="1990-03-28T00:00:00"/>
    <n v="35"/>
    <s v="United States"/>
    <s v="Oregon State"/>
    <s v="Splicer"/>
    <x v="0"/>
    <s v="Fully Meets"/>
    <x v="1"/>
    <n v="151872"/>
  </r>
  <r>
    <n v="1799"/>
    <s v="Aliyah"/>
    <s v="Schmitt"/>
    <d v="2022-09-04T00:00:00"/>
    <d v="2023-05-30T00:00:00"/>
    <n v="8"/>
    <x v="3"/>
    <s v="Production Technician II"/>
    <s v="Alexandra Clark"/>
    <s v="aliyah.schmitt@bilearner.com"/>
    <s v="Terminated"/>
    <n v="0"/>
    <n v="1"/>
    <x v="2"/>
    <s v="Temporary"/>
    <s v="Performance Issue"/>
    <x v="2"/>
    <x v="5"/>
    <s v="Field Operations"/>
    <d v="1990-05-25T00:00:00"/>
    <n v="35"/>
    <s v="United States"/>
    <s v="Boston"/>
    <s v="Technician"/>
    <x v="1"/>
    <s v="Fully Meets"/>
    <x v="1"/>
    <n v="140000.04"/>
  </r>
  <r>
    <n v="1800"/>
    <s v="Kyan"/>
    <s v="Morrison"/>
    <d v="2019-10-18T00:00:00"/>
    <d v="2021-04-19T00:00:00"/>
    <n v="18"/>
    <x v="2"/>
    <s v="Production Technician I"/>
    <s v="Bethany Wilkerson"/>
    <s v="kyan.morrison@bilearner.com"/>
    <s v="Active"/>
    <n v="1"/>
    <n v="0"/>
    <x v="2"/>
    <s v="Full-Time"/>
    <m/>
    <x v="0"/>
    <x v="5"/>
    <s v="Wireline Construction"/>
    <d v="1962-05-01T00:00:00"/>
    <n v="63"/>
    <s v="United States"/>
    <s v="Boston"/>
    <s v="Lineman"/>
    <x v="0"/>
    <s v="Fully Meets"/>
    <x v="1"/>
    <n v="123600"/>
  </r>
  <r>
    <n v="1801"/>
    <s v="Rayan"/>
    <s v="Stephenson"/>
    <d v="2021-07-25T00:00:00"/>
    <d v="2023-01-23T00:00:00"/>
    <n v="17"/>
    <x v="2"/>
    <s v="Production Technician I"/>
    <s v="Brian Archer"/>
    <s v="rayan.stephenson@bilearner.com"/>
    <s v="Active"/>
    <n v="1"/>
    <n v="0"/>
    <x v="1"/>
    <s v="Temporary"/>
    <m/>
    <x v="0"/>
    <x v="5"/>
    <s v="General - Con"/>
    <d v="1990-10-10T00:00:00"/>
    <n v="34"/>
    <s v="United States"/>
    <s v="Massachusetts State"/>
    <s v="Technician"/>
    <x v="0"/>
    <s v="Fully Meets"/>
    <x v="1"/>
    <n v="470376"/>
  </r>
  <r>
    <n v="1802"/>
    <s v="Gael"/>
    <s v="Jacobs"/>
    <d v="2020-03-31T00:00:00"/>
    <m/>
    <n v="66"/>
    <x v="0"/>
    <s v="Production Technician I"/>
    <s v="Kathleen Moon"/>
    <s v="gael.jacobs@bilearner.com"/>
    <s v="Active"/>
    <n v="1"/>
    <n v="0"/>
    <x v="2"/>
    <s v="Temporary"/>
    <m/>
    <x v="0"/>
    <x v="5"/>
    <s v="Field Operations"/>
    <d v="1982-01-21T00:00:00"/>
    <n v="43"/>
    <s v="United States"/>
    <s v="Dallas"/>
    <s v="Driller"/>
    <x v="0"/>
    <s v="Fully Meets"/>
    <x v="1"/>
    <n v="475476"/>
  </r>
  <r>
    <n v="1803"/>
    <s v="Stephany"/>
    <s v="Neal"/>
    <d v="2019-11-11T00:00:00"/>
    <d v="2023-08-02T00:00:00"/>
    <n v="44"/>
    <x v="1"/>
    <s v="Production Technician I"/>
    <s v="William Cooper"/>
    <s v="stephany.neal@bilearner.com"/>
    <s v="Active"/>
    <n v="1"/>
    <n v="0"/>
    <x v="1"/>
    <s v="Full-Time"/>
    <m/>
    <x v="0"/>
    <x v="5"/>
    <s v="General - Eng"/>
    <d v="1990-09-10T00:00:00"/>
    <n v="35"/>
    <s v="United States"/>
    <s v="Dallas"/>
    <s v="Billing"/>
    <x v="0"/>
    <s v="Fully Meets"/>
    <x v="1"/>
    <n v="314532"/>
  </r>
  <r>
    <n v="1804"/>
    <s v="Trevon"/>
    <s v="Deleon"/>
    <d v="2021-12-05T00:00:00"/>
    <d v="2022-03-02T00:00:00"/>
    <n v="2"/>
    <x v="4"/>
    <s v="Production Technician I"/>
    <s v="Rebecca Pearson"/>
    <s v="trevon.deleon@bilearner.com"/>
    <s v="Active"/>
    <n v="1"/>
    <n v="0"/>
    <x v="2"/>
    <s v="Temporary"/>
    <m/>
    <x v="0"/>
    <x v="5"/>
    <s v="Field Operations"/>
    <d v="1987-10-11T00:00:00"/>
    <n v="37"/>
    <s v="United States"/>
    <s v="Dallas"/>
    <s v="Laborer"/>
    <x v="1"/>
    <s v="Fully Meets"/>
    <x v="1"/>
    <n v="268356"/>
  </r>
  <r>
    <n v="1805"/>
    <s v="Phoenix"/>
    <s v="Pitts"/>
    <d v="2018-12-17T00:00:00"/>
    <d v="2022-09-03T00:00:00"/>
    <n v="44"/>
    <x v="1"/>
    <s v="Production Technician I"/>
    <s v="Patricia Perry"/>
    <s v="phoenix.pitts@bilearner.com"/>
    <s v="Active"/>
    <n v="1"/>
    <n v="0"/>
    <x v="0"/>
    <s v="Temporary"/>
    <m/>
    <x v="0"/>
    <x v="5"/>
    <s v="Aerial"/>
    <d v="1999-11-29T00:00:00"/>
    <n v="25"/>
    <s v="United States"/>
    <s v="Dallas"/>
    <s v="Laborer"/>
    <x v="1"/>
    <s v="Fully Meets"/>
    <x v="1"/>
    <n v="497508"/>
  </r>
  <r>
    <n v="1806"/>
    <s v="Nola"/>
    <s v="Gillespie"/>
    <d v="2022-03-06T00:00:00"/>
    <m/>
    <n v="43"/>
    <x v="1"/>
    <s v="Production Technician I"/>
    <s v="Angela Reese"/>
    <s v="nola.gillespie@bilearner.com"/>
    <s v="Active"/>
    <n v="1"/>
    <n v="0"/>
    <x v="2"/>
    <s v="Full-Time"/>
    <m/>
    <x v="0"/>
    <x v="5"/>
    <s v="General - Con"/>
    <d v="1984-08-03T00:00:00"/>
    <n v="41"/>
    <s v="Australia"/>
    <s v="Sydney"/>
    <s v="Laborer"/>
    <x v="1"/>
    <s v="Fully Meets"/>
    <x v="1"/>
    <n v="101568"/>
  </r>
  <r>
    <n v="1807"/>
    <s v="Jeramiah"/>
    <s v="Schwartz"/>
    <d v="2019-09-04T00:00:00"/>
    <m/>
    <n v="73"/>
    <x v="0"/>
    <s v="Production Technician I"/>
    <s v="Christina Hayden"/>
    <s v="jeramiah.schwartz@bilearner.com"/>
    <s v="Active"/>
    <n v="1"/>
    <n v="0"/>
    <x v="0"/>
    <s v="Full-Time"/>
    <m/>
    <x v="0"/>
    <x v="5"/>
    <s v="Yard (Material Handling)"/>
    <d v="1991-10-20T00:00:00"/>
    <n v="33"/>
    <s v="Australia"/>
    <s v="Sydney"/>
    <s v="Lineman"/>
    <x v="0"/>
    <s v="Fully Meets"/>
    <x v="1"/>
    <n v="501060"/>
  </r>
  <r>
    <n v="1808"/>
    <s v="Aaden"/>
    <s v="Mercer"/>
    <d v="2023-07-26T00:00:00"/>
    <m/>
    <n v="26"/>
    <x v="1"/>
    <s v="Production Technician I"/>
    <s v="Victoria Jacobs"/>
    <s v="aaden.mercer@bilearner.com"/>
    <s v="Active"/>
    <n v="1"/>
    <n v="0"/>
    <x v="2"/>
    <s v="Part-Time"/>
    <m/>
    <x v="0"/>
    <x v="5"/>
    <s v="Splicing"/>
    <d v="1995-12-14T00:00:00"/>
    <n v="29"/>
    <s v="Belgium"/>
    <s v="Antwerp"/>
    <s v="Coordinator"/>
    <x v="0"/>
    <s v="Fully Meets"/>
    <x v="1"/>
    <n v="159120"/>
  </r>
  <r>
    <n v="1809"/>
    <s v="Nathalia"/>
    <s v="Good"/>
    <d v="2022-12-19T00:00:00"/>
    <d v="2023-05-19T00:00:00"/>
    <n v="5"/>
    <x v="4"/>
    <s v="Production Technician I"/>
    <s v="John Jordan"/>
    <s v="nathalia.good@bilearner.com"/>
    <s v="Active"/>
    <n v="1"/>
    <n v="0"/>
    <x v="0"/>
    <s v="Part-Time"/>
    <m/>
    <x v="0"/>
    <x v="5"/>
    <s v="Yard (Material Handling)"/>
    <d v="1999-01-03T00:00:00"/>
    <n v="26"/>
    <s v="Belgium"/>
    <s v="Antwerp"/>
    <s v="Supervisor"/>
    <x v="0"/>
    <s v="Fully Meets"/>
    <x v="1"/>
    <n v="64181.04"/>
  </r>
  <r>
    <n v="1810"/>
    <s v="Zaria"/>
    <s v="Benton"/>
    <d v="2021-08-17T00:00:00"/>
    <m/>
    <n v="49"/>
    <x v="1"/>
    <s v="Production Technician I"/>
    <s v="Stephen Richardson"/>
    <s v="zaria.benton@bilearner.com"/>
    <s v="Active"/>
    <n v="1"/>
    <n v="0"/>
    <x v="1"/>
    <s v="Part-Time"/>
    <m/>
    <x v="0"/>
    <x v="5"/>
    <s v="General - Con"/>
    <d v="1999-01-03T00:00:00"/>
    <n v="26"/>
    <s v="Belgium"/>
    <s v="Antwerp"/>
    <s v="Engineer"/>
    <x v="1"/>
    <s v="Fully Meets"/>
    <x v="1"/>
    <n v="153835.5"/>
  </r>
  <r>
    <n v="1811"/>
    <s v="Miley"/>
    <s v="Ortega"/>
    <d v="2022-06-11T00:00:00"/>
    <m/>
    <n v="39"/>
    <x v="1"/>
    <s v="Production Technician I"/>
    <s v="Catherine Baker"/>
    <s v="miley.ortega@bilearner.com"/>
    <s v="Active"/>
    <n v="1"/>
    <n v="0"/>
    <x v="0"/>
    <s v="Full-Time"/>
    <m/>
    <x v="0"/>
    <x v="3"/>
    <s v="Technology / It"/>
    <d v="1991-02-09T00:00:00"/>
    <n v="34"/>
    <s v="Belgium"/>
    <s v="Antwerp"/>
    <s v="Project Manager"/>
    <x v="0"/>
    <s v="Fully Meets"/>
    <x v="1"/>
    <n v="107316"/>
  </r>
  <r>
    <n v="1812"/>
    <s v="Julia"/>
    <s v="Farmer"/>
    <d v="2021-10-01T00:00:00"/>
    <d v="2023-06-18T00:00:00"/>
    <n v="20"/>
    <x v="2"/>
    <s v="Production Technician I"/>
    <s v="William Hall III"/>
    <s v="julia.farmer@bilearner.com"/>
    <s v="Terminated"/>
    <n v="0"/>
    <n v="1"/>
    <x v="0"/>
    <s v="Full-Time"/>
    <s v="Contract Termination"/>
    <x v="2"/>
    <x v="5"/>
    <s v="General - Con"/>
    <d v="1978-03-03T00:00:00"/>
    <n v="47"/>
    <s v="Belgium"/>
    <s v="Antwerp"/>
    <s v="Manager"/>
    <x v="0"/>
    <s v="Fully Meets"/>
    <x v="1"/>
    <n v="287300"/>
  </r>
  <r>
    <n v="1813"/>
    <s v="Valentin"/>
    <s v="Lam"/>
    <d v="2020-08-04T00:00:00"/>
    <m/>
    <n v="62"/>
    <x v="0"/>
    <s v="Production Technician I"/>
    <s v="James Meyer"/>
    <s v="valentin.lam@bilearner.com"/>
    <s v="Active"/>
    <n v="1"/>
    <n v="0"/>
    <x v="0"/>
    <s v="Temporary"/>
    <m/>
    <x v="0"/>
    <x v="5"/>
    <s v="Aerial"/>
    <d v="1987-09-10T00:00:00"/>
    <n v="38"/>
    <s v="Bulgaria"/>
    <s v="Sofia"/>
    <s v="Lineman"/>
    <x v="0"/>
    <s v="Fully Meets"/>
    <x v="1"/>
    <n v="147600"/>
  </r>
  <r>
    <n v="1814"/>
    <s v="Darnell"/>
    <s v="Ritter"/>
    <d v="2022-02-11T00:00:00"/>
    <m/>
    <n v="43"/>
    <x v="1"/>
    <s v="Production Technician I"/>
    <s v="Daniel Thomas"/>
    <s v="darnell.ritter@bilearner.com"/>
    <s v="Active"/>
    <n v="1"/>
    <n v="0"/>
    <x v="1"/>
    <s v="Part-Time"/>
    <m/>
    <x v="0"/>
    <x v="5"/>
    <s v="Wireline Construction"/>
    <d v="1977-03-11T00:00:00"/>
    <n v="48"/>
    <s v="Bulgaria"/>
    <s v="Sofia"/>
    <s v="Laborer"/>
    <x v="0"/>
    <s v="Fully Meets"/>
    <x v="1"/>
    <n v="90000"/>
  </r>
  <r>
    <n v="1815"/>
    <s v="Kierra"/>
    <s v="Lozano"/>
    <d v="2020-06-22T00:00:00"/>
    <m/>
    <n v="63"/>
    <x v="0"/>
    <s v="Production Technician I"/>
    <s v="Christopher Davis"/>
    <s v="kierra.lozano@bilearner.com"/>
    <s v="Active"/>
    <n v="1"/>
    <n v="0"/>
    <x v="0"/>
    <s v="Part-Time"/>
    <m/>
    <x v="0"/>
    <x v="5"/>
    <s v="Project Management - Con"/>
    <d v="1989-09-19T00:00:00"/>
    <n v="36"/>
    <s v="Bulgaria"/>
    <s v="Sofia"/>
    <s v="Manager"/>
    <x v="0"/>
    <s v="Fully Meets"/>
    <x v="1"/>
    <n v="225936"/>
  </r>
  <r>
    <n v="1816"/>
    <s v="Jamari"/>
    <s v="Dunn"/>
    <d v="2020-08-28T00:00:00"/>
    <m/>
    <n v="61"/>
    <x v="0"/>
    <s v="Production Technician II"/>
    <s v="Ronald Castro"/>
    <s v="jamari.dunn@bilearner.com"/>
    <s v="Active"/>
    <n v="1"/>
    <n v="0"/>
    <x v="0"/>
    <s v="Temporary"/>
    <m/>
    <x v="0"/>
    <x v="5"/>
    <s v="General - Con"/>
    <d v="1981-10-21T00:00:00"/>
    <n v="43"/>
    <s v="Bulgaria"/>
    <s v="Sofia"/>
    <s v="Supervisor"/>
    <x v="0"/>
    <s v="Fully Meets"/>
    <x v="1"/>
    <n v="90000"/>
  </r>
  <r>
    <n v="1817"/>
    <s v="Zoey"/>
    <s v="Page"/>
    <d v="2019-05-06T00:00:00"/>
    <d v="2022-04-09T00:00:00"/>
    <n v="35"/>
    <x v="1"/>
    <s v="Production Technician II"/>
    <s v="William Newman"/>
    <s v="zoey.page@bilearner.com"/>
    <s v="Active"/>
    <n v="1"/>
    <n v="0"/>
    <x v="0"/>
    <s v="Temporary"/>
    <m/>
    <x v="0"/>
    <x v="5"/>
    <s v="Aerial"/>
    <d v="1984-09-23T00:00:00"/>
    <n v="41"/>
    <s v="Bulgaria"/>
    <s v="Sofia"/>
    <s v="Lineman"/>
    <x v="0"/>
    <s v="Fully Meets"/>
    <x v="1"/>
    <n v="44700"/>
  </r>
  <r>
    <n v="1818"/>
    <s v="Kendra"/>
    <s v="Velez"/>
    <d v="2021-07-08T00:00:00"/>
    <m/>
    <n v="50"/>
    <x v="1"/>
    <s v="Production Technician II"/>
    <s v="Kenneth Miller"/>
    <s v="kendra.velez@bilearner.com"/>
    <s v="Active"/>
    <n v="1"/>
    <n v="0"/>
    <x v="0"/>
    <s v="Part-Time"/>
    <m/>
    <x v="0"/>
    <x v="5"/>
    <s v="Yard (Material Handling)"/>
    <d v="1993-06-10T00:00:00"/>
    <n v="32"/>
    <s v="Bulgaria"/>
    <s v="Sofia"/>
    <s v="Laborer"/>
    <x v="1"/>
    <s v="Fully Meets"/>
    <x v="1"/>
    <n v="141600"/>
  </r>
  <r>
    <n v="1819"/>
    <s v="Alison"/>
    <s v="Fuller"/>
    <d v="2022-07-02T00:00:00"/>
    <m/>
    <n v="39"/>
    <x v="1"/>
    <s v="Production Technician I"/>
    <s v="Deborah Blackwell"/>
    <s v="alison.fuller@bilearner.com"/>
    <s v="Active"/>
    <n v="1"/>
    <n v="0"/>
    <x v="1"/>
    <s v="Temporary"/>
    <m/>
    <x v="0"/>
    <x v="5"/>
    <s v="General - Con"/>
    <d v="1983-12-03T00:00:00"/>
    <n v="41"/>
    <s v="Bulgaria"/>
    <s v="Sofia"/>
    <s v="Technician"/>
    <x v="0"/>
    <s v="Fully Meets"/>
    <x v="1"/>
    <n v="103800"/>
  </r>
  <r>
    <n v="1820"/>
    <s v="Toby"/>
    <s v="Cooley"/>
    <d v="2023-05-04T00:00:00"/>
    <m/>
    <n v="29"/>
    <x v="1"/>
    <s v="Production Technician I"/>
    <s v="Kenneth Elliott"/>
    <s v="toby.cooley@bilearner.com"/>
    <s v="Active"/>
    <n v="1"/>
    <n v="0"/>
    <x v="1"/>
    <s v="Part-Time"/>
    <m/>
    <x v="0"/>
    <x v="5"/>
    <s v="Shop (Fleet)"/>
    <d v="1985-10-06T00:00:00"/>
    <n v="40"/>
    <s v="Bulgaria"/>
    <s v="Sofia"/>
    <s v="Shop"/>
    <x v="0"/>
    <s v="Fully Meets"/>
    <x v="1"/>
    <n v="78000"/>
  </r>
  <r>
    <n v="1821"/>
    <s v="Emilie"/>
    <s v="Hood"/>
    <d v="2022-12-19T00:00:00"/>
    <m/>
    <n v="33"/>
    <x v="1"/>
    <s v="Production Technician I"/>
    <s v="Tricia Davies"/>
    <s v="emilie.hood@bilearner.com"/>
    <s v="Active"/>
    <n v="1"/>
    <n v="0"/>
    <x v="1"/>
    <s v="Full-Time"/>
    <m/>
    <x v="0"/>
    <x v="5"/>
    <s v="General - Sga"/>
    <d v="1978-05-23T00:00:00"/>
    <n v="47"/>
    <s v="Bulgaria"/>
    <s v="Sofia"/>
    <s v="Accountant"/>
    <x v="0"/>
    <s v="Fully Meets"/>
    <x v="1"/>
    <n v="46177"/>
  </r>
  <r>
    <n v="1822"/>
    <s v="Cortez"/>
    <s v="Pena"/>
    <d v="2022-03-26T00:00:00"/>
    <m/>
    <n v="42"/>
    <x v="1"/>
    <s v="Production Technician I"/>
    <s v="Lisa Hernandez"/>
    <s v="cortez.pena@bilearner.com"/>
    <s v="Active"/>
    <n v="1"/>
    <n v="0"/>
    <x v="0"/>
    <s v="Part-Time"/>
    <m/>
    <x v="0"/>
    <x v="5"/>
    <s v="Wireline Construction"/>
    <d v="1968-01-14T00:00:00"/>
    <n v="57"/>
    <s v="Bulgaria"/>
    <s v="Sofia"/>
    <s v="Groundman"/>
    <x v="0"/>
    <s v="Fully Meets"/>
    <x v="1"/>
    <n v="87739"/>
  </r>
  <r>
    <n v="1823"/>
    <s v="Abbigail"/>
    <s v="Blanchard"/>
    <d v="2021-05-09T00:00:00"/>
    <d v="2022-11-12T00:00:00"/>
    <n v="18"/>
    <x v="2"/>
    <s v="Production Technician I"/>
    <s v="Karen Pugh"/>
    <s v="abbigail.blanchard@bilearner.com"/>
    <s v="Active"/>
    <n v="1"/>
    <n v="0"/>
    <x v="0"/>
    <s v="Full-Time"/>
    <m/>
    <x v="0"/>
    <x v="0"/>
    <s v="Finance &amp; Accounting"/>
    <d v="1981-01-28T00:00:00"/>
    <n v="44"/>
    <s v="Bulgaria"/>
    <s v="Sofia"/>
    <s v="Assistant"/>
    <x v="1"/>
    <s v="Fully Meets"/>
    <x v="1"/>
    <n v="298404"/>
  </r>
  <r>
    <n v="1824"/>
    <s v="Abby"/>
    <s v="Curtis"/>
    <d v="2020-01-09T00:00:00"/>
    <d v="2022-03-10T00:00:00"/>
    <n v="26"/>
    <x v="1"/>
    <s v="Production Technician I"/>
    <s v="Lori Mason"/>
    <s v="abby.curtis@bilearner.com"/>
    <s v="Active"/>
    <n v="1"/>
    <n v="0"/>
    <x v="0"/>
    <s v="Temporary"/>
    <m/>
    <x v="0"/>
    <x v="5"/>
    <s v="Yard (Material Handling)"/>
    <d v="1988-05-13T00:00:00"/>
    <n v="37"/>
    <s v="Bulgaria"/>
    <s v="Sofia"/>
    <s v="Vp"/>
    <x v="1"/>
    <s v="Fully Meets"/>
    <x v="1"/>
    <n v="177320"/>
  </r>
  <r>
    <n v="1825"/>
    <s v="Giana"/>
    <s v="Moore"/>
    <d v="2021-05-16T00:00:00"/>
    <d v="2023-05-14T00:00:00"/>
    <n v="23"/>
    <x v="2"/>
    <s v="Production Technician I"/>
    <s v="Stephen Neal"/>
    <s v="giana.moore@bilearner.com"/>
    <s v="Active"/>
    <n v="1"/>
    <n v="0"/>
    <x v="0"/>
    <s v="Part-Time"/>
    <m/>
    <x v="0"/>
    <x v="5"/>
    <s v="Splicing"/>
    <d v="1991-04-02T00:00:00"/>
    <n v="34"/>
    <s v="Bulgaria"/>
    <s v="Sofia"/>
    <s v="Laborer"/>
    <x v="1"/>
    <s v="Fully Meets"/>
    <x v="1"/>
    <n v="926400"/>
  </r>
  <r>
    <n v="1826"/>
    <s v="Giada"/>
    <s v="Santos"/>
    <d v="2021-01-31T00:00:00"/>
    <d v="2022-06-03T00:00:00"/>
    <n v="16"/>
    <x v="2"/>
    <s v="Production Technician I"/>
    <s v="Robert Sanchez"/>
    <s v="giada.santos@bilearner.com"/>
    <s v="Active"/>
    <n v="1"/>
    <n v="0"/>
    <x v="2"/>
    <s v="Temporary"/>
    <m/>
    <x v="0"/>
    <x v="5"/>
    <s v="Aerial"/>
    <d v="1986-03-27T00:00:00"/>
    <n v="39"/>
    <s v="Virgin Islands, British"/>
    <s v="BVI"/>
    <s v="Foreman"/>
    <x v="0"/>
    <s v="Exceeds"/>
    <x v="1"/>
    <n v="47868"/>
  </r>
  <r>
    <n v="1827"/>
    <s v="Jessie"/>
    <s v="Church"/>
    <d v="2021-09-19T00:00:00"/>
    <d v="2022-09-14T00:00:00"/>
    <n v="11"/>
    <x v="3"/>
    <s v="Production Technician I"/>
    <s v="Glenda Williams"/>
    <s v="jessie.church@bilearner.com"/>
    <s v="Active"/>
    <n v="1"/>
    <n v="0"/>
    <x v="0"/>
    <s v="Full-Time"/>
    <m/>
    <x v="0"/>
    <x v="5"/>
    <s v="Field Operations"/>
    <d v="1979-09-27T00:00:00"/>
    <n v="46"/>
    <s v="Virgin Islands, British"/>
    <s v="BVI"/>
    <s v="Operator"/>
    <x v="0"/>
    <s v="Needs Improvement"/>
    <x v="1"/>
    <n v="130000"/>
  </r>
  <r>
    <n v="1828"/>
    <s v="Kaylah"/>
    <s v="Ramos"/>
    <d v="2020-03-01T00:00:00"/>
    <d v="2022-03-26T00:00:00"/>
    <n v="24"/>
    <x v="1"/>
    <s v="Production Technician I"/>
    <s v="Patrick Hall"/>
    <s v="kaylah.ramos@bilearner.com"/>
    <s v="Active"/>
    <n v="1"/>
    <n v="0"/>
    <x v="2"/>
    <s v="Temporary"/>
    <m/>
    <x v="0"/>
    <x v="5"/>
    <s v="Wireline Construction"/>
    <d v="1978-08-28T00:00:00"/>
    <n v="47"/>
    <s v="Virgin Islands, British"/>
    <s v="BVI"/>
    <s v="Foreman"/>
    <x v="1"/>
    <s v="Exceeds"/>
    <x v="1"/>
    <n v="177320"/>
  </r>
  <r>
    <n v="1829"/>
    <s v="Camille"/>
    <s v="Fritz"/>
    <d v="2020-02-29T00:00:00"/>
    <m/>
    <n v="67"/>
    <x v="0"/>
    <s v="Production Technician I"/>
    <s v="Joel Flynn"/>
    <s v="camille.fritz@bilearner.com"/>
    <s v="Active"/>
    <n v="1"/>
    <n v="0"/>
    <x v="2"/>
    <s v="Temporary"/>
    <m/>
    <x v="0"/>
    <x v="5"/>
    <s v="Engineers"/>
    <d v="1977-01-06T00:00:00"/>
    <n v="48"/>
    <s v="Virgin Islands, British"/>
    <s v="BVI"/>
    <s v="Project Manager"/>
    <x v="1"/>
    <s v="Exceeds"/>
    <x v="1"/>
    <n v="80000"/>
  </r>
  <r>
    <n v="1830"/>
    <s v="Deangelo"/>
    <s v="Murillo"/>
    <d v="2018-12-08T00:00:00"/>
    <m/>
    <n v="81"/>
    <x v="0"/>
    <s v="Production Technician I"/>
    <s v="Patrick Carpenter"/>
    <s v="deangelo.murillo@bilearner.com"/>
    <s v="Active"/>
    <n v="1"/>
    <n v="0"/>
    <x v="1"/>
    <s v="Temporary"/>
    <m/>
    <x v="0"/>
    <x v="0"/>
    <s v="Finance &amp; Accounting"/>
    <d v="1995-01-31T00:00:00"/>
    <n v="30"/>
    <s v="Virgin Islands, British"/>
    <s v="BVI"/>
    <s v="Administrative"/>
    <x v="0"/>
    <s v="Needs Improvement"/>
    <x v="1"/>
    <n v="342048"/>
  </r>
  <r>
    <n v="1831"/>
    <s v="Emerson"/>
    <s v="Gallagher"/>
    <d v="2022-06-26T00:00:00"/>
    <d v="2023-06-15T00:00:00"/>
    <n v="11"/>
    <x v="3"/>
    <s v="Production Technician I"/>
    <s v="Daniel Mathis"/>
    <s v="emerson.gallagher@bilearner.com"/>
    <s v="Terminated"/>
    <n v="0"/>
    <n v="1"/>
    <x v="2"/>
    <s v="Temporary"/>
    <s v="Performance Issue"/>
    <x v="2"/>
    <x v="5"/>
    <s v="Isp"/>
    <d v="1980-02-14T00:00:00"/>
    <n v="45"/>
    <s v="Virgin Islands, British"/>
    <s v="BVI"/>
    <s v="Technician"/>
    <x v="0"/>
    <s v="Needs Improvement"/>
    <x v="1"/>
    <n v="70667"/>
  </r>
  <r>
    <n v="1832"/>
    <s v="April"/>
    <s v="Bentley"/>
    <d v="2019-11-03T00:00:00"/>
    <m/>
    <n v="71"/>
    <x v="0"/>
    <s v="Production Technician I"/>
    <s v="Bradley Randall"/>
    <s v="april.bentley@bilearner.com"/>
    <s v="Active"/>
    <n v="1"/>
    <n v="0"/>
    <x v="0"/>
    <s v="Part-Time"/>
    <m/>
    <x v="0"/>
    <x v="5"/>
    <s v="Engineers"/>
    <d v="1990-11-17T00:00:00"/>
    <n v="34"/>
    <s v="Virgin Islands, British"/>
    <s v="BVI"/>
    <s v="Engineer"/>
    <x v="0"/>
    <s v="Needs Improvement"/>
    <x v="1"/>
    <n v="214973"/>
  </r>
  <r>
    <n v="1833"/>
    <s v="Ainsley"/>
    <s v="Booth"/>
    <d v="2023-01-01T00:00:00"/>
    <m/>
    <n v="33"/>
    <x v="1"/>
    <s v="Production Technician I"/>
    <s v="Anita Chapman"/>
    <s v="ainsley.booth@bilearner.com"/>
    <s v="Active"/>
    <n v="1"/>
    <n v="0"/>
    <x v="2"/>
    <s v="Full-Time"/>
    <m/>
    <x v="0"/>
    <x v="5"/>
    <s v="Field Operations"/>
    <d v="1990-11-17T00:00:00"/>
    <n v="34"/>
    <s v="Virgin Islands, British"/>
    <s v="BVI"/>
    <s v="Technician"/>
    <x v="0"/>
    <s v="Needs Improvement"/>
    <x v="1"/>
    <n v="879264"/>
  </r>
  <r>
    <n v="1834"/>
    <s v="Dereon"/>
    <s v="Huffman"/>
    <d v="2020-07-31T00:00:00"/>
    <d v="2021-04-05T00:00:00"/>
    <n v="8"/>
    <x v="3"/>
    <s v="Production Technician II"/>
    <s v="Joseph Diaz"/>
    <s v="dereon.huffman@bilearner.com"/>
    <s v="Active"/>
    <n v="1"/>
    <n v="0"/>
    <x v="0"/>
    <s v="Full-Time"/>
    <m/>
    <x v="0"/>
    <x v="5"/>
    <s v="Project Management - Con"/>
    <d v="1996-03-05T00:00:00"/>
    <n v="29"/>
    <s v="Virgin Islands, British"/>
    <s v="BVI"/>
    <s v="Coordinator"/>
    <x v="0"/>
    <s v="Needs Improvement"/>
    <x v="1"/>
    <n v="70000"/>
  </r>
  <r>
    <n v="1835"/>
    <s v="Colin"/>
    <s v="Cherry"/>
    <d v="2021-09-10T00:00:00"/>
    <d v="2022-07-19T00:00:00"/>
    <n v="10"/>
    <x v="3"/>
    <s v="Production Technician II"/>
    <s v="Danielle Reyes"/>
    <s v="colin.cherry@bilearner.com"/>
    <s v="Active"/>
    <n v="1"/>
    <n v="0"/>
    <x v="2"/>
    <s v="Temporary"/>
    <m/>
    <x v="0"/>
    <x v="5"/>
    <s v="Field Operations"/>
    <d v="1992-02-08T00:00:00"/>
    <n v="33"/>
    <s v="Virgin Islands, British"/>
    <s v="BVI"/>
    <s v="Laborer"/>
    <x v="0"/>
    <s v="Needs Improvement"/>
    <x v="1"/>
    <n v="287300"/>
  </r>
  <r>
    <n v="1836"/>
    <s v="Karla"/>
    <s v="Hines"/>
    <d v="2019-06-19T00:00:00"/>
    <m/>
    <n v="75"/>
    <x v="0"/>
    <s v="Production Technician II"/>
    <s v="Daniel Hardy"/>
    <s v="karla.hines@bilearner.com"/>
    <s v="Active"/>
    <n v="1"/>
    <n v="0"/>
    <x v="2"/>
    <s v="Temporary"/>
    <m/>
    <x v="0"/>
    <x v="5"/>
    <s v="Field Operations"/>
    <d v="1977-12-06T00:00:00"/>
    <n v="47"/>
    <s v="Virgin Islands, British"/>
    <s v="BVI"/>
    <s v="Laborer"/>
    <x v="1"/>
    <s v="Needs Improvement"/>
    <x v="1"/>
    <n v="327768"/>
  </r>
  <r>
    <n v="1837"/>
    <s v="Colton"/>
    <s v="Decker"/>
    <d v="2021-08-16T00:00:00"/>
    <m/>
    <n v="49"/>
    <x v="1"/>
    <s v="Production Technician II"/>
    <s v="Michael Graves"/>
    <s v="colton.decker@bilearner.com"/>
    <s v="Active"/>
    <n v="1"/>
    <n v="0"/>
    <x v="2"/>
    <s v="Full-Time"/>
    <m/>
    <x v="0"/>
    <x v="5"/>
    <s v="Project Management - Con"/>
    <d v="1994-02-16T00:00:00"/>
    <n v="31"/>
    <s v="Virgin Islands, British"/>
    <s v="BVI"/>
    <s v="Technician"/>
    <x v="0"/>
    <s v="Needs Improvement"/>
    <x v="1"/>
    <n v="474276"/>
  </r>
  <r>
    <n v="1838"/>
    <s v="Jayleen"/>
    <s v="Tran"/>
    <d v="2019-07-08T00:00:00"/>
    <m/>
    <n v="74"/>
    <x v="0"/>
    <s v="Production Technician I"/>
    <s v="Elizabeth Kaufman"/>
    <s v="jayleen.tran@bilearner.com"/>
    <s v="Active"/>
    <n v="1"/>
    <n v="0"/>
    <x v="2"/>
    <s v="Temporary"/>
    <m/>
    <x v="0"/>
    <x v="5"/>
    <s v="Aerial"/>
    <d v="1996-06-03T00:00:00"/>
    <n v="29"/>
    <s v="Virgin Islands, British"/>
    <s v="BVI"/>
    <s v="Laborer"/>
    <x v="0"/>
    <s v="Exceeds"/>
    <x v="1"/>
    <n v="262068"/>
  </r>
  <r>
    <n v="1839"/>
    <s v="Aydin"/>
    <s v="Perry"/>
    <d v="2021-08-17T00:00:00"/>
    <d v="2022-08-31T00:00:00"/>
    <n v="12"/>
    <x v="2"/>
    <s v="Production Technician I"/>
    <s v="Joshua Glenn"/>
    <s v="aydin.perry@bilearner.com"/>
    <s v="Active"/>
    <n v="1"/>
    <n v="0"/>
    <x v="1"/>
    <s v="Part-Time"/>
    <m/>
    <x v="0"/>
    <x v="1"/>
    <s v="People Services"/>
    <d v="1971-07-14T00:00:00"/>
    <n v="54"/>
    <s v="Virgin Islands, British"/>
    <s v="BVI"/>
    <s v="Assistant"/>
    <x v="0"/>
    <s v="Exceeds"/>
    <x v="1"/>
    <n v="102000"/>
  </r>
  <r>
    <n v="1840"/>
    <s v="Jenna"/>
    <s v="Casey"/>
    <d v="2021-01-08T00:00:00"/>
    <m/>
    <n v="56"/>
    <x v="1"/>
    <s v="Production Technician I"/>
    <s v="Misty Brown"/>
    <s v="jenna.casey@bilearner.com"/>
    <s v="Active"/>
    <n v="1"/>
    <n v="0"/>
    <x v="1"/>
    <s v="Part-Time"/>
    <m/>
    <x v="0"/>
    <x v="5"/>
    <s v="General - Eng"/>
    <d v="1997-04-19T00:00:00"/>
    <n v="28"/>
    <s v="Virgin Islands, British"/>
    <s v="BVI"/>
    <s v="Drafter"/>
    <x v="0"/>
    <s v="Exceeds"/>
    <x v="1"/>
    <n v="470688"/>
  </r>
  <r>
    <n v="1841"/>
    <s v="Remington"/>
    <s v="Bullock"/>
    <d v="2018-08-14T00:00:00"/>
    <m/>
    <n v="85"/>
    <x v="0"/>
    <s v="Production Technician I"/>
    <s v="Brian Paul"/>
    <s v="remington.bullock@bilearner.com"/>
    <s v="Active"/>
    <n v="1"/>
    <n v="0"/>
    <x v="0"/>
    <s v="Part-Time"/>
    <m/>
    <x v="0"/>
    <x v="5"/>
    <s v="Field Operations"/>
    <d v="1976-04-13T00:00:00"/>
    <n v="49"/>
    <s v="Virgin Islands, British"/>
    <s v="BVI"/>
    <s v="Operator"/>
    <x v="0"/>
    <s v="Exceeds"/>
    <x v="1"/>
    <n v="204100"/>
  </r>
  <r>
    <n v="1842"/>
    <s v="Delaney"/>
    <s v="Stewart"/>
    <d v="2021-07-30T00:00:00"/>
    <m/>
    <n v="50"/>
    <x v="1"/>
    <s v="Production Technician I"/>
    <s v="Ricardo Harris"/>
    <s v="delaney.stewart@bilearner.com"/>
    <s v="Active"/>
    <n v="1"/>
    <n v="0"/>
    <x v="2"/>
    <s v="Temporary"/>
    <m/>
    <x v="0"/>
    <x v="5"/>
    <s v="General - Con"/>
    <d v="1992-03-30T00:00:00"/>
    <n v="33"/>
    <s v="Virgin Islands, British"/>
    <s v="BVI"/>
    <s v="Coordinator"/>
    <x v="1"/>
    <s v="Exceeds"/>
    <x v="1"/>
    <n v="50196"/>
  </r>
  <r>
    <n v="1843"/>
    <s v="Saige"/>
    <s v="Jones"/>
    <d v="2023-04-08T00:00:00"/>
    <m/>
    <n v="29"/>
    <x v="1"/>
    <s v="Production Technician I"/>
    <s v="Samantha French"/>
    <s v="saige.jones@bilearner.com"/>
    <s v="Active"/>
    <n v="1"/>
    <n v="0"/>
    <x v="1"/>
    <s v="Temporary"/>
    <m/>
    <x v="0"/>
    <x v="5"/>
    <s v="Engineers"/>
    <d v="1986-08-04T00:00:00"/>
    <n v="39"/>
    <s v="Virgin Islands, British"/>
    <s v="BVI"/>
    <s v="Engineer"/>
    <x v="1"/>
    <s v="Needs Improvement"/>
    <x v="1"/>
    <n v="106340"/>
  </r>
  <r>
    <n v="1844"/>
    <s v="Camryn"/>
    <s v="Fritz"/>
    <d v="2019-09-11T00:00:00"/>
    <m/>
    <n v="72"/>
    <x v="0"/>
    <s v="Production Technician I"/>
    <s v="Nicole Vasquez"/>
    <s v="camryn.fritz@bilearner.com"/>
    <s v="Active"/>
    <n v="1"/>
    <n v="0"/>
    <x v="2"/>
    <s v="Part-Time"/>
    <m/>
    <x v="0"/>
    <x v="5"/>
    <s v="General - Con"/>
    <d v="1996-08-29T00:00:00"/>
    <n v="29"/>
    <s v="Curacao"/>
    <s v="Curacao"/>
    <s v="Model Assistant"/>
    <x v="0"/>
    <s v="Exceeds"/>
    <x v="1"/>
    <n v="279048"/>
  </r>
  <r>
    <n v="1845"/>
    <s v="Amanda"/>
    <s v="Lambert"/>
    <d v="2020-03-05T00:00:00"/>
    <d v="2021-08-22T00:00:00"/>
    <n v="17"/>
    <x v="2"/>
    <s v="Production Technician I"/>
    <s v="Matthew Ramirez"/>
    <s v="amanda.lambert@bilearner.com"/>
    <s v="Active"/>
    <n v="1"/>
    <n v="0"/>
    <x v="2"/>
    <s v="Temporary"/>
    <m/>
    <x v="0"/>
    <x v="5"/>
    <s v="Aerial"/>
    <d v="1972-02-27T00:00:00"/>
    <n v="53"/>
    <s v="Curacao"/>
    <s v="Curacao"/>
    <s v="Laborer"/>
    <x v="0"/>
    <s v="Needs Improvement"/>
    <x v="1"/>
    <n v="172896"/>
  </r>
  <r>
    <n v="1846"/>
    <s v="Winston"/>
    <s v="Callahan"/>
    <d v="2019-12-02T00:00:00"/>
    <m/>
    <n v="70"/>
    <x v="0"/>
    <s v="Production Technician I"/>
    <s v="Sarah Delacruz"/>
    <s v="winston.callahan@bilearner.com"/>
    <s v="Active"/>
    <n v="1"/>
    <n v="0"/>
    <x v="1"/>
    <s v="Temporary"/>
    <m/>
    <x v="0"/>
    <x v="5"/>
    <s v="Aerial"/>
    <d v="1972-05-18T00:00:00"/>
    <n v="53"/>
    <s v="Curacao"/>
    <s v="Curacao"/>
    <s v="Foreman"/>
    <x v="1"/>
    <s v="Needs Improvement"/>
    <x v="1"/>
    <n v="107016"/>
  </r>
  <r>
    <n v="1847"/>
    <s v="Maverick"/>
    <s v="Lang"/>
    <d v="2022-12-03T00:00:00"/>
    <d v="2022-12-24T00:00:00"/>
    <n v="0"/>
    <x v="4"/>
    <s v="Production Technician I"/>
    <s v="Lee Lucas"/>
    <s v="maverick.lang@bilearner.com"/>
    <s v="Active"/>
    <n v="1"/>
    <n v="0"/>
    <x v="1"/>
    <s v="Part-Time"/>
    <m/>
    <x v="0"/>
    <x v="5"/>
    <s v="Project Management - Con"/>
    <d v="1999-09-18T00:00:00"/>
    <n v="26"/>
    <s v="Curacao"/>
    <s v="Curacao"/>
    <s v="Project Manager"/>
    <x v="1"/>
    <s v="Needs Improvement"/>
    <x v="1"/>
    <n v="177768"/>
  </r>
  <r>
    <n v="1848"/>
    <s v="Harold"/>
    <s v="Reid"/>
    <d v="2021-12-23T00:00:00"/>
    <m/>
    <n v="45"/>
    <x v="1"/>
    <s v="Production Technician I"/>
    <s v="Lisa Reed"/>
    <s v="harold.reid@bilearner.com"/>
    <s v="Active"/>
    <n v="1"/>
    <n v="0"/>
    <x v="0"/>
    <s v="Part-Time"/>
    <m/>
    <x v="0"/>
    <x v="5"/>
    <s v="Engineers"/>
    <d v="1992-08-22T00:00:00"/>
    <n v="33"/>
    <s v="Curacao"/>
    <s v="Curacao"/>
    <s v="Engineer"/>
    <x v="1"/>
    <s v="PIP"/>
    <x v="1"/>
    <n v="47109"/>
  </r>
  <r>
    <n v="1849"/>
    <s v="Cindy"/>
    <s v="York"/>
    <d v="2022-01-28T00:00:00"/>
    <m/>
    <n v="44"/>
    <x v="1"/>
    <s v="Production Technician I"/>
    <s v="Mary Conley"/>
    <s v="cindy.york@bilearner.com"/>
    <s v="Active"/>
    <n v="1"/>
    <n v="0"/>
    <x v="2"/>
    <s v="Full-Time"/>
    <m/>
    <x v="0"/>
    <x v="5"/>
    <s v="Project Management - Con"/>
    <d v="1994-07-29T00:00:00"/>
    <n v="31"/>
    <s v="Curacao"/>
    <s v="Curacao"/>
    <s v="Project Manager"/>
    <x v="0"/>
    <s v="PIP"/>
    <x v="1"/>
    <n v="151200"/>
  </r>
  <r>
    <n v="1850"/>
    <s v="Breanna"/>
    <s v="Cardenas"/>
    <d v="2019-12-15T00:00:00"/>
    <d v="2021-06-25T00:00:00"/>
    <n v="18"/>
    <x v="2"/>
    <s v="Production Technician I"/>
    <s v="Ashley Orozco"/>
    <s v="breanna.cardenas@bilearner.com"/>
    <s v="Terminated"/>
    <n v="0"/>
    <n v="1"/>
    <x v="0"/>
    <s v="Full-Time"/>
    <s v="Early release of contract"/>
    <x v="2"/>
    <x v="5"/>
    <s v="Aerial"/>
    <d v="1992-08-26T00:00:00"/>
    <n v="33"/>
    <s v="Curacao"/>
    <s v="Curacao"/>
    <s v="Lineman"/>
    <x v="0"/>
    <s v="PIP"/>
    <x v="1"/>
    <n v="943800"/>
  </r>
  <r>
    <n v="1851"/>
    <s v="Tripp"/>
    <s v="Blake"/>
    <d v="2021-11-11T00:00:00"/>
    <d v="2022-08-01T00:00:00"/>
    <n v="8"/>
    <x v="3"/>
    <s v="Production Technician I"/>
    <s v="Angelica Vazquez"/>
    <s v="tripp.blake@bilearner.com"/>
    <s v="Terminated"/>
    <n v="0"/>
    <n v="1"/>
    <x v="1"/>
    <s v="Temporary"/>
    <s v="Performance Issue"/>
    <x v="2"/>
    <x v="5"/>
    <s v="General - Con"/>
    <d v="1976-11-20T00:00:00"/>
    <n v="48"/>
    <s v="Czech Republic"/>
    <s v="Prague"/>
    <s v="Laborer"/>
    <x v="0"/>
    <s v="PIP"/>
    <x v="1"/>
    <n v="55359.02"/>
  </r>
  <r>
    <n v="1852"/>
    <s v="Elaine"/>
    <s v="Moon"/>
    <d v="2019-02-15T00:00:00"/>
    <d v="2023-07-28T00:00:00"/>
    <n v="53"/>
    <x v="1"/>
    <s v="Production Technician I"/>
    <s v="Christopher Ponce"/>
    <s v="elaine.moon@bilearner.com"/>
    <s v="Terminated"/>
    <n v="0"/>
    <n v="1"/>
    <x v="1"/>
    <s v="Part-Time"/>
    <s v="Move/Relocation"/>
    <x v="1"/>
    <x v="5"/>
    <s v="General - Con"/>
    <d v="2000-04-22T00:00:00"/>
    <n v="25"/>
    <s v="Czech Republic"/>
    <s v="Prague"/>
    <s v="Technician"/>
    <x v="0"/>
    <s v="PIP"/>
    <x v="1"/>
    <n v="239772"/>
  </r>
  <r>
    <n v="1853"/>
    <s v="Jaime"/>
    <s v="Morrow"/>
    <d v="2022-03-31T00:00:00"/>
    <m/>
    <n v="42"/>
    <x v="1"/>
    <s v="Production Technician II"/>
    <s v="Tara Fields"/>
    <s v="jaime.morrow@bilearner.com"/>
    <s v="Active"/>
    <n v="1"/>
    <n v="0"/>
    <x v="0"/>
    <s v="Temporary"/>
    <m/>
    <x v="0"/>
    <x v="5"/>
    <s v="Wireline Construction"/>
    <d v="1980-06-10T00:00:00"/>
    <n v="45"/>
    <s v="Hungary"/>
    <s v="Budapest"/>
    <s v="Lineman"/>
    <x v="0"/>
    <s v="PIP"/>
    <x v="1"/>
    <n v="70280"/>
  </r>
  <r>
    <n v="1854"/>
    <s v="Leslie"/>
    <s v="Potts"/>
    <d v="2020-10-25T00:00:00"/>
    <d v="2022-04-18T00:00:00"/>
    <n v="17"/>
    <x v="2"/>
    <s v="Production Technician II"/>
    <s v="Joshua Evans"/>
    <s v="leslie.potts@bilearner.com"/>
    <s v="Active"/>
    <n v="1"/>
    <n v="0"/>
    <x v="0"/>
    <s v="Full-Time"/>
    <m/>
    <x v="0"/>
    <x v="5"/>
    <s v="Shop (Fleet)"/>
    <d v="1993-06-08T00:00:00"/>
    <n v="32"/>
    <s v="Hungary"/>
    <s v="Budapest"/>
    <s v="Mechanic"/>
    <x v="0"/>
    <s v="PIP"/>
    <x v="1"/>
    <n v="145815"/>
  </r>
  <r>
    <n v="1855"/>
    <s v="Keith"/>
    <s v="Haas"/>
    <d v="2022-07-25T00:00:00"/>
    <d v="2023-04-26T00:00:00"/>
    <n v="9"/>
    <x v="3"/>
    <s v="Production Technician II"/>
    <s v="Lisa Hernandez"/>
    <s v="keith.haas@bilearner.com"/>
    <s v="Terminated"/>
    <n v="0"/>
    <n v="1"/>
    <x v="2"/>
    <s v="Part-Time"/>
    <s v="Performance Issue"/>
    <x v="2"/>
    <x v="5"/>
    <s v="General - Con"/>
    <d v="1988-04-12T00:00:00"/>
    <n v="37"/>
    <s v="Hungary"/>
    <s v="Budapest"/>
    <s v="Locator"/>
    <x v="1"/>
    <s v="Exceeds"/>
    <x v="1"/>
    <n v="51312"/>
  </r>
  <r>
    <n v="1856"/>
    <s v="Matteo"/>
    <s v="Oneal"/>
    <d v="2021-08-02T00:00:00"/>
    <m/>
    <n v="50"/>
    <x v="1"/>
    <s v="Production Technician II"/>
    <s v="Nancy Valdez"/>
    <s v="matteo.oneal@bilearner.com"/>
    <s v="Active"/>
    <n v="1"/>
    <n v="0"/>
    <x v="1"/>
    <s v="Full-Time"/>
    <m/>
    <x v="0"/>
    <x v="5"/>
    <s v="Field Operations"/>
    <d v="1984-10-25T00:00:00"/>
    <n v="40"/>
    <s v="Ireland"/>
    <s v="Shannon"/>
    <s v="Technician"/>
    <x v="0"/>
    <s v="Exceeds"/>
    <x v="1"/>
    <n v="98400"/>
  </r>
  <r>
    <n v="1857"/>
    <s v="Erik"/>
    <s v="Graham"/>
    <d v="2021-11-13T00:00:00"/>
    <d v="2023-03-17T00:00:00"/>
    <n v="16"/>
    <x v="2"/>
    <s v="Production Technician II"/>
    <s v="David Garcia"/>
    <s v="erik.graham@bilearner.com"/>
    <s v="Terminated"/>
    <n v="0"/>
    <n v="1"/>
    <x v="0"/>
    <s v="Temporary"/>
    <s v="End of Contract"/>
    <x v="1"/>
    <x v="5"/>
    <s v="Billable Consultants"/>
    <d v="1987-11-03T00:00:00"/>
    <n v="37"/>
    <s v="Ireland"/>
    <s v="Shannon"/>
    <s v="Engineer"/>
    <x v="1"/>
    <s v="Exceeds"/>
    <x v="1"/>
    <n v="105600"/>
  </r>
  <r>
    <n v="1858"/>
    <s v="Lailah"/>
    <s v="Haney"/>
    <d v="2019-05-07T00:00:00"/>
    <d v="2019-11-27T00:00:00"/>
    <n v="6"/>
    <x v="3"/>
    <s v="Production Technician I"/>
    <s v="Ryan Baker"/>
    <s v="lailah.haney@bilearner.com"/>
    <s v="Active"/>
    <n v="1"/>
    <n v="0"/>
    <x v="0"/>
    <s v="Full-Time"/>
    <m/>
    <x v="0"/>
    <x v="5"/>
    <s v="Wireline Construction"/>
    <d v="1986-06-14T00:00:00"/>
    <n v="39"/>
    <s v="Ireland"/>
    <s v="Shannon"/>
    <s v="Lineman"/>
    <x v="0"/>
    <s v="Exceeds"/>
    <x v="1"/>
    <n v="148800"/>
  </r>
  <r>
    <n v="1859"/>
    <s v="Mohamed"/>
    <s v="Gay"/>
    <d v="2020-12-31T00:00:00"/>
    <d v="2021-03-04T00:00:00"/>
    <n v="2"/>
    <x v="4"/>
    <s v="Production Technician I"/>
    <s v="Tammy Poole"/>
    <s v="mohamed.gay@bilearner.com"/>
    <s v="Active"/>
    <n v="1"/>
    <n v="0"/>
    <x v="0"/>
    <s v="Part-Time"/>
    <m/>
    <x v="0"/>
    <x v="5"/>
    <s v="Field Operations"/>
    <d v="1993-12-12T00:00:00"/>
    <n v="31"/>
    <s v="Ireland"/>
    <s v="Dublin George’s Quay"/>
    <s v="Field Technician"/>
    <x v="0"/>
    <s v="Exceeds"/>
    <x v="1"/>
    <n v="81088"/>
  </r>
  <r>
    <n v="1860"/>
    <s v="Frankie"/>
    <s v="Banks"/>
    <d v="2019-12-10T00:00:00"/>
    <d v="2020-03-07T00:00:00"/>
    <n v="2"/>
    <x v="4"/>
    <s v="Production Technician I"/>
    <s v="Jenna Perry"/>
    <s v="frankie.banks@bilearner.com"/>
    <s v="Terminated"/>
    <n v="0"/>
    <n v="1"/>
    <x v="2"/>
    <s v="Full-Time"/>
    <s v="Performance Issue"/>
    <x v="2"/>
    <x v="5"/>
    <s v="Project Management - Con"/>
    <d v="1993-12-08T00:00:00"/>
    <n v="31"/>
    <s v="Ireland"/>
    <s v="Shannon"/>
    <s v="Coordinator"/>
    <x v="0"/>
    <s v="Exceeds"/>
    <x v="1"/>
    <n v="811999.92"/>
  </r>
  <r>
    <n v="1861"/>
    <s v="Lorelei"/>
    <s v="Glass"/>
    <d v="2020-06-11T00:00:00"/>
    <m/>
    <n v="63"/>
    <x v="0"/>
    <s v="Production Technician I"/>
    <s v="Ana Harding"/>
    <s v="lorelei.glass@bilearner.com"/>
    <s v="Active"/>
    <n v="1"/>
    <n v="0"/>
    <x v="0"/>
    <s v="Full-Time"/>
    <m/>
    <x v="0"/>
    <x v="5"/>
    <s v="Wireline Construction"/>
    <d v="1988-03-26T00:00:00"/>
    <n v="37"/>
    <s v="Ireland"/>
    <s v="Dublin George’s Quay"/>
    <s v="Apprentice"/>
    <x v="1"/>
    <s v="Exceeds"/>
    <x v="1"/>
    <n v="37452"/>
  </r>
  <r>
    <n v="1862"/>
    <s v="Marie"/>
    <s v="Moyer"/>
    <d v="2021-08-30T00:00:00"/>
    <m/>
    <n v="49"/>
    <x v="1"/>
    <s v="Production Technician I"/>
    <s v="Thomas Davis"/>
    <s v="marie.moyer@bilearner.com"/>
    <s v="Active"/>
    <n v="1"/>
    <n v="0"/>
    <x v="1"/>
    <s v="Temporary"/>
    <m/>
    <x v="0"/>
    <x v="5"/>
    <s v="Aerial"/>
    <d v="1998-11-11T00:00:00"/>
    <n v="26"/>
    <s v="Ireland"/>
    <s v="Shannon"/>
    <s v="Laborer"/>
    <x v="1"/>
    <s v="Exceeds"/>
    <x v="1"/>
    <n v="373412.4"/>
  </r>
  <r>
    <n v="1863"/>
    <s v="Amari"/>
    <s v="Bowen"/>
    <d v="2019-11-04T00:00:00"/>
    <d v="2021-12-29T00:00:00"/>
    <n v="25"/>
    <x v="1"/>
    <s v="Production Technician I"/>
    <s v="Jennifer Boone"/>
    <s v="amari.bowen@bilearner.com"/>
    <s v="Active"/>
    <n v="1"/>
    <n v="0"/>
    <x v="2"/>
    <s v="Full-Time"/>
    <m/>
    <x v="0"/>
    <x v="5"/>
    <s v="Engineers"/>
    <d v="1985-04-12T00:00:00"/>
    <n v="40"/>
    <s v="Ireland"/>
    <s v="Shannon"/>
    <s v="Engineer"/>
    <x v="0"/>
    <s v="Exceeds"/>
    <x v="1"/>
    <n v="162048"/>
  </r>
  <r>
    <n v="1864"/>
    <s v="Prince"/>
    <s v="Dickerson"/>
    <d v="2023-06-03T00:00:00"/>
    <d v="2023-07-18T00:00:00"/>
    <n v="1"/>
    <x v="4"/>
    <s v="Production Technician I"/>
    <s v="Karen Smith"/>
    <s v="prince.dickerson@bilearner.com"/>
    <s v="Active"/>
    <n v="1"/>
    <n v="0"/>
    <x v="1"/>
    <s v="Temporary"/>
    <m/>
    <x v="0"/>
    <x v="5"/>
    <s v="Field Operations"/>
    <d v="1999-07-28T00:00:00"/>
    <n v="26"/>
    <s v="Ireland"/>
    <s v="Shannon"/>
    <s v="Splicer"/>
    <x v="0"/>
    <s v="Exceeds"/>
    <x v="1"/>
    <n v="88740"/>
  </r>
  <r>
    <n v="1865"/>
    <s v="Lane"/>
    <s v="Church"/>
    <d v="2021-02-14T00:00:00"/>
    <m/>
    <n v="55"/>
    <x v="1"/>
    <s v="Production Technician I"/>
    <s v="Jamie Anderson"/>
    <s v="lane.church@bilearner.com"/>
    <s v="Active"/>
    <n v="1"/>
    <n v="0"/>
    <x v="2"/>
    <s v="Part-Time"/>
    <m/>
    <x v="0"/>
    <x v="5"/>
    <s v="Field Operations"/>
    <d v="1991-11-24T00:00:00"/>
    <n v="33"/>
    <s v="Ireland"/>
    <s v="Shannon"/>
    <s v="Lineman"/>
    <x v="0"/>
    <s v="Exceeds"/>
    <x v="1"/>
    <n v="138684"/>
  </r>
  <r>
    <n v="1866"/>
    <s v="Cassie"/>
    <s v="Nolan"/>
    <d v="2023-02-28T00:00:00"/>
    <m/>
    <n v="31"/>
    <x v="1"/>
    <s v="Production Technician I"/>
    <s v="Kathleen Boyle"/>
    <s v="cassie.nolan@bilearner.com"/>
    <s v="Active"/>
    <n v="1"/>
    <n v="0"/>
    <x v="0"/>
    <s v="Temporary"/>
    <m/>
    <x v="0"/>
    <x v="5"/>
    <s v="Field Operations"/>
    <d v="2000-01-23T00:00:00"/>
    <n v="25"/>
    <s v="Ireland"/>
    <s v="Shannon"/>
    <s v="Operator"/>
    <x v="1"/>
    <s v="Exceeds"/>
    <x v="1"/>
    <n v="71376"/>
  </r>
  <r>
    <n v="1867"/>
    <s v="Mauricio"/>
    <s v="Buchanan"/>
    <d v="2021-01-09T00:00:00"/>
    <d v="2021-08-17T00:00:00"/>
    <n v="7"/>
    <x v="3"/>
    <s v="Production Technician I"/>
    <s v="Natalie Roman"/>
    <s v="mauricio.buchanan@bilearner.com"/>
    <s v="Active"/>
    <n v="1"/>
    <n v="0"/>
    <x v="1"/>
    <s v="Temporary"/>
    <m/>
    <x v="0"/>
    <x v="5"/>
    <s v="Engineers"/>
    <d v="1994-12-17T00:00:00"/>
    <n v="30"/>
    <s v="Ireland"/>
    <s v="Shannon"/>
    <s v="Technician"/>
    <x v="1"/>
    <s v="Needs Improvement"/>
    <x v="1"/>
    <n v="812500"/>
  </r>
  <r>
    <n v="1868"/>
    <s v="Briana"/>
    <s v="Wang"/>
    <d v="2022-03-22T00:00:00"/>
    <d v="2023-05-15T00:00:00"/>
    <n v="13"/>
    <x v="2"/>
    <s v="Production Technician I"/>
    <s v="Anthony Diaz"/>
    <s v="briana.wang@bilearner.com"/>
    <s v="Active"/>
    <n v="1"/>
    <n v="0"/>
    <x v="2"/>
    <s v="Full-Time"/>
    <m/>
    <x v="0"/>
    <x v="5"/>
    <s v="Field Operations"/>
    <d v="1974-10-11T00:00:00"/>
    <n v="50"/>
    <s v="Ireland"/>
    <s v="Shannon"/>
    <s v="Laborer"/>
    <x v="1"/>
    <s v="Needs Improvement"/>
    <x v="1"/>
    <n v="73347628.900000006"/>
  </r>
  <r>
    <n v="1869"/>
    <s v="Salma"/>
    <s v="Blackwell"/>
    <d v="2019-11-11T00:00:00"/>
    <m/>
    <n v="70"/>
    <x v="0"/>
    <s v="Production Technician I"/>
    <s v="Robert Adams"/>
    <s v="salma.blackwell@bilearner.com"/>
    <s v="Active"/>
    <n v="1"/>
    <n v="0"/>
    <x v="2"/>
    <s v="Temporary"/>
    <m/>
    <x v="0"/>
    <x v="5"/>
    <s v="Catv"/>
    <d v="1992-02-04T00:00:00"/>
    <n v="33"/>
    <s v="Ireland"/>
    <s v="Shannon"/>
    <s v="Foreman"/>
    <x v="0"/>
    <s v="Exceeds"/>
    <x v="1"/>
    <n v="117768"/>
  </r>
  <r>
    <n v="1870"/>
    <s v="Shelby"/>
    <s v="Frazier"/>
    <d v="2022-10-04T00:00:00"/>
    <m/>
    <n v="36"/>
    <x v="1"/>
    <s v="Production Technician I"/>
    <s v="Steven Reid"/>
    <s v="shelby.frazier@bilearner.com"/>
    <s v="Active"/>
    <n v="1"/>
    <n v="0"/>
    <x v="0"/>
    <s v="Full-Time"/>
    <m/>
    <x v="0"/>
    <x v="5"/>
    <s v="Engineers"/>
    <d v="1996-10-29T00:00:00"/>
    <n v="28"/>
    <s v="Ireland"/>
    <s v="Shannon"/>
    <s v="Engineer"/>
    <x v="0"/>
    <s v="Fully Meets"/>
    <x v="1"/>
    <n v="95943"/>
  </r>
  <r>
    <n v="1871"/>
    <s v="Lindsay"/>
    <s v="Becker"/>
    <d v="2021-08-23T00:00:00"/>
    <m/>
    <n v="49"/>
    <x v="1"/>
    <s v="Production Technician I"/>
    <s v="Andrew Calderon"/>
    <s v="lindsay.becker@bilearner.com"/>
    <s v="Active"/>
    <n v="1"/>
    <n v="0"/>
    <x v="0"/>
    <s v="Full-Time"/>
    <m/>
    <x v="0"/>
    <x v="5"/>
    <s v="Wireline Construction"/>
    <d v="1965-05-07T00:00:00"/>
    <n v="60"/>
    <s v="Ireland"/>
    <s v="Shannon"/>
    <s v="Laborer"/>
    <x v="0"/>
    <s v="Fully Meets"/>
    <x v="1"/>
    <n v="62623"/>
  </r>
  <r>
    <n v="1872"/>
    <s v="Reyna"/>
    <s v="Good"/>
    <d v="2022-12-05T00:00:00"/>
    <d v="2023-06-18T00:00:00"/>
    <n v="6"/>
    <x v="3"/>
    <s v="Production Technician I"/>
    <s v="Andrew Ball"/>
    <s v="reyna.good@bilearner.com"/>
    <s v="Active"/>
    <n v="1"/>
    <n v="0"/>
    <x v="1"/>
    <s v="Temporary"/>
    <m/>
    <x v="0"/>
    <x v="5"/>
    <s v="Field Operations"/>
    <d v="1984-10-10T00:00:00"/>
    <n v="40"/>
    <s v="Ireland"/>
    <s v="Shannon"/>
    <s v="Laborer"/>
    <x v="0"/>
    <s v="Fully Meets"/>
    <x v="1"/>
    <n v="54500"/>
  </r>
  <r>
    <n v="1873"/>
    <s v="Nathalie"/>
    <s v="Rivera"/>
    <d v="2019-07-20T00:00:00"/>
    <d v="2019-08-28T00:00:00"/>
    <n v="1"/>
    <x v="4"/>
    <s v="Production Technician II"/>
    <s v="Christine Larson"/>
    <s v="nathalie.rivera@bilearner.com"/>
    <s v="Active"/>
    <n v="1"/>
    <n v="0"/>
    <x v="0"/>
    <s v="Temporary"/>
    <m/>
    <x v="0"/>
    <x v="5"/>
    <s v="Engineers"/>
    <d v="1983-11-09T00:00:00"/>
    <n v="41"/>
    <s v="Ireland"/>
    <s v="Dublin George’s Quay"/>
    <s v="Technician"/>
    <x v="0"/>
    <s v="Fully Meets"/>
    <x v="1"/>
    <n v="49832"/>
  </r>
  <r>
    <n v="1874"/>
    <s v="Saniyah"/>
    <s v="Schroeder"/>
    <d v="2021-11-05T00:00:00"/>
    <m/>
    <n v="47"/>
    <x v="1"/>
    <s v="Production Technician II"/>
    <s v="Brenda Thompson"/>
    <s v="saniyah.schroeder@bilearner.com"/>
    <s v="Active"/>
    <n v="1"/>
    <n v="0"/>
    <x v="1"/>
    <s v="Part-Time"/>
    <m/>
    <x v="0"/>
    <x v="3"/>
    <s v="Technology / It"/>
    <d v="1986-04-13T00:00:00"/>
    <n v="39"/>
    <s v="Ireland"/>
    <s v="Dublin George’s Quay"/>
    <s v="Technician"/>
    <x v="1"/>
    <s v="Fully Meets"/>
    <x v="1"/>
    <n v="76740"/>
  </r>
  <r>
    <n v="1875"/>
    <s v="Taylor"/>
    <s v="Mann"/>
    <d v="2021-01-04T00:00:00"/>
    <d v="2023-03-04T00:00:00"/>
    <n v="26"/>
    <x v="1"/>
    <s v="Production Technician II"/>
    <s v="Patricia Robbins"/>
    <s v="taylor.mann@bilearner.com"/>
    <s v="Terminated"/>
    <n v="0"/>
    <n v="1"/>
    <x v="1"/>
    <s v="Full-Time"/>
    <s v="Performance Issue"/>
    <x v="2"/>
    <x v="5"/>
    <s v="General - Con"/>
    <d v="1995-08-30T00:00:00"/>
    <n v="30"/>
    <s v="Ireland"/>
    <s v="Dublin George’s Quay"/>
    <s v="Foreman"/>
    <x v="1"/>
    <s v="Fully Meets"/>
    <x v="1"/>
    <n v="84600"/>
  </r>
  <r>
    <n v="1876"/>
    <s v="Rylee"/>
    <s v="Stevenson"/>
    <d v="2022-10-14T00:00:00"/>
    <d v="2023-03-02T00:00:00"/>
    <n v="4"/>
    <x v="4"/>
    <s v="Production Technician II"/>
    <s v="Terry Stevens"/>
    <s v="rylee.stevenson@bilearner.com"/>
    <s v="Active"/>
    <n v="1"/>
    <n v="0"/>
    <x v="1"/>
    <s v="Part-Time"/>
    <m/>
    <x v="0"/>
    <x v="5"/>
    <s v="Field Operations"/>
    <d v="1989-02-11T00:00:00"/>
    <n v="36"/>
    <s v="Ireland"/>
    <s v="Dublin George’s Quay"/>
    <s v="Operator"/>
    <x v="0"/>
    <s v="Fully Meets"/>
    <x v="1"/>
    <n v="47280"/>
  </r>
  <r>
    <n v="1877"/>
    <s v="Waylon"/>
    <s v="Pennington"/>
    <d v="2021-10-30T00:00:00"/>
    <m/>
    <n v="47"/>
    <x v="1"/>
    <s v="Production Technician II"/>
    <s v="Rachel Paul"/>
    <s v="waylon.pennington@bilearner.com"/>
    <s v="Active"/>
    <n v="1"/>
    <n v="0"/>
    <x v="2"/>
    <s v="Full-Time"/>
    <m/>
    <x v="0"/>
    <x v="5"/>
    <s v="General - Con"/>
    <d v="1968-08-08T00:00:00"/>
    <n v="57"/>
    <s v="Ireland"/>
    <s v="Dublin George’s Quay"/>
    <s v="Foreman"/>
    <x v="1"/>
    <s v="Fully Meets"/>
    <x v="1"/>
    <n v="751400"/>
  </r>
  <r>
    <n v="1878"/>
    <s v="Kobe"/>
    <s v="Crosby"/>
    <d v="2022-10-02T00:00:00"/>
    <d v="2023-06-28T00:00:00"/>
    <n v="8"/>
    <x v="3"/>
    <s v="Production Technician I"/>
    <s v="Elizabeth Miller"/>
    <s v="kobe.crosby@bilearner.com"/>
    <s v="Active"/>
    <n v="1"/>
    <n v="0"/>
    <x v="2"/>
    <s v="Part-Time"/>
    <m/>
    <x v="0"/>
    <x v="5"/>
    <s v="Splicing"/>
    <d v="1993-12-20T00:00:00"/>
    <n v="31"/>
    <s v="Ireland"/>
    <s v="Dublin George’s Quay"/>
    <s v="Manager"/>
    <x v="0"/>
    <s v="Fully Meets"/>
    <x v="1"/>
    <n v="99000"/>
  </r>
  <r>
    <n v="1879"/>
    <s v="Carmen"/>
    <s v="Davidson"/>
    <d v="2018-11-25T00:00:00"/>
    <d v="2020-06-14T00:00:00"/>
    <n v="18"/>
    <x v="2"/>
    <s v="Production Technician I"/>
    <s v="David Vasquez"/>
    <s v="carmen.davidson@bilearner.com"/>
    <s v="Terminated"/>
    <n v="0"/>
    <n v="1"/>
    <x v="2"/>
    <s v="Temporary"/>
    <s v="Performance Issue"/>
    <x v="2"/>
    <x v="5"/>
    <s v="Engineers"/>
    <d v="1984-09-29T00:00:00"/>
    <n v="41"/>
    <s v="Ireland"/>
    <s v="Dublin George’s Quay"/>
    <s v="Engineer"/>
    <x v="0"/>
    <s v="Fully Meets"/>
    <x v="1"/>
    <n v="130000"/>
  </r>
  <r>
    <n v="1880"/>
    <s v="Sidney"/>
    <s v="Moran"/>
    <d v="2021-07-09T00:00:00"/>
    <d v="2023-01-28T00:00:00"/>
    <n v="18"/>
    <x v="2"/>
    <s v="Production Technician I"/>
    <s v="Alexandra Rice"/>
    <s v="sidney.moran@bilearner.com"/>
    <s v="Terminated"/>
    <n v="0"/>
    <n v="1"/>
    <x v="1"/>
    <s v="Full-Time"/>
    <s v="Move/Relocation"/>
    <x v="1"/>
    <x v="5"/>
    <s v="Project Management - Con"/>
    <d v="1997-07-25T00:00:00"/>
    <n v="28"/>
    <s v="Ireland"/>
    <s v="Dublin George’s Quay"/>
    <s v="Foreman"/>
    <x v="0"/>
    <s v="Fully Meets"/>
    <x v="1"/>
    <n v="191220"/>
  </r>
  <r>
    <n v="1881"/>
    <s v="Alena"/>
    <s v="Bonilla"/>
    <d v="2019-05-01T00:00:00"/>
    <m/>
    <n v="77"/>
    <x v="0"/>
    <s v="Production Technician I"/>
    <s v="Thomas Lee"/>
    <s v="alena.bonilla@bilearner.com"/>
    <s v="Active"/>
    <n v="1"/>
    <n v="0"/>
    <x v="1"/>
    <s v="Part-Time"/>
    <m/>
    <x v="0"/>
    <x v="5"/>
    <s v="Field Operations"/>
    <d v="1899-12-31T00:00:00"/>
    <n v="125"/>
    <s v="Ireland"/>
    <s v="Dublin George’s Quay"/>
    <s v="Technician"/>
    <x v="1"/>
    <s v="Fully Meets"/>
    <x v="1"/>
    <n v="211178.28"/>
  </r>
  <r>
    <n v="1882"/>
    <s v="Baron"/>
    <s v="Luna"/>
    <d v="2021-11-09T00:00:00"/>
    <d v="2023-01-13T00:00:00"/>
    <n v="14"/>
    <x v="2"/>
    <s v="Production Technician I"/>
    <s v="Christina Burgess"/>
    <s v="baron.luna@bilearner.com"/>
    <s v="Active"/>
    <n v="1"/>
    <n v="0"/>
    <x v="1"/>
    <s v="Part-Time"/>
    <m/>
    <x v="0"/>
    <x v="5"/>
    <s v="Fielders"/>
    <d v="1997-07-18T00:00:00"/>
    <n v="28"/>
    <s v="Ireland"/>
    <s v="Dublin George’s Quay"/>
    <s v="Engineer"/>
    <x v="0"/>
    <s v="Fully Meets"/>
    <x v="1"/>
    <n v="54900"/>
  </r>
  <r>
    <n v="1883"/>
    <s v="Giselle"/>
    <s v="Butler"/>
    <d v="2018-08-27T00:00:00"/>
    <d v="2019-03-23T00:00:00"/>
    <n v="6"/>
    <x v="3"/>
    <s v="Production Technician I"/>
    <s v="Regina Goodwin"/>
    <s v="giselle.butler@bilearner.com"/>
    <s v="Active"/>
    <n v="1"/>
    <n v="0"/>
    <x v="1"/>
    <s v="Temporary"/>
    <m/>
    <x v="0"/>
    <x v="5"/>
    <s v="Project Management - Con"/>
    <d v="1997-05-04T00:00:00"/>
    <n v="28"/>
    <s v="Germany"/>
    <s v="Cologne"/>
    <s v="Project Manager"/>
    <x v="0"/>
    <s v="Fully Meets"/>
    <x v="1"/>
    <n v="103452"/>
  </r>
  <r>
    <n v="1884"/>
    <s v="Sophie"/>
    <s v="Horne"/>
    <d v="2019-03-16T00:00:00"/>
    <m/>
    <n v="78"/>
    <x v="0"/>
    <s v="Production Technician I"/>
    <s v="Alicia Gonzalez"/>
    <s v="sophie.horne@bilearner.com"/>
    <s v="Active"/>
    <n v="1"/>
    <n v="0"/>
    <x v="2"/>
    <s v="Part-Time"/>
    <m/>
    <x v="0"/>
    <x v="5"/>
    <s v="General - Eng"/>
    <d v="1969-05-02T00:00:00"/>
    <n v="56"/>
    <s v="Ireland"/>
    <s v="Dublin George’s Quay"/>
    <s v="Engineer"/>
    <x v="0"/>
    <s v="Fully Meets"/>
    <x v="1"/>
    <n v="98400"/>
  </r>
  <r>
    <n v="1885"/>
    <s v="Jabari"/>
    <s v="Guerrero"/>
    <d v="2022-01-07T00:00:00"/>
    <m/>
    <n v="44"/>
    <x v="1"/>
    <s v="Production Technician I"/>
    <s v="Peter Giles"/>
    <s v="jabari.guerrero@bilearner.com"/>
    <s v="Active"/>
    <n v="1"/>
    <n v="0"/>
    <x v="0"/>
    <s v="Full-Time"/>
    <m/>
    <x v="0"/>
    <x v="5"/>
    <s v="General - Con"/>
    <d v="1963-09-08T00:00:00"/>
    <n v="62"/>
    <s v="Ireland"/>
    <s v="Dublin George’s Quay"/>
    <s v="Technician"/>
    <x v="1"/>
    <s v="Fully Meets"/>
    <x v="1"/>
    <n v="54252"/>
  </r>
  <r>
    <n v="1886"/>
    <s v="Ahmed"/>
    <s v="Montgomery"/>
    <d v="2022-10-04T00:00:00"/>
    <d v="2023-03-05T00:00:00"/>
    <n v="5"/>
    <x v="4"/>
    <s v="Production Technician I"/>
    <s v="Daniel Guerra"/>
    <s v="ahmed.montgomery@bilearner.com"/>
    <s v="Active"/>
    <n v="1"/>
    <n v="0"/>
    <x v="0"/>
    <s v="Temporary"/>
    <m/>
    <x v="0"/>
    <x v="5"/>
    <s v="Executive"/>
    <d v="1974-09-26T00:00:00"/>
    <n v="51"/>
    <s v="Luxembourg"/>
    <s v="Luxembourg"/>
    <s v="Administrator"/>
    <x v="1"/>
    <s v="Fully Meets"/>
    <x v="1"/>
    <n v="54000"/>
  </r>
  <r>
    <n v="1887"/>
    <s v="Esther"/>
    <s v="Spears"/>
    <d v="2022-03-23T00:00:00"/>
    <m/>
    <n v="42"/>
    <x v="1"/>
    <s v="Production Technician I"/>
    <s v="Ashley Clark"/>
    <s v="esther.spears@bilearner.com"/>
    <s v="Active"/>
    <n v="1"/>
    <n v="0"/>
    <x v="1"/>
    <s v="Full-Time"/>
    <m/>
    <x v="0"/>
    <x v="5"/>
    <s v="Field Operations"/>
    <d v="1995-03-23T00:00:00"/>
    <n v="30"/>
    <s v="Luxembourg"/>
    <s v="Luxembourg"/>
    <s v="Tower Hand"/>
    <x v="1"/>
    <s v="Fully Meets"/>
    <x v="1"/>
    <n v="488796"/>
  </r>
  <r>
    <n v="1888"/>
    <s v="Darian"/>
    <s v="Wall"/>
    <d v="2020-05-05T00:00:00"/>
    <d v="2023-07-25T00:00:00"/>
    <n v="38"/>
    <x v="1"/>
    <s v="Production Technician I"/>
    <s v="Veronica Murphy"/>
    <s v="darian.wall@bilearner.com"/>
    <s v="Active"/>
    <n v="1"/>
    <n v="0"/>
    <x v="1"/>
    <s v="Temporary"/>
    <m/>
    <x v="0"/>
    <x v="5"/>
    <s v="Engineers"/>
    <d v="1999-07-04T00:00:00"/>
    <n v="26"/>
    <s v="Luxembourg"/>
    <s v="Luxembourg"/>
    <s v="Engineer"/>
    <x v="0"/>
    <s v="Fully Meets"/>
    <x v="1"/>
    <n v="209124"/>
  </r>
  <r>
    <n v="1889"/>
    <s v="Kaleb"/>
    <s v="Cole"/>
    <d v="2020-11-23T00:00:00"/>
    <m/>
    <n v="58"/>
    <x v="1"/>
    <s v="Production Technician I"/>
    <s v="Kelsey Thompson"/>
    <s v="kaleb.cole@bilearner.com"/>
    <s v="Active"/>
    <n v="1"/>
    <n v="0"/>
    <x v="0"/>
    <s v="Temporary"/>
    <m/>
    <x v="0"/>
    <x v="5"/>
    <s v="General - Con"/>
    <d v="1899-12-31T00:00:00"/>
    <n v="125"/>
    <s v="Luxembourg"/>
    <s v="Luxembourg"/>
    <s v="Laborer"/>
    <x v="0"/>
    <s v="Fully Meets"/>
    <x v="1"/>
    <n v="142887.6"/>
  </r>
  <r>
    <n v="1890"/>
    <s v="Anthony"/>
    <s v="Terrell"/>
    <d v="2022-03-28T00:00:00"/>
    <m/>
    <n v="42"/>
    <x v="1"/>
    <s v="Production Technician I"/>
    <s v="Cole Johns"/>
    <s v="anthony.terrell@bilearner.com"/>
    <s v="Active"/>
    <n v="1"/>
    <n v="0"/>
    <x v="0"/>
    <s v="Full-Time"/>
    <m/>
    <x v="0"/>
    <x v="5"/>
    <s v="Splicing"/>
    <d v="1990-06-07T00:00:00"/>
    <n v="35"/>
    <s v="Luxembourg"/>
    <s v="Luxembourg"/>
    <s v="Laborer"/>
    <x v="0"/>
    <s v="Fully Meets"/>
    <x v="1"/>
    <n v="72000"/>
  </r>
  <r>
    <n v="1891"/>
    <s v="William"/>
    <s v="Douglas"/>
    <d v="2020-03-25T00:00:00"/>
    <m/>
    <n v="66"/>
    <x v="0"/>
    <s v="Production Technician I"/>
    <s v="Wendy Elliott"/>
    <s v="william.douglas@bilearner.com"/>
    <s v="Active"/>
    <n v="1"/>
    <n v="0"/>
    <x v="1"/>
    <s v="Full-Time"/>
    <m/>
    <x v="0"/>
    <x v="5"/>
    <s v="Aerial"/>
    <d v="1987-10-07T00:00:00"/>
    <n v="37"/>
    <s v="Luxembourg"/>
    <s v="Luxembourg"/>
    <s v="Labor"/>
    <x v="0"/>
    <s v="Fully Meets"/>
    <x v="1"/>
    <n v="833292"/>
  </r>
  <r>
    <n v="1892"/>
    <s v="Saniya"/>
    <s v="Buck"/>
    <d v="2018-08-07T00:00:00"/>
    <m/>
    <n v="85"/>
    <x v="0"/>
    <s v="Production Technician II"/>
    <s v="Nicholas Anderson"/>
    <s v="saniya.buck@bilearner.com"/>
    <s v="Active"/>
    <n v="1"/>
    <n v="0"/>
    <x v="0"/>
    <s v="Temporary"/>
    <m/>
    <x v="0"/>
    <x v="5"/>
    <s v="Aerial"/>
    <d v="1985-04-13T00:00:00"/>
    <n v="40"/>
    <s v="Luxembourg"/>
    <s v="Luxembourg"/>
    <s v="Technician"/>
    <x v="0"/>
    <s v="Fully Meets"/>
    <x v="1"/>
    <n v="725580"/>
  </r>
  <r>
    <n v="1893"/>
    <s v="Kristopher"/>
    <s v="Owen"/>
    <d v="2020-02-11T00:00:00"/>
    <m/>
    <n v="67"/>
    <x v="0"/>
    <s v="Production Technician II"/>
    <s v="Darryl Scott"/>
    <s v="kristopher.owen@bilearner.com"/>
    <s v="Active"/>
    <n v="1"/>
    <n v="0"/>
    <x v="0"/>
    <s v="Full-Time"/>
    <m/>
    <x v="0"/>
    <x v="5"/>
    <s v="General - Con"/>
    <d v="1997-09-19T00:00:00"/>
    <n v="28"/>
    <s v="Luxembourg"/>
    <s v="Luxembourg"/>
    <s v="Clerk"/>
    <x v="1"/>
    <s v="Fully Meets"/>
    <x v="1"/>
    <n v="130000"/>
  </r>
  <r>
    <n v="1894"/>
    <s v="Hadley"/>
    <s v="Tapia"/>
    <d v="2023-01-01T00:00:00"/>
    <m/>
    <n v="33"/>
    <x v="1"/>
    <s v="Production Technician II"/>
    <s v="Clayton Wilson"/>
    <s v="hadley.tapia@bilearner.com"/>
    <s v="Active"/>
    <n v="1"/>
    <n v="0"/>
    <x v="1"/>
    <s v="Full-Time"/>
    <m/>
    <x v="0"/>
    <x v="5"/>
    <s v="Field Operations"/>
    <d v="1978-01-09T00:00:00"/>
    <n v="47"/>
    <s v="Luxembourg"/>
    <s v="Luxembourg"/>
    <s v="Laborer"/>
    <x v="1"/>
    <s v="Fully Meets"/>
    <x v="1"/>
    <n v="77040"/>
  </r>
  <r>
    <n v="1895"/>
    <s v="Lillie"/>
    <s v="Bush"/>
    <d v="2022-12-07T00:00:00"/>
    <m/>
    <n v="33"/>
    <x v="1"/>
    <s v="Production Technician II"/>
    <s v="Phillip Fernandez"/>
    <s v="lillie.bush@bilearner.com"/>
    <s v="Active"/>
    <n v="1"/>
    <n v="0"/>
    <x v="2"/>
    <s v="Part-Time"/>
    <m/>
    <x v="0"/>
    <x v="5"/>
    <s v="Wireline Construction"/>
    <d v="1999-05-05T00:00:00"/>
    <n v="26"/>
    <s v="Luxembourg"/>
    <s v="Luxembourg"/>
    <s v="Lineman"/>
    <x v="0"/>
    <s v="Fully Meets"/>
    <x v="1"/>
    <n v="720200"/>
  </r>
  <r>
    <n v="1896"/>
    <s v="Lamont"/>
    <s v="Cook"/>
    <d v="2023-03-13T00:00:00"/>
    <m/>
    <n v="30"/>
    <x v="1"/>
    <s v="Production Technician II"/>
    <s v="Joshua Tapia"/>
    <s v="lamont.cook@bilearner.com"/>
    <s v="Active"/>
    <n v="1"/>
    <n v="0"/>
    <x v="1"/>
    <s v="Part-Time"/>
    <m/>
    <x v="0"/>
    <x v="5"/>
    <s v="Engineers"/>
    <d v="1990-07-24T00:00:00"/>
    <n v="35"/>
    <s v="Luxembourg"/>
    <s v="Luxembourg"/>
    <s v="Engineer"/>
    <x v="0"/>
    <s v="Fully Meets"/>
    <x v="1"/>
    <n v="29990"/>
  </r>
  <r>
    <n v="1897"/>
    <s v="Danna"/>
    <s v="Rollins"/>
    <d v="2021-11-14T00:00:00"/>
    <m/>
    <n v="46"/>
    <x v="1"/>
    <s v="Production Technician II"/>
    <s v="Lauren Wilson"/>
    <s v="danna.rollins@bilearner.com"/>
    <s v="Active"/>
    <n v="1"/>
    <n v="0"/>
    <x v="1"/>
    <s v="Temporary"/>
    <m/>
    <x v="0"/>
    <x v="5"/>
    <s v="Field Operations"/>
    <d v="1993-08-17T00:00:00"/>
    <n v="32"/>
    <s v="Luxembourg"/>
    <s v="Luxembourg"/>
    <s v="Laborer"/>
    <x v="1"/>
    <s v="Fully Meets"/>
    <x v="1"/>
    <n v="84780"/>
  </r>
  <r>
    <n v="1898"/>
    <s v="Shaun"/>
    <s v="Velazquez"/>
    <d v="2019-06-05T00:00:00"/>
    <d v="2020-10-20T00:00:00"/>
    <n v="16"/>
    <x v="2"/>
    <s v="Production Technician I"/>
    <s v="Benjamin Lang"/>
    <s v="shaun.velazquez@bilearner.com"/>
    <s v="Active"/>
    <n v="1"/>
    <n v="0"/>
    <x v="1"/>
    <s v="Temporary"/>
    <m/>
    <x v="0"/>
    <x v="5"/>
    <s v="Field Operations"/>
    <d v="1899-12-31T00:00:00"/>
    <n v="125"/>
    <s v="Luxembourg"/>
    <s v="Luxembourg"/>
    <s v="Laborer"/>
    <x v="0"/>
    <s v="Fully Meets"/>
    <x v="1"/>
    <n v="138000"/>
  </r>
  <r>
    <n v="1899"/>
    <s v="Kolton"/>
    <s v="Duarte"/>
    <d v="2020-12-12T00:00:00"/>
    <d v="2023-05-28T00:00:00"/>
    <n v="29"/>
    <x v="1"/>
    <s v="Production Technician I"/>
    <s v="Ashley Cannon"/>
    <s v="kolton.duarte@bilearner.com"/>
    <s v="Active"/>
    <n v="1"/>
    <n v="0"/>
    <x v="0"/>
    <s v="Full-Time"/>
    <m/>
    <x v="0"/>
    <x v="5"/>
    <s v="Field Operations"/>
    <d v="2001-10-04T00:00:00"/>
    <n v="24"/>
    <s v="Luxembourg"/>
    <s v="Luxembourg"/>
    <s v="Laborer"/>
    <x v="0"/>
    <s v="Fully Meets"/>
    <x v="1"/>
    <n v="158724"/>
  </r>
  <r>
    <n v="1900"/>
    <s v="Jonas"/>
    <s v="Braun"/>
    <d v="2020-04-06T00:00:00"/>
    <m/>
    <n v="66"/>
    <x v="0"/>
    <s v="Production Technician I"/>
    <s v="Lauren Thompson"/>
    <s v="jonas.braun@bilearner.com"/>
    <s v="Active"/>
    <n v="1"/>
    <n v="0"/>
    <x v="1"/>
    <s v="Full-Time"/>
    <m/>
    <x v="0"/>
    <x v="5"/>
    <s v="General - Con"/>
    <d v="1999-06-07T00:00:00"/>
    <n v="26"/>
    <s v="Luxembourg"/>
    <s v="Luxembourg"/>
    <s v="Clerk"/>
    <x v="0"/>
    <s v="Fully Meets"/>
    <x v="1"/>
    <n v="77040"/>
  </r>
  <r>
    <n v="1901"/>
    <s v="Meadow"/>
    <s v="Howe"/>
    <d v="2023-01-30T00:00:00"/>
    <m/>
    <n v="32"/>
    <x v="1"/>
    <s v="Production Technician I"/>
    <s v="Diana Cox"/>
    <s v="meadow.howe@bilearner.com"/>
    <s v="Active"/>
    <n v="1"/>
    <n v="0"/>
    <x v="1"/>
    <s v="Full-Time"/>
    <m/>
    <x v="0"/>
    <x v="5"/>
    <s v="Engineers"/>
    <d v="1979-02-15T00:00:00"/>
    <n v="46"/>
    <s v="Luxembourg"/>
    <s v="Luxembourg"/>
    <s v="Engineer"/>
    <x v="0"/>
    <s v="Fully Meets"/>
    <x v="1"/>
    <n v="47340"/>
  </r>
  <r>
    <n v="1902"/>
    <s v="Sarahi"/>
    <s v="Raymond"/>
    <d v="2020-09-08T00:00:00"/>
    <d v="2022-09-19T00:00:00"/>
    <n v="24"/>
    <x v="1"/>
    <s v="Production Technician I"/>
    <s v="Samantha Hester"/>
    <s v="sarahi.raymond@bilearner.com"/>
    <s v="Active"/>
    <n v="1"/>
    <n v="0"/>
    <x v="1"/>
    <s v="Temporary"/>
    <m/>
    <x v="0"/>
    <x v="5"/>
    <s v="Engineers"/>
    <d v="1989-09-23T00:00:00"/>
    <n v="36"/>
    <s v="Luxembourg"/>
    <s v="Luxembourg"/>
    <s v="Project Manager"/>
    <x v="1"/>
    <s v="Fully Meets"/>
    <x v="1"/>
    <n v="130108.42"/>
  </r>
  <r>
    <n v="1903"/>
    <s v="Taylor"/>
    <s v="Wiggins"/>
    <d v="2020-12-14T00:00:00"/>
    <d v="2021-12-07T00:00:00"/>
    <n v="11"/>
    <x v="3"/>
    <s v="Production Technician I"/>
    <s v="Roger Lynch"/>
    <s v="taylor.wiggins@bilearner.com"/>
    <s v="Active"/>
    <n v="1"/>
    <n v="0"/>
    <x v="2"/>
    <s v="Part-Time"/>
    <m/>
    <x v="0"/>
    <x v="5"/>
    <s v="Field Operations"/>
    <d v="1992-01-04T00:00:00"/>
    <n v="33"/>
    <s v="Luxembourg"/>
    <s v="Luxembourg"/>
    <s v="Foreman"/>
    <x v="0"/>
    <s v="Fully Meets"/>
    <x v="1"/>
    <n v="94034"/>
  </r>
  <r>
    <n v="1904"/>
    <s v="Ezra"/>
    <s v="Zhang"/>
    <d v="2022-11-07T00:00:00"/>
    <m/>
    <n v="34"/>
    <x v="1"/>
    <s v="Production Technician I"/>
    <s v="Brenda Rodriguez"/>
    <s v="ezra.zhang@bilearner.com"/>
    <s v="Active"/>
    <n v="1"/>
    <n v="0"/>
    <x v="0"/>
    <s v="Part-Time"/>
    <m/>
    <x v="0"/>
    <x v="5"/>
    <s v="General - Con"/>
    <d v="1992-03-02T00:00:00"/>
    <n v="33"/>
    <s v="Luxembourg"/>
    <s v="Luxembourg"/>
    <s v="Laborer"/>
    <x v="0"/>
    <s v="Fully Meets"/>
    <x v="1"/>
    <n v="24677900"/>
  </r>
  <r>
    <n v="1905"/>
    <s v="Sonia"/>
    <s v="Chung"/>
    <d v="2022-04-06T00:00:00"/>
    <m/>
    <n v="42"/>
    <x v="1"/>
    <s v="Production Technician I"/>
    <s v="Sean Moon"/>
    <s v="sonia.chung@bilearner.com"/>
    <s v="Active"/>
    <n v="1"/>
    <n v="0"/>
    <x v="2"/>
    <s v="Temporary"/>
    <m/>
    <x v="0"/>
    <x v="5"/>
    <s v="Wireline Construction"/>
    <d v="1899-12-31T00:00:00"/>
    <n v="125"/>
    <s v="Luxembourg"/>
    <s v="Luxembourg"/>
    <s v="Vp"/>
    <x v="0"/>
    <s v="Fully Meets"/>
    <x v="1"/>
    <n v="76999"/>
  </r>
  <r>
    <n v="1906"/>
    <s v="Bryce"/>
    <s v="Mills"/>
    <d v="2021-02-22T00:00:00"/>
    <m/>
    <n v="55"/>
    <x v="1"/>
    <s v="Production Technician I"/>
    <s v="Holly Hudson"/>
    <s v="bryce.mills@bilearner.com"/>
    <s v="Active"/>
    <n v="1"/>
    <n v="0"/>
    <x v="2"/>
    <s v="Full-Time"/>
    <m/>
    <x v="0"/>
    <x v="5"/>
    <s v="Field Operations"/>
    <d v="1994-05-03T00:00:00"/>
    <n v="31"/>
    <s v="Luxembourg"/>
    <s v="Luxembourg"/>
    <s v="Laborer"/>
    <x v="1"/>
    <s v="Fully Meets"/>
    <x v="1"/>
    <n v="84000.02"/>
  </r>
  <r>
    <n v="1907"/>
    <s v="Wade"/>
    <s v="Wiggins"/>
    <d v="2022-05-16T00:00:00"/>
    <m/>
    <n v="40"/>
    <x v="1"/>
    <s v="Production Technician I"/>
    <s v="Charles Allen"/>
    <s v="wade.wiggins@bilearner.com"/>
    <s v="Active"/>
    <n v="1"/>
    <n v="0"/>
    <x v="1"/>
    <s v="Part-Time"/>
    <m/>
    <x v="0"/>
    <x v="5"/>
    <s v="Field Operations"/>
    <d v="1996-09-12T00:00:00"/>
    <n v="29"/>
    <s v="Luxembourg"/>
    <s v="Luxembourg"/>
    <s v="Operator"/>
    <x v="1"/>
    <s v="Fully Meets"/>
    <x v="1"/>
    <n v="106899"/>
  </r>
  <r>
    <n v="1908"/>
    <s v="Selina"/>
    <s v="Gonzalez"/>
    <d v="2020-01-18T00:00:00"/>
    <m/>
    <n v="68"/>
    <x v="0"/>
    <s v="Production Technician I"/>
    <s v="Bonnie Hardin"/>
    <s v="selina.gonzalez@bilearner.com"/>
    <s v="Active"/>
    <n v="1"/>
    <n v="0"/>
    <x v="0"/>
    <s v="Part-Time"/>
    <m/>
    <x v="0"/>
    <x v="5"/>
    <s v="Field Operations"/>
    <d v="1987-12-19T00:00:00"/>
    <n v="37"/>
    <s v="Luxembourg"/>
    <s v="Luxembourg"/>
    <s v="Technician"/>
    <x v="0"/>
    <s v="Fully Meets"/>
    <x v="1"/>
    <n v="70080"/>
  </r>
  <r>
    <n v="1909"/>
    <s v="Tyree"/>
    <s v="Parsons"/>
    <d v="2021-10-21T00:00:00"/>
    <m/>
    <n v="47"/>
    <x v="1"/>
    <s v="Production Technician I"/>
    <s v="Heather Michael"/>
    <s v="tyree.parsons@bilearner.com"/>
    <s v="Active"/>
    <n v="1"/>
    <n v="0"/>
    <x v="1"/>
    <s v="Part-Time"/>
    <m/>
    <x v="0"/>
    <x v="5"/>
    <s v="General - Con"/>
    <d v="1972-03-29T00:00:00"/>
    <n v="53"/>
    <s v="Luxembourg"/>
    <s v="Luxembourg"/>
    <s v="Groundman"/>
    <x v="0"/>
    <s v="Fully Meets"/>
    <x v="1"/>
    <n v="390840"/>
  </r>
  <r>
    <n v="1910"/>
    <s v="Adrian"/>
    <s v="Murray"/>
    <d v="2019-01-05T00:00:00"/>
    <m/>
    <n v="81"/>
    <x v="0"/>
    <s v="Production Technician I"/>
    <s v="Jose Gomez"/>
    <s v="adrian.murray@bilearner.com"/>
    <s v="Active"/>
    <n v="1"/>
    <n v="0"/>
    <x v="1"/>
    <s v="Full-Time"/>
    <m/>
    <x v="0"/>
    <x v="5"/>
    <s v="General - Eng"/>
    <d v="2000-09-22T00:00:00"/>
    <n v="25"/>
    <s v="Luxembourg"/>
    <s v="Luxembourg"/>
    <s v="Drafter"/>
    <x v="0"/>
    <s v="Fully Meets"/>
    <x v="1"/>
    <n v="390000"/>
  </r>
  <r>
    <n v="1911"/>
    <s v="Kael"/>
    <s v="Fisher"/>
    <d v="2021-01-24T00:00:00"/>
    <d v="2022-01-27T00:00:00"/>
    <n v="12"/>
    <x v="2"/>
    <s v="Production Technician I"/>
    <s v="Angela Bailey"/>
    <s v="kael.fisher@bilearner.com"/>
    <s v="Terminated"/>
    <n v="0"/>
    <n v="1"/>
    <x v="2"/>
    <s v="Temporary"/>
    <s v="Move/Relocation"/>
    <x v="1"/>
    <x v="5"/>
    <s v="Wireline Construction"/>
    <d v="1988-04-24T00:00:00"/>
    <n v="37"/>
    <s v="Luxembourg"/>
    <s v="Luxembourg"/>
    <s v="Laborer"/>
    <x v="0"/>
    <s v="Fully Meets"/>
    <x v="1"/>
    <n v="57672"/>
  </r>
  <r>
    <n v="1912"/>
    <s v="Erica"/>
    <s v="French"/>
    <d v="2020-03-06T00:00:00"/>
    <d v="2021-03-06T00:00:00"/>
    <n v="12"/>
    <x v="2"/>
    <s v="Production Technician II"/>
    <s v="Brett Sims"/>
    <s v="erica.french@bilearner.com"/>
    <s v="Active"/>
    <n v="1"/>
    <n v="0"/>
    <x v="2"/>
    <s v="Temporary"/>
    <m/>
    <x v="0"/>
    <x v="5"/>
    <s v="Engineers"/>
    <d v="1977-02-25T00:00:00"/>
    <n v="48"/>
    <s v="Luxembourg"/>
    <s v="Luxembourg"/>
    <s v="Engineer"/>
    <x v="0"/>
    <s v="Fully Meets"/>
    <x v="1"/>
    <n v="56833"/>
  </r>
  <r>
    <n v="1913"/>
    <s v="Damaris"/>
    <s v="Oneal"/>
    <d v="2022-11-19T00:00:00"/>
    <d v="2023-02-15T00:00:00"/>
    <n v="2"/>
    <x v="4"/>
    <s v="Production Technician II"/>
    <s v="Natalie Johnson"/>
    <s v="damaris.oneal@bilearner.com"/>
    <s v="Terminated"/>
    <n v="0"/>
    <n v="1"/>
    <x v="1"/>
    <s v="Full-Time"/>
    <s v="Performance Issue"/>
    <x v="2"/>
    <x v="5"/>
    <s v="General - Con"/>
    <d v="2000-09-09T00:00:00"/>
    <n v="25"/>
    <s v="Luxembourg"/>
    <s v="Luxembourg"/>
    <s v="Lineman"/>
    <x v="1"/>
    <s v="Fully Meets"/>
    <x v="1"/>
    <n v="35407"/>
  </r>
  <r>
    <n v="1914"/>
    <s v="Rebecca"/>
    <s v="Craig"/>
    <d v="2019-03-15T00:00:00"/>
    <d v="2019-10-02T00:00:00"/>
    <n v="6"/>
    <x v="3"/>
    <s v="Production Technician II"/>
    <s v="Deanna Freeman"/>
    <s v="rebecca.craig@bilearner.com"/>
    <s v="Terminated"/>
    <n v="0"/>
    <n v="1"/>
    <x v="2"/>
    <s v="Full-Time"/>
    <s v="Move/Relocation"/>
    <x v="1"/>
    <x v="5"/>
    <s v="Engineers"/>
    <d v="1990-09-24T00:00:00"/>
    <n v="35"/>
    <s v="Luxembourg"/>
    <s v="Luxembourg"/>
    <s v="Project Manager"/>
    <x v="0"/>
    <s v="Fully Meets"/>
    <x v="1"/>
    <n v="91200"/>
  </r>
  <r>
    <n v="1915"/>
    <s v="Carley"/>
    <s v="Waters"/>
    <d v="2023-05-11T00:00:00"/>
    <d v="2023-07-05T00:00:00"/>
    <n v="1"/>
    <x v="4"/>
    <s v="Production Technician II"/>
    <s v="Mary Todd"/>
    <s v="carley.waters@bilearner.com"/>
    <s v="Active"/>
    <n v="1"/>
    <n v="0"/>
    <x v="2"/>
    <s v="Temporary"/>
    <m/>
    <x v="0"/>
    <x v="5"/>
    <s v="General - Con"/>
    <d v="1993-06-03T00:00:00"/>
    <n v="32"/>
    <s v="Luxembourg"/>
    <s v="Luxembourg"/>
    <s v="Laborer"/>
    <x v="0"/>
    <s v="Fully Meets"/>
    <x v="1"/>
    <n v="3780000"/>
  </r>
  <r>
    <n v="1916"/>
    <s v="Kadyn"/>
    <s v="Harrison"/>
    <d v="2022-02-05T00:00:00"/>
    <d v="2023-02-07T00:00:00"/>
    <n v="12"/>
    <x v="2"/>
    <s v="Production Technician II"/>
    <s v="Kevin Perkins"/>
    <s v="kadyn.harrison@bilearner.com"/>
    <s v="Terminated"/>
    <n v="0"/>
    <n v="1"/>
    <x v="1"/>
    <s v="Full-Time"/>
    <m/>
    <x v="0"/>
    <x v="5"/>
    <s v="General - Con"/>
    <d v="1975-07-18T00:00:00"/>
    <n v="50"/>
    <s v="Luxembourg"/>
    <s v="Luxembourg"/>
    <s v="Technician"/>
    <x v="1"/>
    <s v="Fully Meets"/>
    <x v="1"/>
    <n v="94500"/>
  </r>
  <r>
    <n v="1917"/>
    <s v="Megan"/>
    <s v="Huang"/>
    <d v="2019-05-29T00:00:00"/>
    <m/>
    <n v="76"/>
    <x v="0"/>
    <s v="Production Technician I"/>
    <s v="Joseph Bryant"/>
    <s v="megan.huang@bilearner.com"/>
    <s v="Active"/>
    <n v="1"/>
    <n v="0"/>
    <x v="0"/>
    <s v="Full-Time"/>
    <m/>
    <x v="0"/>
    <x v="5"/>
    <s v="General - Eng"/>
    <d v="1978-02-27T00:00:00"/>
    <n v="47"/>
    <s v="Luxembourg"/>
    <s v="Luxembourg"/>
    <s v="Engineer"/>
    <x v="0"/>
    <s v="Fully Meets"/>
    <x v="1"/>
    <n v="112800"/>
  </r>
  <r>
    <n v="1918"/>
    <s v="Callum"/>
    <s v="Blair"/>
    <d v="2023-01-09T00:00:00"/>
    <d v="2023-03-14T00:00:00"/>
    <n v="2"/>
    <x v="4"/>
    <s v="Production Technician I"/>
    <s v="Kayla Shelton"/>
    <s v="callum.blair@bilearner.com"/>
    <s v="Active"/>
    <n v="1"/>
    <n v="0"/>
    <x v="0"/>
    <s v="Temporary"/>
    <m/>
    <x v="0"/>
    <x v="5"/>
    <s v="Field Operations"/>
    <d v="1899-12-31T00:00:00"/>
    <n v="125"/>
    <s v="Luxembourg"/>
    <s v="Luxembourg"/>
    <s v="Supervisor"/>
    <x v="0"/>
    <s v="Fully Meets"/>
    <x v="1"/>
    <n v="270254.39"/>
  </r>
  <r>
    <n v="1919"/>
    <s v="Emilie"/>
    <s v="Donaldson"/>
    <d v="2022-05-01T00:00:00"/>
    <d v="2022-11-21T00:00:00"/>
    <n v="6"/>
    <x v="3"/>
    <s v="Production Technician I"/>
    <s v="Dylan Foster"/>
    <s v="emilie.donaldson@bilearner.com"/>
    <s v="Terminated"/>
    <n v="0"/>
    <n v="1"/>
    <x v="0"/>
    <s v="Full-Time"/>
    <s v="End of Contract"/>
    <x v="1"/>
    <x v="5"/>
    <s v="Shop (Fleet)"/>
    <d v="1987-04-30T00:00:00"/>
    <n v="38"/>
    <s v="Luxembourg"/>
    <s v="Luxembourg"/>
    <s v="Shop"/>
    <x v="0"/>
    <s v="Fully Meets"/>
    <x v="1"/>
    <n v="788010"/>
  </r>
  <r>
    <n v="1920"/>
    <s v="Darius"/>
    <s v="Duke"/>
    <d v="2021-01-26T00:00:00"/>
    <d v="2021-08-06T00:00:00"/>
    <n v="6"/>
    <x v="3"/>
    <s v="Production Technician I"/>
    <s v="Mary Morgan"/>
    <s v="darius.duke@bilearner.com"/>
    <s v="Terminated"/>
    <n v="0"/>
    <n v="1"/>
    <x v="1"/>
    <s v="Full-Time"/>
    <s v="Performance Issue"/>
    <x v="2"/>
    <x v="5"/>
    <s v="Field Operations"/>
    <d v="1980-08-05T00:00:00"/>
    <n v="45"/>
    <s v="Luxembourg"/>
    <s v="Luxembourg"/>
    <s v="Tower Hand"/>
    <x v="0"/>
    <s v="Fully Meets"/>
    <x v="1"/>
    <n v="91950"/>
  </r>
  <r>
    <n v="1921"/>
    <s v="Kenya"/>
    <s v="Decker"/>
    <d v="2021-09-06T00:00:00"/>
    <d v="2023-07-02T00:00:00"/>
    <n v="21"/>
    <x v="2"/>
    <s v="Production Technician I"/>
    <s v="Danny Howard"/>
    <s v="kenya.decker@bilearner.com"/>
    <s v="Active"/>
    <n v="1"/>
    <n v="0"/>
    <x v="0"/>
    <s v="Full-Time"/>
    <m/>
    <x v="0"/>
    <x v="5"/>
    <s v="Engineers"/>
    <d v="1995-12-13T00:00:00"/>
    <n v="29"/>
    <s v="Luxembourg"/>
    <s v="Luxembourg"/>
    <s v="Engineer"/>
    <x v="1"/>
    <s v="Fully Meets"/>
    <x v="1"/>
    <n v="81600"/>
  </r>
  <r>
    <n v="1922"/>
    <s v="Tyrese"/>
    <s v="Sloan"/>
    <d v="2020-07-29T00:00:00"/>
    <m/>
    <n v="62"/>
    <x v="0"/>
    <s v="Production Technician I"/>
    <s v="Lisa Morrison"/>
    <s v="tyrese.sloan@bilearner.com"/>
    <s v="Active"/>
    <n v="1"/>
    <n v="0"/>
    <x v="1"/>
    <s v="Part-Time"/>
    <m/>
    <x v="0"/>
    <x v="5"/>
    <s v="General - Con"/>
    <d v="1997-05-15T00:00:00"/>
    <n v="28"/>
    <s v="Luxembourg"/>
    <s v="Luxembourg"/>
    <s v="Technician"/>
    <x v="1"/>
    <s v="Fully Meets"/>
    <x v="1"/>
    <n v="30004"/>
  </r>
  <r>
    <n v="1923"/>
    <s v="Giana"/>
    <s v="Roach"/>
    <d v="2023-03-31T00:00:00"/>
    <d v="2023-04-30T00:00:00"/>
    <n v="0"/>
    <x v="4"/>
    <s v="Production Technician I"/>
    <s v="John Adams"/>
    <s v="giana.roach@bilearner.com"/>
    <s v="Active"/>
    <n v="1"/>
    <n v="0"/>
    <x v="1"/>
    <s v="Full-Time"/>
    <m/>
    <x v="0"/>
    <x v="1"/>
    <s v="People Services"/>
    <d v="1979-11-30T00:00:00"/>
    <n v="45"/>
    <s v="Luxembourg"/>
    <s v="Luxembourg"/>
    <s v="Director"/>
    <x v="0"/>
    <s v="Fully Meets"/>
    <x v="1"/>
    <n v="90888"/>
  </r>
  <r>
    <n v="1924"/>
    <s v="Teagan"/>
    <s v="Swanson"/>
    <d v="2023-05-16T00:00:00"/>
    <d v="2023-05-29T00:00:00"/>
    <n v="0"/>
    <x v="4"/>
    <s v="Production Technician I"/>
    <s v="Derek Thompson"/>
    <s v="teagan.swanson@bilearner.com"/>
    <s v="Active"/>
    <n v="1"/>
    <n v="0"/>
    <x v="2"/>
    <s v="Full-Time"/>
    <m/>
    <x v="0"/>
    <x v="5"/>
    <s v="Field Operations"/>
    <d v="1979-05-05T00:00:00"/>
    <n v="46"/>
    <s v="Luxembourg"/>
    <s v="Luxembourg"/>
    <s v="Foreman"/>
    <x v="0"/>
    <s v="Fully Meets"/>
    <x v="1"/>
    <n v="130000"/>
  </r>
  <r>
    <n v="1925"/>
    <s v="Jerome"/>
    <s v="Fischer"/>
    <d v="2023-04-29T00:00:00"/>
    <d v="2023-07-07T00:00:00"/>
    <n v="2"/>
    <x v="4"/>
    <s v="Production Technician I"/>
    <s v="Jason Kelly"/>
    <s v="jerome.fischer@bilearner.com"/>
    <s v="Active"/>
    <n v="1"/>
    <n v="0"/>
    <x v="0"/>
    <s v="Full-Time"/>
    <m/>
    <x v="0"/>
    <x v="5"/>
    <s v="Splicing"/>
    <d v="1980-07-23T00:00:00"/>
    <n v="45"/>
    <s v="Luxembourg"/>
    <s v="Luxembourg"/>
    <s v="Laborer"/>
    <x v="1"/>
    <s v="Fully Meets"/>
    <x v="1"/>
    <n v="462012"/>
  </r>
  <r>
    <n v="1926"/>
    <s v="Grayson"/>
    <s v="Preston"/>
    <d v="2019-11-27T00:00:00"/>
    <m/>
    <n v="70"/>
    <x v="0"/>
    <s v="Production Technician I"/>
    <s v="Cheryl Anderson"/>
    <s v="grayson.preston@bilearner.com"/>
    <s v="Active"/>
    <n v="1"/>
    <n v="0"/>
    <x v="0"/>
    <s v="Temporary"/>
    <m/>
    <x v="0"/>
    <x v="5"/>
    <s v="Field Operations"/>
    <d v="1989-04-26T00:00:00"/>
    <n v="36"/>
    <s v="Luxembourg"/>
    <s v="Luxembourg"/>
    <s v="Director"/>
    <x v="1"/>
    <s v="Fully Meets"/>
    <x v="1"/>
    <n v="40176"/>
  </r>
  <r>
    <n v="1927"/>
    <s v="Turner"/>
    <s v="Bradley"/>
    <d v="2022-11-03T00:00:00"/>
    <d v="2023-04-02T00:00:00"/>
    <n v="4"/>
    <x v="4"/>
    <s v="Production Technician I"/>
    <s v="Jeffrey Peters"/>
    <s v="turner.bradley@bilearner.com"/>
    <s v="Active"/>
    <n v="1"/>
    <n v="0"/>
    <x v="1"/>
    <s v="Full-Time"/>
    <m/>
    <x v="0"/>
    <x v="5"/>
    <s v="Field Operations"/>
    <d v="1972-07-04T00:00:00"/>
    <n v="53"/>
    <s v="Luxembourg"/>
    <s v="Luxembourg"/>
    <s v="Technician"/>
    <x v="1"/>
    <s v="Fully Meets"/>
    <x v="1"/>
    <n v="286765.2"/>
  </r>
  <r>
    <n v="1928"/>
    <s v="Elvis"/>
    <s v="Daniels"/>
    <d v="2022-08-08T00:00:00"/>
    <m/>
    <n v="37"/>
    <x v="1"/>
    <s v="Production Technician I"/>
    <s v="Cindy Phillips"/>
    <s v="elvis.daniels@bilearner.com"/>
    <s v="Active"/>
    <n v="1"/>
    <n v="0"/>
    <x v="1"/>
    <s v="Part-Time"/>
    <m/>
    <x v="0"/>
    <x v="5"/>
    <s v="General - Con"/>
    <d v="1978-06-10T00:00:00"/>
    <n v="47"/>
    <s v="Luxembourg"/>
    <s v="Luxembourg"/>
    <s v="Laborer"/>
    <x v="0"/>
    <s v="Fully Meets"/>
    <x v="1"/>
    <n v="118080"/>
  </r>
  <r>
    <n v="1929"/>
    <s v="Rose"/>
    <s v="Travis"/>
    <d v="2023-07-27T00:00:00"/>
    <m/>
    <n v="26"/>
    <x v="1"/>
    <s v="Production Technician I"/>
    <s v="James Lee"/>
    <s v="rose.travis@bilearner.com"/>
    <s v="Active"/>
    <n v="1"/>
    <n v="0"/>
    <x v="0"/>
    <s v="Full-Time"/>
    <m/>
    <x v="0"/>
    <x v="5"/>
    <s v="Field Operations"/>
    <d v="1982-12-31T00:00:00"/>
    <n v="42"/>
    <s v="Luxembourg"/>
    <s v="Luxembourg"/>
    <s v="Coordinator"/>
    <x v="0"/>
    <s v="Fully Meets"/>
    <x v="1"/>
    <n v="147573.6"/>
  </r>
  <r>
    <n v="1930"/>
    <s v="Frank"/>
    <s v="Williams"/>
    <d v="2023-07-15T00:00:00"/>
    <m/>
    <n v="26"/>
    <x v="1"/>
    <s v="Production Technician I"/>
    <s v="Kelly Vaughn"/>
    <s v="frank.williams@bilearner.com"/>
    <s v="Active"/>
    <n v="1"/>
    <n v="0"/>
    <x v="1"/>
    <s v="Temporary"/>
    <m/>
    <x v="0"/>
    <x v="5"/>
    <s v="General - Con"/>
    <d v="1980-12-07T00:00:00"/>
    <n v="44"/>
    <s v="Luxembourg"/>
    <s v="Luxembourg"/>
    <s v="Technician"/>
    <x v="0"/>
    <s v="Fully Meets"/>
    <x v="1"/>
    <n v="29124"/>
  </r>
  <r>
    <n v="1931"/>
    <s v="Yurem"/>
    <s v="Donovan"/>
    <d v="2022-11-09T00:00:00"/>
    <m/>
    <n v="34"/>
    <x v="1"/>
    <s v="Production Technician I"/>
    <s v="Donna Jones"/>
    <s v="yurem.donovan@bilearner.com"/>
    <s v="Active"/>
    <n v="1"/>
    <n v="0"/>
    <x v="1"/>
    <s v="Temporary"/>
    <m/>
    <x v="0"/>
    <x v="5"/>
    <s v="Fielders"/>
    <d v="1982-07-18T00:00:00"/>
    <n v="43"/>
    <s v="Luxembourg"/>
    <s v="Luxembourg"/>
    <s v="Engineer"/>
    <x v="0"/>
    <s v="Fully Meets"/>
    <x v="1"/>
    <n v="93600"/>
  </r>
  <r>
    <n v="1932"/>
    <s v="John"/>
    <s v="Smith"/>
    <d v="2019-12-24T00:00:00"/>
    <d v="2022-06-12T00:00:00"/>
    <n v="29"/>
    <x v="1"/>
    <s v="Sales Manager"/>
    <s v="Emily Gaines"/>
    <s v="john.smith@bilearner.com"/>
    <s v="Active"/>
    <n v="1"/>
    <n v="0"/>
    <x v="1"/>
    <s v="Temporary"/>
    <m/>
    <x v="0"/>
    <x v="2"/>
    <s v="General - Sga"/>
    <d v="2000-08-11T00:00:00"/>
    <n v="25"/>
    <s v="Luxembourg"/>
    <s v="Luxembourg"/>
    <s v="Project Manager"/>
    <x v="1"/>
    <s v="Fully Meets"/>
    <x v="1"/>
    <n v="166800"/>
  </r>
  <r>
    <n v="1933"/>
    <s v="Lynn"/>
    <s v="Daneault"/>
    <d v="2019-03-08T00:00:00"/>
    <m/>
    <n v="78"/>
    <x v="0"/>
    <s v="Sales Manager"/>
    <s v="Laura Smith"/>
    <s v="lynn.daneault@bilearner.com"/>
    <s v="Active"/>
    <n v="1"/>
    <n v="0"/>
    <x v="0"/>
    <s v="Part-Time"/>
    <m/>
    <x v="0"/>
    <x v="2"/>
    <s v="Aerial"/>
    <d v="1899-12-31T00:00:00"/>
    <n v="125"/>
    <s v="Luxembourg"/>
    <s v="Luxembourg"/>
    <s v="Lineman"/>
    <x v="0"/>
    <s v="Fully Meets"/>
    <x v="1"/>
    <n v="131634"/>
  </r>
  <r>
    <n v="1934"/>
    <s v="Donysha"/>
    <s v="Kampew"/>
    <d v="2019-06-25T00:00:00"/>
    <d v="2020-10-04T00:00:00"/>
    <n v="15"/>
    <x v="2"/>
    <s v="Sales Manager"/>
    <s v="Steve Grant"/>
    <s v="donysha.kampew@bilearner.com"/>
    <s v="Terminated"/>
    <n v="0"/>
    <n v="1"/>
    <x v="0"/>
    <s v="Full-Time"/>
    <s v="Early release of contract"/>
    <x v="2"/>
    <x v="2"/>
    <s v="General - Eng"/>
    <d v="1995-02-21T00:00:00"/>
    <n v="30"/>
    <s v="Luxembourg"/>
    <s v="Luxembourg"/>
    <s v="Supervisor"/>
    <x v="0"/>
    <s v="Fully Meets"/>
    <x v="1"/>
    <n v="938856"/>
  </r>
  <r>
    <n v="1935"/>
    <s v="Jordin"/>
    <s v="Lozano"/>
    <d v="2019-01-03T00:00:00"/>
    <m/>
    <n v="81"/>
    <x v="0"/>
    <s v="Production Technician II"/>
    <s v="Brent Hickman"/>
    <s v="jordin.lozano@bilearner.com"/>
    <s v="Active"/>
    <n v="1"/>
    <n v="0"/>
    <x v="2"/>
    <s v="Temporary"/>
    <m/>
    <x v="0"/>
    <x v="2"/>
    <s v="Yard (Material Handling)"/>
    <d v="2000-04-22T00:00:00"/>
    <n v="25"/>
    <s v="Luxembourg"/>
    <s v="Luxembourg"/>
    <s v="Coordinator"/>
    <x v="1"/>
    <s v="Fully Meets"/>
    <x v="1"/>
    <n v="54708"/>
  </r>
  <r>
    <n v="1936"/>
    <s v="Ronald"/>
    <s v="Gross"/>
    <d v="2023-02-02T00:00:00"/>
    <m/>
    <n v="32"/>
    <x v="1"/>
    <s v="Production Technician II"/>
    <s v="Mary Weber"/>
    <s v="ronald.gross@bilearner.com"/>
    <s v="Active"/>
    <n v="1"/>
    <n v="0"/>
    <x v="1"/>
    <s v="Part-Time"/>
    <m/>
    <x v="0"/>
    <x v="2"/>
    <s v="Field Operations"/>
    <d v="1977-09-22T00:00:00"/>
    <n v="48"/>
    <s v="Luxembourg"/>
    <s v="Luxembourg"/>
    <s v="Technician"/>
    <x v="0"/>
    <s v="Fully Meets"/>
    <x v="1"/>
    <n v="54404.53"/>
  </r>
  <r>
    <n v="1937"/>
    <s v="Maryjane"/>
    <s v="Choi"/>
    <d v="2022-03-30T00:00:00"/>
    <d v="2023-01-30T00:00:00"/>
    <n v="10"/>
    <x v="3"/>
    <s v="Production Technician II"/>
    <s v="Kayla Peterson"/>
    <s v="maryjane.choi@bilearner.com"/>
    <s v="Terminated"/>
    <n v="0"/>
    <n v="1"/>
    <x v="1"/>
    <s v="Temporary"/>
    <s v="Performance Issue"/>
    <x v="2"/>
    <x v="2"/>
    <s v="Engineers"/>
    <d v="1976-10-10T00:00:00"/>
    <n v="48"/>
    <s v="Luxembourg"/>
    <s v="Luxembourg"/>
    <s v="Technician"/>
    <x v="0"/>
    <s v="Fully Meets"/>
    <x v="1"/>
    <n v="638314.07999999996"/>
  </r>
  <r>
    <n v="1938"/>
    <s v="Madalynn"/>
    <s v="Yates"/>
    <d v="2020-03-23T00:00:00"/>
    <m/>
    <n v="66"/>
    <x v="0"/>
    <s v="Production Technician II"/>
    <s v="Donna Gonzalez"/>
    <s v="madalynn.yates@bilearner.com"/>
    <s v="Active"/>
    <n v="1"/>
    <n v="0"/>
    <x v="2"/>
    <s v="Full-Time"/>
    <m/>
    <x v="0"/>
    <x v="2"/>
    <s v="Splicing"/>
    <d v="2002-11-08T00:00:00"/>
    <n v="22"/>
    <s v="Luxembourg"/>
    <s v="Luxembourg"/>
    <s v="Technician"/>
    <x v="0"/>
    <s v="Fully Meets"/>
    <x v="1"/>
    <n v="120972"/>
  </r>
  <r>
    <n v="1939"/>
    <s v="Angelina"/>
    <s v="Peck"/>
    <d v="2019-06-06T00:00:00"/>
    <m/>
    <n v="76"/>
    <x v="0"/>
    <s v="Production Technician II"/>
    <s v="Michele Riddle"/>
    <s v="angelina.peck@bilearner.com"/>
    <s v="Active"/>
    <n v="1"/>
    <n v="0"/>
    <x v="0"/>
    <s v="Temporary"/>
    <m/>
    <x v="0"/>
    <x v="2"/>
    <s v="Field Operations"/>
    <d v="1976-12-13T00:00:00"/>
    <n v="48"/>
    <s v="Luxembourg"/>
    <s v="Luxembourg"/>
    <s v="Engineer"/>
    <x v="0"/>
    <s v="Fully Meets"/>
    <x v="1"/>
    <n v="61767"/>
  </r>
  <r>
    <n v="1940"/>
    <s v="Dario"/>
    <s v="Shaw"/>
    <d v="2023-05-28T00:00:00"/>
    <m/>
    <n v="28"/>
    <x v="1"/>
    <s v="Production Technician II"/>
    <s v="Stephanie Kerr"/>
    <s v="dario.shaw@bilearner.com"/>
    <s v="Active"/>
    <n v="1"/>
    <n v="0"/>
    <x v="0"/>
    <s v="Temporary"/>
    <m/>
    <x v="0"/>
    <x v="2"/>
    <s v="Engineers"/>
    <d v="1982-09-05T00:00:00"/>
    <n v="43"/>
    <s v="Luxembourg"/>
    <s v="Luxembourg"/>
    <s v="Project Manager"/>
    <x v="0"/>
    <s v="Fully Meets"/>
    <x v="1"/>
    <n v="54828"/>
  </r>
  <r>
    <n v="1941"/>
    <s v="Deven"/>
    <s v="Frazier"/>
    <d v="2021-02-03T00:00:00"/>
    <m/>
    <n v="56"/>
    <x v="1"/>
    <s v="Production Technician II"/>
    <s v="Mackenzie Johnston"/>
    <s v="deven.frazier@bilearner.com"/>
    <s v="Active"/>
    <n v="1"/>
    <n v="0"/>
    <x v="0"/>
    <s v="Part-Time"/>
    <m/>
    <x v="0"/>
    <x v="2"/>
    <s v="Engineers"/>
    <d v="1971-03-20T00:00:00"/>
    <n v="54"/>
    <s v="Luxembourg"/>
    <s v="Luxembourg"/>
    <s v="Engineer"/>
    <x v="0"/>
    <s v="Fully Meets"/>
    <x v="1"/>
    <n v="236600"/>
  </r>
  <r>
    <n v="1942"/>
    <s v="Jett"/>
    <s v="Kent"/>
    <d v="2019-07-30T00:00:00"/>
    <d v="2022-11-09T00:00:00"/>
    <n v="39"/>
    <x v="1"/>
    <s v="Production Technician II"/>
    <s v="William Thompson"/>
    <s v="jett.kent@bilearner.com"/>
    <s v="Terminated"/>
    <n v="0"/>
    <n v="1"/>
    <x v="2"/>
    <s v="Part-Time"/>
    <s v="Performance Issue"/>
    <x v="2"/>
    <x v="2"/>
    <s v="Wireline Construction"/>
    <d v="1995-01-17T00:00:00"/>
    <n v="30"/>
    <s v="Luxembourg"/>
    <s v="Luxembourg"/>
    <s v="Laborer"/>
    <x v="0"/>
    <s v="Fully Meets"/>
    <x v="1"/>
    <n v="95736"/>
  </r>
  <r>
    <n v="1943"/>
    <s v="Zander"/>
    <s v="Aguilar"/>
    <d v="2022-05-08T00:00:00"/>
    <d v="2022-11-17T00:00:00"/>
    <n v="6"/>
    <x v="3"/>
    <s v="Production Technician II"/>
    <s v="Timothy Wheeler"/>
    <s v="zander.aguilar@bilearner.com"/>
    <s v="Terminated"/>
    <n v="0"/>
    <n v="1"/>
    <x v="0"/>
    <s v="Part-Time"/>
    <s v="End of Contract"/>
    <x v="1"/>
    <x v="2"/>
    <s v="Shop (Fleet)"/>
    <d v="1990-03-08T00:00:00"/>
    <n v="35"/>
    <s v="Luxembourg"/>
    <s v="Luxembourg"/>
    <s v="Mechanic"/>
    <x v="0"/>
    <s v="Fully Meets"/>
    <x v="1"/>
    <n v="85560"/>
  </r>
  <r>
    <n v="1944"/>
    <s v="Alessandro"/>
    <s v="Chavez"/>
    <d v="2020-05-12T00:00:00"/>
    <m/>
    <n v="64"/>
    <x v="0"/>
    <s v="Production Technician II"/>
    <s v="Steve Macdonald"/>
    <s v="alessandro.chavez@bilearner.com"/>
    <s v="Active"/>
    <n v="1"/>
    <n v="0"/>
    <x v="2"/>
    <s v="Full-Time"/>
    <m/>
    <x v="0"/>
    <x v="2"/>
    <s v="Field Operations"/>
    <d v="1999-12-10T00:00:00"/>
    <n v="25"/>
    <s v="Romania"/>
    <s v="Bucharest"/>
    <s v="Technician"/>
    <x v="0"/>
    <s v="Fully Meets"/>
    <x v="1"/>
    <n v="140400"/>
  </r>
  <r>
    <n v="1945"/>
    <s v="Jaxson"/>
    <s v="Brady"/>
    <d v="2019-03-28T00:00:00"/>
    <d v="2022-12-10T00:00:00"/>
    <n v="44"/>
    <x v="1"/>
    <s v="Sales Manager"/>
    <s v="Christopher Murray DDS"/>
    <s v="jaxson.brady@bilearner.com"/>
    <s v="Terminated"/>
    <n v="0"/>
    <n v="1"/>
    <x v="1"/>
    <s v="Temporary"/>
    <s v="Move/Relocation"/>
    <x v="1"/>
    <x v="2"/>
    <s v="Engineers"/>
    <d v="1993-02-25T00:00:00"/>
    <n v="32"/>
    <s v="Romania"/>
    <s v="Bucharest"/>
    <s v="Engineer"/>
    <x v="0"/>
    <s v="Fully Meets"/>
    <x v="1"/>
    <n v="106755.6"/>
  </r>
  <r>
    <n v="1946"/>
    <s v="Giovanni"/>
    <s v="Whitaker"/>
    <d v="2019-07-22T00:00:00"/>
    <m/>
    <n v="74"/>
    <x v="0"/>
    <s v="Production Technician II"/>
    <s v="James Mitchell"/>
    <s v="giovanni.whitaker@bilearner.com"/>
    <s v="Active"/>
    <n v="1"/>
    <n v="0"/>
    <x v="1"/>
    <s v="Full-Time"/>
    <m/>
    <x v="0"/>
    <x v="2"/>
    <s v="Aerial"/>
    <d v="1995-11-24T00:00:00"/>
    <n v="29"/>
    <s v="Romania"/>
    <s v="Bucharest"/>
    <s v="Lineman"/>
    <x v="0"/>
    <s v="Fully Meets"/>
    <x v="1"/>
    <n v="96408"/>
  </r>
  <r>
    <n v="1947"/>
    <s v="Karen"/>
    <s v="Goodman"/>
    <d v="2020-09-17T00:00:00"/>
    <m/>
    <n v="60"/>
    <x v="0"/>
    <s v="Sales Manager"/>
    <s v="John Chavez"/>
    <s v="karen.goodman@bilearner.com"/>
    <s v="Active"/>
    <n v="1"/>
    <n v="0"/>
    <x v="2"/>
    <s v="Temporary"/>
    <m/>
    <x v="0"/>
    <x v="2"/>
    <s v="General - Sga"/>
    <d v="1996-04-11T00:00:00"/>
    <n v="29"/>
    <s v="Romania"/>
    <s v="Bucharest"/>
    <s v="Manager"/>
    <x v="0"/>
    <s v="Fully Meets"/>
    <x v="1"/>
    <n v="88464"/>
  </r>
  <r>
    <n v="1948"/>
    <s v="Skyla"/>
    <s v="Lambert"/>
    <d v="2022-07-02T00:00:00"/>
    <d v="2022-08-09T00:00:00"/>
    <n v="1"/>
    <x v="4"/>
    <s v="Production Technician II"/>
    <s v="Teresa Williamson"/>
    <s v="skyla.lambert@bilearner.com"/>
    <s v="Terminated"/>
    <n v="0"/>
    <n v="1"/>
    <x v="2"/>
    <s v="Temporary"/>
    <s v="Performance Issue"/>
    <x v="2"/>
    <x v="2"/>
    <s v="Splicing"/>
    <d v="1989-03-19T00:00:00"/>
    <n v="36"/>
    <s v="Romania"/>
    <s v="Bucharest"/>
    <s v="Splicer"/>
    <x v="0"/>
    <s v="Fully Meets"/>
    <x v="1"/>
    <n v="101707"/>
  </r>
  <r>
    <n v="1949"/>
    <s v="Ashlynn"/>
    <s v="Duffy"/>
    <d v="2019-11-30T00:00:00"/>
    <m/>
    <n v="70"/>
    <x v="0"/>
    <s v="Sales Manager"/>
    <s v="Kimberly Washington"/>
    <s v="ashlynn.duffy@bilearner.com"/>
    <s v="Active"/>
    <n v="1"/>
    <n v="0"/>
    <x v="0"/>
    <s v="Part-Time"/>
    <m/>
    <x v="0"/>
    <x v="2"/>
    <s v="Field Operations"/>
    <d v="1984-08-01T00:00:00"/>
    <n v="41"/>
    <s v="Romania"/>
    <s v="Bucharest"/>
    <s v="Technician"/>
    <x v="0"/>
    <s v="Fully Meets"/>
    <x v="1"/>
    <n v="105300"/>
  </r>
  <r>
    <n v="1950"/>
    <s v="Lilliana"/>
    <s v="Walker"/>
    <d v="2023-07-21T00:00:00"/>
    <d v="2023-07-21T00:00:00"/>
    <n v="0"/>
    <x v="4"/>
    <s v="Production Technician II"/>
    <s v="Stephanie Anderson"/>
    <s v="lilliana.walker@bilearner.com"/>
    <s v="Terminated"/>
    <n v="0"/>
    <n v="1"/>
    <x v="0"/>
    <s v="Temporary"/>
    <s v="End of Contract"/>
    <x v="1"/>
    <x v="5"/>
    <s v="Splicing"/>
    <d v="1989-04-02T00:00:00"/>
    <n v="36"/>
    <s v="Romania"/>
    <s v="Bucharest"/>
    <s v="Splicer"/>
    <x v="0"/>
    <s v="Fully Meets"/>
    <x v="1"/>
    <n v="145600"/>
  </r>
  <r>
    <n v="1951"/>
    <s v="Lindsay"/>
    <s v="Copeland"/>
    <d v="2020-08-26T00:00:00"/>
    <d v="2021-05-30T00:00:00"/>
    <n v="9"/>
    <x v="3"/>
    <s v="Sales Manager"/>
    <s v="Jeffery Snyder"/>
    <s v="lindsay.copeland@bilearner.com"/>
    <s v="Terminated"/>
    <n v="0"/>
    <n v="1"/>
    <x v="1"/>
    <s v="Temporary"/>
    <s v="Move/Relocation"/>
    <x v="1"/>
    <x v="2"/>
    <s v="Aerial"/>
    <d v="1976-02-11T00:00:00"/>
    <n v="49"/>
    <s v="Romania"/>
    <s v="Bucharest"/>
    <s v="Foreman"/>
    <x v="0"/>
    <s v="Fully Meets"/>
    <x v="1"/>
    <n v="666900"/>
  </r>
  <r>
    <n v="1952"/>
    <s v="Kristin"/>
    <s v="Mccarty"/>
    <d v="2020-05-16T00:00:00"/>
    <m/>
    <n v="64"/>
    <x v="0"/>
    <s v="Sales Manager"/>
    <s v="Abigail Marks"/>
    <s v="kristin.mccarty@bilearner.com"/>
    <s v="Active"/>
    <n v="1"/>
    <n v="0"/>
    <x v="1"/>
    <s v="Full-Time"/>
    <m/>
    <x v="0"/>
    <x v="2"/>
    <s v="Underground"/>
    <d v="1987-01-22T00:00:00"/>
    <n v="38"/>
    <s v="Romania"/>
    <s v="Bucharest"/>
    <s v="Laborer"/>
    <x v="0"/>
    <s v="Fully Meets"/>
    <x v="1"/>
    <n v="101530"/>
  </r>
  <r>
    <n v="1953"/>
    <s v="Barbara"/>
    <s v="Sutwell"/>
    <d v="2023-04-06T00:00:00"/>
    <d v="2023-05-24T00:00:00"/>
    <n v="1"/>
    <x v="4"/>
    <s v="Production Technician I"/>
    <s v="Jeffrey Murphy"/>
    <s v="barbara.sutwell@bilearner.com"/>
    <s v="Active"/>
    <n v="1"/>
    <n v="0"/>
    <x v="1"/>
    <s v="Full-Time"/>
    <m/>
    <x v="0"/>
    <x v="0"/>
    <s v="Finance &amp; Accounting"/>
    <d v="1899-12-31T00:00:00"/>
    <n v="125"/>
    <s v="Romania"/>
    <s v="Bucharest"/>
    <s v="Cfo"/>
    <x v="0"/>
    <s v="Fully Meets"/>
    <x v="1"/>
    <n v="130000"/>
  </r>
  <r>
    <n v="1954"/>
    <s v="Lenora"/>
    <s v="Tejeda"/>
    <d v="2019-02-18T00:00:00"/>
    <d v="2022-10-31T00:00:00"/>
    <n v="44"/>
    <x v="1"/>
    <s v="Production Technician II"/>
    <s v="Heather Riley"/>
    <s v="lenora.tejeda@bilearner.com"/>
    <s v="Terminated"/>
    <n v="0"/>
    <n v="1"/>
    <x v="2"/>
    <s v="Temporary"/>
    <s v="Move/Relocation"/>
    <x v="1"/>
    <x v="0"/>
    <s v="Finance &amp; Accounting"/>
    <d v="1967-03-28T00:00:00"/>
    <n v="58"/>
    <s v="Romania"/>
    <s v="Bucharest"/>
    <s v="Administration"/>
    <x v="0"/>
    <s v="Fully Meets"/>
    <x v="1"/>
    <n v="577500"/>
  </r>
  <r>
    <n v="1955"/>
    <s v="Ludwick"/>
    <s v="Harrell"/>
    <d v="2020-10-10T00:00:00"/>
    <m/>
    <n v="59"/>
    <x v="1"/>
    <s v="Production Technician I"/>
    <s v="Jonathan Huber"/>
    <s v="ludwick.harrell@bilearner.com"/>
    <s v="Active"/>
    <n v="1"/>
    <n v="0"/>
    <x v="1"/>
    <s v="Temporary"/>
    <m/>
    <x v="0"/>
    <x v="5"/>
    <s v="Field Operations"/>
    <d v="1982-04-21T00:00:00"/>
    <n v="43"/>
    <s v="Romania"/>
    <s v="Bucharest"/>
    <s v="Engineer"/>
    <x v="1"/>
    <s v="Fully Meets"/>
    <x v="1"/>
    <n v="117531.6"/>
  </r>
  <r>
    <n v="1956"/>
    <s v="Courtney"/>
    <s v="Beatrice"/>
    <d v="2021-05-15T00:00:00"/>
    <m/>
    <n v="52"/>
    <x v="1"/>
    <s v="Production Technician I"/>
    <s v="Patrick Liu"/>
    <s v="courtney.beatrice@bilearner.com"/>
    <s v="Active"/>
    <n v="1"/>
    <n v="0"/>
    <x v="2"/>
    <s v="Full-Time"/>
    <m/>
    <x v="0"/>
    <x v="5"/>
    <s v="Billable Consultants"/>
    <d v="1972-01-01T00:00:00"/>
    <n v="53"/>
    <s v="Romania"/>
    <s v="Bucharest"/>
    <s v="Engineer"/>
    <x v="0"/>
    <s v="Fully Meets"/>
    <x v="1"/>
    <n v="168000"/>
  </r>
  <r>
    <n v="1957"/>
    <s v="Melisa"/>
    <s v="Gerke"/>
    <d v="2019-05-13T00:00:00"/>
    <d v="2022-05-30T00:00:00"/>
    <n v="36"/>
    <x v="1"/>
    <s v="Production Technician I"/>
    <s v="Jimmy Cox"/>
    <s v="melisa.gerke@bilearner.com"/>
    <s v="Terminated"/>
    <n v="0"/>
    <n v="1"/>
    <x v="2"/>
    <s v="Full-Time"/>
    <s v="Performance Issue"/>
    <x v="2"/>
    <x v="5"/>
    <s v="Field Operations"/>
    <d v="1989-04-12T00:00:00"/>
    <n v="36"/>
    <s v="Romania"/>
    <s v="Bucharest"/>
    <s v="Manager"/>
    <x v="0"/>
    <s v="Fully Meets"/>
    <x v="1"/>
    <n v="713496"/>
  </r>
  <r>
    <n v="1958"/>
    <s v="Lin"/>
    <s v="Chan"/>
    <d v="2019-07-04T00:00:00"/>
    <m/>
    <n v="75"/>
    <x v="0"/>
    <s v="Production Technician I"/>
    <s v="Neil Aguilar"/>
    <s v="lin.chan@bilearner.com"/>
    <s v="Active"/>
    <n v="1"/>
    <n v="0"/>
    <x v="0"/>
    <s v="Full-Time"/>
    <m/>
    <x v="0"/>
    <x v="5"/>
    <s v="Sales &amp; Marketing"/>
    <d v="1985-06-16T00:00:00"/>
    <n v="40"/>
    <s v="Romania"/>
    <s v="Bucharest"/>
    <s v="Assistant"/>
    <x v="0"/>
    <s v="Fully Meets"/>
    <x v="1"/>
    <n v="657912"/>
  </r>
  <r>
    <n v="1959"/>
    <s v="Kamrin"/>
    <s v="Sander"/>
    <d v="2022-04-01T00:00:00"/>
    <d v="2022-04-28T00:00:00"/>
    <n v="0"/>
    <x v="4"/>
    <s v="Production Technician I"/>
    <s v="Kirsten Patel"/>
    <s v="kamrin.sander@bilearner.com"/>
    <s v="Active"/>
    <n v="1"/>
    <n v="0"/>
    <x v="2"/>
    <s v="Temporary"/>
    <m/>
    <x v="0"/>
    <x v="5"/>
    <s v="Project Management - Con"/>
    <d v="1994-08-22T00:00:00"/>
    <n v="31"/>
    <s v="Slovakia"/>
    <s v="Bratislava"/>
    <s v="Coordinator"/>
    <x v="0"/>
    <s v="Fully Meets"/>
    <x v="1"/>
    <n v="653928"/>
  </r>
  <r>
    <n v="1960"/>
    <s v="Thomas"/>
    <s v="Rhoads"/>
    <d v="2018-11-03T00:00:00"/>
    <m/>
    <n v="83"/>
    <x v="0"/>
    <s v="Production Technician I"/>
    <s v="Sean Scott"/>
    <s v="thomas.rhoads@bilearner.com"/>
    <s v="Active"/>
    <n v="1"/>
    <n v="0"/>
    <x v="1"/>
    <s v="Part-Time"/>
    <m/>
    <x v="0"/>
    <x v="5"/>
    <s v="Aerial"/>
    <d v="1974-10-10T00:00:00"/>
    <n v="50"/>
    <s v="Spain"/>
    <s v="Barcelona"/>
    <s v="Administrator"/>
    <x v="1"/>
    <s v="Fully Meets"/>
    <x v="1"/>
    <n v="478284"/>
  </r>
  <r>
    <n v="1961"/>
    <s v="Nina"/>
    <s v="Panjwani"/>
    <d v="2018-10-11T00:00:00"/>
    <d v="2022-05-04T00:00:00"/>
    <n v="42"/>
    <x v="1"/>
    <s v="Production Technician I"/>
    <s v="Matthew Hawkins"/>
    <s v="nina.panjwani@bilearner.com"/>
    <s v="Terminated"/>
    <n v="0"/>
    <n v="1"/>
    <x v="2"/>
    <s v="Full-Time"/>
    <s v="Move/Relocation"/>
    <x v="1"/>
    <x v="5"/>
    <s v="General - Eng"/>
    <d v="1981-04-25T00:00:00"/>
    <n v="44"/>
    <s v="Spain"/>
    <s v="Barcelona"/>
    <s v="Drafter"/>
    <x v="0"/>
    <s v="Fully Meets"/>
    <x v="1"/>
    <n v="31800"/>
  </r>
  <r>
    <n v="1962"/>
    <s v="Megan"/>
    <s v="Faller"/>
    <d v="2023-06-25T00:00:00"/>
    <d v="2023-07-25T00:00:00"/>
    <n v="1"/>
    <x v="4"/>
    <s v="Production Technician II"/>
    <s v="Susan Gilbert"/>
    <s v="megan.faller@bilearner.com"/>
    <s v="Active"/>
    <n v="1"/>
    <n v="0"/>
    <x v="0"/>
    <s v="Part-Time"/>
    <m/>
    <x v="0"/>
    <x v="5"/>
    <s v="General - Con"/>
    <d v="1998-12-20T00:00:00"/>
    <n v="26"/>
    <s v="Spain"/>
    <s v="Barcelona"/>
    <s v="Clerk"/>
    <x v="0"/>
    <s v="Fully Meets"/>
    <x v="1"/>
    <n v="687972"/>
  </r>
  <r>
    <n v="1963"/>
    <s v="Judy"/>
    <s v="Jung"/>
    <d v="2020-09-14T00:00:00"/>
    <d v="2021-08-31T00:00:00"/>
    <n v="11"/>
    <x v="3"/>
    <s v="Production Technician I"/>
    <s v="Tiffany Baker"/>
    <s v="judy.jung@bilearner.com"/>
    <s v="Terminated"/>
    <n v="0"/>
    <n v="1"/>
    <x v="0"/>
    <s v="Full-Time"/>
    <s v="Early release of contract"/>
    <x v="2"/>
    <x v="5"/>
    <s v="General - Con"/>
    <d v="1999-12-12T00:00:00"/>
    <n v="25"/>
    <s v="Spain"/>
    <s v="Barcelona"/>
    <s v="Technician"/>
    <x v="0"/>
    <s v="Fully Meets"/>
    <x v="1"/>
    <n v="202440"/>
  </r>
  <r>
    <n v="1964"/>
    <s v="April"/>
    <s v="Evensen"/>
    <d v="2022-12-20T00:00:00"/>
    <d v="2023-03-11T00:00:00"/>
    <n v="2"/>
    <x v="4"/>
    <s v="Production Technician I"/>
    <s v="Ashley Wagner"/>
    <s v="april.evensen@bilearner.com"/>
    <s v="Terminated"/>
    <n v="0"/>
    <n v="1"/>
    <x v="2"/>
    <s v="Part-Time"/>
    <s v="Move/Relocation"/>
    <x v="1"/>
    <x v="5"/>
    <s v="Executive"/>
    <d v="1994-01-26T00:00:00"/>
    <n v="31"/>
    <s v="Spain"/>
    <s v="Barcelona"/>
    <s v="Manager"/>
    <x v="0"/>
    <s v="Fully Meets"/>
    <x v="1"/>
    <n v="82840"/>
  </r>
  <r>
    <n v="1965"/>
    <s v="Julissa"/>
    <s v="Hunts"/>
    <d v="2022-02-23T00:00:00"/>
    <m/>
    <n v="43"/>
    <x v="1"/>
    <s v="Production Technician II"/>
    <s v="Pamela Smith"/>
    <s v="julissa.hunts@bilearner.com"/>
    <s v="Active"/>
    <n v="1"/>
    <n v="0"/>
    <x v="1"/>
    <s v="Temporary"/>
    <m/>
    <x v="0"/>
    <x v="5"/>
    <s v="General - Con"/>
    <d v="1993-09-06T00:00:00"/>
    <n v="32"/>
    <s v="Spain"/>
    <s v="Barcelona"/>
    <s v="Specialist"/>
    <x v="0"/>
    <s v="Fully Meets"/>
    <x v="1"/>
    <n v="650000"/>
  </r>
  <r>
    <n v="1966"/>
    <s v="Kristie"/>
    <s v="Nowlan"/>
    <d v="2019-05-31T00:00:00"/>
    <m/>
    <n v="76"/>
    <x v="0"/>
    <s v="Production Technician II"/>
    <s v="Jessica Klein"/>
    <s v="kristie.nowlan@bilearner.com"/>
    <s v="Active"/>
    <n v="1"/>
    <n v="0"/>
    <x v="1"/>
    <s v="Part-Time"/>
    <m/>
    <x v="0"/>
    <x v="5"/>
    <s v="General - Con"/>
    <d v="2001-04-14T00:00:00"/>
    <n v="24"/>
    <s v="Spain"/>
    <s v="Barcelona"/>
    <s v="Technician"/>
    <x v="0"/>
    <s v="Fully Meets"/>
    <x v="1"/>
    <n v="113736"/>
  </r>
  <r>
    <n v="1967"/>
    <s v="Dawn"/>
    <s v="Motlagh"/>
    <d v="2019-01-29T00:00:00"/>
    <m/>
    <n v="80"/>
    <x v="0"/>
    <s v="Production Technician I"/>
    <s v="Molly Freeman"/>
    <s v="dawn.motlagh@bilearner.com"/>
    <s v="Active"/>
    <n v="1"/>
    <n v="0"/>
    <x v="2"/>
    <s v="Part-Time"/>
    <m/>
    <x v="0"/>
    <x v="5"/>
    <s v="General - Con"/>
    <d v="1992-02-16T00:00:00"/>
    <n v="33"/>
    <s v="Spain"/>
    <s v="Barcelona"/>
    <s v="Flagger"/>
    <x v="0"/>
    <s v="Fully Meets"/>
    <x v="1"/>
    <n v="122400"/>
  </r>
  <r>
    <n v="1968"/>
    <s v="Theresa"/>
    <s v="Wallace"/>
    <d v="2019-09-01T00:00:00"/>
    <m/>
    <n v="73"/>
    <x v="0"/>
    <s v="Production Technician I"/>
    <s v="Cynthia Watkins"/>
    <s v="theresa.wallace@bilearner.com"/>
    <s v="Active"/>
    <n v="1"/>
    <n v="0"/>
    <x v="1"/>
    <s v="Temporary"/>
    <m/>
    <x v="0"/>
    <x v="5"/>
    <s v="General - Con"/>
    <d v="1981-09-23T00:00:00"/>
    <n v="44"/>
    <s v="Spain"/>
    <s v="Barcelona"/>
    <s v="Laborer"/>
    <x v="0"/>
    <s v="Fully Meets"/>
    <x v="1"/>
    <n v="28737"/>
  </r>
  <r>
    <n v="1969"/>
    <s v="Allison"/>
    <s v="Lydon"/>
    <d v="2021-01-17T00:00:00"/>
    <d v="2021-06-08T00:00:00"/>
    <n v="4"/>
    <x v="4"/>
    <s v="Production Technician I"/>
    <s v="Derek Vargas"/>
    <s v="allison.lydon@bilearner.com"/>
    <s v="Terminated"/>
    <n v="0"/>
    <n v="1"/>
    <x v="1"/>
    <s v="Part-Time"/>
    <m/>
    <x v="0"/>
    <x v="5"/>
    <s v="General - Con"/>
    <d v="1975-04-17T00:00:00"/>
    <n v="50"/>
    <s v="Spain"/>
    <s v="Madrid"/>
    <s v="Foreman"/>
    <x v="0"/>
    <s v="Fully Meets"/>
    <x v="1"/>
    <n v="162000"/>
  </r>
  <r>
    <n v="1970"/>
    <s v="Trina"/>
    <s v="Alagbe"/>
    <d v="2022-04-21T00:00:00"/>
    <d v="2022-04-21T00:00:00"/>
    <n v="0"/>
    <x v="4"/>
    <s v="Production Technician I"/>
    <s v="Mark Bradley"/>
    <s v="trina.alagbe@bilearner.com"/>
    <s v="Active"/>
    <n v="1"/>
    <n v="0"/>
    <x v="2"/>
    <s v="Temporary"/>
    <m/>
    <x v="0"/>
    <x v="5"/>
    <s v="Field Operations"/>
    <d v="1981-09-22T00:00:00"/>
    <n v="44"/>
    <s v="Australia"/>
    <s v="Sydney"/>
    <s v="Foreman"/>
    <x v="0"/>
    <s v="Fully Meets"/>
    <x v="1"/>
    <n v="985572"/>
  </r>
  <r>
    <n v="1971"/>
    <s v="Betsy"/>
    <s v="Bondwell"/>
    <d v="2018-09-15T00:00:00"/>
    <d v="2023-07-14T00:00:00"/>
    <n v="57"/>
    <x v="1"/>
    <s v="Production Technician II"/>
    <s v="Christopher Rodriguez"/>
    <s v="betsy.bondwell@bilearner.com"/>
    <s v="Terminated"/>
    <n v="0"/>
    <n v="1"/>
    <x v="2"/>
    <s v="Full-Time"/>
    <s v="Move/Relocation"/>
    <x v="1"/>
    <x v="5"/>
    <s v="General - Con"/>
    <d v="1986-12-28T00:00:00"/>
    <n v="38"/>
    <s v="Switzerland"/>
    <s v="Zug"/>
    <s v="Lineman"/>
    <x v="0"/>
    <s v="Fully Meets"/>
    <x v="1"/>
    <n v="110000.4"/>
  </r>
  <r>
    <n v="1972"/>
    <s v="Joe"/>
    <s v="Smith"/>
    <d v="2021-12-04T00:00:00"/>
    <d v="2022-01-07T00:00:00"/>
    <n v="1"/>
    <x v="4"/>
    <s v="Production Technician II"/>
    <s v="Caroline Little"/>
    <s v="joe.smith@bilearner.com"/>
    <s v="Active"/>
    <n v="1"/>
    <n v="0"/>
    <x v="0"/>
    <s v="Temporary"/>
    <m/>
    <x v="0"/>
    <x v="5"/>
    <s v="Field Operations"/>
    <d v="1986-02-09T00:00:00"/>
    <n v="39"/>
    <s v="Switzerland"/>
    <s v="Zurich"/>
    <s v="Laborer"/>
    <x v="1"/>
    <s v="Fully Meets"/>
    <x v="1"/>
    <n v="304192.8"/>
  </r>
  <r>
    <n v="1973"/>
    <s v="Lisa"/>
    <s v="Lunquist"/>
    <d v="2019-11-14T00:00:00"/>
    <m/>
    <n v="70"/>
    <x v="0"/>
    <s v="Production Technician II"/>
    <s v="Angela Watson"/>
    <s v="lisa.lunquist@bilearner.com"/>
    <s v="Active"/>
    <n v="1"/>
    <n v="0"/>
    <x v="1"/>
    <s v="Full-Time"/>
    <m/>
    <x v="0"/>
    <x v="5"/>
    <s v="General - Con"/>
    <d v="1986-10-07T00:00:00"/>
    <n v="38"/>
    <s v="Switzerland"/>
    <s v="Zurich"/>
    <s v="Laborer"/>
    <x v="0"/>
    <s v="Fully Meets"/>
    <x v="1"/>
    <n v="122400"/>
  </r>
  <r>
    <n v="1974"/>
    <s v="Jene'ya"/>
    <s v="Darson"/>
    <d v="2021-04-14T00:00:00"/>
    <m/>
    <n v="53"/>
    <x v="1"/>
    <s v="Production Technician I"/>
    <s v="Robert Joseph"/>
    <s v="jene'ya.darson@bilearner.com"/>
    <s v="Active"/>
    <n v="1"/>
    <n v="0"/>
    <x v="2"/>
    <s v="Temporary"/>
    <m/>
    <x v="0"/>
    <x v="5"/>
    <s v="Aerial"/>
    <d v="1984-07-19T00:00:00"/>
    <n v="41"/>
    <s v="Switzerland"/>
    <s v="Zurich"/>
    <s v="Supervisor"/>
    <x v="0"/>
    <s v="Fully Meets"/>
    <x v="1"/>
    <n v="100362.3"/>
  </r>
  <r>
    <n v="1975"/>
    <s v="Hunter"/>
    <s v="Cannon"/>
    <d v="2019-04-14T00:00:00"/>
    <m/>
    <n v="77"/>
    <x v="0"/>
    <s v="Production Technician I"/>
    <s v="Logan Ball"/>
    <s v="hunter.cannon@bilearner.com"/>
    <s v="Active"/>
    <n v="1"/>
    <n v="0"/>
    <x v="0"/>
    <s v="Temporary"/>
    <m/>
    <x v="0"/>
    <x v="5"/>
    <s v="Project Management - Con"/>
    <d v="1992-02-28T00:00:00"/>
    <n v="33"/>
    <s v="Switzerland"/>
    <s v="Zurich"/>
    <s v="Manager"/>
    <x v="0"/>
    <s v="Fully Meets"/>
    <x v="1"/>
    <n v="138840"/>
  </r>
  <r>
    <n v="1976"/>
    <s v="Jon"/>
    <s v="Lynn"/>
    <d v="2021-01-09T00:00:00"/>
    <m/>
    <n v="56"/>
    <x v="1"/>
    <s v="Production Technician I"/>
    <s v="Steven Ramos"/>
    <s v="jon.lynn@bilearner.com"/>
    <s v="Active"/>
    <n v="1"/>
    <n v="0"/>
    <x v="1"/>
    <s v="Full-Time"/>
    <m/>
    <x v="0"/>
    <x v="0"/>
    <s v="Finance &amp; Accounting"/>
    <d v="1989-01-25T00:00:00"/>
    <n v="36"/>
    <s v="Switzerland"/>
    <s v="Zurich"/>
    <s v="Administration"/>
    <x v="0"/>
    <s v="Fully Meets"/>
    <x v="1"/>
    <n v="638025"/>
  </r>
  <r>
    <n v="1977"/>
    <s v="Paxton"/>
    <s v="Clarke"/>
    <d v="2022-12-26T00:00:00"/>
    <d v="2023-07-04T00:00:00"/>
    <n v="6"/>
    <x v="3"/>
    <s v="Production Technician I"/>
    <s v="Ashley Williams"/>
    <s v="paxton.clarke@bilearner.com"/>
    <s v="Terminated"/>
    <n v="0"/>
    <n v="1"/>
    <x v="0"/>
    <s v="Full-Time"/>
    <s v="Early release of contract"/>
    <x v="2"/>
    <x v="5"/>
    <s v="Field Operations"/>
    <d v="1990-04-17T00:00:00"/>
    <n v="35"/>
    <s v="Switzerland"/>
    <s v="Zurich"/>
    <s v="Technician"/>
    <x v="0"/>
    <s v="Fully Meets"/>
    <x v="1"/>
    <n v="414864"/>
  </r>
  <r>
    <n v="1978"/>
    <s v="Lillian"/>
    <s v="Hines"/>
    <d v="2021-10-05T00:00:00"/>
    <d v="2023-07-02T00:00:00"/>
    <n v="20"/>
    <x v="2"/>
    <s v="Production Technician I"/>
    <s v="James Foster"/>
    <s v="lillian.hines@bilearner.com"/>
    <s v="Terminated"/>
    <n v="0"/>
    <n v="1"/>
    <x v="1"/>
    <s v="Part-Time"/>
    <s v="Move/Relocation"/>
    <x v="1"/>
    <x v="0"/>
    <s v="Finance &amp; Accounting"/>
    <d v="2002-07-30T00:00:00"/>
    <n v="23"/>
    <s v="Switzerland"/>
    <s v="Zurich"/>
    <s v="Administration"/>
    <x v="0"/>
    <s v="Fully Meets"/>
    <x v="1"/>
    <n v="74160"/>
  </r>
  <r>
    <n v="1979"/>
    <s v="Liam"/>
    <s v="Snow"/>
    <d v="2022-09-25T00:00:00"/>
    <d v="2023-03-27T00:00:00"/>
    <n v="6"/>
    <x v="3"/>
    <s v="Production Technician I"/>
    <s v="Christopher Sanford"/>
    <s v="liam.snow@bilearner.com"/>
    <s v="Active"/>
    <n v="1"/>
    <n v="0"/>
    <x v="2"/>
    <s v="Temporary"/>
    <m/>
    <x v="0"/>
    <x v="5"/>
    <s v="Engineers"/>
    <d v="1986-01-02T00:00:00"/>
    <n v="39"/>
    <s v="Switzerland"/>
    <s v="Zurich"/>
    <s v="Engineer"/>
    <x v="0"/>
    <s v="Fully Meets"/>
    <x v="1"/>
    <n v="46968"/>
  </r>
  <r>
    <n v="1980"/>
    <s v="Arianna"/>
    <s v="Horton"/>
    <d v="2021-11-10T00:00:00"/>
    <m/>
    <n v="46"/>
    <x v="1"/>
    <s v="Production Technician I"/>
    <s v="Heather Ramirez"/>
    <s v="arianna.horton@bilearner.com"/>
    <s v="Active"/>
    <n v="1"/>
    <n v="0"/>
    <x v="2"/>
    <s v="Full-Time"/>
    <m/>
    <x v="0"/>
    <x v="5"/>
    <s v="General - Con"/>
    <d v="1992-12-25T00:00:00"/>
    <n v="32"/>
    <s v="Switzerland"/>
    <s v="Zurich"/>
    <s v="Manager"/>
    <x v="0"/>
    <s v="Fully Meets"/>
    <x v="1"/>
    <n v="64872"/>
  </r>
  <r>
    <n v="1981"/>
    <s v="Ayanna"/>
    <s v="Short"/>
    <d v="2021-04-08T00:00:00"/>
    <d v="2023-07-16T00:00:00"/>
    <n v="27"/>
    <x v="1"/>
    <s v="Production Technician I"/>
    <s v="Amanda Mills"/>
    <s v="ayanna.short@bilearner.com"/>
    <s v="Active"/>
    <n v="1"/>
    <n v="0"/>
    <x v="0"/>
    <s v="Temporary"/>
    <m/>
    <x v="0"/>
    <x v="5"/>
    <s v="General - Con"/>
    <d v="1997-03-09T00:00:00"/>
    <n v="28"/>
    <s v="Switzerland"/>
    <s v="Zurich"/>
    <s v="Foreman"/>
    <x v="1"/>
    <s v="Fully Meets"/>
    <x v="1"/>
    <n v="66468"/>
  </r>
  <r>
    <n v="1982"/>
    <s v="Steve"/>
    <s v="Charles"/>
    <d v="2018-11-14T00:00:00"/>
    <m/>
    <n v="82"/>
    <x v="0"/>
    <s v="Production Technician I"/>
    <s v="Jordan Cox"/>
    <s v="steve.charles@bilearner.com"/>
    <s v="Active"/>
    <n v="1"/>
    <n v="0"/>
    <x v="1"/>
    <s v="Temporary"/>
    <m/>
    <x v="0"/>
    <x v="5"/>
    <s v="General - Sga"/>
    <d v="1899-12-31T00:00:00"/>
    <n v="125"/>
    <s v="India"/>
    <s v="Mumbai Vikhroli"/>
    <s v="Manager"/>
    <x v="0"/>
    <s v="Fully Meets"/>
    <x v="1"/>
    <n v="61984"/>
  </r>
  <r>
    <n v="1983"/>
    <s v="Ricardo"/>
    <s v="Bruce"/>
    <d v="2020-03-14T00:00:00"/>
    <d v="2022-10-22T00:00:00"/>
    <n v="31"/>
    <x v="1"/>
    <s v="Production Technician I"/>
    <s v="Daniel Huff"/>
    <s v="ricardo.bruce@bilearner.com"/>
    <s v="Active"/>
    <n v="1"/>
    <n v="0"/>
    <x v="2"/>
    <s v="Full-Time"/>
    <m/>
    <x v="0"/>
    <x v="5"/>
    <s v="General - Con"/>
    <d v="1899-12-31T00:00:00"/>
    <n v="125"/>
    <s v="India"/>
    <s v="Mumbai Vikhroli"/>
    <s v="Laborer"/>
    <x v="0"/>
    <s v="Fully Meets"/>
    <x v="1"/>
    <n v="101530"/>
  </r>
  <r>
    <n v="1984"/>
    <s v="Laura"/>
    <s v="Gutierrez"/>
    <d v="2020-06-24T00:00:00"/>
    <m/>
    <n v="63"/>
    <x v="0"/>
    <s v="Production Technician I"/>
    <s v="Samantha Bryant"/>
    <s v="laura.gutierrez@bilearner.com"/>
    <s v="Active"/>
    <n v="1"/>
    <n v="0"/>
    <x v="1"/>
    <s v="Temporary"/>
    <m/>
    <x v="0"/>
    <x v="5"/>
    <s v="Catv"/>
    <d v="1986-05-20T00:00:00"/>
    <n v="39"/>
    <s v="India"/>
    <s v="Mumbai Vikhroli"/>
    <s v="Splicer"/>
    <x v="0"/>
    <s v="Fully Meets"/>
    <x v="1"/>
    <n v="332100"/>
  </r>
  <r>
    <n v="1985"/>
    <s v="Braxton"/>
    <s v="Rojas"/>
    <d v="2023-03-19T00:00:00"/>
    <d v="2023-04-04T00:00:00"/>
    <n v="0"/>
    <x v="4"/>
    <s v="Production Technician I"/>
    <s v="Hunter Cervantes"/>
    <s v="braxton.rojas@bilearner.com"/>
    <s v="Active"/>
    <n v="1"/>
    <n v="0"/>
    <x v="0"/>
    <s v="Temporary"/>
    <m/>
    <x v="0"/>
    <x v="5"/>
    <s v="General - Con"/>
    <d v="1973-12-28T00:00:00"/>
    <n v="51"/>
    <s v="India"/>
    <s v="Mumbai Vikhroli"/>
    <s v="Lineman"/>
    <x v="0"/>
    <s v="Fully Meets"/>
    <x v="1"/>
    <n v="120000"/>
  </r>
  <r>
    <n v="1986"/>
    <s v="Sage"/>
    <s v="Mercer"/>
    <d v="2022-08-15T00:00:00"/>
    <m/>
    <n v="37"/>
    <x v="1"/>
    <s v="Production Technician I"/>
    <s v="Samantha Wyatt"/>
    <s v="sage.mercer@bilearner.com"/>
    <s v="Active"/>
    <n v="1"/>
    <n v="0"/>
    <x v="0"/>
    <s v="Full-Time"/>
    <m/>
    <x v="0"/>
    <x v="5"/>
    <s v="Executive"/>
    <d v="1988-05-28T00:00:00"/>
    <n v="37"/>
    <s v="Hong Kong"/>
    <s v="Hong Kong"/>
    <s v="Director"/>
    <x v="0"/>
    <s v="Fully Meets"/>
    <x v="1"/>
    <n v="49452"/>
  </r>
  <r>
    <n v="1987"/>
    <s v="Chase"/>
    <s v="Horn"/>
    <d v="2018-11-09T00:00:00"/>
    <m/>
    <n v="82"/>
    <x v="0"/>
    <s v="Production Technician I"/>
    <s v="Richard Davis II"/>
    <s v="chase.horn@bilearner.com"/>
    <s v="Active"/>
    <n v="1"/>
    <n v="0"/>
    <x v="1"/>
    <s v="Part-Time"/>
    <m/>
    <x v="0"/>
    <x v="5"/>
    <s v="General - Sga"/>
    <d v="1967-02-23T00:00:00"/>
    <n v="58"/>
    <s v="Hong Kong"/>
    <s v="Hong Kong"/>
    <s v="Administrator"/>
    <x v="0"/>
    <s v="Fully Meets"/>
    <x v="1"/>
    <n v="59448"/>
  </r>
  <r>
    <n v="1988"/>
    <s v="Juliana"/>
    <s v="Dyer"/>
    <d v="2018-11-23T00:00:00"/>
    <d v="2019-08-19T00:00:00"/>
    <n v="8"/>
    <x v="3"/>
    <s v="Production Technician I"/>
    <s v="Lisa Jones"/>
    <s v="juliana.dyer@bilearner.com"/>
    <s v="Active"/>
    <n v="1"/>
    <n v="0"/>
    <x v="0"/>
    <s v="Temporary"/>
    <m/>
    <x v="0"/>
    <x v="5"/>
    <s v="Field Operations"/>
    <d v="1997-03-10T00:00:00"/>
    <n v="28"/>
    <s v="Singapore"/>
    <s v="Singapore"/>
    <s v="Laborer"/>
    <x v="0"/>
    <s v="Fully Meets"/>
    <x v="1"/>
    <n v="57984"/>
  </r>
  <r>
    <n v="1989"/>
    <s v="Alec"/>
    <s v="Stephens"/>
    <d v="2020-02-25T00:00:00"/>
    <m/>
    <n v="67"/>
    <x v="0"/>
    <s v="Production Technician II"/>
    <s v="Jessica Garcia"/>
    <s v="alec.stephens@bilearner.com"/>
    <s v="Active"/>
    <n v="1"/>
    <n v="0"/>
    <x v="1"/>
    <s v="Temporary"/>
    <m/>
    <x v="0"/>
    <x v="5"/>
    <s v="Field Operations"/>
    <d v="1996-07-18T00:00:00"/>
    <n v="29"/>
    <s v="China"/>
    <s v="Shanghai"/>
    <s v="Groundman"/>
    <x v="0"/>
    <s v="Fully Meets"/>
    <x v="1"/>
    <n v="52056"/>
  </r>
  <r>
    <n v="1990"/>
    <s v="Adriana"/>
    <s v="Weber"/>
    <d v="2020-05-16T00:00:00"/>
    <d v="2022-05-18T00:00:00"/>
    <n v="24"/>
    <x v="1"/>
    <s v="Production Technician II"/>
    <s v="Jacqueline Jackson"/>
    <s v="adriana.weber@bilearner.com"/>
    <s v="Active"/>
    <n v="1"/>
    <n v="0"/>
    <x v="1"/>
    <s v="Temporary"/>
    <m/>
    <x v="0"/>
    <x v="5"/>
    <s v="Field Operations"/>
    <d v="1979-04-21T00:00:00"/>
    <n v="46"/>
    <s v="China"/>
    <s v="Shanghai"/>
    <s v="Laborer"/>
    <x v="0"/>
    <s v="Fully Meets"/>
    <x v="1"/>
    <n v="102672"/>
  </r>
  <r>
    <n v="1991"/>
    <s v="Lola"/>
    <s v="Hensley"/>
    <d v="2019-06-18T00:00:00"/>
    <d v="2023-07-05T00:00:00"/>
    <n v="48"/>
    <x v="1"/>
    <s v="Production Technician II"/>
    <s v="Kimberly Fox"/>
    <s v="lola.hensley@bilearner.com"/>
    <s v="Active"/>
    <n v="1"/>
    <n v="0"/>
    <x v="0"/>
    <s v="Temporary"/>
    <m/>
    <x v="0"/>
    <x v="5"/>
    <s v="General - Con"/>
    <d v="1984-06-26T00:00:00"/>
    <n v="41"/>
    <s v="United Arab Emirates"/>
    <s v="Dubai"/>
    <s v="Technician"/>
    <x v="0"/>
    <s v="Fully Meets"/>
    <x v="1"/>
    <n v="389400"/>
  </r>
  <r>
    <n v="1992"/>
    <s v="Shamar"/>
    <s v="Delgado"/>
    <d v="2019-05-20T00:00:00"/>
    <d v="2021-03-30T00:00:00"/>
    <n v="22"/>
    <x v="2"/>
    <s v="Production Technician II"/>
    <s v="Melissa Welch"/>
    <s v="shamar.delgado@bilearner.com"/>
    <s v="Active"/>
    <n v="1"/>
    <n v="0"/>
    <x v="0"/>
    <s v="Part-Time"/>
    <m/>
    <x v="0"/>
    <x v="5"/>
    <s v="General - Con"/>
    <d v="1982-03-31T00:00:00"/>
    <n v="43"/>
    <s v="United Arab Emirates"/>
    <s v="Dubai"/>
    <s v="Laborer"/>
    <x v="0"/>
    <s v="Fully Meets"/>
    <x v="1"/>
    <n v="274356"/>
  </r>
  <r>
    <n v="1993"/>
    <s v="Emmanuel"/>
    <s v="Huang"/>
    <d v="2020-10-16T00:00:00"/>
    <d v="2021-02-12T00:00:00"/>
    <n v="3"/>
    <x v="4"/>
    <s v="Production Technician II"/>
    <s v="James Ferguson"/>
    <s v="emmanuel.huang@bilearner.com"/>
    <s v="Active"/>
    <n v="1"/>
    <n v="0"/>
    <x v="1"/>
    <s v="Full-Time"/>
    <m/>
    <x v="0"/>
    <x v="5"/>
    <s v="Field Operations"/>
    <d v="1993-01-06T00:00:00"/>
    <n v="32"/>
    <s v="India"/>
    <s v="Bangalore"/>
    <s v="Technician"/>
    <x v="0"/>
    <s v="Fully Meets"/>
    <x v="1"/>
    <n v="54500"/>
  </r>
  <r>
    <n v="1994"/>
    <s v="Brenna"/>
    <s v="Decker"/>
    <d v="2022-07-01T00:00:00"/>
    <d v="2022-11-03T00:00:00"/>
    <n v="4"/>
    <x v="4"/>
    <s v="Production Technician II"/>
    <s v="Michael Pope"/>
    <s v="brenna.decker@bilearner.com"/>
    <s v="Active"/>
    <n v="1"/>
    <n v="0"/>
    <x v="1"/>
    <s v="Full-Time"/>
    <m/>
    <x v="0"/>
    <x v="5"/>
    <s v="General - Con"/>
    <d v="1998-08-05T00:00:00"/>
    <n v="27"/>
    <s v="Poland"/>
    <s v="Warsaw"/>
    <s v="Lineman"/>
    <x v="0"/>
    <s v="Fully Meets"/>
    <x v="1"/>
    <n v="54252"/>
  </r>
  <r>
    <n v="1995"/>
    <s v="Averie"/>
    <s v="Wolfe"/>
    <d v="2022-12-17T00:00:00"/>
    <m/>
    <n v="33"/>
    <x v="1"/>
    <s v="Production Technician II"/>
    <s v="Brandon Jones"/>
    <s v="averie.wolfe@bilearner.com"/>
    <s v="Active"/>
    <n v="1"/>
    <n v="0"/>
    <x v="0"/>
    <s v="Full-Time"/>
    <m/>
    <x v="0"/>
    <x v="5"/>
    <s v="Field Operations"/>
    <d v="1991-03-27T00:00:00"/>
    <n v="34"/>
    <s v="Mauritius"/>
    <s v="Mauritius"/>
    <s v="Driller"/>
    <x v="0"/>
    <s v="Fully Meets"/>
    <x v="1"/>
    <n v="50004"/>
  </r>
  <r>
    <n v="1996"/>
    <s v="Gaige"/>
    <s v="Marsh"/>
    <d v="2021-10-24T00:00:00"/>
    <d v="2021-11-21T00:00:00"/>
    <n v="0"/>
    <x v="4"/>
    <s v="Production Technician II"/>
    <s v="Carrie Davidson"/>
    <s v="gaige.marsh@bilearner.com"/>
    <s v="Active"/>
    <n v="1"/>
    <n v="0"/>
    <x v="2"/>
    <s v="Temporary"/>
    <m/>
    <x v="0"/>
    <x v="5"/>
    <s v="Aerial"/>
    <d v="1981-03-23T00:00:00"/>
    <n v="44"/>
    <s v="Poland"/>
    <s v="Warsaw"/>
    <s v="Lineman"/>
    <x v="0"/>
    <s v="Fully Meets"/>
    <x v="1"/>
    <n v="182844"/>
  </r>
  <r>
    <n v="1997"/>
    <s v="Karli"/>
    <s v="Ross"/>
    <d v="2019-02-28T00:00:00"/>
    <d v="2019-10-11T00:00:00"/>
    <n v="7"/>
    <x v="3"/>
    <s v="Production Technician II"/>
    <s v="Ricky Stephens"/>
    <s v="karli.ross@bilearner.com"/>
    <s v="Active"/>
    <n v="1"/>
    <n v="0"/>
    <x v="2"/>
    <s v="Full-Time"/>
    <m/>
    <x v="0"/>
    <x v="5"/>
    <s v="Wireline Construction"/>
    <d v="1974-05-23T00:00:00"/>
    <n v="51"/>
    <s v="Poland"/>
    <s v="Warsaw"/>
    <s v="Project Manager"/>
    <x v="0"/>
    <s v="Fully Meets"/>
    <x v="1"/>
    <n v="12571000"/>
  </r>
  <r>
    <n v="1998"/>
    <s v="Amiyah"/>
    <s v="Beasley"/>
    <d v="2022-03-24T00:00:00"/>
    <m/>
    <n v="42"/>
    <x v="1"/>
    <s v="Production Technician II"/>
    <s v="Kathleen Gonzalez"/>
    <s v="amiyah.beasley@bilearner.com"/>
    <s v="Active"/>
    <n v="1"/>
    <n v="0"/>
    <x v="1"/>
    <s v="Part-Time"/>
    <m/>
    <x v="0"/>
    <x v="5"/>
    <s v="General - Con"/>
    <d v="1985-04-03T00:00:00"/>
    <n v="40"/>
    <s v="Poland"/>
    <s v="Warsaw"/>
    <s v="Laborer"/>
    <x v="0"/>
    <s v="Fully Meets"/>
    <x v="1"/>
    <n v="255829.2"/>
  </r>
  <r>
    <n v="1999"/>
    <s v="Kayla"/>
    <s v="Gibbs"/>
    <d v="2021-10-17T00:00:00"/>
    <d v="2022-11-12T00:00:00"/>
    <n v="12"/>
    <x v="2"/>
    <s v="Production Technician II"/>
    <s v="Leslie Hernandez"/>
    <s v="kayla.gibbs@bilearner.com"/>
    <s v="Active"/>
    <n v="1"/>
    <n v="0"/>
    <x v="0"/>
    <s v="Temporary"/>
    <m/>
    <x v="0"/>
    <x v="5"/>
    <s v="Field Operations"/>
    <d v="1989-04-03T00:00:00"/>
    <n v="36"/>
    <s v="Poland"/>
    <s v="Lublin"/>
    <s v="Locator"/>
    <x v="0"/>
    <s v="Fully Meets"/>
    <x v="1"/>
    <n v="268894.09999999998"/>
  </r>
  <r>
    <n v="2000"/>
    <s v="Jocelyn"/>
    <s v="Jackson"/>
    <d v="2022-05-13T00:00:00"/>
    <d v="2022-09-12T00:00:00"/>
    <n v="3"/>
    <x v="4"/>
    <s v="Production Technician I"/>
    <s v="Judith Ryan"/>
    <s v="jocelyn.jackson@bilearner.com"/>
    <s v="Active"/>
    <n v="1"/>
    <n v="0"/>
    <x v="1"/>
    <s v="Part-Time"/>
    <m/>
    <x v="0"/>
    <x v="5"/>
    <s v="General - Con"/>
    <d v="1983-10-15T00:00:00"/>
    <n v="41"/>
    <s v="Poland"/>
    <s v="Warsaw"/>
    <s v="Flagger"/>
    <x v="0"/>
    <s v="Fully Meets"/>
    <x v="1"/>
    <n v="556812"/>
  </r>
  <r>
    <n v="2001"/>
    <s v="Gilbert"/>
    <s v="Newman"/>
    <d v="2019-10-09T00:00:00"/>
    <d v="2023-01-06T00:00:00"/>
    <n v="38"/>
    <x v="1"/>
    <s v="Production Technician I"/>
    <s v="Kimberly Meyer"/>
    <s v="gilbert.newman@bilearner.com"/>
    <s v="Terminated"/>
    <n v="0"/>
    <n v="1"/>
    <x v="0"/>
    <s v="Full-Time"/>
    <s v="Early release of contract"/>
    <x v="2"/>
    <x v="5"/>
    <s v="Yard (Material Handling)"/>
    <d v="1987-06-28T00:00:00"/>
    <n v="38"/>
    <s v="Poland"/>
    <s v="Warsaw"/>
    <s v="Coordinator"/>
    <x v="0"/>
    <s v="Fully Meets"/>
    <x v="1"/>
    <n v="689340"/>
  </r>
  <r>
    <n v="2002"/>
    <s v="Roberto"/>
    <s v="Rosales"/>
    <d v="2018-10-12T00:00:00"/>
    <d v="2023-07-21T00:00:00"/>
    <n v="57"/>
    <x v="1"/>
    <s v="Production Technician I"/>
    <s v="Amanda Garcia"/>
    <s v="roberto.rosales@bilearner.com"/>
    <s v="Terminated"/>
    <n v="0"/>
    <n v="1"/>
    <x v="0"/>
    <s v="Temporary"/>
    <s v="Retirement"/>
    <x v="1"/>
    <x v="5"/>
    <s v="General - Con"/>
    <d v="1963-01-01T00:00:00"/>
    <n v="62"/>
    <s v="Poland"/>
    <s v="Lublin"/>
    <s v="Laborer"/>
    <x v="0"/>
    <s v="Fully Meets"/>
    <x v="1"/>
    <n v="130000"/>
  </r>
  <r>
    <n v="2003"/>
    <s v="Justice"/>
    <s v="Rhodes"/>
    <d v="2020-04-13T00:00:00"/>
    <d v="2022-11-28T00:00:00"/>
    <n v="31"/>
    <x v="1"/>
    <s v="Production Technician I"/>
    <s v="Kathleen Hayes"/>
    <s v="justice.rhodes@bilearner.com"/>
    <s v="Terminated"/>
    <n v="0"/>
    <n v="1"/>
    <x v="0"/>
    <s v="Part-Time"/>
    <s v="Early release of contract"/>
    <x v="2"/>
    <x v="5"/>
    <s v="Shop (Fleet)"/>
    <d v="1978-12-12T00:00:00"/>
    <n v="46"/>
    <s v="Poland"/>
    <s v="Poznan"/>
    <s v="Welder"/>
    <x v="0"/>
    <s v="Fully Meets"/>
    <x v="1"/>
    <n v="85584"/>
  </r>
  <r>
    <n v="2004"/>
    <s v="Adyson"/>
    <s v="Esparza"/>
    <d v="2021-04-25T00:00:00"/>
    <m/>
    <n v="53"/>
    <x v="1"/>
    <s v="Production Technician I"/>
    <s v="Michael Austin"/>
    <s v="adyson.esparza@bilearner.com"/>
    <s v="Active"/>
    <n v="1"/>
    <n v="0"/>
    <x v="0"/>
    <s v="Full-Time"/>
    <m/>
    <x v="0"/>
    <x v="5"/>
    <s v="Engineers"/>
    <d v="1899-12-31T00:00:00"/>
    <n v="125"/>
    <s v="Poland"/>
    <s v="Lublin"/>
    <s v="Engineer"/>
    <x v="0"/>
    <s v="Fully Meets"/>
    <x v="1"/>
    <n v="51077"/>
  </r>
  <r>
    <n v="2005"/>
    <s v="Laci"/>
    <s v="Baird"/>
    <d v="2018-12-21T00:00:00"/>
    <d v="2022-11-16T00:00:00"/>
    <n v="46"/>
    <x v="1"/>
    <s v="Production Technician I"/>
    <s v="Glenn Rollins"/>
    <s v="laci.baird@bilearner.com"/>
    <s v="Active"/>
    <n v="1"/>
    <n v="0"/>
    <x v="2"/>
    <s v="Part-Time"/>
    <m/>
    <x v="0"/>
    <x v="5"/>
    <s v="Splicing"/>
    <d v="1982-06-30T00:00:00"/>
    <n v="43"/>
    <s v="Poland"/>
    <s v="Lublin"/>
    <s v="Laborer"/>
    <x v="0"/>
    <s v="Fully Meets"/>
    <x v="1"/>
    <n v="629676"/>
  </r>
  <r>
    <n v="2006"/>
    <s v="Samson"/>
    <s v="Meza"/>
    <d v="2021-09-19T00:00:00"/>
    <m/>
    <n v="48"/>
    <x v="1"/>
    <s v="Production Technician I"/>
    <s v="Renee Valentine"/>
    <s v="samson.meza@bilearner.com"/>
    <s v="Active"/>
    <n v="1"/>
    <n v="0"/>
    <x v="0"/>
    <s v="Temporary"/>
    <m/>
    <x v="0"/>
    <x v="5"/>
    <s v="Executive"/>
    <d v="1994-06-27T00:00:00"/>
    <n v="31"/>
    <s v="Netherlands"/>
    <s v="Amsterdam"/>
    <s v="Chief Operating Officer"/>
    <x v="1"/>
    <s v="Fully Meets"/>
    <x v="1"/>
    <n v="61740"/>
  </r>
  <r>
    <n v="2007"/>
    <s v="Deacon"/>
    <s v="Bass"/>
    <d v="2020-12-15T00:00:00"/>
    <m/>
    <n v="57"/>
    <x v="1"/>
    <s v="Production Technician I"/>
    <s v="Elizabeth Stewart"/>
    <s v="deacon.bass@bilearner.com"/>
    <s v="Active"/>
    <n v="1"/>
    <n v="0"/>
    <x v="1"/>
    <s v="Temporary"/>
    <m/>
    <x v="0"/>
    <x v="5"/>
    <s v="Splicing"/>
    <d v="1981-03-28T00:00:00"/>
    <n v="44"/>
    <s v="Netherlands"/>
    <s v="Amsterdam"/>
    <s v="Splicer"/>
    <x v="0"/>
    <s v="Fully Meets"/>
    <x v="1"/>
    <n v="31324"/>
  </r>
  <r>
    <n v="2008"/>
    <s v="Kaila"/>
    <s v="Johnston"/>
    <d v="2019-07-15T00:00:00"/>
    <d v="2020-01-13T00:00:00"/>
    <n v="5"/>
    <x v="4"/>
    <s v="Production Technician I"/>
    <s v="Michelle Taylor"/>
    <s v="kaila.johnston@bilearner.com"/>
    <s v="Active"/>
    <n v="1"/>
    <n v="0"/>
    <x v="2"/>
    <s v="Temporary"/>
    <m/>
    <x v="0"/>
    <x v="5"/>
    <s v="Field Operations"/>
    <d v="1997-05-01T00:00:00"/>
    <n v="28"/>
    <s v="Brazil"/>
    <s v="Sao Paulo"/>
    <s v="Lineman"/>
    <x v="0"/>
    <s v="Fully Meets"/>
    <x v="1"/>
    <n v="130536"/>
  </r>
  <r>
    <n v="2009"/>
    <s v="Cayden"/>
    <s v="Maynard"/>
    <d v="2021-11-17T00:00:00"/>
    <m/>
    <n v="46"/>
    <x v="1"/>
    <s v="Production Technician I"/>
    <s v="Alexander Parker"/>
    <s v="cayden.maynard@bilearner.com"/>
    <s v="Active"/>
    <n v="1"/>
    <n v="0"/>
    <x v="0"/>
    <s v="Temporary"/>
    <m/>
    <x v="0"/>
    <x v="5"/>
    <s v="Project Management - Con"/>
    <d v="1899-12-31T00:00:00"/>
    <n v="125"/>
    <s v="Mauritius"/>
    <s v="Mauritius"/>
    <s v="Engineer"/>
    <x v="0"/>
    <s v="Fully Meets"/>
    <x v="1"/>
    <n v="146772"/>
  </r>
  <r>
    <n v="2010"/>
    <s v="Araceli"/>
    <s v="Mcguire"/>
    <d v="2023-02-04T00:00:00"/>
    <d v="2023-06-24T00:00:00"/>
    <n v="4"/>
    <x v="4"/>
    <s v="Production Technician I"/>
    <s v="Eric Vincent"/>
    <s v="araceli.mcguire@bilearner.com"/>
    <s v="Active"/>
    <n v="1"/>
    <n v="0"/>
    <x v="2"/>
    <s v="Part-Time"/>
    <m/>
    <x v="0"/>
    <x v="5"/>
    <s v="Catv"/>
    <d v="1962-09-13T00:00:00"/>
    <n v="63"/>
    <s v="Czech Republic"/>
    <s v="Prague"/>
    <s v="Laborer"/>
    <x v="0"/>
    <s v="Fully Meets"/>
    <x v="1"/>
    <n v="187852.79999999999"/>
  </r>
  <r>
    <n v="2011"/>
    <s v="Naomi"/>
    <s v="Hardin"/>
    <d v="2022-07-03T00:00:00"/>
    <d v="2022-07-12T00:00:00"/>
    <n v="0"/>
    <x v="4"/>
    <s v="Production Technician I"/>
    <s v="Nichole Jordan"/>
    <s v="naomi.hardin@bilearner.com"/>
    <s v="Active"/>
    <n v="1"/>
    <n v="0"/>
    <x v="0"/>
    <s v="Temporary"/>
    <m/>
    <x v="0"/>
    <x v="0"/>
    <s v="Finance &amp; Accounting"/>
    <d v="1985-12-05T00:00:00"/>
    <n v="39"/>
    <s v="Singapore"/>
    <s v="Singapore"/>
    <s v="Clerk"/>
    <x v="0"/>
    <s v="Fully Meets"/>
    <x v="1"/>
    <n v="300000"/>
  </r>
  <r>
    <n v="2012"/>
    <s v="Darnell"/>
    <s v="Eaton"/>
    <d v="2020-01-24T00:00:00"/>
    <d v="2022-09-14T00:00:00"/>
    <n v="31"/>
    <x v="1"/>
    <s v="Production Technician I"/>
    <s v="Jason Kennedy"/>
    <s v="darnell.eaton@bilearner.com"/>
    <s v="Active"/>
    <n v="1"/>
    <n v="0"/>
    <x v="0"/>
    <s v="Full-Time"/>
    <m/>
    <x v="0"/>
    <x v="5"/>
    <s v="General - Sga"/>
    <d v="1980-01-03T00:00:00"/>
    <n v="45"/>
    <s v="Mauritius"/>
    <s v="Mauritius"/>
    <s v="Vp"/>
    <x v="0"/>
    <s v="Fully Meets"/>
    <x v="1"/>
    <n v="104400"/>
  </r>
  <r>
    <n v="2013"/>
    <s v="Zariah"/>
    <s v="Ritter"/>
    <d v="2019-07-07T00:00:00"/>
    <d v="2021-03-27T00:00:00"/>
    <n v="20"/>
    <x v="2"/>
    <s v="Production Technician I"/>
    <s v="Crystal Johnson"/>
    <s v="zariah.ritter@bilearner.com"/>
    <s v="Active"/>
    <n v="1"/>
    <n v="0"/>
    <x v="0"/>
    <s v="Temporary"/>
    <m/>
    <x v="0"/>
    <x v="5"/>
    <s v="General - Con"/>
    <d v="1978-08-20T00:00:00"/>
    <n v="47"/>
    <s v="Mauritius"/>
    <s v="Mauritius"/>
    <s v="Foreman"/>
    <x v="0"/>
    <s v="Fully Meets"/>
    <x v="1"/>
    <n v="102000"/>
  </r>
  <r>
    <n v="2014"/>
    <s v="Malaki"/>
    <s v="Richards"/>
    <d v="2022-03-13T00:00:00"/>
    <m/>
    <n v="42"/>
    <x v="1"/>
    <s v="Production Technician II"/>
    <s v="Corey Roberts"/>
    <s v="malaki.richards@bilearner.com"/>
    <s v="Active"/>
    <n v="1"/>
    <n v="0"/>
    <x v="2"/>
    <s v="Temporary"/>
    <m/>
    <x v="0"/>
    <x v="5"/>
    <s v="Splicing"/>
    <d v="1989-08-25T00:00:00"/>
    <n v="36"/>
    <s v="Ireland"/>
    <s v="Shannon"/>
    <s v="Technician"/>
    <x v="0"/>
    <s v="Fully Meets"/>
    <x v="1"/>
    <n v="216000"/>
  </r>
  <r>
    <n v="2015"/>
    <s v="Markus"/>
    <s v="Robles"/>
    <d v="2023-06-02T00:00:00"/>
    <m/>
    <n v="28"/>
    <x v="1"/>
    <s v="Production Technician II"/>
    <s v="Nicholas Torres"/>
    <s v="markus.robles@bilearner.com"/>
    <s v="Active"/>
    <n v="1"/>
    <n v="0"/>
    <x v="2"/>
    <s v="Part-Time"/>
    <m/>
    <x v="0"/>
    <x v="5"/>
    <s v="Engineers"/>
    <d v="1986-02-18T00:00:00"/>
    <n v="39"/>
    <s v="Brazil"/>
    <s v="Sao Paulo"/>
    <s v="Engineer"/>
    <x v="0"/>
    <s v="Fully Meets"/>
    <x v="1"/>
    <n v="65893.33"/>
  </r>
  <r>
    <n v="2016"/>
    <s v="Angela"/>
    <s v="Kaufman"/>
    <d v="2021-04-08T00:00:00"/>
    <m/>
    <n v="53"/>
    <x v="1"/>
    <s v="Production Technician II"/>
    <s v="Amy Durham"/>
    <s v="angela.kaufman@bilearner.com"/>
    <s v="Active"/>
    <n v="1"/>
    <n v="0"/>
    <x v="0"/>
    <s v="Full-Time"/>
    <m/>
    <x v="0"/>
    <x v="5"/>
    <s v="Field Operations"/>
    <d v="2000-03-13T00:00:00"/>
    <n v="25"/>
    <s v="Brazil"/>
    <s v="Sao Paulo"/>
    <s v="Lineman"/>
    <x v="0"/>
    <s v="Fully Meets"/>
    <x v="1"/>
    <n v="152316"/>
  </r>
  <r>
    <n v="2017"/>
    <s v="Shaniya"/>
    <s v="Wolfe"/>
    <d v="2019-12-02T00:00:00"/>
    <m/>
    <n v="70"/>
    <x v="0"/>
    <s v="Production Technician II"/>
    <s v="Miguel Brown"/>
    <s v="shaniya.wolfe@bilearner.com"/>
    <s v="Active"/>
    <n v="1"/>
    <n v="0"/>
    <x v="1"/>
    <s v="Part-Time"/>
    <m/>
    <x v="0"/>
    <x v="5"/>
    <s v="Aerial"/>
    <d v="1965-10-24T00:00:00"/>
    <n v="59"/>
    <s v="Australia"/>
    <s v="Sydney"/>
    <s v="Laborer"/>
    <x v="0"/>
    <s v="Fully Meets"/>
    <x v="1"/>
    <n v="75518.05"/>
  </r>
  <r>
    <n v="2018"/>
    <s v="Anya"/>
    <s v="Morton"/>
    <d v="2022-03-09T00:00:00"/>
    <d v="2023-05-18T00:00:00"/>
    <n v="14"/>
    <x v="2"/>
    <s v="Production Technician II"/>
    <s v="Kimberly Roth"/>
    <s v="anya.morton@bilearner.com"/>
    <s v="Active"/>
    <n v="1"/>
    <n v="0"/>
    <x v="0"/>
    <s v="Temporary"/>
    <m/>
    <x v="0"/>
    <x v="5"/>
    <s v="Yard (Material Handling)"/>
    <d v="2000-07-26T00:00:00"/>
    <n v="25"/>
    <s v="Indonesia"/>
    <s v="Jakarta"/>
    <s v="Runner"/>
    <x v="0"/>
    <s v="Fully Meets"/>
    <x v="1"/>
    <n v="115910"/>
  </r>
  <r>
    <n v="2019"/>
    <s v="Emery"/>
    <s v="Peck"/>
    <d v="2022-03-26T00:00:00"/>
    <m/>
    <n v="42"/>
    <x v="1"/>
    <s v="Production Technician II"/>
    <s v="Danielle Little"/>
    <s v="emery.peck@bilearner.com"/>
    <s v="Active"/>
    <n v="1"/>
    <n v="0"/>
    <x v="1"/>
    <s v="Temporary"/>
    <m/>
    <x v="0"/>
    <x v="5"/>
    <s v="Field Operations"/>
    <d v="2000-03-10T00:00:00"/>
    <n v="25"/>
    <s v="Sweden"/>
    <s v="Stockholm"/>
    <s v="Laborer"/>
    <x v="0"/>
    <s v="Fully Meets"/>
    <x v="1"/>
    <n v="699708"/>
  </r>
  <r>
    <n v="2020"/>
    <s v="Angelique"/>
    <s v="Mathis"/>
    <d v="2021-05-08T00:00:00"/>
    <d v="2022-08-05T00:00:00"/>
    <n v="14"/>
    <x v="2"/>
    <s v="Production Technician II"/>
    <s v="Allison Fox"/>
    <s v="angelique.mathis@bilearner.com"/>
    <s v="Active"/>
    <n v="1"/>
    <n v="0"/>
    <x v="2"/>
    <s v="Full-Time"/>
    <m/>
    <x v="0"/>
    <x v="5"/>
    <s v="Wireline Construction"/>
    <d v="1969-03-17T00:00:00"/>
    <n v="56"/>
    <s v="Mauritius"/>
    <s v="Mauritius"/>
    <s v="Billing"/>
    <x v="0"/>
    <s v="Fully Meets"/>
    <x v="1"/>
    <n v="300000"/>
  </r>
  <r>
    <n v="2021"/>
    <s v="Marlee"/>
    <s v="Woods"/>
    <d v="2022-11-29T00:00:00"/>
    <m/>
    <n v="34"/>
    <x v="1"/>
    <s v="Production Technician II"/>
    <s v="Christine Salas"/>
    <s v="marlee.woods@bilearner.com"/>
    <s v="Active"/>
    <n v="1"/>
    <n v="0"/>
    <x v="2"/>
    <s v="Temporary"/>
    <m/>
    <x v="0"/>
    <x v="5"/>
    <s v="Field Operations"/>
    <d v="1996-03-16T00:00:00"/>
    <n v="29"/>
    <s v="Hong Kong"/>
    <s v="Hong Kong"/>
    <s v="Foreman"/>
    <x v="0"/>
    <s v="Fully Meets"/>
    <x v="1"/>
    <n v="78000"/>
  </r>
  <r>
    <n v="2022"/>
    <s v="Jocelyn"/>
    <s v="Valentine"/>
    <d v="2019-05-24T00:00:00"/>
    <m/>
    <n v="76"/>
    <x v="0"/>
    <s v="Production Technician II"/>
    <s v="Stephanie Bridges"/>
    <s v="jocelyn.valentine@bilearner.com"/>
    <s v="Active"/>
    <n v="1"/>
    <n v="0"/>
    <x v="0"/>
    <s v="Part-Time"/>
    <m/>
    <x v="0"/>
    <x v="5"/>
    <s v="Wireless"/>
    <d v="1899-12-31T00:00:00"/>
    <n v="125"/>
    <s v="Hong Kong"/>
    <s v="Hong Kong"/>
    <s v="Operator"/>
    <x v="0"/>
    <s v="Fully Meets"/>
    <x v="1"/>
    <n v="96900"/>
  </r>
  <r>
    <n v="2023"/>
    <s v="Sophie"/>
    <s v="Moran"/>
    <d v="2022-01-29T00:00:00"/>
    <d v="2022-04-23T00:00:00"/>
    <n v="2"/>
    <x v="4"/>
    <s v="Production Technician II"/>
    <s v="Sara Chapman"/>
    <s v="sophie.moran@bilearner.com"/>
    <s v="Active"/>
    <n v="1"/>
    <n v="0"/>
    <x v="2"/>
    <s v="Part-Time"/>
    <m/>
    <x v="0"/>
    <x v="5"/>
    <s v="General - Con"/>
    <d v="1984-10-15T00:00:00"/>
    <n v="40"/>
    <s v="United Kingdom"/>
    <s v="Warsaw"/>
    <s v="Foreman"/>
    <x v="0"/>
    <s v="Fully Meets"/>
    <x v="1"/>
    <n v="65904"/>
  </r>
  <r>
    <n v="2024"/>
    <s v="Yair"/>
    <s v="Snyder"/>
    <d v="2021-07-06T00:00:00"/>
    <d v="2022-03-14T00:00:00"/>
    <n v="8"/>
    <x v="3"/>
    <s v="Production Technician II"/>
    <s v="Troy Price"/>
    <s v="yair.snyder@bilearner.com"/>
    <s v="Active"/>
    <n v="1"/>
    <n v="0"/>
    <x v="1"/>
    <s v="Full-Time"/>
    <m/>
    <x v="0"/>
    <x v="5"/>
    <s v="Field Operations"/>
    <d v="2000-07-17T00:00:00"/>
    <n v="25"/>
    <s v="Poland"/>
    <s v="Poznan"/>
    <s v="Coordinator"/>
    <x v="0"/>
    <s v="Fully Meets"/>
    <x v="1"/>
    <n v="259262.89"/>
  </r>
  <r>
    <n v="2025"/>
    <s v="Shamar"/>
    <s v="Herman"/>
    <d v="2021-01-29T00:00:00"/>
    <d v="2023-02-12T00:00:00"/>
    <n v="24"/>
    <x v="1"/>
    <s v="Production Technician II"/>
    <s v="Jason Johnson"/>
    <s v="shamar.herman@bilearner.com"/>
    <s v="Active"/>
    <n v="1"/>
    <n v="0"/>
    <x v="2"/>
    <s v="Temporary"/>
    <m/>
    <x v="0"/>
    <x v="5"/>
    <s v="Field Operations"/>
    <d v="1978-04-10T00:00:00"/>
    <n v="47"/>
    <s v="Hong Kong"/>
    <s v="Hong Kong"/>
    <s v="Laborer"/>
    <x v="0"/>
    <s v="Fully Meets"/>
    <x v="1"/>
    <n v="199414.52"/>
  </r>
  <r>
    <n v="2026"/>
    <s v="Ishaan"/>
    <s v="Schaefer"/>
    <d v="2023-05-13T00:00:00"/>
    <d v="2023-06-10T00:00:00"/>
    <n v="0"/>
    <x v="4"/>
    <s v="Production Technician I"/>
    <s v="James White"/>
    <s v="ishaan.schaefer@bilearner.com"/>
    <s v="Active"/>
    <n v="1"/>
    <n v="0"/>
    <x v="0"/>
    <s v="Full-Time"/>
    <m/>
    <x v="0"/>
    <x v="5"/>
    <s v="Field Operations"/>
    <d v="1999-08-01T00:00:00"/>
    <n v="26"/>
    <s v="Mauritius"/>
    <s v="Mauritius"/>
    <s v="Locator"/>
    <x v="0"/>
    <s v="Fully Meets"/>
    <x v="1"/>
    <n v="120950"/>
  </r>
  <r>
    <n v="2027"/>
    <s v="Liam"/>
    <s v="Figueroa"/>
    <d v="2019-05-22T00:00:00"/>
    <m/>
    <n v="76"/>
    <x v="0"/>
    <s v="Production Technician I"/>
    <s v="Michael Ortiz"/>
    <s v="liam.figueroa@bilearner.com"/>
    <s v="Active"/>
    <n v="1"/>
    <n v="0"/>
    <x v="2"/>
    <s v="Full-Time"/>
    <m/>
    <x v="0"/>
    <x v="5"/>
    <s v="Fielders"/>
    <d v="2000-04-17T00:00:00"/>
    <n v="25"/>
    <s v="Malta"/>
    <s v="Malta"/>
    <s v="Engineer"/>
    <x v="0"/>
    <s v="Fully Meets"/>
    <x v="1"/>
    <n v="50652"/>
  </r>
  <r>
    <n v="2028"/>
    <s v="Linda"/>
    <s v="Combs"/>
    <d v="2021-09-30T00:00:00"/>
    <d v="2021-11-14T00:00:00"/>
    <n v="1"/>
    <x v="4"/>
    <s v="Production Technician I"/>
    <s v="Paul Wilcox"/>
    <s v="linda.combs@bilearner.com"/>
    <s v="Terminated"/>
    <n v="0"/>
    <n v="1"/>
    <x v="1"/>
    <s v="Temporary"/>
    <s v="Retirement"/>
    <x v="1"/>
    <x v="5"/>
    <s v="Field Operations"/>
    <d v="1961-01-01T00:00:00"/>
    <n v="64"/>
    <s v="Luxembourg"/>
    <s v="Luxembourg"/>
    <s v="Tower Hand"/>
    <x v="0"/>
    <s v="Fully Meets"/>
    <x v="1"/>
    <n v="148000"/>
  </r>
  <r>
    <n v="2029"/>
    <s v="Marilyn"/>
    <s v="Moss"/>
    <d v="2019-09-09T00:00:00"/>
    <m/>
    <n v="72"/>
    <x v="0"/>
    <s v="Production Technician I"/>
    <s v="Alyssa Garrett"/>
    <s v="marilyn.moss@bilearner.com"/>
    <s v="Active"/>
    <n v="1"/>
    <n v="0"/>
    <x v="0"/>
    <s v="Full-Time"/>
    <m/>
    <x v="0"/>
    <x v="5"/>
    <s v="General - Eng"/>
    <d v="1999-06-04T00:00:00"/>
    <n v="26"/>
    <s v="Malaysia"/>
    <s v="Johor"/>
    <s v="Billing"/>
    <x v="0"/>
    <s v="Fully Meets"/>
    <x v="1"/>
    <n v="387938.4"/>
  </r>
  <r>
    <n v="2030"/>
    <s v="Yuliana"/>
    <s v="Nelson"/>
    <d v="2019-04-26T00:00:00"/>
    <d v="2019-05-13T00:00:00"/>
    <n v="0"/>
    <x v="4"/>
    <s v="Production Technician I"/>
    <s v="Nicole Rodriguez"/>
    <s v="yuliana.nelson@bilearner.com"/>
    <s v="Active"/>
    <n v="1"/>
    <n v="0"/>
    <x v="1"/>
    <s v="Full-Time"/>
    <m/>
    <x v="0"/>
    <x v="5"/>
    <s v="Wireline Construction"/>
    <d v="1999-02-05T00:00:00"/>
    <n v="26"/>
    <s v="Malaysia"/>
    <s v="Johor"/>
    <s v="Operator"/>
    <x v="0"/>
    <s v="Fully Meets"/>
    <x v="1"/>
    <n v="56449"/>
  </r>
  <r>
    <n v="2031"/>
    <s v="August"/>
    <s v="Wiley"/>
    <d v="2022-02-19T00:00:00"/>
    <d v="2023-04-05T00:00:00"/>
    <n v="13"/>
    <x v="2"/>
    <s v="Production Technician I"/>
    <s v="Mary Clark"/>
    <s v="august.wiley@bilearner.com"/>
    <s v="Active"/>
    <n v="1"/>
    <n v="0"/>
    <x v="1"/>
    <s v="Full-Time"/>
    <m/>
    <x v="0"/>
    <x v="5"/>
    <s v="Project Management - Con"/>
    <d v="1984-07-13T00:00:00"/>
    <n v="41"/>
    <s v="Luxembourg"/>
    <s v="Luxembourg"/>
    <s v="Manager"/>
    <x v="1"/>
    <s v="Fully Meets"/>
    <x v="1"/>
    <n v="112023"/>
  </r>
  <r>
    <n v="2032"/>
    <s v="Lindsay"/>
    <s v="Pennington"/>
    <d v="2022-04-16T00:00:00"/>
    <d v="2022-12-25T00:00:00"/>
    <n v="8"/>
    <x v="3"/>
    <s v="Production Technician I"/>
    <s v="Daniel Stafford"/>
    <s v="lindsay.pennington@bilearner.com"/>
    <s v="Active"/>
    <n v="1"/>
    <n v="0"/>
    <x v="0"/>
    <s v="Part-Time"/>
    <m/>
    <x v="0"/>
    <x v="5"/>
    <s v="Field Operations"/>
    <d v="1984-12-28T00:00:00"/>
    <n v="40"/>
    <s v="Luxembourg"/>
    <s v="Luxembourg"/>
    <s v="Technician"/>
    <x v="1"/>
    <s v="Fully Meets"/>
    <x v="1"/>
    <n v="60194"/>
  </r>
  <r>
    <n v="2033"/>
    <s v="Nico"/>
    <s v="Villarreal"/>
    <d v="2022-05-12T00:00:00"/>
    <m/>
    <n v="40"/>
    <x v="1"/>
    <s v="Production Technician I"/>
    <s v="Christopher White"/>
    <s v="nico.villarreal@bilearner.com"/>
    <s v="Active"/>
    <n v="1"/>
    <n v="0"/>
    <x v="1"/>
    <s v="Full-Time"/>
    <m/>
    <x v="0"/>
    <x v="5"/>
    <s v="General - Con"/>
    <d v="1989-07-20T00:00:00"/>
    <n v="36"/>
    <s v="Germany"/>
    <s v="Frankfurt"/>
    <s v="Laborer"/>
    <x v="0"/>
    <s v="Fully Meets"/>
    <x v="1"/>
    <n v="172640"/>
  </r>
  <r>
    <n v="2034"/>
    <s v="Jaliyah"/>
    <s v="Conway"/>
    <d v="2021-08-26T00:00:00"/>
    <d v="2023-08-03T00:00:00"/>
    <n v="23"/>
    <x v="2"/>
    <s v="Production Technician I"/>
    <s v="Randall Hill"/>
    <s v="jaliyah.conway@bilearner.com"/>
    <s v="Active"/>
    <n v="1"/>
    <n v="0"/>
    <x v="1"/>
    <s v="Part-Time"/>
    <m/>
    <x v="0"/>
    <x v="5"/>
    <s v="Field Operations"/>
    <d v="1999-05-04T00:00:00"/>
    <n v="26"/>
    <s v="Germany"/>
    <s v="Cologne"/>
    <s v="Driver"/>
    <x v="0"/>
    <s v="Fully Meets"/>
    <x v="1"/>
    <n v="832000"/>
  </r>
  <r>
    <n v="2035"/>
    <s v="Raymond"/>
    <s v="Gillespie"/>
    <d v="2020-06-06T00:00:00"/>
    <d v="2021-11-23T00:00:00"/>
    <n v="17"/>
    <x v="2"/>
    <s v="Production Technician I"/>
    <s v="Alicia Horton"/>
    <s v="raymond.gillespie@bilearner.com"/>
    <s v="Active"/>
    <n v="1"/>
    <n v="0"/>
    <x v="1"/>
    <s v="Full-Time"/>
    <m/>
    <x v="0"/>
    <x v="5"/>
    <s v="Aerial"/>
    <d v="1985-10-07T00:00:00"/>
    <n v="39"/>
    <s v="United States"/>
    <s v="Boston"/>
    <s v="Lineman"/>
    <x v="0"/>
    <s v="Fully Meets"/>
    <x v="1"/>
    <n v="130000"/>
  </r>
  <r>
    <n v="2036"/>
    <s v="Joey"/>
    <s v="Montes"/>
    <d v="2022-06-26T00:00:00"/>
    <m/>
    <n v="39"/>
    <x v="1"/>
    <s v="Production Technician I"/>
    <s v="Melinda Brown"/>
    <s v="joey.montes@bilearner.com"/>
    <s v="Active"/>
    <n v="1"/>
    <n v="0"/>
    <x v="0"/>
    <s v="Part-Time"/>
    <m/>
    <x v="0"/>
    <x v="5"/>
    <s v="Aerial"/>
    <d v="1985-05-15T00:00:00"/>
    <n v="40"/>
    <s v="Netherlands"/>
    <s v="Amsterdam"/>
    <s v="Laborer"/>
    <x v="0"/>
    <s v="Fully Meets"/>
    <x v="1"/>
    <n v="101530"/>
  </r>
  <r>
    <n v="2037"/>
    <s v="Ian"/>
    <s v="Hester"/>
    <d v="2021-01-09T00:00:00"/>
    <d v="2022-05-14T00:00:00"/>
    <n v="16"/>
    <x v="2"/>
    <s v="Production Technician I"/>
    <s v="Keith Morrison"/>
    <s v="ian.hester@bilearner.com"/>
    <s v="Active"/>
    <n v="1"/>
    <n v="0"/>
    <x v="0"/>
    <s v="Full-Time"/>
    <m/>
    <x v="0"/>
    <x v="5"/>
    <s v="General - Con"/>
    <d v="1994-05-11T00:00:00"/>
    <n v="31"/>
    <s v="Netherlands"/>
    <s v="Eemnes"/>
    <s v="Clerk"/>
    <x v="0"/>
    <s v="Fully Meets"/>
    <x v="1"/>
    <n v="108408"/>
  </r>
  <r>
    <n v="2038"/>
    <s v="Weston"/>
    <s v="Rios"/>
    <d v="2018-09-02T00:00:00"/>
    <m/>
    <n v="85"/>
    <x v="0"/>
    <s v="Production Technician I"/>
    <s v="Pamela Calderon"/>
    <s v="weston.rios@bilearner.com"/>
    <s v="Active"/>
    <n v="1"/>
    <n v="0"/>
    <x v="2"/>
    <s v="Temporary"/>
    <m/>
    <x v="0"/>
    <x v="5"/>
    <s v="Splicing"/>
    <d v="1994-05-11T00:00:00"/>
    <n v="31"/>
    <s v="Poland"/>
    <s v="Lublin"/>
    <s v="Foreman"/>
    <x v="0"/>
    <s v="Fully Meets"/>
    <x v="1"/>
    <n v="75012"/>
  </r>
  <r>
    <n v="2039"/>
    <s v="Carson"/>
    <s v="Pennington"/>
    <d v="2022-04-22T00:00:00"/>
    <m/>
    <n v="41"/>
    <x v="1"/>
    <s v="Production Technician I"/>
    <s v="Andrea Riley"/>
    <s v="carson.pennington@bilearner.com"/>
    <s v="Active"/>
    <n v="1"/>
    <n v="0"/>
    <x v="1"/>
    <s v="Full-Time"/>
    <m/>
    <x v="0"/>
    <x v="5"/>
    <s v="Field Operations"/>
    <d v="1997-06-02T00:00:00"/>
    <n v="28"/>
    <s v="Mauritius"/>
    <s v="Mauritius"/>
    <s v="Operator"/>
    <x v="0"/>
    <s v="Fully Meets"/>
    <x v="1"/>
    <n v="812500"/>
  </r>
  <r>
    <n v="2040"/>
    <s v="Brynlee"/>
    <s v="Crawford"/>
    <d v="2021-12-05T00:00:00"/>
    <d v="2023-06-26T00:00:00"/>
    <n v="18"/>
    <x v="2"/>
    <s v="Production Technician II"/>
    <s v="Eric Walton"/>
    <s v="brynlee.crawford@bilearner.com"/>
    <s v="Terminated"/>
    <n v="0"/>
    <n v="1"/>
    <x v="0"/>
    <s v="Temporary"/>
    <s v="End of Contract"/>
    <x v="1"/>
    <x v="5"/>
    <s v="General - Con"/>
    <d v="2002-08-20T00:00:00"/>
    <n v="23"/>
    <s v="Netherlands"/>
    <s v="Amsterdam"/>
    <s v="Lineman"/>
    <x v="0"/>
    <s v="Fully Meets"/>
    <x v="1"/>
    <n v="53460"/>
  </r>
  <r>
    <n v="2041"/>
    <s v="Sanai"/>
    <s v="Rose"/>
    <d v="2022-09-13T00:00:00"/>
    <m/>
    <n v="36"/>
    <x v="1"/>
    <s v="Production Technician II"/>
    <s v="Tina Jenkins"/>
    <s v="sanai.rose@bilearner.com"/>
    <s v="Active"/>
    <n v="1"/>
    <n v="0"/>
    <x v="2"/>
    <s v="Part-Time"/>
    <m/>
    <x v="0"/>
    <x v="5"/>
    <s v="General - Con"/>
    <d v="2000-07-02T00:00:00"/>
    <n v="25"/>
    <s v="China"/>
    <s v="Shanghai"/>
    <s v="Laborer"/>
    <x v="0"/>
    <s v="Fully Meets"/>
    <x v="1"/>
    <n v="35861"/>
  </r>
  <r>
    <n v="2042"/>
    <s v="Luna"/>
    <s v="Arroyo"/>
    <d v="2019-11-24T00:00:00"/>
    <m/>
    <n v="70"/>
    <x v="0"/>
    <s v="Production Technician II"/>
    <s v="Logan Middleton"/>
    <s v="luna.arroyo@bilearner.com"/>
    <s v="Active"/>
    <n v="1"/>
    <n v="0"/>
    <x v="2"/>
    <s v="Part-Time"/>
    <m/>
    <x v="0"/>
    <x v="5"/>
    <s v="General - Con"/>
    <d v="1982-10-15T00:00:00"/>
    <n v="42"/>
    <s v="Mauritius"/>
    <s v="Mauritius"/>
    <s v="Technician"/>
    <x v="0"/>
    <s v="Fully Meets"/>
    <x v="1"/>
    <n v="481200"/>
  </r>
  <r>
    <n v="2043"/>
    <s v="Lorelai"/>
    <s v="Hale"/>
    <d v="2020-03-19T00:00:00"/>
    <m/>
    <n v="66"/>
    <x v="0"/>
    <s v="Production Technician II"/>
    <s v="Michelle Coleman"/>
    <s v="lorelai.hale@bilearner.com"/>
    <s v="Active"/>
    <n v="1"/>
    <n v="0"/>
    <x v="0"/>
    <s v="Part-Time"/>
    <m/>
    <x v="0"/>
    <x v="5"/>
    <s v="Isp"/>
    <d v="1899-12-31T00:00:00"/>
    <n v="125"/>
    <s v="United Kingdom"/>
    <s v="Bristol Whitefrairs"/>
    <s v="Technician"/>
    <x v="0"/>
    <s v="Fully Meets"/>
    <x v="1"/>
    <n v="72800"/>
  </r>
  <r>
    <n v="2044"/>
    <s v="Darrell"/>
    <s v="Horne"/>
    <d v="2022-09-14T00:00:00"/>
    <m/>
    <n v="36"/>
    <x v="1"/>
    <s v="Production Technician II"/>
    <s v="Christina Baldwin"/>
    <s v="darrell.horne@bilearner.com"/>
    <s v="Active"/>
    <n v="1"/>
    <n v="0"/>
    <x v="0"/>
    <s v="Full-Time"/>
    <m/>
    <x v="0"/>
    <x v="5"/>
    <s v="Wireline Construction"/>
    <d v="1983-07-01T00:00:00"/>
    <n v="42"/>
    <s v="Jersey"/>
    <s v="Jersey"/>
    <s v="Operator"/>
    <x v="0"/>
    <s v="Fully Meets"/>
    <x v="1"/>
    <n v="171262"/>
  </r>
  <r>
    <n v="2045"/>
    <s v="Itzel"/>
    <s v="Nunez"/>
    <d v="2021-09-21T00:00:00"/>
    <m/>
    <n v="48"/>
    <x v="1"/>
    <s v="Production Technician II"/>
    <s v="Ricky Reyes"/>
    <s v="itzel.nunez@bilearner.com"/>
    <s v="Active"/>
    <n v="1"/>
    <n v="0"/>
    <x v="2"/>
    <s v="Part-Time"/>
    <m/>
    <x v="0"/>
    <x v="5"/>
    <s v="Fielders"/>
    <d v="1980-05-20T00:00:00"/>
    <n v="45"/>
    <s v="Malaysia"/>
    <s v="Johor"/>
    <s v="Engineer"/>
    <x v="0"/>
    <s v="Fully Meets"/>
    <x v="1"/>
    <n v="138400"/>
  </r>
  <r>
    <n v="2046"/>
    <s v="Serena"/>
    <s v="Lutz"/>
    <d v="2020-05-22T00:00:00"/>
    <m/>
    <n v="64"/>
    <x v="0"/>
    <s v="Production Technician II"/>
    <s v="Rachel Nicholson"/>
    <s v="serena.lutz@bilearner.com"/>
    <s v="Active"/>
    <n v="1"/>
    <n v="0"/>
    <x v="2"/>
    <s v="Part-Time"/>
    <m/>
    <x v="0"/>
    <x v="5"/>
    <s v="Project Management - Con"/>
    <d v="1987-07-12T00:00:00"/>
    <n v="38"/>
    <s v="Jersey"/>
    <s v="Jersey"/>
    <s v="Manager"/>
    <x v="0"/>
    <s v="Fully Meets"/>
    <x v="1"/>
    <n v="87194"/>
  </r>
  <r>
    <n v="2047"/>
    <s v="Gwendolyn"/>
    <s v="Gray"/>
    <d v="2022-12-13T00:00:00"/>
    <m/>
    <n v="33"/>
    <x v="1"/>
    <s v="Production Technician II"/>
    <s v="Jacob Smith"/>
    <s v="gwendolyn.gray@bilearner.com"/>
    <s v="Active"/>
    <n v="1"/>
    <n v="0"/>
    <x v="0"/>
    <s v="Part-Time"/>
    <m/>
    <x v="0"/>
    <x v="5"/>
    <s v="Aerial"/>
    <d v="1994-05-27T00:00:00"/>
    <n v="31"/>
    <s v="Poland"/>
    <s v="Lublin"/>
    <s v="Laborer"/>
    <x v="0"/>
    <s v="Fully Meets"/>
    <x v="1"/>
    <n v="105750"/>
  </r>
  <r>
    <n v="2048"/>
    <s v="Khalil"/>
    <s v="Lee"/>
    <d v="2022-02-07T00:00:00"/>
    <m/>
    <n v="43"/>
    <x v="1"/>
    <s v="Production Technician II"/>
    <s v="Adam Bates"/>
    <s v="khalil.lee@bilearner.com"/>
    <s v="Active"/>
    <n v="1"/>
    <n v="0"/>
    <x v="0"/>
    <s v="Part-Time"/>
    <m/>
    <x v="0"/>
    <x v="5"/>
    <s v="Aerial"/>
    <d v="1899-12-31T00:00:00"/>
    <n v="125"/>
    <s v="Poland"/>
    <s v="Lublin"/>
    <s v="Laborer"/>
    <x v="0"/>
    <s v="Fully Meets"/>
    <x v="1"/>
    <n v="148920"/>
  </r>
  <r>
    <n v="2049"/>
    <s v="Corinne"/>
    <s v="Navarro"/>
    <d v="2020-10-06T00:00:00"/>
    <m/>
    <n v="60"/>
    <x v="0"/>
    <s v="Production Technician II"/>
    <s v="Thomas Richard"/>
    <s v="corinne.navarro@bilearner.com"/>
    <s v="Active"/>
    <n v="1"/>
    <n v="0"/>
    <x v="0"/>
    <s v="Full-Time"/>
    <m/>
    <x v="0"/>
    <x v="5"/>
    <s v="Field Operations"/>
    <d v="2001-12-19T00:00:00"/>
    <n v="23"/>
    <s v="Poland"/>
    <s v="Lublin"/>
    <s v="Laborer"/>
    <x v="0"/>
    <s v="Fully Meets"/>
    <x v="1"/>
    <n v="57441.96"/>
  </r>
  <r>
    <n v="2050"/>
    <s v="Meadow"/>
    <s v="Atkins"/>
    <d v="2022-01-11T00:00:00"/>
    <d v="2022-12-16T00:00:00"/>
    <n v="11"/>
    <x v="3"/>
    <s v="Production Technician II"/>
    <s v="Lisa Smith"/>
    <s v="meadow.atkins@bilearner.com"/>
    <s v="Active"/>
    <n v="1"/>
    <n v="0"/>
    <x v="1"/>
    <s v="Full-Time"/>
    <m/>
    <x v="0"/>
    <x v="5"/>
    <s v="Wireless"/>
    <d v="2002-10-15T00:00:00"/>
    <n v="22"/>
    <s v="United Kingdom"/>
    <s v="London"/>
    <s v="Safety"/>
    <x v="0"/>
    <s v="Fully Meets"/>
    <x v="1"/>
    <n v="144000"/>
  </r>
  <r>
    <n v="2051"/>
    <s v="Jaden"/>
    <s v="Charles"/>
    <d v="2022-02-26T00:00:00"/>
    <m/>
    <n v="43"/>
    <x v="1"/>
    <s v="Production Technician I"/>
    <s v="Desiree Jennings"/>
    <s v="jaden.charles@bilearner.com"/>
    <s v="Active"/>
    <n v="1"/>
    <n v="0"/>
    <x v="2"/>
    <s v="Temporary"/>
    <m/>
    <x v="0"/>
    <x v="5"/>
    <s v="Field Operations"/>
    <d v="1999-07-07T00:00:00"/>
    <n v="26"/>
    <s v="India"/>
    <s v="Bangalore"/>
    <s v="Laborer"/>
    <x v="0"/>
    <s v="Fully Meets"/>
    <x v="1"/>
    <n v="93600"/>
  </r>
  <r>
    <n v="2052"/>
    <s v="Blaine"/>
    <s v="Contreras"/>
    <d v="2020-06-10T00:00:00"/>
    <d v="2022-11-13T00:00:00"/>
    <n v="29"/>
    <x v="1"/>
    <s v="Production Technician I"/>
    <s v="Dr. Donald Henry"/>
    <s v="blaine.contreras@bilearner.com"/>
    <s v="Active"/>
    <n v="1"/>
    <n v="0"/>
    <x v="2"/>
    <s v="Part-Time"/>
    <m/>
    <x v="0"/>
    <x v="5"/>
    <s v="Field Operations"/>
    <d v="2000-01-30T00:00:00"/>
    <n v="25"/>
    <s v="Spain"/>
    <s v="Barcelona"/>
    <s v="Laborer"/>
    <x v="0"/>
    <s v="Fully Meets"/>
    <x v="1"/>
    <n v="588565.07999999996"/>
  </r>
  <r>
    <n v="2053"/>
    <s v="Kolten"/>
    <s v="Kim"/>
    <d v="2021-09-27T00:00:00"/>
    <m/>
    <n v="48"/>
    <x v="1"/>
    <s v="Production Technician I"/>
    <s v="Curtis Gonzales"/>
    <s v="kolten.kim@bilearner.com"/>
    <s v="Active"/>
    <n v="1"/>
    <n v="0"/>
    <x v="2"/>
    <s v="Temporary"/>
    <m/>
    <x v="0"/>
    <x v="5"/>
    <s v="Engineers"/>
    <d v="1992-05-04T00:00:00"/>
    <n v="33"/>
    <s v="Hong Kong"/>
    <s v="Hong Kong"/>
    <s v="Engineer"/>
    <x v="0"/>
    <s v="Fully Meets"/>
    <x v="1"/>
    <n v="68154"/>
  </r>
  <r>
    <n v="2054"/>
    <s v="Erika"/>
    <s v="Mata"/>
    <d v="2018-10-25T00:00:00"/>
    <d v="2021-10-15T00:00:00"/>
    <n v="35"/>
    <x v="1"/>
    <s v="Production Technician I"/>
    <s v="Shawn Acosta"/>
    <s v="erika.mata@bilearner.com"/>
    <s v="Active"/>
    <n v="1"/>
    <n v="0"/>
    <x v="0"/>
    <s v="Temporary"/>
    <m/>
    <x v="0"/>
    <x v="5"/>
    <s v="Project Management - Con"/>
    <d v="1997-06-04T00:00:00"/>
    <n v="28"/>
    <s v="India"/>
    <s v="Mumbai Vikhroli"/>
    <s v="Coordinator"/>
    <x v="0"/>
    <s v="Fully Meets"/>
    <x v="1"/>
    <n v="46959"/>
  </r>
  <r>
    <n v="2055"/>
    <s v="Beau"/>
    <s v="Olsen"/>
    <d v="2020-11-25T00:00:00"/>
    <m/>
    <n v="58"/>
    <x v="1"/>
    <s v="Production Technician I"/>
    <s v="Jamie Hernandez"/>
    <s v="beau.olsen@bilearner.com"/>
    <s v="Active"/>
    <n v="1"/>
    <n v="0"/>
    <x v="0"/>
    <s v="Full-Time"/>
    <m/>
    <x v="0"/>
    <x v="5"/>
    <s v="Engineers"/>
    <d v="1986-10-16T00:00:00"/>
    <n v="38"/>
    <s v="Malaysia"/>
    <s v="Johor"/>
    <s v="Executive"/>
    <x v="0"/>
    <s v="Fully Meets"/>
    <x v="1"/>
    <n v="99528"/>
  </r>
  <r>
    <n v="2056"/>
    <s v="Kelly"/>
    <s v="Ellis"/>
    <d v="2020-04-17T00:00:00"/>
    <d v="2022-02-26T00:00:00"/>
    <n v="22"/>
    <x v="2"/>
    <s v="Production Technician I"/>
    <s v="Abigail Cooper"/>
    <s v="kelly.ellis@bilearner.com"/>
    <s v="Active"/>
    <n v="1"/>
    <n v="0"/>
    <x v="0"/>
    <s v="Full-Time"/>
    <m/>
    <x v="0"/>
    <x v="5"/>
    <s v="Field Operations"/>
    <d v="1987-11-05T00:00:00"/>
    <n v="37"/>
    <s v="Malaysia"/>
    <s v="Johor"/>
    <s v="Laborer"/>
    <x v="0"/>
    <s v="Fully Meets"/>
    <x v="1"/>
    <n v="246067.20000000001"/>
  </r>
  <r>
    <n v="2057"/>
    <s v="Nikhil"/>
    <s v="Rivas"/>
    <d v="2021-04-15T00:00:00"/>
    <m/>
    <n v="53"/>
    <x v="1"/>
    <s v="Production Technician I"/>
    <s v="Amanda Jones"/>
    <s v="nikhil.rivas@bilearner.com"/>
    <s v="Active"/>
    <n v="1"/>
    <n v="0"/>
    <x v="0"/>
    <s v="Part-Time"/>
    <m/>
    <x v="0"/>
    <x v="5"/>
    <s v="Field Operations"/>
    <d v="1997-12-28T00:00:00"/>
    <n v="27"/>
    <s v="Malaysia"/>
    <s v="Johor"/>
    <s v="Laborer"/>
    <x v="1"/>
    <s v="Fully Meets"/>
    <x v="1"/>
    <n v="299998.8"/>
  </r>
  <r>
    <n v="2058"/>
    <s v="Brady"/>
    <s v="Boyd"/>
    <d v="2022-04-17T00:00:00"/>
    <d v="2022-06-03T00:00:00"/>
    <n v="1"/>
    <x v="4"/>
    <s v="Production Technician I"/>
    <s v="Stephanie Morales"/>
    <s v="brady.boyd@bilearner.com"/>
    <s v="Active"/>
    <n v="1"/>
    <n v="0"/>
    <x v="1"/>
    <s v="Temporary"/>
    <m/>
    <x v="0"/>
    <x v="5"/>
    <s v="Field Operations"/>
    <d v="1989-10-09T00:00:00"/>
    <n v="35"/>
    <s v="Malaysia"/>
    <s v="Johor"/>
    <s v="Laborer"/>
    <x v="1"/>
    <s v="Fully Meets"/>
    <x v="1"/>
    <n v="39540"/>
  </r>
  <r>
    <n v="2059"/>
    <s v="Alfred"/>
    <s v="Manning"/>
    <d v="2023-07-29T00:00:00"/>
    <d v="2023-08-06T00:00:00"/>
    <n v="0"/>
    <x v="4"/>
    <s v="Production Technician I"/>
    <s v="Sally Owens"/>
    <s v="alfred.manning@bilearner.com"/>
    <s v="Terminated"/>
    <n v="0"/>
    <n v="1"/>
    <x v="1"/>
    <s v="Temporary"/>
    <s v="Performance Issue"/>
    <x v="2"/>
    <x v="5"/>
    <s v="General - Con"/>
    <d v="1993-07-29T00:00:00"/>
    <n v="32"/>
    <s v="Mauritius"/>
    <s v="Mauritius"/>
    <s v="Laborer"/>
    <x v="0"/>
    <s v="Fully Meets"/>
    <x v="1"/>
    <n v="89832"/>
  </r>
  <r>
    <n v="2060"/>
    <s v="Angelina"/>
    <s v="Russell"/>
    <d v="2023-01-26T00:00:00"/>
    <m/>
    <n v="32"/>
    <x v="1"/>
    <s v="Production Technician I"/>
    <s v="David Perkins"/>
    <s v="angelina.russell@bilearner.com"/>
    <s v="Active"/>
    <n v="1"/>
    <n v="0"/>
    <x v="2"/>
    <s v="Part-Time"/>
    <m/>
    <x v="0"/>
    <x v="5"/>
    <s v="Field Operations"/>
    <d v="1980-11-23T00:00:00"/>
    <n v="44"/>
    <s v="Indonesia"/>
    <s v="Jakarta"/>
    <s v="Tower Hand"/>
    <x v="0"/>
    <s v="Fully Meets"/>
    <x v="1"/>
    <n v="141840"/>
  </r>
  <r>
    <n v="2061"/>
    <s v="King"/>
    <s v="Garrison"/>
    <d v="2018-12-12T00:00:00"/>
    <m/>
    <n v="81"/>
    <x v="0"/>
    <s v="Production Technician I"/>
    <s v="Natasha Dennis"/>
    <s v="king.garrison@bilearner.com"/>
    <s v="Active"/>
    <n v="1"/>
    <n v="0"/>
    <x v="1"/>
    <s v="Full-Time"/>
    <m/>
    <x v="0"/>
    <x v="5"/>
    <s v="Engineers"/>
    <d v="1975-10-04T00:00:00"/>
    <n v="50"/>
    <s v="Singapore"/>
    <s v="Singapore"/>
    <s v="Field Project Manager"/>
    <x v="0"/>
    <s v="Fully Meets"/>
    <x v="1"/>
    <n v="881400"/>
  </r>
  <r>
    <n v="2062"/>
    <s v="Kale"/>
    <s v="Middleton"/>
    <d v="2018-10-25T00:00:00"/>
    <m/>
    <n v="83"/>
    <x v="0"/>
    <s v="Production Technician I"/>
    <s v="Regina Roberts"/>
    <s v="kale.middleton@bilearner.com"/>
    <s v="Active"/>
    <n v="1"/>
    <n v="0"/>
    <x v="0"/>
    <s v="Temporary"/>
    <m/>
    <x v="0"/>
    <x v="5"/>
    <s v="Project Management - Con"/>
    <d v="1984-06-04T00:00:00"/>
    <n v="41"/>
    <s v="Netherlands"/>
    <s v="Amsterdam"/>
    <s v="Laborer"/>
    <x v="0"/>
    <s v="Fully Meets"/>
    <x v="1"/>
    <n v="84996"/>
  </r>
  <r>
    <n v="2063"/>
    <s v="Kailyn"/>
    <s v="Montgomery"/>
    <d v="2021-05-20T00:00:00"/>
    <m/>
    <n v="52"/>
    <x v="1"/>
    <s v="Production Technician I"/>
    <s v="Raymond Johnson"/>
    <s v="kailyn.montgomery@bilearner.com"/>
    <s v="Active"/>
    <n v="1"/>
    <n v="0"/>
    <x v="0"/>
    <s v="Full-Time"/>
    <m/>
    <x v="0"/>
    <x v="5"/>
    <s v="Aerial"/>
    <d v="1988-02-22T00:00:00"/>
    <n v="37"/>
    <s v="Netherlands"/>
    <s v="Amsterdam"/>
    <s v="Groundman"/>
    <x v="0"/>
    <s v="Fully Meets"/>
    <x v="1"/>
    <n v="80736"/>
  </r>
  <r>
    <n v="2064"/>
    <s v="Philip"/>
    <s v="Cobb"/>
    <d v="2020-08-28T00:00:00"/>
    <d v="2020-12-26T00:00:00"/>
    <n v="3"/>
    <x v="4"/>
    <s v="Production Technician I"/>
    <s v="Nicholas Freeman"/>
    <s v="philip.cobb@bilearner.com"/>
    <s v="Active"/>
    <n v="1"/>
    <n v="0"/>
    <x v="2"/>
    <s v="Full-Time"/>
    <m/>
    <x v="0"/>
    <x v="0"/>
    <s v="Finance &amp; Accounting"/>
    <d v="1965-01-20T00:00:00"/>
    <n v="60"/>
    <s v="United Kingdom"/>
    <s v="London"/>
    <s v="Executive"/>
    <x v="0"/>
    <s v="Fully Meets"/>
    <x v="1"/>
    <n v="103680"/>
  </r>
  <r>
    <n v="2065"/>
    <s v="Bria"/>
    <s v="Spence"/>
    <d v="2020-05-10T00:00:00"/>
    <m/>
    <n v="64"/>
    <x v="0"/>
    <s v="Production Technician II"/>
    <s v="Yesenia Sandoval"/>
    <s v="bria.spence@bilearner.com"/>
    <s v="Active"/>
    <n v="1"/>
    <n v="0"/>
    <x v="0"/>
    <s v="Full-Time"/>
    <m/>
    <x v="0"/>
    <x v="5"/>
    <s v="Field Operations"/>
    <d v="1985-05-15T00:00:00"/>
    <n v="40"/>
    <s v="United Kingdom"/>
    <s v="London"/>
    <s v="Laborer"/>
    <x v="0"/>
    <s v="Fully Meets"/>
    <x v="1"/>
    <n v="102012"/>
  </r>
  <r>
    <n v="2066"/>
    <s v="Ellie"/>
    <s v="Holder"/>
    <d v="2023-08-04T00:00:00"/>
    <d v="2023-08-04T00:00:00"/>
    <n v="0"/>
    <x v="4"/>
    <s v="Production Technician II"/>
    <s v="Lisa Bryant"/>
    <s v="ellie.holder@bilearner.com"/>
    <s v="Active"/>
    <n v="1"/>
    <n v="0"/>
    <x v="0"/>
    <s v="Full-Time"/>
    <m/>
    <x v="0"/>
    <x v="5"/>
    <s v="Project Management - Con"/>
    <d v="1978-03-25T00:00:00"/>
    <n v="47"/>
    <s v="Singapore"/>
    <s v="Singapore"/>
    <s v="Manager"/>
    <x v="0"/>
    <s v="Fully Meets"/>
    <x v="1"/>
    <n v="151224"/>
  </r>
  <r>
    <n v="2067"/>
    <s v="Denzel"/>
    <s v="Clark"/>
    <d v="2022-04-22T00:00:00"/>
    <m/>
    <n v="41"/>
    <x v="1"/>
    <s v="Production Technician II"/>
    <s v="Ariana Campbell MD"/>
    <s v="denzel.clark@bilearner.com"/>
    <s v="Active"/>
    <n v="1"/>
    <n v="0"/>
    <x v="1"/>
    <s v="Part-Time"/>
    <m/>
    <x v="0"/>
    <x v="5"/>
    <s v="Engineers"/>
    <d v="1984-12-17T00:00:00"/>
    <n v="40"/>
    <s v="Singapore"/>
    <s v="Singapore"/>
    <s v="Project Manager"/>
    <x v="0"/>
    <s v="Fully Meets"/>
    <x v="1"/>
    <n v="150480"/>
  </r>
  <r>
    <n v="2068"/>
    <s v="Sidney"/>
    <s v="Lewis"/>
    <d v="2021-06-05T00:00:00"/>
    <m/>
    <n v="52"/>
    <x v="1"/>
    <s v="Production Technician II"/>
    <s v="William Mccall DDS"/>
    <s v="sidney.lewis@bilearner.com"/>
    <s v="Active"/>
    <n v="1"/>
    <n v="0"/>
    <x v="0"/>
    <s v="Part-Time"/>
    <m/>
    <x v="0"/>
    <x v="5"/>
    <s v="Field Operations"/>
    <d v="2000-12-02T00:00:00"/>
    <n v="24"/>
    <s v="Singapore"/>
    <s v="Singapore"/>
    <s v="Laborer"/>
    <x v="0"/>
    <s v="Fully Meets"/>
    <x v="1"/>
    <n v="25487"/>
  </r>
  <r>
    <n v="2069"/>
    <s v="Simon"/>
    <s v="Rivers"/>
    <d v="2022-06-29T00:00:00"/>
    <m/>
    <n v="39"/>
    <x v="1"/>
    <s v="Production Technician II"/>
    <s v="William Wagner"/>
    <s v="simon.rivers@bilearner.com"/>
    <s v="Active"/>
    <n v="1"/>
    <n v="0"/>
    <x v="1"/>
    <s v="Temporary"/>
    <m/>
    <x v="0"/>
    <x v="5"/>
    <s v="Wireline Construction"/>
    <d v="1981-07-19T00:00:00"/>
    <n v="44"/>
    <s v="Singapore"/>
    <s v="Singapore"/>
    <s v="Manager"/>
    <x v="0"/>
    <s v="Fully Meets"/>
    <x v="1"/>
    <n v="127478"/>
  </r>
  <r>
    <n v="2070"/>
    <s v="Branson"/>
    <s v="Schneider"/>
    <d v="2022-07-02T00:00:00"/>
    <m/>
    <n v="39"/>
    <x v="1"/>
    <s v="Production Technician II"/>
    <s v="David Collins"/>
    <s v="branson.schneider@bilearner.com"/>
    <s v="Active"/>
    <n v="1"/>
    <n v="0"/>
    <x v="0"/>
    <s v="Full-Time"/>
    <m/>
    <x v="0"/>
    <x v="5"/>
    <s v="Field Operations"/>
    <d v="1985-06-05T00:00:00"/>
    <n v="40"/>
    <s v="Mauritius"/>
    <s v="Mauritius"/>
    <s v="Operator"/>
    <x v="0"/>
    <s v="Fully Meets"/>
    <x v="1"/>
    <n v="37493"/>
  </r>
  <r>
    <n v="2071"/>
    <s v="Maren"/>
    <s v="Whitehead"/>
    <d v="2023-01-04T00:00:00"/>
    <m/>
    <n v="33"/>
    <x v="1"/>
    <s v="Production Technician II"/>
    <s v="Jessica Matthews"/>
    <s v="maren.whitehead@bilearner.com"/>
    <s v="Active"/>
    <n v="1"/>
    <n v="0"/>
    <x v="0"/>
    <s v="Full-Time"/>
    <m/>
    <x v="0"/>
    <x v="5"/>
    <s v="Wireline Construction"/>
    <d v="1969-08-16T00:00:00"/>
    <n v="56"/>
    <s v="Mauritius"/>
    <s v="Mauritius"/>
    <s v="Laborer"/>
    <x v="0"/>
    <s v="Fully Meets"/>
    <x v="1"/>
    <n v="54665"/>
  </r>
  <r>
    <n v="2072"/>
    <s v="Gilbert"/>
    <s v="Hensley"/>
    <d v="2023-07-08T00:00:00"/>
    <m/>
    <n v="26"/>
    <x v="1"/>
    <s v="Production Technician II"/>
    <s v="William Walters"/>
    <s v="gilbert.hensley@bilearner.com"/>
    <s v="Active"/>
    <n v="1"/>
    <n v="0"/>
    <x v="0"/>
    <s v="Temporary"/>
    <m/>
    <x v="0"/>
    <x v="5"/>
    <s v="Project Management - Con"/>
    <d v="1979-11-08T00:00:00"/>
    <n v="45"/>
    <s v="Mauritius"/>
    <s v="Mauritius"/>
    <s v="Engineer"/>
    <x v="0"/>
    <s v="Fully Meets"/>
    <x v="1"/>
    <n v="476208"/>
  </r>
  <r>
    <n v="2073"/>
    <s v="Armani"/>
    <s v="Barker"/>
    <d v="2023-03-03T00:00:00"/>
    <d v="2023-08-06T00:00:00"/>
    <n v="5"/>
    <x v="4"/>
    <s v="Production Technician II"/>
    <s v="Daniel Lee"/>
    <s v="armani.barker@bilearner.com"/>
    <s v="Active"/>
    <n v="1"/>
    <n v="0"/>
    <x v="2"/>
    <s v="Full-Time"/>
    <m/>
    <x v="0"/>
    <x v="5"/>
    <s v="Field Operations"/>
    <d v="2002-10-12T00:00:00"/>
    <n v="22"/>
    <s v="China"/>
    <s v="Shanghai"/>
    <s v="Manager"/>
    <x v="0"/>
    <s v="Fully Meets"/>
    <x v="1"/>
    <n v="212535.6"/>
  </r>
  <r>
    <n v="2074"/>
    <s v="Tamia"/>
    <s v="Byrd"/>
    <d v="2019-08-19T00:00:00"/>
    <m/>
    <n v="73"/>
    <x v="0"/>
    <s v="Production Technician II"/>
    <s v="Michelle Williams"/>
    <s v="tamia.byrd@bilearner.com"/>
    <s v="Active"/>
    <n v="1"/>
    <n v="0"/>
    <x v="2"/>
    <s v="Full-Time"/>
    <m/>
    <x v="0"/>
    <x v="5"/>
    <s v="Field Operations"/>
    <d v="1987-09-16T00:00:00"/>
    <n v="38"/>
    <s v="China"/>
    <s v="Shanghai"/>
    <s v="Supervisor"/>
    <x v="0"/>
    <s v="Fully Meets"/>
    <x v="1"/>
    <n v="232800"/>
  </r>
  <r>
    <n v="2075"/>
    <s v="Oliver"/>
    <s v="Richardson"/>
    <d v="2018-10-30T00:00:00"/>
    <m/>
    <n v="83"/>
    <x v="0"/>
    <s v="Production Technician I"/>
    <s v="Vicki Ortega"/>
    <s v="oliver.richardson@bilearner.com"/>
    <s v="Active"/>
    <n v="1"/>
    <n v="0"/>
    <x v="0"/>
    <s v="Full-Time"/>
    <m/>
    <x v="0"/>
    <x v="5"/>
    <s v="Project Management - Con"/>
    <d v="1999-04-02T00:00:00"/>
    <n v="26"/>
    <s v="Germany"/>
    <s v="Cologne"/>
    <s v="Manager"/>
    <x v="0"/>
    <s v="Fully Meets"/>
    <x v="1"/>
    <n v="152400"/>
  </r>
  <r>
    <n v="2076"/>
    <s v="Nathalia"/>
    <s v="Larson"/>
    <d v="2021-12-07T00:00:00"/>
    <d v="2023-01-02T00:00:00"/>
    <n v="12"/>
    <x v="2"/>
    <s v="Production Technician I"/>
    <s v="David Simpson"/>
    <s v="nathalia.larson@bilearner.com"/>
    <s v="Active"/>
    <n v="1"/>
    <n v="0"/>
    <x v="1"/>
    <s v="Full-Time"/>
    <m/>
    <x v="0"/>
    <x v="5"/>
    <s v="Field Operations"/>
    <d v="1982-05-11T00:00:00"/>
    <n v="43"/>
    <s v="United Arab Emirates"/>
    <s v="Dubai"/>
    <s v="Project Manager"/>
    <x v="0"/>
    <s v="Fully Meets"/>
    <x v="1"/>
    <n v="117600"/>
  </r>
  <r>
    <n v="2077"/>
    <s v="Laurel"/>
    <s v="Chan"/>
    <d v="2020-11-18T00:00:00"/>
    <d v="2021-02-13T00:00:00"/>
    <n v="2"/>
    <x v="4"/>
    <s v="Production Technician I"/>
    <s v="Christina Serrano"/>
    <s v="laurel.chan@bilearner.com"/>
    <s v="Active"/>
    <n v="1"/>
    <n v="0"/>
    <x v="1"/>
    <s v="Temporary"/>
    <m/>
    <x v="0"/>
    <x v="5"/>
    <s v="General - Con"/>
    <d v="1995-11-22T00:00:00"/>
    <n v="29"/>
    <s v="Malta"/>
    <s v="Malta"/>
    <s v="Foreman"/>
    <x v="0"/>
    <s v="Fully Meets"/>
    <x v="1"/>
    <n v="104260"/>
  </r>
  <r>
    <n v="2078"/>
    <s v="Alejandra"/>
    <s v="Barnes"/>
    <d v="2018-09-26T00:00:00"/>
    <d v="2019-10-15T00:00:00"/>
    <n v="12"/>
    <x v="2"/>
    <s v="Production Technician I"/>
    <s v="Yolanda Sanders"/>
    <s v="alejandra.barnes@bilearner.com"/>
    <s v="Terminated"/>
    <n v="0"/>
    <n v="1"/>
    <x v="1"/>
    <s v="Temporary"/>
    <s v="Move/Relocation"/>
    <x v="1"/>
    <x v="5"/>
    <s v="Field Operations"/>
    <d v="1995-03-15T00:00:00"/>
    <n v="30"/>
    <s v="Malaysia"/>
    <s v="Johor"/>
    <s v="Laborer"/>
    <x v="0"/>
    <s v="Fully Meets"/>
    <x v="1"/>
    <n v="653900"/>
  </r>
  <r>
    <n v="2079"/>
    <s v="Emilio"/>
    <s v="Daniel"/>
    <d v="2022-06-19T00:00:00"/>
    <m/>
    <n v="39"/>
    <x v="1"/>
    <s v="Production Technician I"/>
    <s v="Michael Potts"/>
    <s v="emilio.daniel@bilearner.com"/>
    <s v="Active"/>
    <n v="1"/>
    <n v="0"/>
    <x v="2"/>
    <s v="Part-Time"/>
    <m/>
    <x v="0"/>
    <x v="5"/>
    <s v="General - Con"/>
    <d v="1997-03-13T00:00:00"/>
    <n v="28"/>
    <s v="Malaysia"/>
    <s v="Johor"/>
    <s v="Flagger"/>
    <x v="0"/>
    <s v="Fully Meets"/>
    <x v="1"/>
    <n v="99600"/>
  </r>
  <r>
    <n v="2080"/>
    <s v="Ellie"/>
    <s v="Robbins"/>
    <d v="2022-09-15T00:00:00"/>
    <d v="2023-02-14T00:00:00"/>
    <n v="4"/>
    <x v="4"/>
    <s v="Production Technician I"/>
    <s v="Alexander Martin"/>
    <s v="ellie.robbins@bilearner.com"/>
    <s v="Active"/>
    <n v="1"/>
    <n v="0"/>
    <x v="0"/>
    <s v="Temporary"/>
    <m/>
    <x v="0"/>
    <x v="5"/>
    <s v="Catv"/>
    <d v="1983-02-11T00:00:00"/>
    <n v="42"/>
    <s v="Malaysia"/>
    <s v="Johor"/>
    <s v="Supervisor"/>
    <x v="0"/>
    <s v="Fully Meets"/>
    <x v="1"/>
    <n v="36256"/>
  </r>
  <r>
    <n v="2081"/>
    <s v="Vicente"/>
    <s v="Hansen"/>
    <d v="2020-05-09T00:00:00"/>
    <m/>
    <n v="64"/>
    <x v="0"/>
    <s v="Production Technician I"/>
    <s v="Kaylee Gross"/>
    <s v="vicente.hansen@bilearner.com"/>
    <s v="Active"/>
    <n v="1"/>
    <n v="0"/>
    <x v="2"/>
    <s v="Temporary"/>
    <m/>
    <x v="0"/>
    <x v="5"/>
    <s v="Engineers"/>
    <d v="1996-10-22T00:00:00"/>
    <n v="28"/>
    <s v="China"/>
    <s v="Shanghai"/>
    <s v="Supervisor"/>
    <x v="0"/>
    <s v="Fully Meets"/>
    <x v="1"/>
    <n v="102000"/>
  </r>
  <r>
    <n v="2082"/>
    <s v="Jordan"/>
    <s v="Kemp"/>
    <d v="2021-02-17T00:00:00"/>
    <m/>
    <n v="55"/>
    <x v="1"/>
    <s v="Production Technician I"/>
    <s v="Antonio Hayes"/>
    <s v="jordan.kemp@bilearner.com"/>
    <s v="Active"/>
    <n v="1"/>
    <n v="0"/>
    <x v="0"/>
    <s v="Temporary"/>
    <m/>
    <x v="0"/>
    <x v="5"/>
    <s v="Field Operations"/>
    <d v="1998-04-14T00:00:00"/>
    <n v="27"/>
    <s v="India"/>
    <s v="Mumbai Andheri"/>
    <s v="Laborer"/>
    <x v="1"/>
    <s v="Fully Meets"/>
    <x v="1"/>
    <n v="152268"/>
  </r>
  <r>
    <n v="2083"/>
    <s v="Edith"/>
    <s v="Richard"/>
    <d v="2020-04-12T00:00:00"/>
    <m/>
    <n v="65"/>
    <x v="0"/>
    <s v="Production Technician I"/>
    <s v="Barbara Mendez"/>
    <s v="edith.richard@bilearner.com"/>
    <s v="Active"/>
    <n v="1"/>
    <n v="0"/>
    <x v="0"/>
    <s v="Temporary"/>
    <m/>
    <x v="0"/>
    <x v="5"/>
    <s v="Engineers"/>
    <d v="1978-05-24T00:00:00"/>
    <n v="47"/>
    <s v="India"/>
    <s v="Bangalore"/>
    <s v="Technician"/>
    <x v="0"/>
    <s v="Fully Meets"/>
    <x v="1"/>
    <n v="92950"/>
  </r>
  <r>
    <n v="2084"/>
    <s v="Dustin"/>
    <s v="Snow"/>
    <d v="2021-03-30T00:00:00"/>
    <m/>
    <n v="54"/>
    <x v="1"/>
    <s v="Production Technician I"/>
    <s v="Steven Phelps"/>
    <s v="dustin.snow@bilearner.com"/>
    <s v="Active"/>
    <n v="1"/>
    <n v="0"/>
    <x v="0"/>
    <s v="Full-Time"/>
    <m/>
    <x v="0"/>
    <x v="5"/>
    <s v="Sales &amp; Marketing"/>
    <d v="1979-10-14T00:00:00"/>
    <n v="45"/>
    <s v="Netherlands"/>
    <s v="Amsterdam"/>
    <s v="Assistant"/>
    <x v="0"/>
    <s v="Fully Meets"/>
    <x v="1"/>
    <n v="150000"/>
  </r>
  <r>
    <n v="2085"/>
    <s v="Layton"/>
    <s v="Goodwin"/>
    <d v="2019-05-05T00:00:00"/>
    <d v="2022-01-11T00:00:00"/>
    <n v="32"/>
    <x v="1"/>
    <s v="Production Technician I"/>
    <s v="Dana Parker"/>
    <s v="layton.goodwin@bilearner.com"/>
    <s v="Active"/>
    <n v="1"/>
    <n v="0"/>
    <x v="0"/>
    <s v="Full-Time"/>
    <m/>
    <x v="0"/>
    <x v="5"/>
    <s v="Engineers"/>
    <d v="1980-12-16T00:00:00"/>
    <n v="44"/>
    <s v="China"/>
    <s v="Shanghai"/>
    <s v="Engineer"/>
    <x v="0"/>
    <s v="Fully Meets"/>
    <x v="1"/>
    <n v="103200"/>
  </r>
  <r>
    <n v="2086"/>
    <s v="Eliza"/>
    <s v="Munoz"/>
    <d v="2021-05-31T00:00:00"/>
    <d v="2021-11-12T00:00:00"/>
    <n v="5"/>
    <x v="4"/>
    <s v="Production Technician I"/>
    <s v="Steven Short"/>
    <s v="eliza.munoz@bilearner.com"/>
    <s v="Active"/>
    <n v="1"/>
    <n v="0"/>
    <x v="0"/>
    <s v="Part-Time"/>
    <m/>
    <x v="0"/>
    <x v="5"/>
    <s v="General - Con"/>
    <d v="1980-04-06T00:00:00"/>
    <n v="45"/>
    <s v="Mauritius"/>
    <s v="Mauritius"/>
    <s v="Laborer"/>
    <x v="0"/>
    <s v="Fully Meets"/>
    <x v="1"/>
    <n v="49350"/>
  </r>
  <r>
    <n v="2087"/>
    <s v="Arianna"/>
    <s v="Durham"/>
    <d v="2019-11-21T00:00:00"/>
    <d v="2020-06-24T00:00:00"/>
    <n v="7"/>
    <x v="3"/>
    <s v="Production Technician I"/>
    <s v="Drew Hawkins"/>
    <s v="arianna.durham@bilearner.com"/>
    <s v="Active"/>
    <n v="1"/>
    <n v="0"/>
    <x v="2"/>
    <s v="Full-Time"/>
    <m/>
    <x v="0"/>
    <x v="5"/>
    <s v="Field Operations"/>
    <d v="1998-02-01T00:00:00"/>
    <n v="27"/>
    <s v="Malaysia"/>
    <s v="Johor"/>
    <s v="Laborer"/>
    <x v="0"/>
    <s v="Fully Meets"/>
    <x v="1"/>
    <n v="134460"/>
  </r>
  <r>
    <n v="2088"/>
    <s v="Lia"/>
    <s v="Orr"/>
    <d v="2019-07-19T00:00:00"/>
    <m/>
    <n v="74"/>
    <x v="0"/>
    <s v="Production Technician I"/>
    <s v="Wendy Adams"/>
    <s v="lia.orr@bilearner.com"/>
    <s v="Active"/>
    <n v="1"/>
    <n v="0"/>
    <x v="0"/>
    <s v="Full-Time"/>
    <m/>
    <x v="0"/>
    <x v="5"/>
    <s v="Yard (Material Handling)"/>
    <d v="1995-04-17T00:00:00"/>
    <n v="30"/>
    <s v="Mauritius"/>
    <s v="Mauritius"/>
    <s v="Coordinator"/>
    <x v="0"/>
    <s v="Fully Meets"/>
    <x v="1"/>
    <n v="267000"/>
  </r>
  <r>
    <n v="2089"/>
    <s v="Ethan"/>
    <s v="Rhodes"/>
    <d v="2018-12-29T00:00:00"/>
    <d v="2020-07-04T00:00:00"/>
    <n v="18"/>
    <x v="2"/>
    <s v="Production Technician I"/>
    <s v="Zachary Hanson"/>
    <s v="ethan.rhodes@bilearner.com"/>
    <s v="Active"/>
    <n v="1"/>
    <n v="0"/>
    <x v="0"/>
    <s v="Part-Time"/>
    <m/>
    <x v="0"/>
    <x v="3"/>
    <s v="Technology / It"/>
    <d v="1991-07-04T00:00:00"/>
    <n v="34"/>
    <s v="Ireland"/>
    <s v="Shannon"/>
    <s v="Director"/>
    <x v="0"/>
    <s v="Fully Meets"/>
    <x v="1"/>
    <n v="93240"/>
  </r>
  <r>
    <n v="2090"/>
    <s v="Alexis"/>
    <s v="Nielsen"/>
    <d v="2023-01-12T00:00:00"/>
    <m/>
    <n v="32"/>
    <x v="1"/>
    <s v="Production Technician II"/>
    <s v="Michelle Dickerson"/>
    <s v="alexis.nielsen@bilearner.com"/>
    <s v="Active"/>
    <n v="1"/>
    <n v="0"/>
    <x v="2"/>
    <s v="Full-Time"/>
    <m/>
    <x v="0"/>
    <x v="5"/>
    <s v="General - Sga"/>
    <d v="1979-05-27T00:00:00"/>
    <n v="46"/>
    <s v="Malaysia"/>
    <s v="Johor"/>
    <s v="Assistant"/>
    <x v="0"/>
    <s v="Fully Meets"/>
    <x v="1"/>
    <n v="309250.8"/>
  </r>
  <r>
    <n v="2091"/>
    <s v="Adalyn"/>
    <s v="Bass"/>
    <d v="2022-11-25T00:00:00"/>
    <m/>
    <n v="34"/>
    <x v="1"/>
    <s v="Production Technician II"/>
    <s v="Christopher Wallace"/>
    <s v="adalyn.bass@bilearner.com"/>
    <s v="Active"/>
    <n v="1"/>
    <n v="0"/>
    <x v="0"/>
    <s v="Part-Time"/>
    <m/>
    <x v="0"/>
    <x v="5"/>
    <s v="Field Operations"/>
    <d v="1992-03-18T00:00:00"/>
    <n v="33"/>
    <s v="Malaysia"/>
    <s v="Johor"/>
    <s v="Locator"/>
    <x v="0"/>
    <s v="Fully Meets"/>
    <x v="1"/>
    <n v="152718"/>
  </r>
  <r>
    <n v="2092"/>
    <s v="Hadley"/>
    <s v="Benson"/>
    <d v="2019-11-13T00:00:00"/>
    <m/>
    <n v="70"/>
    <x v="0"/>
    <s v="Production Technician II"/>
    <s v="Sean Jones"/>
    <s v="hadley.benson@bilearner.com"/>
    <s v="Active"/>
    <n v="1"/>
    <n v="0"/>
    <x v="2"/>
    <s v="Full-Time"/>
    <m/>
    <x v="0"/>
    <x v="5"/>
    <s v="Field Operations"/>
    <d v="1991-12-28T00:00:00"/>
    <n v="33"/>
    <s v="Malaysia"/>
    <s v="Johor"/>
    <s v="Laborer"/>
    <x v="0"/>
    <s v="Fully Meets"/>
    <x v="1"/>
    <n v="681924"/>
  </r>
  <r>
    <n v="2093"/>
    <s v="Carlee"/>
    <s v="Lang"/>
    <d v="2020-09-08T00:00:00"/>
    <d v="2022-08-24T00:00:00"/>
    <n v="23"/>
    <x v="2"/>
    <s v="Production Technician II"/>
    <s v="Harold Mccullough"/>
    <s v="carlee.lang@bilearner.com"/>
    <s v="Active"/>
    <n v="1"/>
    <n v="0"/>
    <x v="0"/>
    <s v="Temporary"/>
    <m/>
    <x v="0"/>
    <x v="5"/>
    <s v="General - Con"/>
    <d v="1992-11-16T00:00:00"/>
    <n v="32"/>
    <s v="Malaysia"/>
    <s v="Johor"/>
    <s v="Technician"/>
    <x v="0"/>
    <s v="Fully Meets"/>
    <x v="1"/>
    <n v="64020"/>
  </r>
  <r>
    <n v="2094"/>
    <s v="Eli"/>
    <s v="Flores"/>
    <d v="2019-06-16T00:00:00"/>
    <d v="2021-09-07T00:00:00"/>
    <n v="26"/>
    <x v="1"/>
    <s v="Production Technician II"/>
    <s v="Andrew Norton"/>
    <s v="eli.flores@bilearner.com"/>
    <s v="Active"/>
    <n v="1"/>
    <n v="0"/>
    <x v="2"/>
    <s v="Part-Time"/>
    <m/>
    <x v="0"/>
    <x v="5"/>
    <s v="Field Operations"/>
    <d v="1996-06-11T00:00:00"/>
    <n v="29"/>
    <s v="Malaysia"/>
    <s v="Johor"/>
    <s v="Groundman"/>
    <x v="0"/>
    <s v="Fully Meets"/>
    <x v="1"/>
    <n v="169008"/>
  </r>
  <r>
    <n v="2095"/>
    <s v="Lyric"/>
    <s v="Solomon"/>
    <d v="2023-07-14T00:00:00"/>
    <d v="2023-07-16T00:00:00"/>
    <n v="0"/>
    <x v="4"/>
    <s v="Production Technician II"/>
    <s v="Allen Mckinney"/>
    <s v="lyric.solomon@bilearner.com"/>
    <s v="Active"/>
    <n v="1"/>
    <n v="0"/>
    <x v="1"/>
    <s v="Full-Time"/>
    <m/>
    <x v="0"/>
    <x v="5"/>
    <s v="Project Management - Con"/>
    <d v="1968-10-27T00:00:00"/>
    <n v="56"/>
    <s v="Luxembourg"/>
    <s v="Luxembourg"/>
    <s v="Manager"/>
    <x v="0"/>
    <s v="Fully Meets"/>
    <x v="1"/>
    <n v="127041.8"/>
  </r>
  <r>
    <n v="2096"/>
    <s v="Jerome"/>
    <s v="Howard"/>
    <d v="2023-07-18T00:00:00"/>
    <m/>
    <n v="26"/>
    <x v="1"/>
    <s v="Production Technician II"/>
    <s v="Stephen Knight"/>
    <s v="jerome.howard@bilearner.com"/>
    <s v="Active"/>
    <n v="1"/>
    <n v="0"/>
    <x v="0"/>
    <s v="Full-Time"/>
    <m/>
    <x v="0"/>
    <x v="5"/>
    <s v="Field Operations"/>
    <d v="1993-09-20T00:00:00"/>
    <n v="32"/>
    <s v="Canada"/>
    <s v="Toronto"/>
    <s v="Construction Manager"/>
    <x v="0"/>
    <s v="Fully Meets"/>
    <x v="1"/>
    <n v="44391"/>
  </r>
  <r>
    <n v="2097"/>
    <s v="Parker"/>
    <s v="Fritz"/>
    <d v="2018-12-06T00:00:00"/>
    <d v="2019-04-09T00:00:00"/>
    <n v="4"/>
    <x v="4"/>
    <s v="Production Technician II"/>
    <s v="Kenneth Mathews"/>
    <s v="parker.fritz@bilearner.com"/>
    <s v="Active"/>
    <n v="1"/>
    <n v="0"/>
    <x v="2"/>
    <s v="Full-Time"/>
    <m/>
    <x v="0"/>
    <x v="5"/>
    <s v="Aerial"/>
    <d v="1995-11-23T00:00:00"/>
    <n v="29"/>
    <s v="Indonesia"/>
    <s v="Jakarta"/>
    <s v="Lineman"/>
    <x v="0"/>
    <s v="PIP"/>
    <x v="2"/>
    <n v="139200"/>
  </r>
  <r>
    <n v="2098"/>
    <s v="Phillip"/>
    <s v="Fuentes"/>
    <d v="2020-07-15T00:00:00"/>
    <m/>
    <n v="62"/>
    <x v="0"/>
    <s v="Production Technician II"/>
    <s v="Robert Mercado"/>
    <s v="phillip.fuentes@bilearner.com"/>
    <s v="Active"/>
    <n v="1"/>
    <n v="0"/>
    <x v="2"/>
    <s v="Temporary"/>
    <m/>
    <x v="0"/>
    <x v="5"/>
    <s v="Catv"/>
    <d v="1986-12-23T00:00:00"/>
    <n v="38"/>
    <s v="Luxembourg"/>
    <s v="Luxembourg"/>
    <s v="Laborer"/>
    <x v="0"/>
    <s v="PIP"/>
    <x v="3"/>
    <n v="218400"/>
  </r>
  <r>
    <n v="2099"/>
    <s v="Drake"/>
    <s v="Wiggins"/>
    <d v="2018-10-30T00:00:00"/>
    <m/>
    <n v="83"/>
    <x v="0"/>
    <s v="Production Technician I"/>
    <s v="Victor Graves DVM"/>
    <s v="drake.wiggins@bilearner.com"/>
    <s v="Active"/>
    <n v="1"/>
    <n v="0"/>
    <x v="1"/>
    <s v="Part-Time"/>
    <m/>
    <x v="0"/>
    <x v="5"/>
    <s v="General - Sga"/>
    <d v="1995-11-19T00:00:00"/>
    <n v="29"/>
    <s v="Poland"/>
    <s v="Lublin"/>
    <s v="Vp"/>
    <x v="0"/>
    <s v="PIP"/>
    <x v="0"/>
    <n v="73726"/>
  </r>
  <r>
    <n v="2100"/>
    <s v="Lucy"/>
    <s v="Santos"/>
    <d v="2022-09-13T00:00:00"/>
    <m/>
    <n v="36"/>
    <x v="1"/>
    <s v="Production Technician I"/>
    <s v="Tracey Jackson"/>
    <s v="lucy.santos@bilearner.com"/>
    <s v="Active"/>
    <n v="1"/>
    <n v="0"/>
    <x v="0"/>
    <s v="Temporary"/>
    <m/>
    <x v="0"/>
    <x v="5"/>
    <s v="Aerial"/>
    <d v="1992-10-21T00:00:00"/>
    <n v="32"/>
    <s v="Luxembourg"/>
    <s v="Luxembourg"/>
    <s v="Coordinator"/>
    <x v="0"/>
    <s v="Exceeds"/>
    <x v="0"/>
    <n v="275178"/>
  </r>
  <r>
    <n v="2101"/>
    <s v="Justice"/>
    <s v="Curry"/>
    <d v="2022-12-28T00:00:00"/>
    <d v="2023-05-13T00:00:00"/>
    <n v="4"/>
    <x v="4"/>
    <s v="Production Technician I"/>
    <s v="Sarah Carter"/>
    <s v="justice.curry@bilearner.com"/>
    <s v="Terminated"/>
    <n v="0"/>
    <n v="1"/>
    <x v="1"/>
    <s v="Temporary"/>
    <s v="Performance Issue"/>
    <x v="2"/>
    <x v="5"/>
    <s v="Fielders"/>
    <d v="1992-03-12T00:00:00"/>
    <n v="33"/>
    <s v="Luxembourg"/>
    <s v="Luxembourg"/>
    <s v="Engineer"/>
    <x v="0"/>
    <s v="PIP"/>
    <x v="3"/>
    <n v="352656"/>
  </r>
  <r>
    <n v="2102"/>
    <s v="Valeria"/>
    <s v="Zavala"/>
    <d v="2023-03-24T00:00:00"/>
    <m/>
    <n v="30"/>
    <x v="1"/>
    <s v="Production Technician I"/>
    <s v="Jose Harris"/>
    <s v="valeria.zavala@bilearner.com"/>
    <s v="Active"/>
    <n v="1"/>
    <n v="0"/>
    <x v="2"/>
    <s v="Part-Time"/>
    <m/>
    <x v="0"/>
    <x v="5"/>
    <s v="Field Operations"/>
    <d v="1992-12-09T00:00:00"/>
    <n v="32"/>
    <s v="Luxembourg"/>
    <s v="Luxembourg"/>
    <s v="Driller"/>
    <x v="0"/>
    <s v="Exceeds"/>
    <x v="2"/>
    <n v="96000.06"/>
  </r>
  <r>
    <n v="2103"/>
    <s v="Nola"/>
    <s v="Sellers"/>
    <d v="2020-10-02T00:00:00"/>
    <m/>
    <n v="60"/>
    <x v="0"/>
    <s v="Production Technician I"/>
    <s v="Stephen Lester"/>
    <s v="nola.sellers@bilearner.com"/>
    <s v="Active"/>
    <n v="1"/>
    <n v="0"/>
    <x v="0"/>
    <s v="Full-Time"/>
    <m/>
    <x v="0"/>
    <x v="5"/>
    <s v="Field Operations"/>
    <d v="1993-11-10T00:00:00"/>
    <n v="31"/>
    <s v="Singapore"/>
    <s v="Singapore"/>
    <s v="Construction Manager"/>
    <x v="0"/>
    <s v="Exceeds"/>
    <x v="3"/>
    <n v="287040"/>
  </r>
  <r>
    <n v="2104"/>
    <s v="Andre"/>
    <s v="Fields"/>
    <d v="2020-09-14T00:00:00"/>
    <m/>
    <n v="60"/>
    <x v="0"/>
    <s v="Production Technician I"/>
    <s v="Ana Trujillo"/>
    <s v="andre.fields@bilearner.com"/>
    <s v="Active"/>
    <n v="1"/>
    <n v="0"/>
    <x v="0"/>
    <s v="Temporary"/>
    <m/>
    <x v="0"/>
    <x v="5"/>
    <s v="Field Operations"/>
    <d v="1983-05-28T00:00:00"/>
    <n v="42"/>
    <s v="Ireland"/>
    <s v="Dublin George’s Quay"/>
    <s v="Laborer"/>
    <x v="0"/>
    <s v="Exceeds"/>
    <x v="2"/>
    <n v="111137"/>
  </r>
  <r>
    <n v="2105"/>
    <s v="Joel"/>
    <s v="Hanson"/>
    <d v="2020-01-19T00:00:00"/>
    <m/>
    <n v="68"/>
    <x v="0"/>
    <s v="Production Technician I"/>
    <s v="Jennifer Campbell"/>
    <s v="joel.hanson@bilearner.com"/>
    <s v="Active"/>
    <n v="1"/>
    <n v="0"/>
    <x v="2"/>
    <s v="Part-Time"/>
    <m/>
    <x v="0"/>
    <x v="5"/>
    <s v="General - Sga"/>
    <d v="1998-03-27T00:00:00"/>
    <n v="27"/>
    <s v="India"/>
    <s v="Mumbai Vikhroli"/>
    <s v="Supervisor"/>
    <x v="0"/>
    <s v="Needs Improvement"/>
    <x v="0"/>
    <n v="68988"/>
  </r>
  <r>
    <n v="2106"/>
    <s v="Tony"/>
    <s v="Mendoza"/>
    <d v="2019-04-14T00:00:00"/>
    <d v="2023-01-20T00:00:00"/>
    <n v="45"/>
    <x v="1"/>
    <s v="Production Technician I"/>
    <s v="Timothy Walters"/>
    <s v="tony.mendoza@bilearner.com"/>
    <s v="Active"/>
    <n v="1"/>
    <n v="0"/>
    <x v="0"/>
    <s v="Temporary"/>
    <m/>
    <x v="0"/>
    <x v="5"/>
    <s v="Wireline Construction"/>
    <d v="1982-06-24T00:00:00"/>
    <n v="43"/>
    <s v="United Kingdom"/>
    <s v="London"/>
    <s v="Foreman"/>
    <x v="1"/>
    <s v="Exceeds"/>
    <x v="2"/>
    <n v="83172"/>
  </r>
  <r>
    <n v="2107"/>
    <s v="Jacqueline"/>
    <s v="Black"/>
    <d v="2023-06-02T00:00:00"/>
    <d v="2023-07-24T00:00:00"/>
    <n v="1"/>
    <x v="4"/>
    <s v="Production Technician I"/>
    <s v="Jesse Gilmore"/>
    <s v="jacqueline.black@bilearner.com"/>
    <s v="Active"/>
    <n v="1"/>
    <n v="0"/>
    <x v="0"/>
    <s v="Temporary"/>
    <m/>
    <x v="0"/>
    <x v="5"/>
    <s v="Field Operations"/>
    <d v="1972-05-02T00:00:00"/>
    <n v="53"/>
    <s v="Germany"/>
    <s v="Cologne"/>
    <s v="Project Manager"/>
    <x v="0"/>
    <s v="Exceeds"/>
    <x v="4"/>
    <n v="117000"/>
  </r>
  <r>
    <n v="2108"/>
    <s v="Denise"/>
    <s v="Mccullough"/>
    <d v="2022-05-09T00:00:00"/>
    <d v="2023-01-03T00:00:00"/>
    <n v="7"/>
    <x v="3"/>
    <s v="Production Technician I"/>
    <s v="Austin Brown"/>
    <s v="denise.mccullough@bilearner.com"/>
    <s v="Terminated"/>
    <n v="0"/>
    <n v="1"/>
    <x v="2"/>
    <s v="Temporary"/>
    <s v="Performance Issue"/>
    <x v="2"/>
    <x v="5"/>
    <s v="Field Operations"/>
    <d v="1973-05-12T00:00:00"/>
    <n v="52"/>
    <s v="United Kingdom"/>
    <s v="London"/>
    <s v="Driller"/>
    <x v="0"/>
    <s v="Needs Improvement"/>
    <x v="2"/>
    <n v="94716"/>
  </r>
  <r>
    <n v="2109"/>
    <s v="Zain"/>
    <s v="Tanner"/>
    <d v="2021-02-23T00:00:00"/>
    <m/>
    <n v="55"/>
    <x v="1"/>
    <s v="Production Technician I"/>
    <s v="Jeremiah Harper"/>
    <s v="zain.tanner@bilearner.com"/>
    <s v="Active"/>
    <n v="1"/>
    <n v="0"/>
    <x v="2"/>
    <s v="Part-Time"/>
    <m/>
    <x v="0"/>
    <x v="5"/>
    <s v="Field Operations"/>
    <d v="1978-11-10T00:00:00"/>
    <n v="46"/>
    <s v="Netherlands"/>
    <s v="Eemnes"/>
    <s v="Tower Hand"/>
    <x v="0"/>
    <s v="Exceeds"/>
    <x v="3"/>
    <n v="39578"/>
  </r>
  <r>
    <n v="2110"/>
    <s v="Richard"/>
    <s v="Deleon"/>
    <d v="2021-06-04T00:00:00"/>
    <m/>
    <n v="52"/>
    <x v="1"/>
    <s v="Production Technician I"/>
    <s v="Jessica Shaffer"/>
    <s v="richard.deleon@bilearner.com"/>
    <s v="Active"/>
    <n v="1"/>
    <n v="0"/>
    <x v="0"/>
    <s v="Temporary"/>
    <m/>
    <x v="0"/>
    <x v="5"/>
    <s v="General - Sga"/>
    <d v="1984-01-30T00:00:00"/>
    <n v="41"/>
    <s v="Poland"/>
    <s v="Warsaw"/>
    <s v="Vp"/>
    <x v="0"/>
    <s v="Exceeds"/>
    <x v="0"/>
    <n v="549996"/>
  </r>
  <r>
    <n v="2111"/>
    <s v="Carmelo"/>
    <s v="Hayden"/>
    <d v="2022-03-29T00:00:00"/>
    <d v="2022-07-30T00:00:00"/>
    <n v="4"/>
    <x v="4"/>
    <s v="Production Technician I"/>
    <s v="Sharon Salas"/>
    <s v="carmelo.hayden@bilearner.com"/>
    <s v="Active"/>
    <n v="1"/>
    <n v="0"/>
    <x v="1"/>
    <s v="Temporary"/>
    <m/>
    <x v="0"/>
    <x v="5"/>
    <s v="General - Con"/>
    <d v="1984-03-02T00:00:00"/>
    <n v="41"/>
    <s v="Hungary"/>
    <s v="Budapest"/>
    <s v="Lineman"/>
    <x v="0"/>
    <s v="Needs Improvement"/>
    <x v="3"/>
    <n v="600984"/>
  </r>
  <r>
    <n v="2112"/>
    <s v="Emilio"/>
    <s v="Pierce"/>
    <d v="2019-07-30T00:00:00"/>
    <d v="2020-01-21T00:00:00"/>
    <n v="5"/>
    <x v="4"/>
    <s v="Production Technician I"/>
    <s v="Cristina Davis"/>
    <s v="emilio.pierce@bilearner.com"/>
    <s v="Active"/>
    <n v="1"/>
    <n v="0"/>
    <x v="2"/>
    <s v="Temporary"/>
    <m/>
    <x v="0"/>
    <x v="5"/>
    <s v="Engineers"/>
    <d v="1976-07-02T00:00:00"/>
    <n v="49"/>
    <s v="Jersey"/>
    <s v="Jersey"/>
    <s v="Technician"/>
    <x v="0"/>
    <s v="Exceeds"/>
    <x v="0"/>
    <n v="991900"/>
  </r>
  <r>
    <n v="2113"/>
    <s v="Emerson"/>
    <s v="Wood"/>
    <d v="2020-07-09T00:00:00"/>
    <d v="2022-12-10T00:00:00"/>
    <n v="29"/>
    <x v="1"/>
    <s v="Production Technician I"/>
    <s v="Lisa Manning"/>
    <s v="emerson.wood@bilearner.com"/>
    <s v="Active"/>
    <n v="1"/>
    <n v="0"/>
    <x v="2"/>
    <s v="Full-Time"/>
    <m/>
    <x v="0"/>
    <x v="5"/>
    <s v="General - Con"/>
    <d v="1972-07-03T00:00:00"/>
    <n v="53"/>
    <s v="Poland"/>
    <s v="Wroclaw"/>
    <s v="Clerk"/>
    <x v="0"/>
    <s v="Exceeds"/>
    <x v="2"/>
    <n v="835658.04"/>
  </r>
  <r>
    <n v="2114"/>
    <s v="Abagail"/>
    <s v="Moran"/>
    <d v="2019-08-24T00:00:00"/>
    <m/>
    <n v="73"/>
    <x v="0"/>
    <s v="Production Technician II"/>
    <s v="Caitlin Stokes"/>
    <s v="abagail.moran@bilearner.com"/>
    <s v="Active"/>
    <n v="1"/>
    <n v="0"/>
    <x v="0"/>
    <s v="Part-Time"/>
    <m/>
    <x v="0"/>
    <x v="5"/>
    <s v="Engineers"/>
    <d v="1899-12-31T00:00:00"/>
    <n v="125"/>
    <s v="Poland"/>
    <s v="Warsaw"/>
    <s v="Project Manager"/>
    <x v="0"/>
    <s v="Exceeds"/>
    <x v="0"/>
    <n v="62650"/>
  </r>
  <r>
    <n v="2115"/>
    <s v="Nikhil"/>
    <s v="Cummings"/>
    <d v="2019-04-15T00:00:00"/>
    <d v="2023-05-10T00:00:00"/>
    <n v="48"/>
    <x v="1"/>
    <s v="Production Technician II"/>
    <s v="Kristin White"/>
    <s v="nikhil.cummings@bilearner.com"/>
    <s v="Active"/>
    <n v="1"/>
    <n v="0"/>
    <x v="0"/>
    <s v="Part-Time"/>
    <m/>
    <x v="0"/>
    <x v="5"/>
    <s v="Billable Consultants"/>
    <d v="1975-03-07T00:00:00"/>
    <n v="50"/>
    <s v="India"/>
    <s v="Bangalore"/>
    <s v="Engineer"/>
    <x v="0"/>
    <s v="Exceeds"/>
    <x v="2"/>
    <n v="679522.92"/>
  </r>
  <r>
    <n v="2116"/>
    <s v="Stanley"/>
    <s v="Bowen"/>
    <d v="2021-08-21T00:00:00"/>
    <m/>
    <n v="49"/>
    <x v="1"/>
    <s v="Production Technician II"/>
    <s v="David Cook"/>
    <s v="stanley.bowen@bilearner.com"/>
    <s v="Active"/>
    <n v="1"/>
    <n v="0"/>
    <x v="2"/>
    <s v="Full-Time"/>
    <m/>
    <x v="0"/>
    <x v="5"/>
    <s v="Engineers"/>
    <d v="1977-08-17T00:00:00"/>
    <n v="48"/>
    <s v="Ireland"/>
    <s v="Dublin George’s Quay"/>
    <s v="Engineer"/>
    <x v="0"/>
    <s v="Needs Improvement"/>
    <x v="0"/>
    <n v="860760"/>
  </r>
  <r>
    <n v="2117"/>
    <s v="Terrell"/>
    <s v="Hanna"/>
    <d v="2020-06-22T00:00:00"/>
    <m/>
    <n v="63"/>
    <x v="0"/>
    <s v="Production Technician II"/>
    <s v="Blake Proctor"/>
    <s v="terrell.hanna@bilearner.com"/>
    <s v="Active"/>
    <n v="1"/>
    <n v="0"/>
    <x v="1"/>
    <s v="Full-Time"/>
    <m/>
    <x v="0"/>
    <x v="5"/>
    <s v="Field Operations"/>
    <d v="1975-12-12T00:00:00"/>
    <n v="49"/>
    <s v="Ireland"/>
    <s v="Shannon"/>
    <s v="Laborer"/>
    <x v="0"/>
    <s v="Exceeds"/>
    <x v="2"/>
    <n v="106210"/>
  </r>
  <r>
    <n v="2118"/>
    <s v="Dale"/>
    <s v="Mendoza"/>
    <d v="2020-01-28T00:00:00"/>
    <m/>
    <n v="68"/>
    <x v="0"/>
    <s v="Production Technician II"/>
    <s v="Sherry Le"/>
    <s v="dale.mendoza@bilearner.com"/>
    <s v="Active"/>
    <n v="1"/>
    <n v="0"/>
    <x v="2"/>
    <s v="Temporary"/>
    <m/>
    <x v="0"/>
    <x v="5"/>
    <s v="Project Management - Eng"/>
    <d v="1985-01-02T00:00:00"/>
    <n v="40"/>
    <s v="India"/>
    <s v="Mumbai Andheri"/>
    <s v="Coordinator"/>
    <x v="0"/>
    <s v="Exceeds"/>
    <x v="3"/>
    <n v="73950"/>
  </r>
  <r>
    <n v="2119"/>
    <s v="Marcos"/>
    <s v="Carey"/>
    <d v="2019-03-29T00:00:00"/>
    <m/>
    <n v="78"/>
    <x v="0"/>
    <s v="Production Technician II"/>
    <s v="Susan Smith"/>
    <s v="marcos.carey@bilearner.com"/>
    <s v="Active"/>
    <n v="1"/>
    <n v="0"/>
    <x v="2"/>
    <s v="Temporary"/>
    <m/>
    <x v="0"/>
    <x v="5"/>
    <s v="General - Con"/>
    <d v="1999-08-13T00:00:00"/>
    <n v="26"/>
    <s v="Singapore"/>
    <s v="Singapore"/>
    <s v="Foreman"/>
    <x v="0"/>
    <s v="Exceeds"/>
    <x v="3"/>
    <n v="57688"/>
  </r>
  <r>
    <n v="2120"/>
    <s v="Simeon"/>
    <s v="Pittman"/>
    <d v="2018-10-05T00:00:00"/>
    <m/>
    <n v="84"/>
    <x v="0"/>
    <s v="Production Technician II"/>
    <s v="William Waters"/>
    <s v="simeon.pittman@bilearner.com"/>
    <s v="Active"/>
    <n v="1"/>
    <n v="0"/>
    <x v="0"/>
    <s v="Full-Time"/>
    <m/>
    <x v="0"/>
    <x v="5"/>
    <s v="Wireline Construction"/>
    <d v="1996-06-04T00:00:00"/>
    <n v="29"/>
    <s v="Cyprus"/>
    <s v="Limassol"/>
    <s v="Lineman"/>
    <x v="0"/>
    <s v="Needs Improvement"/>
    <x v="2"/>
    <n v="601393.92000000004"/>
  </r>
  <r>
    <n v="2121"/>
    <s v="Jenna"/>
    <s v="Cochran"/>
    <d v="2020-08-20T00:00:00"/>
    <m/>
    <n v="61"/>
    <x v="0"/>
    <s v="Production Technician II"/>
    <s v="Angel Rhodes"/>
    <s v="jenna.cochran@bilearner.com"/>
    <s v="Active"/>
    <n v="1"/>
    <n v="0"/>
    <x v="2"/>
    <s v="Full-Time"/>
    <m/>
    <x v="0"/>
    <x v="5"/>
    <s v="Splicing"/>
    <d v="1899-12-31T00:00:00"/>
    <n v="125"/>
    <s v="Netherlands"/>
    <s v="Amsterdam"/>
    <s v="Splicer"/>
    <x v="0"/>
    <s v="Exceeds"/>
    <x v="3"/>
    <n v="136800"/>
  </r>
  <r>
    <n v="2122"/>
    <s v="Tia"/>
    <s v="Kent"/>
    <d v="2021-06-11T00:00:00"/>
    <d v="2022-11-14T00:00:00"/>
    <n v="17"/>
    <x v="2"/>
    <s v="Production Technician I"/>
    <s v="William Thomas"/>
    <s v="tia.kent@bilearner.com"/>
    <s v="Active"/>
    <n v="1"/>
    <n v="0"/>
    <x v="1"/>
    <s v="Temporary"/>
    <m/>
    <x v="0"/>
    <x v="5"/>
    <s v="General - Con"/>
    <d v="1997-11-27T00:00:00"/>
    <n v="27"/>
    <s v="Mauritius"/>
    <s v="Mauritius"/>
    <s v="Locator"/>
    <x v="0"/>
    <s v="Needs Improvement"/>
    <x v="3"/>
    <n v="116400"/>
  </r>
  <r>
    <n v="2123"/>
    <s v="Chace"/>
    <s v="Farley"/>
    <d v="2021-09-10T00:00:00"/>
    <m/>
    <n v="48"/>
    <x v="1"/>
    <s v="Production Technician I"/>
    <s v="Jackie Tran"/>
    <s v="chace.farley@bilearner.com"/>
    <s v="Active"/>
    <n v="1"/>
    <n v="0"/>
    <x v="0"/>
    <s v="Temporary"/>
    <m/>
    <x v="0"/>
    <x v="5"/>
    <s v="Catv"/>
    <d v="1899-12-31T00:00:00"/>
    <n v="125"/>
    <s v="Ireland"/>
    <s v="Dublin George’s Quay"/>
    <s v="Project Manager"/>
    <x v="0"/>
    <s v="Exceeds"/>
    <x v="2"/>
    <n v="59880"/>
  </r>
  <r>
    <n v="2124"/>
    <s v="Spencer"/>
    <s v="Hicks"/>
    <d v="2023-02-21T00:00:00"/>
    <d v="2023-07-09T00:00:00"/>
    <n v="4"/>
    <x v="4"/>
    <s v="Production Technician I"/>
    <s v="Kristin Lee"/>
    <s v="spencer.hicks@bilearner.com"/>
    <s v="Terminated"/>
    <n v="0"/>
    <n v="1"/>
    <x v="0"/>
    <s v="Temporary"/>
    <s v="Early release of contract"/>
    <x v="2"/>
    <x v="5"/>
    <s v="Wireline Construction"/>
    <d v="1980-01-10T00:00:00"/>
    <n v="45"/>
    <s v="India"/>
    <s v="Mumbai Vikhroli"/>
    <s v="Laborer"/>
    <x v="0"/>
    <s v="Exceeds"/>
    <x v="2"/>
    <n v="459204"/>
  </r>
  <r>
    <n v="2125"/>
    <s v="Leslie"/>
    <s v="Zamora"/>
    <d v="2019-08-09T00:00:00"/>
    <m/>
    <n v="73"/>
    <x v="0"/>
    <s v="Production Technician I"/>
    <s v="Sean Ayers"/>
    <s v="leslie.zamora@bilearner.com"/>
    <s v="Active"/>
    <n v="1"/>
    <n v="0"/>
    <x v="1"/>
    <s v="Part-Time"/>
    <m/>
    <x v="0"/>
    <x v="5"/>
    <s v="Engineers"/>
    <d v="1992-08-07T00:00:00"/>
    <n v="33"/>
    <s v="Netherlands"/>
    <s v="Eemnes"/>
    <s v="Project Manager"/>
    <x v="0"/>
    <s v="Exceeds"/>
    <x v="0"/>
    <n v="200688"/>
  </r>
  <r>
    <n v="2126"/>
    <s v="Chasity"/>
    <s v="Kennedy"/>
    <d v="2021-03-08T00:00:00"/>
    <d v="2022-10-07T00:00:00"/>
    <n v="18"/>
    <x v="2"/>
    <s v="Production Technician I"/>
    <s v="Steven Logan"/>
    <s v="chasity.kennedy@bilearner.com"/>
    <s v="Active"/>
    <n v="1"/>
    <n v="0"/>
    <x v="2"/>
    <s v="Temporary"/>
    <m/>
    <x v="0"/>
    <x v="3"/>
    <s v="Technology / It"/>
    <d v="1992-08-07T00:00:00"/>
    <n v="33"/>
    <s v="India"/>
    <s v="New Delhi"/>
    <s v="Helpdesk"/>
    <x v="0"/>
    <s v="PIP"/>
    <x v="4"/>
    <n v="71877"/>
  </r>
  <r>
    <n v="2127"/>
    <s v="Makena"/>
    <s v="Benitez"/>
    <d v="2019-07-20T00:00:00"/>
    <m/>
    <n v="74"/>
    <x v="0"/>
    <s v="Production Technician I"/>
    <s v="Pamela Davis"/>
    <s v="makena.benitez@bilearner.com"/>
    <s v="Active"/>
    <n v="1"/>
    <n v="0"/>
    <x v="0"/>
    <s v="Part-Time"/>
    <m/>
    <x v="0"/>
    <x v="5"/>
    <s v="Field Operations"/>
    <d v="2005-04-24T00:00:00"/>
    <n v="20"/>
    <s v="Singapore"/>
    <s v="Singapore"/>
    <s v="Foreman"/>
    <x v="0"/>
    <s v="Needs Improvement"/>
    <x v="0"/>
    <n v="61845"/>
  </r>
  <r>
    <n v="2128"/>
    <s v="Remington"/>
    <s v="Walton"/>
    <d v="2023-03-27T00:00:00"/>
    <m/>
    <n v="30"/>
    <x v="1"/>
    <s v="Production Technician I"/>
    <s v="Catherine Lane"/>
    <s v="remington.walton@bilearner.com"/>
    <s v="Active"/>
    <n v="1"/>
    <n v="0"/>
    <x v="1"/>
    <s v="Temporary"/>
    <m/>
    <x v="0"/>
    <x v="5"/>
    <s v="Field Operations"/>
    <d v="1989-09-10T00:00:00"/>
    <n v="36"/>
    <s v="India"/>
    <s v="Mumbai Vikhroli"/>
    <s v="Foreman"/>
    <x v="0"/>
    <s v="Needs Improvement"/>
    <x v="2"/>
    <n v="37817"/>
  </r>
  <r>
    <n v="2129"/>
    <s v="Raina"/>
    <s v="Best"/>
    <d v="2019-10-07T00:00:00"/>
    <m/>
    <n v="71"/>
    <x v="0"/>
    <s v="Production Technician I"/>
    <s v="Samantha Alexander"/>
    <s v="raina.best@bilearner.com"/>
    <s v="Active"/>
    <n v="1"/>
    <n v="0"/>
    <x v="2"/>
    <s v="Temporary"/>
    <m/>
    <x v="0"/>
    <x v="5"/>
    <s v="Field Operations"/>
    <d v="1994-02-24T00:00:00"/>
    <n v="31"/>
    <s v="Ireland"/>
    <s v="Dublin George’s Quay"/>
    <s v="Technician"/>
    <x v="1"/>
    <s v="Needs Improvement"/>
    <x v="2"/>
    <n v="50700"/>
  </r>
  <r>
    <n v="2130"/>
    <s v="Paulina"/>
    <s v="Henderson"/>
    <d v="2022-12-13T00:00:00"/>
    <m/>
    <n v="33"/>
    <x v="1"/>
    <s v="Production Technician I"/>
    <s v="Jade Quinn"/>
    <s v="paulina.henderson@bilearner.com"/>
    <s v="Active"/>
    <n v="1"/>
    <n v="0"/>
    <x v="0"/>
    <s v="Part-Time"/>
    <m/>
    <x v="0"/>
    <x v="5"/>
    <s v="Field Operations"/>
    <d v="1998-03-20T00:00:00"/>
    <n v="27"/>
    <s v="Malta"/>
    <s v="Malta"/>
    <s v="Tower Hand"/>
    <x v="0"/>
    <s v="Needs Improvement"/>
    <x v="4"/>
    <n v="162630"/>
  </r>
  <r>
    <n v="2131"/>
    <s v="Kaiya"/>
    <s v="Marsh"/>
    <d v="2020-06-06T00:00:00"/>
    <d v="2022-03-12T00:00:00"/>
    <n v="21"/>
    <x v="2"/>
    <s v="Production Technician I"/>
    <s v="John Harvey"/>
    <s v="kaiya.marsh@bilearner.com"/>
    <s v="Terminated"/>
    <n v="0"/>
    <n v="1"/>
    <x v="2"/>
    <s v="Part-Time"/>
    <s v="Move/Relocation"/>
    <x v="1"/>
    <x v="5"/>
    <s v="Field Operations"/>
    <d v="1995-11-18T00:00:00"/>
    <n v="29"/>
    <s v="Poland"/>
    <s v="Krakow"/>
    <s v="Laborer"/>
    <x v="0"/>
    <s v="Needs Improvement"/>
    <x v="0"/>
    <n v="999996"/>
  </r>
  <r>
    <n v="2132"/>
    <s v="Scarlett"/>
    <s v="Brooks"/>
    <d v="2022-04-25T00:00:00"/>
    <m/>
    <n v="41"/>
    <x v="1"/>
    <s v="Production Technician I"/>
    <s v="Christine Campbell"/>
    <s v="scarlett.brooks@bilearner.com"/>
    <s v="Active"/>
    <n v="1"/>
    <n v="0"/>
    <x v="1"/>
    <s v="Full-Time"/>
    <m/>
    <x v="0"/>
    <x v="5"/>
    <s v="Fielders"/>
    <d v="1993-08-20T00:00:00"/>
    <n v="32"/>
    <s v="Poland"/>
    <s v="Lublin"/>
    <s v="Technician"/>
    <x v="0"/>
    <s v="Needs Improvement"/>
    <x v="2"/>
    <n v="368659.20000000001"/>
  </r>
  <r>
    <n v="2133"/>
    <s v="Makhi"/>
    <s v="Kramer"/>
    <d v="2020-07-28T00:00:00"/>
    <m/>
    <n v="62"/>
    <x v="0"/>
    <s v="Production Technician I"/>
    <s v="Adriana Wood"/>
    <s v="makhi.kramer@bilearner.com"/>
    <s v="Active"/>
    <n v="1"/>
    <n v="0"/>
    <x v="0"/>
    <s v="Full-Time"/>
    <m/>
    <x v="0"/>
    <x v="5"/>
    <s v="Field Operations"/>
    <d v="1986-10-08T00:00:00"/>
    <n v="38"/>
    <s v="United Kingdom"/>
    <s v="London"/>
    <s v="Tower Hand"/>
    <x v="0"/>
    <s v="PIP"/>
    <x v="4"/>
    <n v="420000"/>
  </r>
  <r>
    <n v="2134"/>
    <s v="Beatrice"/>
    <s v="Faulkner"/>
    <d v="2022-02-28T00:00:00"/>
    <d v="2023-05-31T00:00:00"/>
    <n v="15"/>
    <x v="2"/>
    <s v="Production Technician I"/>
    <s v="Vanessa Garcia"/>
    <s v="beatrice.faulkner@bilearner.com"/>
    <s v="Active"/>
    <n v="1"/>
    <n v="0"/>
    <x v="2"/>
    <s v="Temporary"/>
    <m/>
    <x v="0"/>
    <x v="5"/>
    <s v="Aerial"/>
    <d v="2000-10-31T00:00:00"/>
    <n v="24"/>
    <s v="Singapore"/>
    <s v="Singapore"/>
    <s v="Foreman"/>
    <x v="0"/>
    <s v="Exceeds"/>
    <x v="2"/>
    <n v="170205.6"/>
  </r>
  <r>
    <n v="2135"/>
    <s v="Valeria"/>
    <s v="Mayo"/>
    <d v="2021-10-25T00:00:00"/>
    <d v="2023-02-18T00:00:00"/>
    <n v="15"/>
    <x v="2"/>
    <s v="Production Technician I"/>
    <s v="Shaun Barr"/>
    <s v="valeria.mayo@bilearner.com"/>
    <s v="Active"/>
    <n v="1"/>
    <n v="0"/>
    <x v="0"/>
    <s v="Part-Time"/>
    <m/>
    <x v="0"/>
    <x v="5"/>
    <s v="Engineers"/>
    <d v="1997-02-24T00:00:00"/>
    <n v="28"/>
    <s v="China"/>
    <s v="Foshan"/>
    <s v="Technician"/>
    <x v="0"/>
    <s v="Exceeds"/>
    <x v="2"/>
    <n v="69838"/>
  </r>
  <r>
    <n v="2136"/>
    <s v="Darrell"/>
    <s v="Vaughan"/>
    <d v="2018-09-12T00:00:00"/>
    <d v="2020-07-11T00:00:00"/>
    <n v="21"/>
    <x v="2"/>
    <s v="Production Technician I"/>
    <s v="Elizabeth Ray"/>
    <s v="darrell.vaughan@bilearner.com"/>
    <s v="Active"/>
    <n v="1"/>
    <n v="0"/>
    <x v="2"/>
    <s v="Part-Time"/>
    <m/>
    <x v="0"/>
    <x v="5"/>
    <s v="Underground"/>
    <d v="1990-05-25T00:00:00"/>
    <n v="35"/>
    <s v="Singapore"/>
    <s v="Singapore"/>
    <s v="Labor"/>
    <x v="0"/>
    <s v="Exceeds"/>
    <x v="4"/>
    <n v="532296"/>
  </r>
  <r>
    <n v="2137"/>
    <s v="Carlos"/>
    <s v="Murphy"/>
    <d v="2022-12-31T00:00:00"/>
    <d v="2023-01-15T00:00:00"/>
    <n v="0"/>
    <x v="4"/>
    <s v="Production Technician II"/>
    <s v="Joseph Guerra"/>
    <s v="carlos.murphy@bilearner.com"/>
    <s v="Terminated"/>
    <n v="0"/>
    <n v="1"/>
    <x v="0"/>
    <s v="Full-Time"/>
    <s v="End of Contract"/>
    <x v="1"/>
    <x v="5"/>
    <s v="General - Con"/>
    <d v="1987-06-15T00:00:00"/>
    <n v="38"/>
    <s v="United Kingdom"/>
    <s v="London"/>
    <s v="Laborer"/>
    <x v="0"/>
    <s v="Exceeds"/>
    <x v="3"/>
    <n v="110643.6"/>
  </r>
  <r>
    <n v="2138"/>
    <s v="Wilson"/>
    <s v="Sloan"/>
    <d v="2021-11-04T00:00:00"/>
    <d v="2023-06-10T00:00:00"/>
    <n v="19"/>
    <x v="2"/>
    <s v="Production Technician II"/>
    <s v="Charles Castillo"/>
    <s v="wilson.sloan@bilearner.com"/>
    <s v="Active"/>
    <n v="1"/>
    <n v="0"/>
    <x v="0"/>
    <s v="Temporary"/>
    <m/>
    <x v="0"/>
    <x v="5"/>
    <s v="Project Management - Con"/>
    <d v="1984-06-29T00:00:00"/>
    <n v="41"/>
    <s v="India"/>
    <s v="Bangalore"/>
    <s v="Evp"/>
    <x v="0"/>
    <s v="Exceeds"/>
    <x v="2"/>
    <n v="81600"/>
  </r>
  <r>
    <n v="2139"/>
    <s v="Kaleb"/>
    <s v="Elliott"/>
    <d v="2020-05-05T00:00:00"/>
    <m/>
    <n v="65"/>
    <x v="0"/>
    <s v="Production Technician II"/>
    <s v="Laura Fernandez"/>
    <s v="kaleb.elliott@bilearner.com"/>
    <s v="Active"/>
    <n v="1"/>
    <n v="0"/>
    <x v="2"/>
    <s v="Full-Time"/>
    <m/>
    <x v="0"/>
    <x v="5"/>
    <s v="Aerial"/>
    <d v="2000-08-17T00:00:00"/>
    <n v="25"/>
    <s v="China"/>
    <s v="Beijing"/>
    <s v="Laborer"/>
    <x v="0"/>
    <s v="Exceeds"/>
    <x v="2"/>
    <n v="730800"/>
  </r>
  <r>
    <n v="2140"/>
    <s v="Harley"/>
    <s v="Jones"/>
    <d v="2020-12-08T00:00:00"/>
    <m/>
    <n v="57"/>
    <x v="1"/>
    <s v="Production Technician II"/>
    <s v="Christine Bryant"/>
    <s v="harley.jones@bilearner.com"/>
    <s v="Active"/>
    <n v="1"/>
    <n v="0"/>
    <x v="0"/>
    <s v="Part-Time"/>
    <m/>
    <x v="0"/>
    <x v="5"/>
    <s v="Engineers"/>
    <d v="1986-01-04T00:00:00"/>
    <n v="39"/>
    <s v="United Kingdom"/>
    <s v="Reading"/>
    <s v="Supervisor"/>
    <x v="0"/>
    <s v="Exceeds"/>
    <x v="2"/>
    <n v="67920"/>
  </r>
  <r>
    <n v="2141"/>
    <s v="Casey"/>
    <s v="Dixon"/>
    <d v="2018-09-29T00:00:00"/>
    <d v="2023-05-20T00:00:00"/>
    <n v="55"/>
    <x v="1"/>
    <s v="Production Technician II"/>
    <s v="Andrea Simmons"/>
    <s v="casey.dixon@bilearner.com"/>
    <s v="Active"/>
    <n v="1"/>
    <n v="0"/>
    <x v="0"/>
    <s v="Full-Time"/>
    <m/>
    <x v="0"/>
    <x v="5"/>
    <s v="Aerial"/>
    <d v="1986-06-22T00:00:00"/>
    <n v="39"/>
    <s v="Bulgaria"/>
    <s v="Sofia"/>
    <s v="Foreman"/>
    <x v="0"/>
    <s v="Exceeds"/>
    <x v="2"/>
    <n v="85680"/>
  </r>
  <r>
    <n v="2142"/>
    <s v="Josue"/>
    <s v="Gentry"/>
    <d v="2020-01-09T00:00:00"/>
    <d v="2020-11-02T00:00:00"/>
    <n v="9"/>
    <x v="3"/>
    <s v="Production Technician II"/>
    <s v="Jill Hubbard"/>
    <s v="josue.gentry@bilearner.com"/>
    <s v="Active"/>
    <n v="1"/>
    <n v="0"/>
    <x v="0"/>
    <s v="Temporary"/>
    <m/>
    <x v="0"/>
    <x v="5"/>
    <s v="Engineers"/>
    <d v="1980-09-09T00:00:00"/>
    <n v="45"/>
    <s v="Mauritius"/>
    <s v="Mauritius"/>
    <s v="Engineer"/>
    <x v="0"/>
    <s v="Exceeds"/>
    <x v="2"/>
    <n v="87864"/>
  </r>
  <r>
    <n v="2143"/>
    <s v="Adelaide"/>
    <s v="Meyer"/>
    <d v="2020-07-01T00:00:00"/>
    <d v="2022-10-31T00:00:00"/>
    <n v="27"/>
    <x v="1"/>
    <s v="Production Technician II"/>
    <s v="Jessica Morales"/>
    <s v="adelaide.meyer@bilearner.com"/>
    <s v="Terminated"/>
    <n v="0"/>
    <n v="1"/>
    <x v="0"/>
    <s v="Temporary"/>
    <s v="End of Contract"/>
    <x v="1"/>
    <x v="5"/>
    <s v="Yard (Material Handling)"/>
    <d v="1979-01-12T00:00:00"/>
    <n v="46"/>
    <s v="Singapore"/>
    <s v="Singapore"/>
    <s v="Coordinator"/>
    <x v="0"/>
    <s v="Exceeds"/>
    <x v="4"/>
    <n v="51750"/>
  </r>
  <r>
    <n v="2144"/>
    <s v="Pierre"/>
    <s v="Craig"/>
    <d v="2022-08-25T00:00:00"/>
    <m/>
    <n v="37"/>
    <x v="1"/>
    <s v="Production Technician II"/>
    <s v="Matthew Valdez"/>
    <s v="pierre.craig@bilearner.com"/>
    <s v="Active"/>
    <n v="1"/>
    <n v="0"/>
    <x v="1"/>
    <s v="Temporary"/>
    <m/>
    <x v="0"/>
    <x v="5"/>
    <s v="Field Operations"/>
    <d v="1899-12-31T00:00:00"/>
    <n v="125"/>
    <s v="United States"/>
    <s v="Illinois State"/>
    <s v="Laborer"/>
    <x v="0"/>
    <s v="Exceeds"/>
    <x v="2"/>
    <n v="458688"/>
  </r>
  <r>
    <n v="2145"/>
    <s v="Leo"/>
    <s v="Hickman"/>
    <d v="2019-02-27T00:00:00"/>
    <m/>
    <n v="79"/>
    <x v="0"/>
    <s v="Production Technician II"/>
    <s v="Alex Price"/>
    <s v="leo.hickman@bilearner.com"/>
    <s v="Active"/>
    <n v="1"/>
    <n v="0"/>
    <x v="1"/>
    <s v="Full-Time"/>
    <m/>
    <x v="0"/>
    <x v="5"/>
    <s v="General - Sga"/>
    <d v="1997-02-16T00:00:00"/>
    <n v="28"/>
    <s v="China"/>
    <s v="Foshan"/>
    <s v="Coordinator"/>
    <x v="0"/>
    <s v="Exceeds"/>
    <x v="4"/>
    <n v="123360"/>
  </r>
  <r>
    <n v="2146"/>
    <s v="Frankie"/>
    <s v="Franklin"/>
    <d v="2019-12-25T00:00:00"/>
    <d v="2023-06-04T00:00:00"/>
    <n v="41"/>
    <x v="1"/>
    <s v="Production Technician I"/>
    <s v="Jerry Peters"/>
    <s v="frankie.franklin@bilearner.com"/>
    <s v="Terminated"/>
    <n v="0"/>
    <n v="1"/>
    <x v="1"/>
    <s v="Temporary"/>
    <s v="Move/Relocation"/>
    <x v="1"/>
    <x v="5"/>
    <s v="Splicing"/>
    <d v="1991-12-12T00:00:00"/>
    <n v="33"/>
    <s v="Hong Kong"/>
    <s v="Hong Kong"/>
    <s v="Model Assistant"/>
    <x v="0"/>
    <s v="Exceeds"/>
    <x v="2"/>
    <n v="138000"/>
  </r>
  <r>
    <n v="2147"/>
    <s v="Vance"/>
    <s v="Cain"/>
    <d v="2020-08-14T00:00:00"/>
    <d v="2021-10-27T00:00:00"/>
    <n v="14"/>
    <x v="2"/>
    <s v="Production Technician I"/>
    <s v="Jessica Myers"/>
    <s v="vance.cain@bilearner.com"/>
    <s v="Active"/>
    <n v="1"/>
    <n v="0"/>
    <x v="0"/>
    <s v="Temporary"/>
    <m/>
    <x v="0"/>
    <x v="5"/>
    <s v="Aerial"/>
    <d v="1988-03-19T00:00:00"/>
    <n v="37"/>
    <s v="Mauritius"/>
    <s v="Mauritius"/>
    <s v="Lineman"/>
    <x v="0"/>
    <s v="Exceeds"/>
    <x v="0"/>
    <n v="184800"/>
  </r>
  <r>
    <n v="2148"/>
    <s v="Joel"/>
    <s v="Koch"/>
    <d v="2021-07-30T00:00:00"/>
    <m/>
    <n v="50"/>
    <x v="1"/>
    <s v="Production Technician I"/>
    <s v="Andrea Morales"/>
    <s v="joel.koch@bilearner.com"/>
    <s v="Active"/>
    <n v="1"/>
    <n v="0"/>
    <x v="1"/>
    <s v="Full-Time"/>
    <m/>
    <x v="0"/>
    <x v="5"/>
    <s v="Splicing"/>
    <d v="1980-11-11T00:00:00"/>
    <n v="44"/>
    <s v="Poland"/>
    <s v="Krakow"/>
    <s v="Splicer"/>
    <x v="0"/>
    <s v="Exceeds"/>
    <x v="3"/>
    <n v="227196"/>
  </r>
  <r>
    <n v="2149"/>
    <s v="Cheyanne"/>
    <s v="Hess"/>
    <d v="2021-05-02T00:00:00"/>
    <d v="2023-06-27T00:00:00"/>
    <n v="25"/>
    <x v="1"/>
    <s v="Production Technician I"/>
    <s v="Charles Williams"/>
    <s v="cheyanne.hess@bilearner.com"/>
    <s v="Terminated"/>
    <n v="0"/>
    <n v="1"/>
    <x v="1"/>
    <s v="Temporary"/>
    <s v="Performance Issue"/>
    <x v="2"/>
    <x v="5"/>
    <s v="Project Management - Con"/>
    <d v="1988-06-21T00:00:00"/>
    <n v="37"/>
    <s v="China"/>
    <s v="Beijing"/>
    <s v="Coordinator"/>
    <x v="0"/>
    <s v="Exceeds"/>
    <x v="3"/>
    <n v="568848"/>
  </r>
  <r>
    <n v="2150"/>
    <s v="Ishaan"/>
    <s v="Sheppard"/>
    <d v="2023-01-21T00:00:00"/>
    <d v="2023-03-29T00:00:00"/>
    <n v="2"/>
    <x v="4"/>
    <s v="Production Technician I"/>
    <s v="Eric Rivera"/>
    <s v="ishaan.sheppard@bilearner.com"/>
    <s v="Active"/>
    <n v="1"/>
    <n v="0"/>
    <x v="1"/>
    <s v="Full-Time"/>
    <m/>
    <x v="0"/>
    <x v="5"/>
    <s v="Splicing"/>
    <d v="1989-05-14T00:00:00"/>
    <n v="36"/>
    <s v="Australia"/>
    <s v="Sydney"/>
    <s v="Splicer"/>
    <x v="0"/>
    <s v="Exceeds"/>
    <x v="3"/>
    <n v="114726"/>
  </r>
  <r>
    <n v="2151"/>
    <s v="Areli"/>
    <s v="Mitchell"/>
    <d v="2021-01-20T00:00:00"/>
    <d v="2023-06-27T00:00:00"/>
    <n v="29"/>
    <x v="1"/>
    <s v="Production Technician I"/>
    <s v="Jimmy Watkins"/>
    <s v="areli.mitchell@bilearner.com"/>
    <s v="Active"/>
    <n v="1"/>
    <n v="0"/>
    <x v="0"/>
    <s v="Temporary"/>
    <m/>
    <x v="0"/>
    <x v="5"/>
    <s v="Fielders"/>
    <d v="1998-11-18T00:00:00"/>
    <n v="26"/>
    <s v="Australia"/>
    <s v="Sydney"/>
    <s v="Engineer"/>
    <x v="0"/>
    <s v="Exceeds"/>
    <x v="4"/>
    <n v="175844"/>
  </r>
  <r>
    <n v="2152"/>
    <s v="Alexis"/>
    <s v="Kirby"/>
    <d v="2020-10-07T00:00:00"/>
    <m/>
    <n v="59"/>
    <x v="1"/>
    <s v="Production Technician I"/>
    <s v="Keith Odonnell"/>
    <s v="alexis.kirby@bilearner.com"/>
    <s v="Active"/>
    <n v="1"/>
    <n v="0"/>
    <x v="2"/>
    <s v="Temporary"/>
    <m/>
    <x v="0"/>
    <x v="5"/>
    <s v="Engineers"/>
    <d v="1990-12-09T00:00:00"/>
    <n v="34"/>
    <s v="Australia"/>
    <s v="Sydney"/>
    <s v="Project Manager"/>
    <x v="0"/>
    <s v="Exceeds"/>
    <x v="2"/>
    <n v="191475"/>
  </r>
  <r>
    <n v="2153"/>
    <s v="Alfred"/>
    <s v="Caldwell"/>
    <d v="2019-06-15T00:00:00"/>
    <m/>
    <n v="75"/>
    <x v="0"/>
    <s v="Production Technician I"/>
    <s v="Isaiah Giles"/>
    <s v="alfred.caldwell@bilearner.com"/>
    <s v="Active"/>
    <n v="1"/>
    <n v="0"/>
    <x v="0"/>
    <s v="Part-Time"/>
    <m/>
    <x v="0"/>
    <x v="5"/>
    <s v="Project Management - Con"/>
    <d v="1980-04-04T00:00:00"/>
    <n v="45"/>
    <s v="Malaysia"/>
    <s v="Johor"/>
    <s v="Model Assistant"/>
    <x v="0"/>
    <s v="Exceeds"/>
    <x v="0"/>
    <n v="164868"/>
  </r>
  <r>
    <n v="2154"/>
    <s v="Julianna"/>
    <s v="Vang"/>
    <d v="2022-04-28T00:00:00"/>
    <m/>
    <n v="41"/>
    <x v="1"/>
    <s v="Production Technician I"/>
    <s v="Steven Mccarthy"/>
    <s v="julianna.vang@bilearner.com"/>
    <s v="Active"/>
    <n v="1"/>
    <n v="0"/>
    <x v="2"/>
    <s v="Temporary"/>
    <m/>
    <x v="0"/>
    <x v="5"/>
    <s v="Field Operations"/>
    <d v="1975-09-24T00:00:00"/>
    <n v="50"/>
    <s v="Malaysia"/>
    <s v="Johor"/>
    <s v="Driller"/>
    <x v="1"/>
    <s v="Exceeds"/>
    <x v="0"/>
    <n v="119999.88"/>
  </r>
  <r>
    <n v="2155"/>
    <s v="Arthur"/>
    <s v="Wilson"/>
    <d v="2019-06-29T00:00:00"/>
    <d v="2023-02-19T00:00:00"/>
    <n v="43"/>
    <x v="1"/>
    <s v="Production Technician I"/>
    <s v="Jesse Montoya"/>
    <s v="arthur.wilson@bilearner.com"/>
    <s v="Terminated"/>
    <n v="0"/>
    <n v="1"/>
    <x v="2"/>
    <s v="Full-Time"/>
    <s v="Move/Relocation"/>
    <x v="1"/>
    <x v="0"/>
    <s v="Finance &amp; Accounting"/>
    <d v="1993-04-03T00:00:00"/>
    <n v="32"/>
    <s v="Jersey"/>
    <s v="Jersey"/>
    <s v="Coordinator"/>
    <x v="0"/>
    <s v="Exceeds"/>
    <x v="0"/>
    <n v="111240"/>
  </r>
  <r>
    <n v="2156"/>
    <s v="Ariel"/>
    <s v="Osborn"/>
    <d v="2018-09-11T00:00:00"/>
    <d v="2020-03-14T00:00:00"/>
    <n v="18"/>
    <x v="2"/>
    <s v="Production Technician I"/>
    <s v="Melissa Glass"/>
    <s v="ariel.osborn@bilearner.com"/>
    <s v="Active"/>
    <n v="1"/>
    <n v="0"/>
    <x v="2"/>
    <s v="Temporary"/>
    <m/>
    <x v="0"/>
    <x v="5"/>
    <s v="Executive"/>
    <d v="1899-12-31T00:00:00"/>
    <n v="125"/>
    <s v="Hong Kong"/>
    <s v="Hong Kong"/>
    <s v="Manager"/>
    <x v="0"/>
    <s v="Exceeds"/>
    <x v="1"/>
    <n v="819000"/>
  </r>
  <r>
    <n v="2157"/>
    <s v="Ansley"/>
    <s v="Arias"/>
    <d v="2020-05-15T00:00:00"/>
    <d v="2021-12-22T00:00:00"/>
    <n v="19"/>
    <x v="2"/>
    <s v="Production Technician I"/>
    <s v="Heather Swanson"/>
    <s v="ansley.arias@bilearner.com"/>
    <s v="Active"/>
    <n v="1"/>
    <n v="0"/>
    <x v="0"/>
    <s v="Full-Time"/>
    <m/>
    <x v="0"/>
    <x v="5"/>
    <s v="General - Sga"/>
    <d v="1977-01-05T00:00:00"/>
    <n v="48"/>
    <s v="Mauritius"/>
    <s v="Mauritius"/>
    <s v="Assistant"/>
    <x v="0"/>
    <s v="Exceeds"/>
    <x v="0"/>
    <n v="205569"/>
  </r>
  <r>
    <n v="2158"/>
    <s v="Melany"/>
    <s v="Stafford"/>
    <d v="2023-02-23T00:00:00"/>
    <m/>
    <n v="31"/>
    <x v="1"/>
    <s v="Production Technician I"/>
    <s v="Scott Baker"/>
    <s v="melany.stafford@bilearner.com"/>
    <s v="Active"/>
    <n v="1"/>
    <n v="0"/>
    <x v="1"/>
    <s v="Full-Time"/>
    <m/>
    <x v="0"/>
    <x v="5"/>
    <s v="Field Operations"/>
    <d v="1980-10-07T00:00:00"/>
    <n v="44"/>
    <s v="Mauritius"/>
    <s v="Mauritius"/>
    <s v="Foreman"/>
    <x v="0"/>
    <s v="Exceeds"/>
    <x v="1"/>
    <n v="176748"/>
  </r>
  <r>
    <n v="2159"/>
    <s v="Matias"/>
    <s v="Burns"/>
    <d v="2021-03-23T00:00:00"/>
    <d v="2022-03-22T00:00:00"/>
    <n v="11"/>
    <x v="3"/>
    <s v="Production Technician I"/>
    <s v="James Medina"/>
    <s v="matias.burns@bilearner.com"/>
    <s v="Active"/>
    <n v="1"/>
    <n v="0"/>
    <x v="1"/>
    <s v="Temporary"/>
    <m/>
    <x v="0"/>
    <x v="5"/>
    <s v="Aerial"/>
    <d v="1970-10-11T00:00:00"/>
    <n v="54"/>
    <s v="Mauritius"/>
    <s v="Mauritius"/>
    <s v="Lineman"/>
    <x v="0"/>
    <s v="Exceeds"/>
    <x v="3"/>
    <n v="58369"/>
  </r>
  <r>
    <n v="2160"/>
    <s v="Aden"/>
    <s v="George"/>
    <d v="2022-11-07T00:00:00"/>
    <d v="2023-04-06T00:00:00"/>
    <n v="4"/>
    <x v="4"/>
    <s v="Production Technician I"/>
    <s v="Tyler Sexton"/>
    <s v="aden.george@bilearner.com"/>
    <s v="Active"/>
    <n v="1"/>
    <n v="0"/>
    <x v="1"/>
    <s v="Part-Time"/>
    <m/>
    <x v="0"/>
    <x v="5"/>
    <s v="General - Con"/>
    <d v="1989-10-19T00:00:00"/>
    <n v="35"/>
    <s v="India"/>
    <s v="Mumbai Vikhroli"/>
    <s v="Laborer"/>
    <x v="0"/>
    <s v="Exceeds"/>
    <x v="1"/>
    <n v="148224"/>
  </r>
  <r>
    <n v="2161"/>
    <s v="Rodolfo"/>
    <s v="Franklin"/>
    <d v="2021-05-19T00:00:00"/>
    <m/>
    <n v="52"/>
    <x v="1"/>
    <s v="Production Technician I"/>
    <s v="Karen Frank"/>
    <s v="rodolfo.franklin@bilearner.com"/>
    <s v="Active"/>
    <n v="1"/>
    <n v="0"/>
    <x v="0"/>
    <s v="Full-Time"/>
    <m/>
    <x v="0"/>
    <x v="5"/>
    <s v="Project Management - Con"/>
    <d v="1985-10-21T00:00:00"/>
    <n v="39"/>
    <s v="Mauritius"/>
    <s v="Mauritius"/>
    <s v="Engineer"/>
    <x v="0"/>
    <s v="Exceeds"/>
    <x v="1"/>
    <n v="77760"/>
  </r>
  <r>
    <n v="2162"/>
    <s v="Juliet"/>
    <s v="Wall"/>
    <d v="2021-01-02T00:00:00"/>
    <m/>
    <n v="57"/>
    <x v="1"/>
    <s v="Production Technician II"/>
    <s v="Emily Mills"/>
    <s v="juliet.wall@bilearner.com"/>
    <s v="Active"/>
    <n v="1"/>
    <n v="0"/>
    <x v="1"/>
    <s v="Temporary"/>
    <m/>
    <x v="0"/>
    <x v="5"/>
    <s v="Project Management - Con"/>
    <d v="1981-10-19T00:00:00"/>
    <n v="43"/>
    <s v="India"/>
    <s v="Mumbai Vikhroli"/>
    <s v="Project Manager"/>
    <x v="0"/>
    <s v="Exceeds"/>
    <x v="1"/>
    <n v="118144"/>
  </r>
  <r>
    <n v="2163"/>
    <s v="London"/>
    <s v="Contreras"/>
    <d v="2019-03-26T00:00:00"/>
    <m/>
    <n v="78"/>
    <x v="0"/>
    <s v="Production Technician II"/>
    <s v="Anna Garcia"/>
    <s v="london.contreras@bilearner.com"/>
    <s v="Active"/>
    <n v="1"/>
    <n v="0"/>
    <x v="0"/>
    <s v="Full-Time"/>
    <m/>
    <x v="0"/>
    <x v="5"/>
    <s v="General - Sga"/>
    <d v="1982-06-04T00:00:00"/>
    <n v="43"/>
    <s v="India"/>
    <s v="Mumbai Vikhroli"/>
    <s v="Lineman"/>
    <x v="0"/>
    <s v="Exceeds"/>
    <x v="4"/>
    <n v="102252"/>
  </r>
  <r>
    <n v="2164"/>
    <s v="Kyler"/>
    <s v="Burton"/>
    <d v="2020-09-28T00:00:00"/>
    <m/>
    <n v="60"/>
    <x v="0"/>
    <s v="Production Technician II"/>
    <s v="Jennifer Moore"/>
    <s v="kyler.burton@bilearner.com"/>
    <s v="Active"/>
    <n v="1"/>
    <n v="0"/>
    <x v="2"/>
    <s v="Full-Time"/>
    <m/>
    <x v="0"/>
    <x v="5"/>
    <s v="General - Eng"/>
    <d v="1973-05-05T00:00:00"/>
    <n v="52"/>
    <s v="India"/>
    <s v="Mumbai Vikhroli"/>
    <s v="Technician"/>
    <x v="0"/>
    <s v="Exceeds"/>
    <x v="1"/>
    <n v="140448"/>
  </r>
  <r>
    <n v="2165"/>
    <s v="Yasmine"/>
    <s v="Hughes"/>
    <d v="2019-03-16T00:00:00"/>
    <d v="2020-04-26T00:00:00"/>
    <n v="13"/>
    <x v="2"/>
    <s v="Production Technician II"/>
    <s v="Tracey Cox"/>
    <s v="yasmine.hughes@bilearner.com"/>
    <s v="Active"/>
    <n v="1"/>
    <n v="0"/>
    <x v="0"/>
    <s v="Full-Time"/>
    <m/>
    <x v="0"/>
    <x v="5"/>
    <s v="Field Operations"/>
    <d v="1988-03-07T00:00:00"/>
    <n v="37"/>
    <s v="India"/>
    <s v="Mumbai Vikhroli"/>
    <s v="Laborer"/>
    <x v="0"/>
    <s v="Exceeds"/>
    <x v="1"/>
    <n v="102000"/>
  </r>
  <r>
    <n v="2166"/>
    <s v="Dillon"/>
    <s v="Sullivan"/>
    <d v="2019-03-20T00:00:00"/>
    <m/>
    <n v="78"/>
    <x v="0"/>
    <s v="Production Technician II"/>
    <s v="Michelle Kennedy"/>
    <s v="dillon.sullivan@bilearner.com"/>
    <s v="Active"/>
    <n v="1"/>
    <n v="0"/>
    <x v="0"/>
    <s v="Part-Time"/>
    <m/>
    <x v="0"/>
    <x v="5"/>
    <s v="Field Operations"/>
    <d v="2000-04-03T00:00:00"/>
    <n v="25"/>
    <s v="India"/>
    <s v="Mumbai Vikhroli"/>
    <s v="Operator"/>
    <x v="0"/>
    <s v="Exceeds"/>
    <x v="1"/>
    <n v="111150"/>
  </r>
  <r>
    <n v="2167"/>
    <s v="Kendrick"/>
    <s v="Ashley"/>
    <d v="2018-12-30T00:00:00"/>
    <d v="2020-08-10T00:00:00"/>
    <n v="19"/>
    <x v="2"/>
    <s v="Production Technician II"/>
    <s v="Theresa Olson"/>
    <s v="kendrick.ashley@bilearner.com"/>
    <s v="Terminated"/>
    <n v="0"/>
    <n v="1"/>
    <x v="2"/>
    <s v="Temporary"/>
    <s v="Move/Relocation"/>
    <x v="1"/>
    <x v="3"/>
    <s v="Technology / It"/>
    <d v="1996-11-27T00:00:00"/>
    <n v="28"/>
    <s v="India"/>
    <s v="Mumbai Vikhroli"/>
    <s v="Administrator"/>
    <x v="0"/>
    <s v="Exceeds"/>
    <x v="1"/>
    <n v="100000.03"/>
  </r>
  <r>
    <n v="2168"/>
    <s v="Rashad"/>
    <s v="Mayo"/>
    <d v="2018-08-08T00:00:00"/>
    <m/>
    <n v="85"/>
    <x v="0"/>
    <s v="Production Technician II"/>
    <s v="Denise Roach"/>
    <s v="rashad.mayo@bilearner.com"/>
    <s v="Active"/>
    <n v="1"/>
    <n v="0"/>
    <x v="2"/>
    <s v="Full-Time"/>
    <m/>
    <x v="0"/>
    <x v="5"/>
    <s v="Field Operations"/>
    <d v="1983-04-24T00:00:00"/>
    <n v="42"/>
    <s v="India"/>
    <s v="Mumbai Vikhroli"/>
    <s v="Technician"/>
    <x v="0"/>
    <s v="Exceeds"/>
    <x v="1"/>
    <n v="78732"/>
  </r>
  <r>
    <n v="2169"/>
    <s v="Larissa"/>
    <s v="Warner"/>
    <d v="2020-07-04T00:00:00"/>
    <d v="2022-05-11T00:00:00"/>
    <n v="22"/>
    <x v="2"/>
    <s v="Production Technician II"/>
    <s v="Sarah Harrison"/>
    <s v="larissa.warner@bilearner.com"/>
    <s v="Active"/>
    <n v="1"/>
    <n v="0"/>
    <x v="1"/>
    <s v="Full-Time"/>
    <m/>
    <x v="0"/>
    <x v="5"/>
    <s v="General - Con"/>
    <d v="1993-11-07T00:00:00"/>
    <n v="31"/>
    <s v="Spain"/>
    <s v="Barcelona"/>
    <s v="Flagger"/>
    <x v="0"/>
    <s v="Exceeds"/>
    <x v="1"/>
    <n v="774800"/>
  </r>
  <r>
    <n v="2170"/>
    <s v="Delilah"/>
    <s v="Cooke"/>
    <d v="2023-01-29T00:00:00"/>
    <m/>
    <n v="32"/>
    <x v="1"/>
    <s v="Production Technician I"/>
    <s v="Shawn Prince"/>
    <s v="delilah.cooke@bilearner.com"/>
    <s v="Active"/>
    <n v="1"/>
    <n v="0"/>
    <x v="1"/>
    <s v="Part-Time"/>
    <m/>
    <x v="0"/>
    <x v="5"/>
    <s v="Wireline Construction"/>
    <d v="1995-07-18T00:00:00"/>
    <n v="30"/>
    <s v="India"/>
    <s v="Mumbai Vikhroli"/>
    <s v="Billing"/>
    <x v="0"/>
    <s v="Exceeds"/>
    <x v="1"/>
    <n v="774800"/>
  </r>
  <r>
    <n v="2171"/>
    <s v="Simone"/>
    <s v="Sharp"/>
    <d v="2021-08-09T00:00:00"/>
    <d v="2022-05-27T00:00:00"/>
    <n v="9"/>
    <x v="3"/>
    <s v="Production Technician I"/>
    <s v="Nicholas Ho"/>
    <s v="simone.sharp@bilearner.com"/>
    <s v="Active"/>
    <n v="1"/>
    <n v="0"/>
    <x v="1"/>
    <s v="Part-Time"/>
    <m/>
    <x v="0"/>
    <x v="5"/>
    <s v="Executive"/>
    <d v="1979-10-23T00:00:00"/>
    <n v="45"/>
    <s v="United States"/>
    <s v="San Francisco"/>
    <s v="Executive Assistant"/>
    <x v="0"/>
    <s v="Exceeds"/>
    <x v="1"/>
    <n v="774800"/>
  </r>
  <r>
    <n v="2172"/>
    <s v="Cristofer"/>
    <s v="Mcbride"/>
    <d v="2021-05-16T00:00:00"/>
    <d v="2023-06-30T00:00:00"/>
    <n v="25"/>
    <x v="1"/>
    <s v="Production Technician I"/>
    <s v="Jennifer Collins"/>
    <s v="cristofer.mcbride@bilearner.com"/>
    <s v="Terminated"/>
    <n v="0"/>
    <n v="1"/>
    <x v="2"/>
    <s v="Temporary"/>
    <s v="Performance Issue"/>
    <x v="2"/>
    <x v="5"/>
    <s v="Field Operations"/>
    <d v="1992-05-08T00:00:00"/>
    <n v="33"/>
    <s v="Brazil"/>
    <s v="Sao Paulo"/>
    <s v="Laborer"/>
    <x v="0"/>
    <s v="Exceeds"/>
    <x v="1"/>
    <n v="729300"/>
  </r>
  <r>
    <n v="2173"/>
    <s v="Charlize"/>
    <s v="Wong"/>
    <d v="2021-08-14T00:00:00"/>
    <d v="2021-10-08T00:00:00"/>
    <n v="1"/>
    <x v="4"/>
    <s v="Production Technician I"/>
    <s v="Ryan Armstrong"/>
    <s v="charlize.wong@bilearner.com"/>
    <s v="Terminated"/>
    <n v="0"/>
    <n v="1"/>
    <x v="0"/>
    <s v="Part-Time"/>
    <s v="End of Contract"/>
    <x v="1"/>
    <x v="5"/>
    <s v="Engineers"/>
    <d v="1997-07-05T00:00:00"/>
    <n v="28"/>
    <s v="Mauritius"/>
    <s v="Mauritius"/>
    <s v="Engineer"/>
    <x v="0"/>
    <s v="Exceeds"/>
    <x v="1"/>
    <n v="751400"/>
  </r>
  <r>
    <n v="2174"/>
    <s v="Adelaide"/>
    <s v="Herman"/>
    <d v="2022-02-08T00:00:00"/>
    <m/>
    <n v="43"/>
    <x v="1"/>
    <s v="Production Technician I"/>
    <s v="Mark Moore"/>
    <s v="adelaide.herman@bilearner.com"/>
    <s v="Active"/>
    <n v="1"/>
    <n v="0"/>
    <x v="1"/>
    <s v="Temporary"/>
    <m/>
    <x v="0"/>
    <x v="5"/>
    <s v="General - Eng"/>
    <d v="1987-11-16T00:00:00"/>
    <n v="37"/>
    <s v="China"/>
    <s v="Shanghai"/>
    <s v="Coordinator"/>
    <x v="0"/>
    <s v="Exceeds"/>
    <x v="1"/>
    <n v="89817"/>
  </r>
  <r>
    <n v="2175"/>
    <s v="Kason"/>
    <s v="Ellison"/>
    <d v="2019-12-16T00:00:00"/>
    <d v="2020-06-21T00:00:00"/>
    <n v="6"/>
    <x v="3"/>
    <s v="Production Technician I"/>
    <s v="Julia Mitchell"/>
    <s v="kason.ellison@bilearner.com"/>
    <s v="Active"/>
    <n v="1"/>
    <n v="0"/>
    <x v="0"/>
    <s v="Temporary"/>
    <m/>
    <x v="0"/>
    <x v="5"/>
    <s v="Field Operations"/>
    <d v="1992-10-27T00:00:00"/>
    <n v="32"/>
    <s v="Poland"/>
    <s v="Lublin"/>
    <s v="Technician"/>
    <x v="0"/>
    <s v="Exceeds"/>
    <x v="2"/>
    <n v="90701"/>
  </r>
  <r>
    <n v="2176"/>
    <s v="Tyree"/>
    <s v="Weaver"/>
    <d v="2021-10-07T00:00:00"/>
    <m/>
    <n v="47"/>
    <x v="1"/>
    <s v="Production Technician I"/>
    <s v="Theresa Welch"/>
    <s v="tyree.weaver@bilearner.com"/>
    <s v="Active"/>
    <n v="1"/>
    <n v="0"/>
    <x v="1"/>
    <s v="Full-Time"/>
    <m/>
    <x v="0"/>
    <x v="5"/>
    <s v="Field Operations"/>
    <d v="1988-12-21T00:00:00"/>
    <n v="36"/>
    <s v="Poland"/>
    <s v="Warsaw"/>
    <s v="Foreman"/>
    <x v="0"/>
    <s v="Exceeds"/>
    <x v="2"/>
    <n v="108000"/>
  </r>
  <r>
    <n v="2177"/>
    <s v="Landen"/>
    <s v="Figueroa"/>
    <d v="2020-12-23T00:00:00"/>
    <m/>
    <n v="57"/>
    <x v="1"/>
    <s v="Production Technician I"/>
    <s v="Nicholas Robertson"/>
    <s v="landen.figueroa@bilearner.com"/>
    <s v="Active"/>
    <n v="1"/>
    <n v="0"/>
    <x v="1"/>
    <s v="Full-Time"/>
    <m/>
    <x v="0"/>
    <x v="5"/>
    <s v="Catv"/>
    <d v="1988-10-06T00:00:00"/>
    <n v="37"/>
    <s v="Ireland"/>
    <s v="Shannon"/>
    <s v="Supervisor"/>
    <x v="1"/>
    <s v="PIP"/>
    <x v="0"/>
    <n v="184809.60000000001"/>
  </r>
  <r>
    <n v="2178"/>
    <s v="Francis"/>
    <s v="Robbins"/>
    <d v="2022-11-01T00:00:00"/>
    <m/>
    <n v="35"/>
    <x v="1"/>
    <s v="Production Technician I"/>
    <s v="Amy Hinton"/>
    <s v="francis.robbins@bilearner.com"/>
    <s v="Active"/>
    <n v="1"/>
    <n v="0"/>
    <x v="0"/>
    <s v="Part-Time"/>
    <m/>
    <x v="0"/>
    <x v="5"/>
    <s v="Fielders"/>
    <d v="1979-12-19T00:00:00"/>
    <n v="45"/>
    <s v="Poland"/>
    <s v="Krakow"/>
    <s v="Engineer"/>
    <x v="0"/>
    <s v="PIP"/>
    <x v="0"/>
    <n v="90000"/>
  </r>
  <r>
    <n v="2179"/>
    <s v="Raphael"/>
    <s v="Solomon"/>
    <d v="2022-10-28T00:00:00"/>
    <d v="2023-05-27T00:00:00"/>
    <n v="6"/>
    <x v="3"/>
    <s v="Production Technician I"/>
    <s v="Christopher Gardner"/>
    <s v="raphael.solomon@bilearner.com"/>
    <s v="Terminated"/>
    <n v="0"/>
    <n v="1"/>
    <x v="0"/>
    <s v="Full-Time"/>
    <s v="End of Contract"/>
    <x v="1"/>
    <x v="5"/>
    <s v="Project Management - Con"/>
    <d v="1997-10-24T00:00:00"/>
    <n v="27"/>
    <s v="India"/>
    <s v="Mumbai Vikhroli"/>
    <s v="Supervisor"/>
    <x v="0"/>
    <s v="PIP"/>
    <x v="0"/>
    <n v="114600"/>
  </r>
  <r>
    <n v="2180"/>
    <s v="Zariah"/>
    <s v="Castaneda"/>
    <d v="2018-11-03T00:00:00"/>
    <d v="2023-05-03T00:00:00"/>
    <n v="54"/>
    <x v="1"/>
    <s v="Production Technician I"/>
    <s v="Elizabeth Koch"/>
    <s v="zariah.castaneda@bilearner.com"/>
    <s v="Active"/>
    <n v="1"/>
    <n v="0"/>
    <x v="1"/>
    <s v="Full-Time"/>
    <m/>
    <x v="0"/>
    <x v="5"/>
    <s v="Field Operations"/>
    <d v="2000-09-10T00:00:00"/>
    <n v="25"/>
    <s v="India"/>
    <s v="Mumbai Vikhroli"/>
    <s v="Technician"/>
    <x v="0"/>
    <s v="PIP"/>
    <x v="3"/>
    <n v="115800"/>
  </r>
  <r>
    <n v="2181"/>
    <s v="Trevin"/>
    <s v="Lambert"/>
    <d v="2019-03-05T00:00:00"/>
    <d v="2020-03-16T00:00:00"/>
    <n v="12"/>
    <x v="2"/>
    <s v="Production Technician I"/>
    <s v="Nathaniel Harvey"/>
    <s v="trevin.lambert@bilearner.com"/>
    <s v="Active"/>
    <n v="1"/>
    <n v="0"/>
    <x v="0"/>
    <s v="Temporary"/>
    <m/>
    <x v="0"/>
    <x v="5"/>
    <s v="Field Operations"/>
    <d v="1990-10-25T00:00:00"/>
    <n v="34"/>
    <s v="India"/>
    <s v="Indore"/>
    <s v="Foreman"/>
    <x v="0"/>
    <s v="PIP"/>
    <x v="3"/>
    <n v="109200"/>
  </r>
  <r>
    <n v="2182"/>
    <s v="Nathalie"/>
    <s v="Hays"/>
    <d v="2021-03-14T00:00:00"/>
    <m/>
    <n v="54"/>
    <x v="1"/>
    <s v="Production Technician I"/>
    <s v="Sharon Thompson"/>
    <s v="nathalie.hays@bilearner.com"/>
    <s v="Active"/>
    <n v="1"/>
    <n v="0"/>
    <x v="1"/>
    <s v="Part-Time"/>
    <m/>
    <x v="0"/>
    <x v="5"/>
    <s v="General - Eng"/>
    <d v="1998-05-22T00:00:00"/>
    <n v="27"/>
    <s v="India"/>
    <s v="Mumbai Vikhroli"/>
    <s v="Engineer"/>
    <x v="0"/>
    <s v="Exceeds"/>
    <x v="0"/>
    <n v="541428"/>
  </r>
  <r>
    <n v="2183"/>
    <s v="Bria"/>
    <s v="Bush"/>
    <d v="2018-12-13T00:00:00"/>
    <m/>
    <n v="81"/>
    <x v="0"/>
    <s v="Production Technician I"/>
    <s v="Vickie Garrett"/>
    <s v="bria.bush@bilearner.com"/>
    <s v="Active"/>
    <n v="1"/>
    <n v="0"/>
    <x v="0"/>
    <s v="Full-Time"/>
    <m/>
    <x v="0"/>
    <x v="0"/>
    <s v="Finance &amp; Accounting"/>
    <d v="1990-03-12T00:00:00"/>
    <n v="35"/>
    <s v="Poland"/>
    <s v="Warsaw"/>
    <s v="Manager"/>
    <x v="0"/>
    <s v="Exceeds"/>
    <x v="3"/>
    <n v="101868"/>
  </r>
  <r>
    <n v="2184"/>
    <s v="Mason"/>
    <s v="Brewer"/>
    <d v="2021-09-05T00:00:00"/>
    <d v="2023-03-31T00:00:00"/>
    <n v="18"/>
    <x v="2"/>
    <s v="Production Technician I"/>
    <s v="Jeremy Ritter"/>
    <s v="mason.brewer@bilearner.com"/>
    <s v="Active"/>
    <n v="1"/>
    <n v="0"/>
    <x v="1"/>
    <s v="Part-Time"/>
    <m/>
    <x v="0"/>
    <x v="5"/>
    <s v="Aerial"/>
    <d v="1995-03-11T00:00:00"/>
    <n v="30"/>
    <s v="India"/>
    <s v="Bangalore"/>
    <s v="Laborer"/>
    <x v="0"/>
    <s v="Exceeds"/>
    <x v="2"/>
    <n v="117600"/>
  </r>
  <r>
    <n v="2185"/>
    <s v="Salvatore"/>
    <s v="Snyder"/>
    <d v="2020-05-17T00:00:00"/>
    <d v="2022-02-18T00:00:00"/>
    <n v="21"/>
    <x v="2"/>
    <s v="Production Technician II"/>
    <s v="Todd Henson"/>
    <s v="salvatore.snyder@bilearner.com"/>
    <s v="Terminated"/>
    <n v="0"/>
    <n v="1"/>
    <x v="0"/>
    <s v="Full-Time"/>
    <s v="End of Contract"/>
    <x v="1"/>
    <x v="5"/>
    <s v="Aerial"/>
    <d v="1996-01-18T00:00:00"/>
    <n v="29"/>
    <s v="Ireland"/>
    <s v="Shannon"/>
    <s v="Groundman"/>
    <x v="0"/>
    <s v="Exceeds"/>
    <x v="3"/>
    <n v="268200"/>
  </r>
  <r>
    <n v="2186"/>
    <s v="Vivian"/>
    <s v="Hickman"/>
    <d v="2023-03-03T00:00:00"/>
    <d v="2023-03-23T00:00:00"/>
    <n v="0"/>
    <x v="4"/>
    <s v="Production Technician II"/>
    <s v="Nathan Bush"/>
    <s v="vivian.hickman@bilearner.com"/>
    <s v="Active"/>
    <n v="1"/>
    <n v="0"/>
    <x v="2"/>
    <s v="Temporary"/>
    <m/>
    <x v="0"/>
    <x v="5"/>
    <s v="Field Operations"/>
    <d v="1980-11-16T00:00:00"/>
    <n v="44"/>
    <s v="Mauritius"/>
    <s v="Mauritius"/>
    <s v="Technician"/>
    <x v="1"/>
    <s v="Exceeds"/>
    <x v="4"/>
    <n v="97200"/>
  </r>
  <r>
    <n v="2187"/>
    <s v="Amaris"/>
    <s v="Kirk"/>
    <d v="2020-02-28T00:00:00"/>
    <m/>
    <n v="67"/>
    <x v="0"/>
    <s v="Production Technician II"/>
    <s v="Erica Wilson"/>
    <s v="amaris.kirk@bilearner.com"/>
    <s v="Active"/>
    <n v="1"/>
    <n v="0"/>
    <x v="2"/>
    <s v="Full-Time"/>
    <m/>
    <x v="0"/>
    <x v="5"/>
    <s v="Engineers"/>
    <d v="1967-10-01T00:00:00"/>
    <n v="58"/>
    <s v="India"/>
    <s v="Bangalore"/>
    <s v="Program Manager"/>
    <x v="0"/>
    <s v="Exceeds"/>
    <x v="3"/>
    <n v="133200"/>
  </r>
  <r>
    <n v="2188"/>
    <s v="Grant"/>
    <s v="York"/>
    <d v="2021-02-11T00:00:00"/>
    <d v="2023-06-28T00:00:00"/>
    <n v="28"/>
    <x v="1"/>
    <s v="Production Technician II"/>
    <s v="Patrick Garner"/>
    <s v="grant.york@bilearner.com"/>
    <s v="Active"/>
    <n v="1"/>
    <n v="0"/>
    <x v="2"/>
    <s v="Part-Time"/>
    <m/>
    <x v="0"/>
    <x v="5"/>
    <s v="Field Operations"/>
    <d v="2001-03-22T00:00:00"/>
    <n v="24"/>
    <s v="Hong Kong"/>
    <s v="Hong Kong"/>
    <s v="Laborer"/>
    <x v="0"/>
    <s v="Exceeds"/>
    <x v="2"/>
    <n v="991452"/>
  </r>
  <r>
    <n v="2189"/>
    <s v="Tyree"/>
    <s v="Mahoney"/>
    <d v="2019-01-25T00:00:00"/>
    <m/>
    <n v="80"/>
    <x v="0"/>
    <s v="Production Technician II"/>
    <s v="Daniel Mullins"/>
    <s v="tyree.mahoney@bilearner.com"/>
    <s v="Active"/>
    <n v="1"/>
    <n v="0"/>
    <x v="2"/>
    <s v="Temporary"/>
    <m/>
    <x v="0"/>
    <x v="5"/>
    <s v="Shop (Fleet)"/>
    <d v="1984-11-17T00:00:00"/>
    <n v="40"/>
    <s v="Malaysia"/>
    <s v="Johor"/>
    <s v="Shop"/>
    <x v="0"/>
    <s v="Needs Improvement"/>
    <x v="3"/>
    <n v="162000"/>
  </r>
  <r>
    <n v="2190"/>
    <s v="Kimberly"/>
    <s v="Horn"/>
    <d v="2023-04-25T00:00:00"/>
    <d v="2023-06-15T00:00:00"/>
    <n v="1"/>
    <x v="4"/>
    <s v="Production Technician II"/>
    <s v="Steven Kennedy"/>
    <s v="kimberly.horn@bilearner.com"/>
    <s v="Active"/>
    <n v="1"/>
    <n v="0"/>
    <x v="2"/>
    <s v="Full-Time"/>
    <m/>
    <x v="0"/>
    <x v="5"/>
    <s v="General - Con"/>
    <d v="1981-09-24T00:00:00"/>
    <n v="44"/>
    <s v="Malaysia"/>
    <s v="Johor"/>
    <s v="Laborer"/>
    <x v="0"/>
    <s v="Needs Improvement"/>
    <x v="3"/>
    <n v="246000"/>
  </r>
  <r>
    <n v="2191"/>
    <s v="Paul"/>
    <s v="Moreno"/>
    <d v="2021-02-14T00:00:00"/>
    <d v="2023-04-19T00:00:00"/>
    <n v="26"/>
    <x v="1"/>
    <s v="Production Technician II"/>
    <s v="Joshua Nguyen"/>
    <s v="paul.moreno@bilearner.com"/>
    <s v="Active"/>
    <n v="1"/>
    <n v="0"/>
    <x v="0"/>
    <s v="Part-Time"/>
    <m/>
    <x v="0"/>
    <x v="5"/>
    <s v="Engineers"/>
    <d v="1997-10-04T00:00:00"/>
    <n v="28"/>
    <s v="Virgin Islands, British"/>
    <s v="BVI"/>
    <s v="Engineer"/>
    <x v="0"/>
    <s v="Needs Improvement"/>
    <x v="3"/>
    <n v="32283"/>
  </r>
  <r>
    <n v="2192"/>
    <s v="Macey"/>
    <s v="Christian"/>
    <d v="2020-10-07T00:00:00"/>
    <d v="2023-01-18T00:00:00"/>
    <n v="27"/>
    <x v="1"/>
    <s v="Production Technician II"/>
    <s v="Robert Wallace"/>
    <s v="macey.christian@bilearner.com"/>
    <s v="Active"/>
    <n v="1"/>
    <n v="0"/>
    <x v="2"/>
    <s v="Part-Time"/>
    <m/>
    <x v="0"/>
    <x v="5"/>
    <s v="General - Con"/>
    <d v="1982-10-08T00:00:00"/>
    <n v="42"/>
    <s v="Hong Kong"/>
    <s v="Hong Kong"/>
    <s v="Administration"/>
    <x v="0"/>
    <s v="Needs Improvement"/>
    <x v="4"/>
    <n v="145500"/>
  </r>
  <r>
    <n v="2193"/>
    <s v="Joel"/>
    <s v="Bowen"/>
    <d v="2019-02-28T00:00:00"/>
    <d v="2023-06-01T00:00:00"/>
    <n v="51"/>
    <x v="1"/>
    <s v="Production Technician I"/>
    <s v="Carol Ingram"/>
    <s v="joel.bowen@bilearner.com"/>
    <s v="Terminated"/>
    <n v="0"/>
    <n v="1"/>
    <x v="2"/>
    <s v="Part-Time"/>
    <s v="Performance Issue"/>
    <x v="2"/>
    <x v="5"/>
    <s v="Field Operations"/>
    <d v="2000-07-26T00:00:00"/>
    <n v="25"/>
    <s v="Hong Kong"/>
    <s v="Hong Kong"/>
    <s v="Laborer"/>
    <x v="1"/>
    <s v="Needs Improvement"/>
    <x v="0"/>
    <n v="225276"/>
  </r>
  <r>
    <n v="2194"/>
    <s v="Isis"/>
    <s v="Vega"/>
    <d v="2019-07-27T00:00:00"/>
    <m/>
    <n v="74"/>
    <x v="0"/>
    <s v="Production Technician I"/>
    <s v="Deanna Diaz"/>
    <s v="isis.vega@bilearner.com"/>
    <s v="Active"/>
    <n v="1"/>
    <n v="0"/>
    <x v="1"/>
    <s v="Temporary"/>
    <m/>
    <x v="0"/>
    <x v="5"/>
    <s v="Field Operations"/>
    <d v="2000-12-28T00:00:00"/>
    <n v="24"/>
    <s v="Singapore"/>
    <s v="Singapore"/>
    <s v="Laborer"/>
    <x v="0"/>
    <s v="Needs Improvement"/>
    <x v="2"/>
    <n v="156174.10999999999"/>
  </r>
  <r>
    <n v="2195"/>
    <s v="Josie"/>
    <s v="Mercer"/>
    <d v="2023-06-02T00:00:00"/>
    <d v="2023-07-07T00:00:00"/>
    <n v="1"/>
    <x v="4"/>
    <s v="Production Technician I"/>
    <s v="Traci Dillon"/>
    <s v="josie.mercer@bilearner.com"/>
    <s v="Active"/>
    <n v="1"/>
    <n v="0"/>
    <x v="0"/>
    <s v="Part-Time"/>
    <m/>
    <x v="0"/>
    <x v="5"/>
    <s v="Underground"/>
    <d v="1995-04-28T00:00:00"/>
    <n v="30"/>
    <s v="Malaysia"/>
    <s v="Johor"/>
    <s v="Laborer"/>
    <x v="0"/>
    <s v="Needs Improvement"/>
    <x v="2"/>
    <n v="291600"/>
  </r>
  <r>
    <n v="2196"/>
    <s v="Ellie"/>
    <s v="Ortega"/>
    <d v="2022-11-14T00:00:00"/>
    <d v="2023-01-04T00:00:00"/>
    <n v="1"/>
    <x v="4"/>
    <s v="Production Technician I"/>
    <s v="Steven Valdez"/>
    <s v="ellie.ortega@bilearner.com"/>
    <s v="Terminated"/>
    <n v="0"/>
    <n v="1"/>
    <x v="1"/>
    <s v="Full-Time"/>
    <s v="Move/Relocation"/>
    <x v="1"/>
    <x v="5"/>
    <s v="Underground"/>
    <d v="1991-11-16T00:00:00"/>
    <n v="33"/>
    <s v="Luxembourg"/>
    <s v="Luxembourg"/>
    <s v="Operator"/>
    <x v="1"/>
    <s v="Needs Improvement"/>
    <x v="3"/>
    <n v="84999.97"/>
  </r>
  <r>
    <n v="2197"/>
    <s v="Adrien"/>
    <s v="Maddox"/>
    <d v="2018-08-22T00:00:00"/>
    <d v="2021-11-10T00:00:00"/>
    <n v="38"/>
    <x v="1"/>
    <s v="Production Technician I"/>
    <s v="Tamara Humphrey"/>
    <s v="adrien.maddox@bilearner.com"/>
    <s v="Terminated"/>
    <n v="0"/>
    <n v="1"/>
    <x v="0"/>
    <s v="Full-Time"/>
    <s v="End of Contract"/>
    <x v="1"/>
    <x v="5"/>
    <s v="Wireline Construction"/>
    <d v="1999-03-09T00:00:00"/>
    <n v="26"/>
    <s v="Luxembourg"/>
    <s v="Luxembourg"/>
    <s v="Operator"/>
    <x v="0"/>
    <s v="Needs Improvement"/>
    <x v="0"/>
    <n v="63626.67"/>
  </r>
  <r>
    <n v="2198"/>
    <s v="Landyn"/>
    <s v="Velez"/>
    <d v="2022-12-15T00:00:00"/>
    <d v="2022-12-29T00:00:00"/>
    <n v="0"/>
    <x v="4"/>
    <s v="Production Technician I"/>
    <s v="Joseph Bell"/>
    <s v="landyn.velez@bilearner.com"/>
    <s v="Active"/>
    <n v="1"/>
    <n v="0"/>
    <x v="0"/>
    <s v="Temporary"/>
    <m/>
    <x v="0"/>
    <x v="5"/>
    <s v="Field Operations"/>
    <d v="1995-03-17T00:00:00"/>
    <n v="30"/>
    <s v="Mauritius"/>
    <s v="Mauritius"/>
    <s v="Driver"/>
    <x v="0"/>
    <s v="Exceeds"/>
    <x v="4"/>
    <n v="49450"/>
  </r>
  <r>
    <n v="2199"/>
    <s v="Lilly"/>
    <s v="Haynes"/>
    <d v="2020-05-31T00:00:00"/>
    <m/>
    <n v="64"/>
    <x v="0"/>
    <s v="Production Technician I"/>
    <s v="Catherine Spencer"/>
    <s v="lilly.haynes@bilearner.com"/>
    <s v="Active"/>
    <n v="1"/>
    <n v="0"/>
    <x v="1"/>
    <s v="Full-Time"/>
    <m/>
    <x v="0"/>
    <x v="5"/>
    <s v="General - Con"/>
    <d v="1899-12-31T00:00:00"/>
    <n v="125"/>
    <s v="Malaysia"/>
    <s v="Johor"/>
    <s v="Manager"/>
    <x v="0"/>
    <s v="Exceeds"/>
    <x v="0"/>
    <n v="49608"/>
  </r>
  <r>
    <n v="2200"/>
    <s v="Bianca"/>
    <s v="Cardenas"/>
    <d v="2022-07-19T00:00:00"/>
    <m/>
    <n v="38"/>
    <x v="1"/>
    <s v="Production Technician I"/>
    <s v="Raven Jackson"/>
    <s v="bianca.cardenas@bilearner.com"/>
    <s v="Active"/>
    <n v="1"/>
    <n v="0"/>
    <x v="0"/>
    <s v="Full-Time"/>
    <m/>
    <x v="0"/>
    <x v="5"/>
    <s v="Field Operations"/>
    <d v="1995-02-06T00:00:00"/>
    <n v="30"/>
    <s v="Malaysia"/>
    <s v="Johor"/>
    <s v="Laborer"/>
    <x v="0"/>
    <s v="Exceeds"/>
    <x v="0"/>
    <n v="93960"/>
  </r>
  <r>
    <n v="2201"/>
    <s v="Cayden"/>
    <s v="Bartlett"/>
    <d v="2020-07-01T00:00:00"/>
    <m/>
    <n v="63"/>
    <x v="0"/>
    <s v="Production Technician I"/>
    <s v="Linda Mills"/>
    <s v="cayden.bartlett@bilearner.com"/>
    <s v="Active"/>
    <n v="1"/>
    <n v="0"/>
    <x v="0"/>
    <s v="Part-Time"/>
    <m/>
    <x v="0"/>
    <x v="5"/>
    <s v="Project Management - Con"/>
    <d v="1998-04-09T00:00:00"/>
    <n v="27"/>
    <s v="Bulgaria"/>
    <s v="Sofia"/>
    <s v="Technician"/>
    <x v="1"/>
    <s v="Exceeds"/>
    <x v="2"/>
    <n v="41860"/>
  </r>
  <r>
    <n v="2202"/>
    <s v="Desiree"/>
    <s v="Walker"/>
    <d v="2020-11-18T00:00:00"/>
    <m/>
    <n v="58"/>
    <x v="1"/>
    <s v="Production Technician I"/>
    <s v="Sandra Hawkins"/>
    <s v="desiree.walker@bilearner.com"/>
    <s v="Active"/>
    <n v="1"/>
    <n v="0"/>
    <x v="0"/>
    <s v="Part-Time"/>
    <m/>
    <x v="0"/>
    <x v="5"/>
    <s v="Project Management - Con"/>
    <d v="1987-09-21T00:00:00"/>
    <n v="38"/>
    <s v="Malaysia"/>
    <s v="Johor"/>
    <s v="Project Manager"/>
    <x v="0"/>
    <s v="Exceeds"/>
    <x v="0"/>
    <n v="46247"/>
  </r>
  <r>
    <n v="2203"/>
    <s v="Colton"/>
    <s v="Le"/>
    <d v="2020-02-29T00:00:00"/>
    <d v="2021-05-20T00:00:00"/>
    <n v="14"/>
    <x v="2"/>
    <s v="Production Technician I"/>
    <s v="Richard Jones"/>
    <s v="colton.le@bilearner.com"/>
    <s v="Terminated"/>
    <n v="0"/>
    <n v="1"/>
    <x v="0"/>
    <s v="Part-Time"/>
    <s v="End of Contract"/>
    <x v="1"/>
    <x v="5"/>
    <s v="General - Con"/>
    <d v="1999-10-28T00:00:00"/>
    <n v="25"/>
    <s v="Poland"/>
    <s v="Warsaw"/>
    <s v="Technician"/>
    <x v="0"/>
    <s v="Exceeds"/>
    <x v="4"/>
    <n v="204600"/>
  </r>
  <r>
    <n v="2204"/>
    <s v="Leonidas"/>
    <s v="Bridges"/>
    <d v="2021-09-24T00:00:00"/>
    <d v="2022-01-28T00:00:00"/>
    <n v="4"/>
    <x v="4"/>
    <s v="Production Technician I"/>
    <s v="Lee Crawford"/>
    <s v="leonidas.bridges@bilearner.com"/>
    <s v="Active"/>
    <n v="1"/>
    <n v="0"/>
    <x v="2"/>
    <s v="Part-Time"/>
    <m/>
    <x v="0"/>
    <x v="5"/>
    <s v="Shop (Fleet)"/>
    <d v="2001-05-30T00:00:00"/>
    <n v="24"/>
    <s v="Bulgaria"/>
    <s v="Sofia"/>
    <s v="Supervisor"/>
    <x v="0"/>
    <s v="Needs Improvement"/>
    <x v="2"/>
    <n v="87648"/>
  </r>
  <r>
    <n v="2205"/>
    <s v="Gia"/>
    <s v="Franco"/>
    <d v="2022-04-13T00:00:00"/>
    <d v="2023-07-30T00:00:00"/>
    <n v="15"/>
    <x v="2"/>
    <s v="Production Technician I"/>
    <s v="Jason Boyd"/>
    <s v="gia.franco@bilearner.com"/>
    <s v="Active"/>
    <n v="1"/>
    <n v="0"/>
    <x v="1"/>
    <s v="Full-Time"/>
    <m/>
    <x v="0"/>
    <x v="5"/>
    <s v="General - Sga"/>
    <d v="1996-10-21T00:00:00"/>
    <n v="28"/>
    <s v="Malaysia"/>
    <s v="Johor"/>
    <s v="Administrator"/>
    <x v="0"/>
    <s v="Needs Improvement"/>
    <x v="0"/>
    <n v="151200"/>
  </r>
  <r>
    <n v="2206"/>
    <s v="Audrina"/>
    <s v="Williams"/>
    <d v="2022-10-25T00:00:00"/>
    <m/>
    <n v="35"/>
    <x v="1"/>
    <s v="Production Technician I"/>
    <s v="Tracey Scott"/>
    <s v="audrina.williams@bilearner.com"/>
    <s v="Active"/>
    <n v="1"/>
    <n v="0"/>
    <x v="0"/>
    <s v="Temporary"/>
    <m/>
    <x v="0"/>
    <x v="5"/>
    <s v="Field Operations"/>
    <d v="1981-12-18T00:00:00"/>
    <n v="43"/>
    <s v="Poland"/>
    <s v="Lublin"/>
    <s v="Tower Hand"/>
    <x v="0"/>
    <s v="Needs Improvement"/>
    <x v="3"/>
    <n v="155520"/>
  </r>
  <r>
    <n v="2207"/>
    <s v="Sam"/>
    <s v="Knight"/>
    <d v="2021-01-27T00:00:00"/>
    <m/>
    <n v="56"/>
    <x v="1"/>
    <s v="Production Technician I"/>
    <s v="Juan Owens"/>
    <s v="sam.knight@bilearner.com"/>
    <s v="Active"/>
    <n v="1"/>
    <n v="0"/>
    <x v="1"/>
    <s v="Full-Time"/>
    <m/>
    <x v="0"/>
    <x v="5"/>
    <s v="Field Operations"/>
    <d v="1991-08-11T00:00:00"/>
    <n v="34"/>
    <s v="Malaysia"/>
    <s v="Johor"/>
    <s v="Welder"/>
    <x v="0"/>
    <s v="Needs Improvement"/>
    <x v="3"/>
    <n v="49820"/>
  </r>
  <r>
    <n v="2208"/>
    <s v="Lisa"/>
    <s v="Galia"/>
    <d v="2018-09-21T00:00:00"/>
    <m/>
    <n v="84"/>
    <x v="0"/>
    <s v="IT Support"/>
    <s v="Keith Fisher"/>
    <s v="lisa.galia@bilearner.com"/>
    <s v="Active"/>
    <n v="1"/>
    <n v="0"/>
    <x v="1"/>
    <s v="Full-Time"/>
    <m/>
    <x v="0"/>
    <x v="3"/>
    <s v="Fielders"/>
    <d v="1998-06-24T00:00:00"/>
    <n v="27"/>
    <s v="Poland"/>
    <s v="Lublin"/>
    <s v="Technician"/>
    <x v="0"/>
    <s v="Needs Improvement"/>
    <x v="3"/>
    <n v="101933"/>
  </r>
  <r>
    <n v="2209"/>
    <s v="Rick"/>
    <s v="Clayton"/>
    <d v="2020-04-14T00:00:00"/>
    <m/>
    <n v="65"/>
    <x v="0"/>
    <s v="IT Support"/>
    <s v="Aaron Ramos"/>
    <s v="rick.clayton@bilearner.com"/>
    <s v="Active"/>
    <n v="1"/>
    <n v="0"/>
    <x v="2"/>
    <s v="Part-Time"/>
    <m/>
    <x v="0"/>
    <x v="3"/>
    <s v="Wireline Construction"/>
    <d v="1981-11-09T00:00:00"/>
    <n v="43"/>
    <s v="United Kingdom"/>
    <s v="London"/>
    <s v="Groundman"/>
    <x v="1"/>
    <s v="Needs Improvement"/>
    <x v="3"/>
    <n v="224676"/>
  </r>
  <r>
    <n v="2210"/>
    <s v="Julia"/>
    <s v="Soto"/>
    <d v="2021-05-31T00:00:00"/>
    <d v="2022-10-31T00:00:00"/>
    <n v="17"/>
    <x v="2"/>
    <s v="IT Support"/>
    <s v="Kimberly Frazier"/>
    <s v="julia.soto@bilearner.com"/>
    <s v="Active"/>
    <n v="1"/>
    <n v="0"/>
    <x v="2"/>
    <s v="Temporary"/>
    <m/>
    <x v="0"/>
    <x v="3"/>
    <s v="Wireline Construction"/>
    <d v="2000-09-25T00:00:00"/>
    <n v="25"/>
    <s v="Malaysia"/>
    <s v="Johor"/>
    <s v="Vp"/>
    <x v="0"/>
    <s v="Exceeds"/>
    <x v="0"/>
    <n v="160680"/>
  </r>
  <r>
    <n v="2211"/>
    <s v="Leonara"/>
    <s v="Lindsay"/>
    <d v="2020-04-10T00:00:00"/>
    <m/>
    <n v="65"/>
    <x v="0"/>
    <s v="IT Support"/>
    <s v="Matthew Wood"/>
    <s v="leonara.lindsay@bilearner.com"/>
    <s v="Active"/>
    <n v="1"/>
    <n v="0"/>
    <x v="0"/>
    <s v="Temporary"/>
    <m/>
    <x v="0"/>
    <x v="3"/>
    <s v="Field Operations"/>
    <d v="1997-01-18T00:00:00"/>
    <n v="28"/>
    <s v="Germany"/>
    <s v="Cologne"/>
    <s v="Administrator"/>
    <x v="0"/>
    <s v="Exceeds"/>
    <x v="3"/>
    <n v="57600"/>
  </r>
  <r>
    <n v="2212"/>
    <s v="Savanna"/>
    <s v="Mayo"/>
    <d v="2022-07-03T00:00:00"/>
    <d v="2023-03-22T00:00:00"/>
    <n v="8"/>
    <x v="3"/>
    <s v="IT Support"/>
    <s v="Amber Hoffman"/>
    <s v="savanna.mayo@bilearner.com"/>
    <s v="Active"/>
    <n v="1"/>
    <n v="0"/>
    <x v="1"/>
    <s v="Part-Time"/>
    <m/>
    <x v="0"/>
    <x v="3"/>
    <s v="Field Operations"/>
    <d v="1984-04-01T00:00:00"/>
    <n v="41"/>
    <s v="Singapore"/>
    <s v="Singapore"/>
    <s v="Cfo"/>
    <x v="0"/>
    <s v="Exceeds"/>
    <x v="4"/>
    <n v="125448"/>
  </r>
  <r>
    <n v="2213"/>
    <s v="Branden"/>
    <s v="Khan"/>
    <d v="2023-03-15T00:00:00"/>
    <d v="2023-05-10T00:00:00"/>
    <n v="1"/>
    <x v="4"/>
    <s v="IT Support"/>
    <s v="David Kennedy"/>
    <s v="branden.khan@bilearner.com"/>
    <s v="Active"/>
    <n v="1"/>
    <n v="0"/>
    <x v="2"/>
    <s v="Full-Time"/>
    <m/>
    <x v="0"/>
    <x v="3"/>
    <s v="Shop (Fleet)"/>
    <d v="1985-07-20T00:00:00"/>
    <n v="40"/>
    <s v="Indonesia"/>
    <s v="Jakarta"/>
    <s v="Shop"/>
    <x v="0"/>
    <s v="Exceeds"/>
    <x v="3"/>
    <n v="133200"/>
  </r>
  <r>
    <n v="2214"/>
    <s v="Aiden"/>
    <s v="Wade"/>
    <d v="2021-07-29T00:00:00"/>
    <d v="2022-08-12T00:00:00"/>
    <n v="12"/>
    <x v="2"/>
    <s v="IT Support"/>
    <s v="Amber Johnson"/>
    <s v="aiden.wade@bilearner.com"/>
    <s v="Active"/>
    <n v="1"/>
    <n v="0"/>
    <x v="0"/>
    <s v="Full-Time"/>
    <m/>
    <x v="0"/>
    <x v="3"/>
    <s v="Field Operations"/>
    <d v="1994-10-17T00:00:00"/>
    <n v="30"/>
    <s v="India"/>
    <s v="Mumbai Vikhroli"/>
    <s v="Tower Hand"/>
    <x v="0"/>
    <s v="Exceeds"/>
    <x v="0"/>
    <n v="124800"/>
  </r>
  <r>
    <n v="2215"/>
    <s v="Conrad"/>
    <s v="Ochoa"/>
    <d v="2022-02-05T00:00:00"/>
    <d v="2023-01-13T00:00:00"/>
    <n v="11"/>
    <x v="3"/>
    <s v="IT Support"/>
    <s v="Susan Kelly"/>
    <s v="conrad.ochoa@bilearner.com"/>
    <s v="Active"/>
    <n v="1"/>
    <n v="0"/>
    <x v="0"/>
    <s v="Temporary"/>
    <m/>
    <x v="0"/>
    <x v="3"/>
    <s v="Engineers"/>
    <d v="1994-04-10T00:00:00"/>
    <n v="31"/>
    <s v="India"/>
    <s v="Bangalore"/>
    <s v="Engineer"/>
    <x v="0"/>
    <s v="Exceeds"/>
    <x v="4"/>
    <n v="117600"/>
  </r>
  <r>
    <n v="2216"/>
    <s v="Jaylyn"/>
    <s v="Bruce"/>
    <d v="2022-11-09T00:00:00"/>
    <m/>
    <n v="34"/>
    <x v="1"/>
    <s v="IT Manager - Support"/>
    <s v="Lynn Fry"/>
    <s v="jaylyn.bruce@bilearner.com"/>
    <s v="Active"/>
    <n v="1"/>
    <n v="0"/>
    <x v="2"/>
    <s v="Temporary"/>
    <m/>
    <x v="0"/>
    <x v="3"/>
    <s v="General - Con"/>
    <d v="1984-09-06T00:00:00"/>
    <n v="41"/>
    <s v="India"/>
    <s v="Indore"/>
    <s v="Technician"/>
    <x v="0"/>
    <s v="Exceeds"/>
    <x v="4"/>
    <n v="144000"/>
  </r>
  <r>
    <n v="2217"/>
    <s v="Kaylie"/>
    <s v="Ayers"/>
    <d v="2020-11-23T00:00:00"/>
    <d v="2020-12-14T00:00:00"/>
    <n v="0"/>
    <x v="4"/>
    <s v="IT Manager - Infra"/>
    <s v="Donna Brown"/>
    <s v="kaylie.ayers@bilearner.com"/>
    <s v="Active"/>
    <n v="1"/>
    <n v="0"/>
    <x v="2"/>
    <s v="Temporary"/>
    <m/>
    <x v="0"/>
    <x v="1"/>
    <s v="People Services"/>
    <d v="1998-05-01T00:00:00"/>
    <n v="27"/>
    <s v="China"/>
    <s v="Shanghai"/>
    <s v="Director"/>
    <x v="0"/>
    <s v="Exceeds"/>
    <x v="0"/>
    <n v="144000"/>
  </r>
  <r>
    <n v="2218"/>
    <s v="Abdullah"/>
    <s v="Arellano"/>
    <d v="2019-02-21T00:00:00"/>
    <d v="2022-10-21T00:00:00"/>
    <n v="44"/>
    <x v="1"/>
    <s v="IT Manager - DB"/>
    <s v="Jacob Christian"/>
    <s v="abdullah.arellano@bilearner.com"/>
    <s v="Active"/>
    <n v="1"/>
    <n v="0"/>
    <x v="2"/>
    <s v="Part-Time"/>
    <m/>
    <x v="0"/>
    <x v="3"/>
    <s v="Field Operations"/>
    <d v="1979-09-13T00:00:00"/>
    <n v="46"/>
    <s v="Mauritius"/>
    <s v="Mauritius"/>
    <s v="Foreman"/>
    <x v="0"/>
    <s v="Exceeds"/>
    <x v="0"/>
    <n v="102000"/>
  </r>
  <r>
    <n v="2219"/>
    <s v="Hazel"/>
    <s v="Lane"/>
    <d v="2022-09-25T00:00:00"/>
    <d v="2023-05-06T00:00:00"/>
    <n v="7"/>
    <x v="3"/>
    <s v="IT Support"/>
    <s v="Lance Torres"/>
    <s v="hazel.lane@bilearner.com"/>
    <s v="Active"/>
    <n v="1"/>
    <n v="0"/>
    <x v="2"/>
    <s v="Part-Time"/>
    <m/>
    <x v="0"/>
    <x v="3"/>
    <s v="Wireline Construction"/>
    <d v="1994-09-24T00:00:00"/>
    <n v="31"/>
    <s v="Germany"/>
    <s v="Frankfurt"/>
    <s v="Laborer"/>
    <x v="0"/>
    <s v="Exceeds"/>
    <x v="3"/>
    <n v="161196"/>
  </r>
  <r>
    <n v="2220"/>
    <s v="Lilah"/>
    <s v="Harrison"/>
    <d v="2022-09-17T00:00:00"/>
    <m/>
    <n v="36"/>
    <x v="1"/>
    <s v="IT Support"/>
    <s v="Charles Johnson"/>
    <s v="lilah.harrison@bilearner.com"/>
    <s v="Active"/>
    <n v="1"/>
    <n v="0"/>
    <x v="0"/>
    <s v="Temporary"/>
    <m/>
    <x v="0"/>
    <x v="3"/>
    <s v="General - Eng"/>
    <d v="1993-01-02T00:00:00"/>
    <n v="32"/>
    <s v="Luxembourg"/>
    <s v="Luxembourg"/>
    <s v="Engineer"/>
    <x v="0"/>
    <s v="Exceeds"/>
    <x v="0"/>
    <n v="82164"/>
  </r>
  <r>
    <n v="2221"/>
    <s v="Cedric"/>
    <s v="Sawyer"/>
    <d v="2019-05-31T00:00:00"/>
    <m/>
    <n v="76"/>
    <x v="0"/>
    <s v="IT Support"/>
    <s v="Megan Walker"/>
    <s v="cedric.sawyer@bilearner.com"/>
    <s v="Active"/>
    <n v="1"/>
    <n v="0"/>
    <x v="0"/>
    <s v="Part-Time"/>
    <m/>
    <x v="0"/>
    <x v="3"/>
    <s v="Field Operations"/>
    <d v="1996-12-11T00:00:00"/>
    <n v="28"/>
    <s v="India"/>
    <s v="Mumbai Vikhroli"/>
    <s v="Laborer"/>
    <x v="0"/>
    <s v="Exceeds"/>
    <x v="0"/>
    <n v="53450"/>
  </r>
  <r>
    <n v="2222"/>
    <s v="Caiden"/>
    <s v="Lam"/>
    <d v="2020-07-21T00:00:00"/>
    <d v="2021-08-18T00:00:00"/>
    <n v="12"/>
    <x v="2"/>
    <s v="IT Support"/>
    <s v="Scott Thomas"/>
    <s v="caiden.lam@bilearner.com"/>
    <s v="Active"/>
    <n v="1"/>
    <n v="0"/>
    <x v="2"/>
    <s v="Temporary"/>
    <m/>
    <x v="0"/>
    <x v="3"/>
    <s v="Wireline Construction"/>
    <d v="1899-12-31T00:00:00"/>
    <n v="125"/>
    <s v="Malaysia"/>
    <s v="Johor"/>
    <s v="Laborer"/>
    <x v="0"/>
    <s v="Exceeds"/>
    <x v="0"/>
    <n v="105000"/>
  </r>
  <r>
    <n v="2223"/>
    <s v="Isla"/>
    <s v="Hawkins"/>
    <d v="2020-07-04T00:00:00"/>
    <m/>
    <n v="63"/>
    <x v="0"/>
    <s v="IT Manager - Support"/>
    <s v="Jason Smith"/>
    <s v="isla.hawkins@bilearner.com"/>
    <s v="Active"/>
    <n v="1"/>
    <n v="0"/>
    <x v="1"/>
    <s v="Temporary"/>
    <m/>
    <x v="0"/>
    <x v="3"/>
    <s v="Executive"/>
    <d v="1984-06-08T00:00:00"/>
    <n v="41"/>
    <s v="Jersey"/>
    <s v="Jersey"/>
    <s v="Vp"/>
    <x v="0"/>
    <s v="Exceeds"/>
    <x v="2"/>
    <n v="77950"/>
  </r>
  <r>
    <n v="2224"/>
    <s v="Hadley"/>
    <s v="Nash"/>
    <d v="2020-10-13T00:00:00"/>
    <m/>
    <n v="59"/>
    <x v="1"/>
    <s v="IT Manager - Infra"/>
    <s v="Eric Clay"/>
    <s v="hadley.nash@bilearner.com"/>
    <s v="Active"/>
    <n v="1"/>
    <n v="0"/>
    <x v="1"/>
    <s v="Temporary"/>
    <m/>
    <x v="0"/>
    <x v="3"/>
    <s v="Wireline Construction"/>
    <d v="1999-07-03T00:00:00"/>
    <n v="26"/>
    <s v="Malaysia"/>
    <s v="Johor"/>
    <s v="Groundman"/>
    <x v="0"/>
    <s v="Exceeds"/>
    <x v="0"/>
    <n v="95000.1"/>
  </r>
  <r>
    <n v="2225"/>
    <s v="Milo"/>
    <s v="Jensen"/>
    <d v="2023-05-01T00:00:00"/>
    <m/>
    <n v="29"/>
    <x v="1"/>
    <s v="IT Manager - DB"/>
    <s v="Kimberly Rosales"/>
    <s v="milo.jensen@bilearner.com"/>
    <s v="Active"/>
    <n v="1"/>
    <n v="0"/>
    <x v="2"/>
    <s v="Full-Time"/>
    <m/>
    <x v="0"/>
    <x v="3"/>
    <s v="Engineers"/>
    <d v="1992-04-24T00:00:00"/>
    <n v="33"/>
    <s v="Malaysia"/>
    <s v="Johor"/>
    <s v="Project Manager"/>
    <x v="1"/>
    <s v="Exceeds"/>
    <x v="2"/>
    <n v="108408"/>
  </r>
  <r>
    <n v="2226"/>
    <s v="Zechariah"/>
    <s v="Strong"/>
    <d v="2019-03-22T00:00:00"/>
    <d v="2021-06-17T00:00:00"/>
    <n v="26"/>
    <x v="1"/>
    <s v="IT Support"/>
    <s v="Daniel Blake"/>
    <s v="zechariah.strong@bilearner.com"/>
    <s v="Active"/>
    <n v="1"/>
    <n v="0"/>
    <x v="0"/>
    <s v="Full-Time"/>
    <m/>
    <x v="0"/>
    <x v="3"/>
    <s v="General - Eng"/>
    <d v="1999-02-28T00:00:00"/>
    <n v="26"/>
    <s v="India"/>
    <s v="Bangalore"/>
    <s v="Administrative"/>
    <x v="0"/>
    <s v="Exceeds"/>
    <x v="4"/>
    <n v="106264"/>
  </r>
  <r>
    <n v="2227"/>
    <s v="Raymond"/>
    <s v="Maldonado"/>
    <d v="2021-12-27T00:00:00"/>
    <m/>
    <n v="45"/>
    <x v="1"/>
    <s v="IT Support"/>
    <s v="Timothy Young"/>
    <s v="raymond.maldonado@bilearner.com"/>
    <s v="Active"/>
    <n v="1"/>
    <n v="0"/>
    <x v="0"/>
    <s v="Full-Time"/>
    <m/>
    <x v="0"/>
    <x v="3"/>
    <s v="Aerial"/>
    <d v="1997-02-03T00:00:00"/>
    <n v="28"/>
    <s v="Hong Kong"/>
    <s v="Hong Kong"/>
    <s v="Lineman"/>
    <x v="0"/>
    <s v="Needs Improvement"/>
    <x v="3"/>
    <n v="48872"/>
  </r>
  <r>
    <n v="2228"/>
    <s v="Kayley"/>
    <s v="Romero"/>
    <d v="2018-08-12T00:00:00"/>
    <d v="2022-06-13T00:00:00"/>
    <n v="46"/>
    <x v="1"/>
    <s v="IT Support"/>
    <s v="Michael Webb"/>
    <s v="kayley.romero@bilearner.com"/>
    <s v="Active"/>
    <n v="1"/>
    <n v="0"/>
    <x v="2"/>
    <s v="Part-Time"/>
    <m/>
    <x v="0"/>
    <x v="3"/>
    <s v="Wireless"/>
    <d v="1996-11-14T00:00:00"/>
    <n v="28"/>
    <s v="Poland"/>
    <s v="Warsaw"/>
    <s v="Laborer"/>
    <x v="0"/>
    <s v="PIP"/>
    <x v="0"/>
    <n v="55170"/>
  </r>
  <r>
    <n v="2229"/>
    <s v="Antonio"/>
    <s v="Gray"/>
    <d v="2022-12-28T00:00:00"/>
    <m/>
    <n v="33"/>
    <x v="1"/>
    <s v="IT Support"/>
    <s v="Mitchell Wilson"/>
    <s v="antonio.gray@bilearner.com"/>
    <s v="Active"/>
    <n v="1"/>
    <n v="0"/>
    <x v="2"/>
    <s v="Temporary"/>
    <m/>
    <x v="0"/>
    <x v="3"/>
    <s v="Underground"/>
    <d v="1994-11-05T00:00:00"/>
    <n v="30"/>
    <s v="Poland"/>
    <s v="Poznan"/>
    <s v="Laborer"/>
    <x v="0"/>
    <s v="PIP"/>
    <x v="0"/>
    <n v="907400"/>
  </r>
  <r>
    <n v="2230"/>
    <s v="Kane"/>
    <s v="Mcfarland"/>
    <d v="2018-11-25T00:00:00"/>
    <m/>
    <n v="82"/>
    <x v="0"/>
    <s v="IT Manager - Support"/>
    <s v="Jose Rivera"/>
    <s v="kane.mcfarland@bilearner.com"/>
    <s v="Active"/>
    <n v="1"/>
    <n v="0"/>
    <x v="2"/>
    <s v="Full-Time"/>
    <m/>
    <x v="0"/>
    <x v="3"/>
    <s v="General - Con"/>
    <d v="2000-02-19T00:00:00"/>
    <n v="25"/>
    <s v="Poland"/>
    <s v="Lublin"/>
    <s v="Supervisor"/>
    <x v="0"/>
    <s v="Fully Meets"/>
    <x v="2"/>
    <n v="751400"/>
  </r>
  <r>
    <n v="2231"/>
    <s v="Kylie"/>
    <s v="Ellis"/>
    <d v="2020-12-26T00:00:00"/>
    <m/>
    <n v="57"/>
    <x v="1"/>
    <s v="IT Manager - Infra"/>
    <s v="Joshua Maxwell"/>
    <s v="kylie.ellis@bilearner.com"/>
    <s v="Active"/>
    <n v="1"/>
    <n v="0"/>
    <x v="1"/>
    <s v="Part-Time"/>
    <m/>
    <x v="0"/>
    <x v="3"/>
    <s v="General - Con"/>
    <d v="2000-09-23T00:00:00"/>
    <n v="25"/>
    <s v="Luxembourg"/>
    <s v="Luxembourg"/>
    <s v="Laborer"/>
    <x v="0"/>
    <s v="Fully Meets"/>
    <x v="2"/>
    <n v="812500"/>
  </r>
  <r>
    <n v="2232"/>
    <s v="Jovan"/>
    <s v="Giles"/>
    <d v="2022-12-16T00:00:00"/>
    <m/>
    <n v="33"/>
    <x v="1"/>
    <s v="IT Manager - DB"/>
    <s v="Whitney Small"/>
    <s v="jovan.giles@bilearner.com"/>
    <s v="Active"/>
    <n v="1"/>
    <n v="0"/>
    <x v="2"/>
    <s v="Full-Time"/>
    <m/>
    <x v="0"/>
    <x v="3"/>
    <s v="Field Operations"/>
    <d v="1997-10-07T00:00:00"/>
    <n v="27"/>
    <s v="Poland"/>
    <s v="Warsaw"/>
    <s v="Engineer"/>
    <x v="1"/>
    <s v="Fully Meets"/>
    <x v="3"/>
    <n v="1638000"/>
  </r>
  <r>
    <n v="2233"/>
    <s v="Sheldon"/>
    <s v="Castillo"/>
    <d v="2019-09-27T00:00:00"/>
    <m/>
    <n v="72"/>
    <x v="0"/>
    <s v="IT Support"/>
    <s v="Wendy Khan"/>
    <s v="sheldon.castillo@bilearner.com"/>
    <s v="Active"/>
    <n v="1"/>
    <n v="0"/>
    <x v="0"/>
    <s v="Full-Time"/>
    <m/>
    <x v="0"/>
    <x v="3"/>
    <s v="Splicing"/>
    <d v="1899-12-31T00:00:00"/>
    <n v="125"/>
    <s v="Brazil"/>
    <s v="Sao Paulo"/>
    <s v="Lineman"/>
    <x v="0"/>
    <s v="Fully Meets"/>
    <x v="4"/>
    <n v="973645.2"/>
  </r>
  <r>
    <n v="2234"/>
    <s v="Ariel"/>
    <s v="Barnes"/>
    <d v="2021-02-20T00:00:00"/>
    <d v="2022-01-09T00:00:00"/>
    <n v="10"/>
    <x v="3"/>
    <s v="IT Support"/>
    <s v="William Phillips"/>
    <s v="ariel.barnes@bilearner.com"/>
    <s v="Active"/>
    <n v="1"/>
    <n v="0"/>
    <x v="2"/>
    <s v="Full-Time"/>
    <m/>
    <x v="0"/>
    <x v="3"/>
    <s v="Wireline Construction"/>
    <d v="1977-08-05T00:00:00"/>
    <n v="48"/>
    <s v="Malaysia"/>
    <s v="Johor"/>
    <s v="Laborer"/>
    <x v="0"/>
    <s v="Fully Meets"/>
    <x v="2"/>
    <n v="875880"/>
  </r>
  <r>
    <n v="2235"/>
    <s v="Kyson"/>
    <s v="Grimes"/>
    <d v="2022-02-26T00:00:00"/>
    <m/>
    <n v="43"/>
    <x v="1"/>
    <s v="IT Support"/>
    <s v="Elizabeth Peterson"/>
    <s v="kyson.grimes@bilearner.com"/>
    <s v="Active"/>
    <n v="1"/>
    <n v="0"/>
    <x v="1"/>
    <s v="Full-Time"/>
    <m/>
    <x v="0"/>
    <x v="3"/>
    <s v="Shop (Fleet)"/>
    <d v="2001-03-30T00:00:00"/>
    <n v="24"/>
    <s v="Netherlands"/>
    <s v="Amsterdam"/>
    <s v="Model Assistant"/>
    <x v="0"/>
    <s v="Fully Meets"/>
    <x v="4"/>
    <n v="125822.39999999999"/>
  </r>
  <r>
    <n v="2236"/>
    <s v="Princess"/>
    <s v="Long"/>
    <d v="2018-12-23T00:00:00"/>
    <d v="2021-10-11T00:00:00"/>
    <n v="33"/>
    <x v="1"/>
    <s v="IT Support"/>
    <s v="Amber Rocha"/>
    <s v="princess.long@bilearner.com"/>
    <s v="Active"/>
    <n v="1"/>
    <n v="0"/>
    <x v="1"/>
    <s v="Temporary"/>
    <m/>
    <x v="0"/>
    <x v="3"/>
    <s v="Engineers"/>
    <d v="1988-07-04T00:00:00"/>
    <n v="37"/>
    <s v="United Kingdom"/>
    <s v="Bristol Whitefrairs"/>
    <s v="Project Manager"/>
    <x v="0"/>
    <s v="Fully Meets"/>
    <x v="4"/>
    <n v="24096"/>
  </r>
  <r>
    <n v="2237"/>
    <s v="Lyla"/>
    <s v="Wong"/>
    <d v="2022-01-10T00:00:00"/>
    <d v="2023-01-04T00:00:00"/>
    <n v="11"/>
    <x v="3"/>
    <s v="IT Manager - Support"/>
    <s v="John Thomas"/>
    <s v="lyla.wong@bilearner.com"/>
    <s v="Active"/>
    <n v="1"/>
    <n v="0"/>
    <x v="1"/>
    <s v="Temporary"/>
    <m/>
    <x v="0"/>
    <x v="3"/>
    <s v="Underground"/>
    <d v="1899-12-31T00:00:00"/>
    <n v="125"/>
    <s v="India"/>
    <s v="Mumbai Vikhroli"/>
    <s v="Laborer"/>
    <x v="0"/>
    <s v="Fully Meets"/>
    <x v="2"/>
    <n v="73692"/>
  </r>
  <r>
    <n v="2238"/>
    <s v="Shyanne"/>
    <s v="Livingston"/>
    <d v="2021-03-04T00:00:00"/>
    <d v="2021-12-06T00:00:00"/>
    <n v="9"/>
    <x v="3"/>
    <s v="IT Manager - Infra"/>
    <s v="April Burns"/>
    <s v="shyanne.livingston@bilearner.com"/>
    <s v="Active"/>
    <n v="1"/>
    <n v="0"/>
    <x v="2"/>
    <s v="Temporary"/>
    <m/>
    <x v="0"/>
    <x v="3"/>
    <s v="Project Management - Con"/>
    <d v="1899-12-31T00:00:00"/>
    <n v="125"/>
    <s v="India"/>
    <s v="Mumbai Vikhroli"/>
    <s v="Purchasing"/>
    <x v="1"/>
    <s v="Fully Meets"/>
    <x v="2"/>
    <n v="50160"/>
  </r>
  <r>
    <n v="2239"/>
    <s v="Dario"/>
    <s v="Whitney"/>
    <d v="2023-03-10T00:00:00"/>
    <d v="2023-04-04T00:00:00"/>
    <n v="0"/>
    <x v="4"/>
    <s v="IT Manager - DB"/>
    <s v="Sean Hill"/>
    <s v="dario.whitney@bilearner.com"/>
    <s v="Active"/>
    <n v="1"/>
    <n v="0"/>
    <x v="1"/>
    <s v="Part-Time"/>
    <m/>
    <x v="0"/>
    <x v="3"/>
    <s v="Catv"/>
    <d v="1983-11-03T00:00:00"/>
    <n v="41"/>
    <s v="Ireland"/>
    <s v="Dublin George’s Quay"/>
    <s v="Manager"/>
    <x v="1"/>
    <s v="Fully Meets"/>
    <x v="3"/>
    <n v="590100"/>
  </r>
  <r>
    <n v="2240"/>
    <s v="Pedro"/>
    <s v="Nelson"/>
    <d v="2018-12-05T00:00:00"/>
    <m/>
    <n v="82"/>
    <x v="0"/>
    <s v="IT Support"/>
    <s v="Erika Green"/>
    <s v="pedro.nelson@bilearner.com"/>
    <s v="Active"/>
    <n v="1"/>
    <n v="0"/>
    <x v="2"/>
    <s v="Part-Time"/>
    <m/>
    <x v="0"/>
    <x v="0"/>
    <s v="Finance &amp; Accounting"/>
    <d v="1990-10-20T00:00:00"/>
    <n v="34"/>
    <s v="United Kingdom"/>
    <s v="Reading"/>
    <s v="Accounting"/>
    <x v="0"/>
    <s v="Fully Meets"/>
    <x v="2"/>
    <n v="137921"/>
  </r>
  <r>
    <n v="2241"/>
    <s v="Carlo"/>
    <s v="Carr"/>
    <d v="2021-06-24T00:00:00"/>
    <m/>
    <n v="51"/>
    <x v="1"/>
    <s v="IT Support"/>
    <s v="David Velasquez"/>
    <s v="carlo.carr@bilearner.com"/>
    <s v="Active"/>
    <n v="1"/>
    <n v="0"/>
    <x v="2"/>
    <s v="Part-Time"/>
    <m/>
    <x v="0"/>
    <x v="3"/>
    <s v="Technology / It"/>
    <d v="1989-11-14T00:00:00"/>
    <n v="35"/>
    <s v="Germany"/>
    <s v="Munich"/>
    <s v="Engineer"/>
    <x v="0"/>
    <s v="Fully Meets"/>
    <x v="2"/>
    <n v="231789.6"/>
  </r>
  <r>
    <n v="2242"/>
    <s v="Aileen"/>
    <s v="Pacheco"/>
    <d v="2022-05-10T00:00:00"/>
    <d v="2022-07-16T00:00:00"/>
    <n v="2"/>
    <x v="4"/>
    <s v="IT Support"/>
    <s v="Alicia Farrell"/>
    <s v="aileen.pacheco@bilearner.com"/>
    <s v="Active"/>
    <n v="1"/>
    <n v="0"/>
    <x v="1"/>
    <s v="Temporary"/>
    <m/>
    <x v="0"/>
    <x v="3"/>
    <s v="Field Operations"/>
    <d v="1986-12-01T00:00:00"/>
    <n v="38"/>
    <s v="United Kingdom"/>
    <s v="London"/>
    <s v="Runner"/>
    <x v="0"/>
    <s v="Fully Meets"/>
    <x v="0"/>
    <n v="29462.560000000001"/>
  </r>
  <r>
    <n v="2243"/>
    <s v="Dorian"/>
    <s v="Wu"/>
    <d v="2023-04-13T00:00:00"/>
    <d v="2023-05-03T00:00:00"/>
    <n v="0"/>
    <x v="4"/>
    <s v="IT Support"/>
    <s v="Desiree Martinez"/>
    <s v="dorian.wu@bilearner.com"/>
    <s v="Active"/>
    <n v="1"/>
    <n v="0"/>
    <x v="1"/>
    <s v="Part-Time"/>
    <m/>
    <x v="0"/>
    <x v="0"/>
    <s v="Finance &amp; Accounting"/>
    <d v="1973-04-28T00:00:00"/>
    <n v="52"/>
    <s v="India"/>
    <s v="Bangalore"/>
    <s v="Accounting"/>
    <x v="0"/>
    <s v="Fully Meets"/>
    <x v="0"/>
    <n v="64941.52"/>
  </r>
  <r>
    <n v="2244"/>
    <s v="Monica"/>
    <s v="Pham"/>
    <d v="2022-08-04T00:00:00"/>
    <m/>
    <n v="38"/>
    <x v="1"/>
    <s v="IT Manager - Support"/>
    <s v="Jesse Archer"/>
    <s v="monica.pham@bilearner.com"/>
    <s v="Active"/>
    <n v="1"/>
    <n v="0"/>
    <x v="0"/>
    <s v="Temporary"/>
    <m/>
    <x v="0"/>
    <x v="3"/>
    <s v="Field Operations"/>
    <d v="1995-11-16T00:00:00"/>
    <n v="29"/>
    <s v="Netherlands"/>
    <s v="Amsterdam"/>
    <s v="Driller"/>
    <x v="0"/>
    <s v="Fully Meets"/>
    <x v="0"/>
    <n v="114000"/>
  </r>
  <r>
    <n v="2245"/>
    <s v="Londyn"/>
    <s v="Underwood"/>
    <d v="2021-02-28T00:00:00"/>
    <d v="2022-07-13T00:00:00"/>
    <n v="16"/>
    <x v="2"/>
    <s v="IT Manager - Infra"/>
    <s v="Mrs. Lori Petty MD"/>
    <s v="londyn.underwood@bilearner.com"/>
    <s v="Active"/>
    <n v="1"/>
    <n v="0"/>
    <x v="2"/>
    <s v="Part-Time"/>
    <m/>
    <x v="0"/>
    <x v="3"/>
    <s v="Engineers"/>
    <d v="1978-12-14T00:00:00"/>
    <n v="46"/>
    <s v="Netherlands"/>
    <s v="Amsterdam"/>
    <s v="Supervisor"/>
    <x v="1"/>
    <s v="Fully Meets"/>
    <x v="3"/>
    <n v="112200"/>
  </r>
  <r>
    <n v="2246"/>
    <s v="Britney"/>
    <s v="Logan"/>
    <d v="2020-10-14T00:00:00"/>
    <d v="2022-04-10T00:00:00"/>
    <n v="17"/>
    <x v="2"/>
    <s v="IT Manager - DB"/>
    <s v="Paul Robertson"/>
    <s v="britney.logan@bilearner.com"/>
    <s v="Active"/>
    <n v="1"/>
    <n v="0"/>
    <x v="0"/>
    <s v="Part-Time"/>
    <m/>
    <x v="0"/>
    <x v="3"/>
    <s v="Field Operations"/>
    <d v="1995-09-04T00:00:00"/>
    <n v="30"/>
    <s v="Netherlands"/>
    <s v="Amsterdam"/>
    <s v="Technician"/>
    <x v="1"/>
    <s v="Fully Meets"/>
    <x v="0"/>
    <n v="144000"/>
  </r>
  <r>
    <n v="2247"/>
    <s v="Alessandra"/>
    <s v="Novak"/>
    <d v="2018-09-10T00:00:00"/>
    <d v="2023-06-08T00:00:00"/>
    <n v="56"/>
    <x v="1"/>
    <s v="IT Support"/>
    <s v="William Murray"/>
    <s v="alessandra.novak@bilearner.com"/>
    <s v="Active"/>
    <n v="1"/>
    <n v="0"/>
    <x v="2"/>
    <s v="Temporary"/>
    <m/>
    <x v="0"/>
    <x v="3"/>
    <s v="Fielders"/>
    <d v="1997-11-06T00:00:00"/>
    <n v="27"/>
    <s v="Ireland"/>
    <s v="Dublin George’s Quay"/>
    <s v="Engineer"/>
    <x v="0"/>
    <s v="Fully Meets"/>
    <x v="2"/>
    <n v="232800"/>
  </r>
  <r>
    <n v="2248"/>
    <s v="Ariel"/>
    <s v="Powers"/>
    <d v="2022-12-16T00:00:00"/>
    <d v="2023-05-28T00:00:00"/>
    <n v="5"/>
    <x v="4"/>
    <s v="IT Support"/>
    <s v="Corey Fletcher"/>
    <s v="ariel.powers@bilearner.com"/>
    <s v="Active"/>
    <n v="1"/>
    <n v="0"/>
    <x v="2"/>
    <s v="Temporary"/>
    <m/>
    <x v="0"/>
    <x v="3"/>
    <s v="Field Operations"/>
    <d v="1998-09-29T00:00:00"/>
    <n v="27"/>
    <s v="Ireland"/>
    <s v="Shannon"/>
    <s v="Laborer"/>
    <x v="0"/>
    <s v="Fully Meets"/>
    <x v="2"/>
    <n v="115200"/>
  </r>
  <r>
    <n v="2249"/>
    <s v="Jewel"/>
    <s v="Bryant"/>
    <d v="2018-09-28T00:00:00"/>
    <d v="2019-01-26T00:00:00"/>
    <n v="3"/>
    <x v="4"/>
    <s v="IT Support"/>
    <s v="James Rhodes"/>
    <s v="jewel.bryant@bilearner.com"/>
    <s v="Active"/>
    <n v="1"/>
    <n v="0"/>
    <x v="0"/>
    <s v="Part-Time"/>
    <m/>
    <x v="0"/>
    <x v="3"/>
    <s v="Field Operations"/>
    <d v="1993-11-19T00:00:00"/>
    <n v="31"/>
    <s v="Germany"/>
    <s v="Munich"/>
    <s v="Laborer"/>
    <x v="0"/>
    <s v="Fully Meets"/>
    <x v="0"/>
    <n v="156000"/>
  </r>
  <r>
    <n v="2250"/>
    <s v="Irene"/>
    <s v="Kim"/>
    <d v="2022-03-08T00:00:00"/>
    <d v="2022-04-26T00:00:00"/>
    <n v="1"/>
    <x v="4"/>
    <s v="IT Support"/>
    <s v="Peter Williams"/>
    <s v="irene.kim@bilearner.com"/>
    <s v="Active"/>
    <n v="1"/>
    <n v="0"/>
    <x v="0"/>
    <s v="Temporary"/>
    <m/>
    <x v="0"/>
    <x v="3"/>
    <s v="Aerial"/>
    <d v="1997-07-07T00:00:00"/>
    <n v="28"/>
    <s v="United Kingdom"/>
    <s v="London"/>
    <s v="Groundman"/>
    <x v="0"/>
    <s v="Fully Meets"/>
    <x v="3"/>
    <n v="114000"/>
  </r>
  <r>
    <n v="2251"/>
    <s v="Carla"/>
    <s v="Willis"/>
    <d v="2022-01-12T00:00:00"/>
    <m/>
    <n v="44"/>
    <x v="1"/>
    <s v="IT Manager - Support"/>
    <s v="Bradley Gray"/>
    <s v="carla.willis@bilearner.com"/>
    <s v="Active"/>
    <n v="1"/>
    <n v="0"/>
    <x v="2"/>
    <s v="Temporary"/>
    <m/>
    <x v="0"/>
    <x v="3"/>
    <s v="Project Management - Con"/>
    <d v="1986-11-15T00:00:00"/>
    <n v="38"/>
    <s v="India"/>
    <s v="Mumbai Andheri"/>
    <s v="Program Manager"/>
    <x v="0"/>
    <s v="Fully Meets"/>
    <x v="2"/>
    <n v="123624"/>
  </r>
  <r>
    <n v="2252"/>
    <s v="Ricardo"/>
    <s v="Fitzgerald"/>
    <d v="2020-12-08T00:00:00"/>
    <m/>
    <n v="57"/>
    <x v="1"/>
    <s v="IT Manager - Infra"/>
    <s v="Sarah Robinson"/>
    <s v="ricardo.fitzgerald@bilearner.com"/>
    <s v="Active"/>
    <n v="1"/>
    <n v="0"/>
    <x v="0"/>
    <s v="Part-Time"/>
    <m/>
    <x v="0"/>
    <x v="3"/>
    <s v="Field Operations"/>
    <d v="1983-08-23T00:00:00"/>
    <n v="42"/>
    <s v="United Kingdom"/>
    <s v="London"/>
    <s v="Coordinator"/>
    <x v="1"/>
    <s v="Fully Meets"/>
    <x v="0"/>
    <n v="98400"/>
  </r>
  <r>
    <n v="2253"/>
    <s v="Steven"/>
    <s v="Jarvis"/>
    <d v="2020-11-17T00:00:00"/>
    <m/>
    <n v="58"/>
    <x v="1"/>
    <s v="IT Support"/>
    <s v="Mark Parker"/>
    <s v="steven.jarvis@bilearner.com"/>
    <s v="Active"/>
    <n v="1"/>
    <n v="0"/>
    <x v="1"/>
    <s v="Full-Time"/>
    <m/>
    <x v="0"/>
    <x v="3"/>
    <s v="Field Operations"/>
    <d v="1998-04-13T00:00:00"/>
    <n v="27"/>
    <s v="United Kingdom"/>
    <s v="Bristol Whitefrairs"/>
    <s v="Technician"/>
    <x v="0"/>
    <s v="Fully Meets"/>
    <x v="4"/>
    <n v="63900"/>
  </r>
  <r>
    <n v="2254"/>
    <s v="Benjamin"/>
    <s v="Marquez"/>
    <d v="2021-01-18T00:00:00"/>
    <m/>
    <n v="56"/>
    <x v="1"/>
    <s v="IT Support"/>
    <s v="Mrs. Jessica Whitehead"/>
    <s v="benjamin.marquez@bilearner.com"/>
    <s v="Active"/>
    <n v="1"/>
    <n v="0"/>
    <x v="1"/>
    <s v="Part-Time"/>
    <m/>
    <x v="0"/>
    <x v="3"/>
    <s v="General - Sga"/>
    <d v="1987-11-24T00:00:00"/>
    <n v="37"/>
    <s v="Czech Republic"/>
    <s v="Prague"/>
    <s v="Administrator"/>
    <x v="0"/>
    <s v="Fully Meets"/>
    <x v="2"/>
    <n v="103200"/>
  </r>
  <r>
    <n v="2255"/>
    <s v="Gabrielle"/>
    <s v="Mercer"/>
    <d v="2020-09-15T00:00:00"/>
    <d v="2021-10-01T00:00:00"/>
    <n v="12"/>
    <x v="2"/>
    <s v="IT Support"/>
    <s v="Jose Jordan"/>
    <s v="gabrielle.mercer@bilearner.com"/>
    <s v="Active"/>
    <n v="1"/>
    <n v="0"/>
    <x v="1"/>
    <s v="Part-Time"/>
    <m/>
    <x v="0"/>
    <x v="3"/>
    <s v="Wireline Construction"/>
    <d v="1987-12-09T00:00:00"/>
    <n v="37"/>
    <s v="Ireland"/>
    <s v="Shannon"/>
    <s v="Lineman"/>
    <x v="0"/>
    <s v="Fully Meets"/>
    <x v="2"/>
    <n v="81000"/>
  </r>
  <r>
    <n v="2256"/>
    <s v="Kaylyn"/>
    <s v="Pham"/>
    <d v="2019-12-11T00:00:00"/>
    <m/>
    <n v="69"/>
    <x v="0"/>
    <s v="IT Support"/>
    <s v="Dawn Smith DDS"/>
    <s v="kaylyn.pham@bilearner.com"/>
    <s v="Active"/>
    <n v="1"/>
    <n v="0"/>
    <x v="2"/>
    <s v="Full-Time"/>
    <m/>
    <x v="0"/>
    <x v="3"/>
    <s v="Field Operations"/>
    <d v="1980-07-20T00:00:00"/>
    <n v="45"/>
    <s v="Mauritius"/>
    <s v="Mauritius"/>
    <s v="Driller"/>
    <x v="0"/>
    <s v="Fully Meets"/>
    <x v="3"/>
    <n v="258072"/>
  </r>
  <r>
    <n v="2257"/>
    <s v="Ingrid"/>
    <s v="Lucero"/>
    <d v="2021-04-29T00:00:00"/>
    <d v="2022-06-10T00:00:00"/>
    <n v="13"/>
    <x v="2"/>
    <s v="IT Manager - Support"/>
    <s v="Meredith Martin"/>
    <s v="ingrid.lucero@bilearner.com"/>
    <s v="Active"/>
    <n v="1"/>
    <n v="0"/>
    <x v="0"/>
    <s v="Full-Time"/>
    <m/>
    <x v="0"/>
    <x v="3"/>
    <s v="General - Eng"/>
    <d v="1985-11-09T00:00:00"/>
    <n v="39"/>
    <s v="Australia"/>
    <s v="Sydney"/>
    <s v="Administrative"/>
    <x v="1"/>
    <s v="Fully Meets"/>
    <x v="2"/>
    <n v="278200.01"/>
  </r>
  <r>
    <n v="2258"/>
    <s v="Keshawn"/>
    <s v="Gilmore"/>
    <d v="2021-04-03T00:00:00"/>
    <m/>
    <n v="54"/>
    <x v="1"/>
    <s v="IT Manager - Infra"/>
    <s v="Jodi Wheeler"/>
    <s v="keshawn.gilmore@bilearner.com"/>
    <s v="Active"/>
    <n v="1"/>
    <n v="0"/>
    <x v="1"/>
    <s v="Part-Time"/>
    <m/>
    <x v="0"/>
    <x v="3"/>
    <s v="Engineers"/>
    <d v="1996-09-24T00:00:00"/>
    <n v="29"/>
    <s v="Mauritius"/>
    <s v="Mauritius"/>
    <s v="Engineer"/>
    <x v="1"/>
    <s v="Fully Meets"/>
    <x v="2"/>
    <n v="63324"/>
  </r>
  <r>
    <n v="2259"/>
    <s v="Connor"/>
    <s v="Wang"/>
    <d v="2022-02-01T00:00:00"/>
    <m/>
    <n v="44"/>
    <x v="1"/>
    <s v="IT Support"/>
    <s v="Robert Morrow"/>
    <s v="connor.wang@bilearner.com"/>
    <s v="Active"/>
    <n v="1"/>
    <n v="0"/>
    <x v="2"/>
    <s v="Temporary"/>
    <m/>
    <x v="0"/>
    <x v="3"/>
    <s v="General - Eng"/>
    <d v="1998-10-13T00:00:00"/>
    <n v="26"/>
    <s v="Mauritius"/>
    <s v="Mauritius"/>
    <s v="Drafter"/>
    <x v="0"/>
    <s v="Fully Meets"/>
    <x v="4"/>
    <n v="39102.239999999998"/>
  </r>
  <r>
    <n v="2260"/>
    <s v="Rocco"/>
    <s v="Vaughan"/>
    <d v="2020-01-17T00:00:00"/>
    <d v="2021-09-30T00:00:00"/>
    <n v="20"/>
    <x v="2"/>
    <s v="IT Support"/>
    <s v="Victor Armstrong"/>
    <s v="rocco.vaughan@bilearner.com"/>
    <s v="Active"/>
    <n v="1"/>
    <n v="0"/>
    <x v="2"/>
    <s v="Temporary"/>
    <m/>
    <x v="0"/>
    <x v="3"/>
    <s v="Engineers"/>
    <d v="1999-05-25T00:00:00"/>
    <n v="26"/>
    <s v="Mauritius"/>
    <s v="Mauritius"/>
    <s v="Billing"/>
    <x v="0"/>
    <s v="Fully Meets"/>
    <x v="4"/>
    <n v="109200"/>
  </r>
  <r>
    <n v="2261"/>
    <s v="Samuel"/>
    <s v="Jennings"/>
    <d v="2022-06-01T00:00:00"/>
    <m/>
    <n v="40"/>
    <x v="1"/>
    <s v="IT Support"/>
    <s v="Gregory Brown"/>
    <s v="samuel.jennings@bilearner.com"/>
    <s v="Active"/>
    <n v="1"/>
    <n v="0"/>
    <x v="1"/>
    <s v="Part-Time"/>
    <m/>
    <x v="0"/>
    <x v="3"/>
    <s v="Wireline Construction"/>
    <d v="1996-12-04T00:00:00"/>
    <n v="28"/>
    <s v="United Kingdom"/>
    <s v="Bristol Whitefrairs"/>
    <s v="Foreman"/>
    <x v="0"/>
    <s v="Fully Meets"/>
    <x v="2"/>
    <n v="708000"/>
  </r>
  <r>
    <n v="2262"/>
    <s v="Shane"/>
    <s v="Harper"/>
    <d v="2019-03-17T00:00:00"/>
    <m/>
    <n v="78"/>
    <x v="0"/>
    <s v="IT Support"/>
    <s v="Andrea Clark"/>
    <s v="shane.harper@bilearner.com"/>
    <s v="Active"/>
    <n v="1"/>
    <n v="0"/>
    <x v="0"/>
    <s v="Temporary"/>
    <m/>
    <x v="0"/>
    <x v="3"/>
    <s v="Engineers"/>
    <d v="1985-11-01T00:00:00"/>
    <n v="39"/>
    <s v="Singapore"/>
    <s v="Singapore"/>
    <s v="Engineer"/>
    <x v="0"/>
    <s v="Fully Meets"/>
    <x v="2"/>
    <n v="101530"/>
  </r>
  <r>
    <n v="2263"/>
    <s v="Kali"/>
    <s v="Yates"/>
    <d v="2020-01-07T00:00:00"/>
    <m/>
    <n v="68"/>
    <x v="0"/>
    <s v="IT Manager - Support"/>
    <s v="Casey Galvan"/>
    <s v="kali.yates@bilearner.com"/>
    <s v="Active"/>
    <n v="1"/>
    <n v="0"/>
    <x v="0"/>
    <s v="Temporary"/>
    <m/>
    <x v="0"/>
    <x v="3"/>
    <s v="General - Sga"/>
    <d v="1983-10-25T00:00:00"/>
    <n v="41"/>
    <s v="Mauritius"/>
    <s v="Mauritius"/>
    <s v="Assistant"/>
    <x v="1"/>
    <s v="Fully Meets"/>
    <x v="2"/>
    <n v="103725.1"/>
  </r>
  <r>
    <n v="2264"/>
    <s v="Piper"/>
    <s v="Guzman"/>
    <d v="2021-02-24T00:00:00"/>
    <d v="2021-12-29T00:00:00"/>
    <n v="10"/>
    <x v="3"/>
    <s v="IT Manager - Infra"/>
    <s v="Joseph Underwood"/>
    <s v="piper.guzman@bilearner.com"/>
    <s v="Active"/>
    <n v="1"/>
    <n v="0"/>
    <x v="2"/>
    <s v="Part-Time"/>
    <m/>
    <x v="0"/>
    <x v="3"/>
    <s v="Executive"/>
    <d v="1999-10-22T00:00:00"/>
    <n v="25"/>
    <s v="Netherlands"/>
    <s v="Eemnes"/>
    <s v="Manager"/>
    <x v="1"/>
    <s v="Fully Meets"/>
    <x v="3"/>
    <n v="907400"/>
  </r>
  <r>
    <n v="2265"/>
    <s v="Halle"/>
    <s v="Pena"/>
    <d v="2019-12-30T00:00:00"/>
    <m/>
    <n v="69"/>
    <x v="0"/>
    <s v="IT Support"/>
    <s v="Chelsea Smith"/>
    <s v="halle.pena@bilearner.com"/>
    <s v="Active"/>
    <n v="1"/>
    <n v="0"/>
    <x v="0"/>
    <s v="Part-Time"/>
    <m/>
    <x v="0"/>
    <x v="3"/>
    <s v="Field Operations"/>
    <d v="1999-12-26T00:00:00"/>
    <n v="25"/>
    <s v="Jersey"/>
    <s v="Jersey"/>
    <s v="Construction Manager"/>
    <x v="0"/>
    <s v="Fully Meets"/>
    <x v="4"/>
    <n v="157200"/>
  </r>
  <r>
    <n v="2266"/>
    <s v="Jameson"/>
    <s v="Eaton"/>
    <d v="2020-05-12T00:00:00"/>
    <d v="2021-03-17T00:00:00"/>
    <n v="10"/>
    <x v="3"/>
    <s v="IT Support"/>
    <s v="Timothy Owens"/>
    <s v="jameson.eaton@bilearner.com"/>
    <s v="Active"/>
    <n v="1"/>
    <n v="0"/>
    <x v="1"/>
    <s v="Temporary"/>
    <m/>
    <x v="0"/>
    <x v="3"/>
    <s v="Field Operations"/>
    <d v="1997-09-15T00:00:00"/>
    <n v="28"/>
    <s v="United Kingdom"/>
    <s v="London"/>
    <s v="Construction Manager"/>
    <x v="0"/>
    <s v="Fully Meets"/>
    <x v="3"/>
    <n v="455484"/>
  </r>
  <r>
    <n v="2267"/>
    <s v="Antony"/>
    <s v="Brandt"/>
    <d v="2023-04-04T00:00:00"/>
    <m/>
    <n v="30"/>
    <x v="1"/>
    <s v="IT Support"/>
    <s v="Jennifer Watts"/>
    <s v="antony.brandt@bilearner.com"/>
    <s v="Active"/>
    <n v="1"/>
    <n v="0"/>
    <x v="1"/>
    <s v="Part-Time"/>
    <m/>
    <x v="0"/>
    <x v="3"/>
    <s v="General - Con"/>
    <d v="1982-08-19T00:00:00"/>
    <n v="43"/>
    <s v="Hong Kong"/>
    <s v="Hong Kong"/>
    <s v="Technician"/>
    <x v="0"/>
    <s v="Fully Meets"/>
    <x v="0"/>
    <n v="56650"/>
  </r>
  <r>
    <n v="2268"/>
    <s v="Armani"/>
    <s v="Rogers"/>
    <d v="2021-01-04T00:00:00"/>
    <d v="2022-04-28T00:00:00"/>
    <n v="15"/>
    <x v="2"/>
    <s v="IT Support"/>
    <s v="Kelly Waters"/>
    <s v="armani.rogers@bilearner.com"/>
    <s v="Active"/>
    <n v="1"/>
    <n v="0"/>
    <x v="0"/>
    <s v="Full-Time"/>
    <m/>
    <x v="0"/>
    <x v="3"/>
    <s v="General - Con"/>
    <d v="1988-01-01T00:00:00"/>
    <n v="37"/>
    <s v="Ireland"/>
    <s v="Dublin George’s Quay"/>
    <s v="Technician"/>
    <x v="1"/>
    <s v="Fully Meets"/>
    <x v="2"/>
    <n v="126000"/>
  </r>
  <r>
    <n v="2269"/>
    <s v="Jacoby"/>
    <s v="Lyons"/>
    <d v="2020-04-28T00:00:00"/>
    <d v="2022-12-01T00:00:00"/>
    <n v="31"/>
    <x v="1"/>
    <s v="IT Manager - Support"/>
    <s v="Beverly Ramirez"/>
    <s v="jacoby.lyons@bilearner.com"/>
    <s v="Active"/>
    <n v="1"/>
    <n v="0"/>
    <x v="1"/>
    <s v="Full-Time"/>
    <m/>
    <x v="0"/>
    <x v="3"/>
    <s v="Executive"/>
    <d v="1986-06-10T00:00:00"/>
    <n v="39"/>
    <s v="India"/>
    <s v="Bangalore"/>
    <s v="Ceo"/>
    <x v="1"/>
    <s v="Fully Meets"/>
    <x v="4"/>
    <n v="209984.4"/>
  </r>
  <r>
    <n v="2270"/>
    <s v="Dylan"/>
    <s v="Livingston"/>
    <d v="2019-04-16T00:00:00"/>
    <d v="2021-07-31T00:00:00"/>
    <n v="27"/>
    <x v="1"/>
    <s v="IT Support"/>
    <s v="David Rose PhD"/>
    <s v="dylan.livingston@bilearner.com"/>
    <s v="Active"/>
    <n v="1"/>
    <n v="0"/>
    <x v="0"/>
    <s v="Part-Time"/>
    <m/>
    <x v="0"/>
    <x v="3"/>
    <s v="Project Management - Con"/>
    <d v="1990-03-19T00:00:00"/>
    <n v="35"/>
    <s v="Luxembourg"/>
    <s v="Luxembourg"/>
    <s v="Manager"/>
    <x v="0"/>
    <s v="Fully Meets"/>
    <x v="0"/>
    <n v="84668"/>
  </r>
  <r>
    <n v="2271"/>
    <s v="Raelynn"/>
    <s v="Compton"/>
    <d v="2022-07-09T00:00:00"/>
    <m/>
    <n v="38"/>
    <x v="1"/>
    <s v="IT Support"/>
    <s v="Jared Conley"/>
    <s v="raelynn.compton@bilearner.com"/>
    <s v="Active"/>
    <n v="1"/>
    <n v="0"/>
    <x v="1"/>
    <s v="Temporary"/>
    <m/>
    <x v="0"/>
    <x v="3"/>
    <s v="Field Operations"/>
    <d v="1996-09-17T00:00:00"/>
    <n v="29"/>
    <s v="Jersey"/>
    <s v="Jersey"/>
    <s v="Tower Hand"/>
    <x v="0"/>
    <s v="Fully Meets"/>
    <x v="2"/>
    <n v="78000"/>
  </r>
  <r>
    <n v="2272"/>
    <s v="Darryl"/>
    <s v="Richmond"/>
    <d v="2022-08-29T00:00:00"/>
    <d v="2023-01-15T00:00:00"/>
    <n v="4"/>
    <x v="4"/>
    <s v="IT Support"/>
    <s v="Daniel Simpson"/>
    <s v="darryl.richmond@bilearner.com"/>
    <s v="Active"/>
    <n v="1"/>
    <n v="0"/>
    <x v="2"/>
    <s v="Full-Time"/>
    <m/>
    <x v="0"/>
    <x v="3"/>
    <s v="Field Operations"/>
    <d v="2005-08-10T00:00:00"/>
    <n v="20"/>
    <s v="Jersey"/>
    <s v="Jersey"/>
    <s v="Laborer"/>
    <x v="0"/>
    <s v="Fully Meets"/>
    <x v="2"/>
    <n v="147300"/>
  </r>
  <r>
    <n v="2273"/>
    <s v="Ana"/>
    <s v="Stafford"/>
    <d v="2020-01-26T00:00:00"/>
    <d v="2020-12-11T00:00:00"/>
    <n v="10"/>
    <x v="3"/>
    <s v="IT Support"/>
    <s v="Kenneth Chavez"/>
    <s v="ana.stafford@bilearner.com"/>
    <s v="Active"/>
    <n v="1"/>
    <n v="0"/>
    <x v="1"/>
    <s v="Part-Time"/>
    <m/>
    <x v="0"/>
    <x v="3"/>
    <s v="Project Management - Eng"/>
    <d v="1986-09-01T00:00:00"/>
    <n v="39"/>
    <s v="Jersey"/>
    <s v="Jersey"/>
    <s v="Planner"/>
    <x v="1"/>
    <s v="Fully Meets"/>
    <x v="0"/>
    <n v="88680"/>
  </r>
  <r>
    <n v="2274"/>
    <s v="Carlos"/>
    <s v="Mccoy"/>
    <d v="2020-02-18T00:00:00"/>
    <m/>
    <n v="67"/>
    <x v="0"/>
    <s v="IT Manager - Support"/>
    <s v="Carlos Clarke"/>
    <s v="carlos.mccoy@bilearner.com"/>
    <s v="Active"/>
    <n v="1"/>
    <n v="0"/>
    <x v="1"/>
    <s v="Temporary"/>
    <m/>
    <x v="0"/>
    <x v="3"/>
    <s v="Aerial"/>
    <d v="1991-05-04T00:00:00"/>
    <n v="34"/>
    <s v="China"/>
    <s v="Beijing"/>
    <s v="Lineman"/>
    <x v="1"/>
    <s v="Fully Meets"/>
    <x v="0"/>
    <n v="247996.79999999999"/>
  </r>
  <r>
    <n v="2275"/>
    <s v="Michael"/>
    <s v="Albert"/>
    <d v="2022-01-25T00:00:00"/>
    <m/>
    <n v="44"/>
    <x v="1"/>
    <s v="Production Manager"/>
    <s v="Daniel Garcia"/>
    <s v="michael.albert@bilearner.com"/>
    <s v="Active"/>
    <n v="1"/>
    <n v="0"/>
    <x v="2"/>
    <s v="Full-Time"/>
    <m/>
    <x v="0"/>
    <x v="5"/>
    <s v="Yard (Material Handling)"/>
    <d v="1996-07-07T00:00:00"/>
    <n v="29"/>
    <s v="Germany"/>
    <s v="Cologne"/>
    <s v="Runner"/>
    <x v="1"/>
    <s v="Fully Meets"/>
    <x v="2"/>
    <n v="188364"/>
  </r>
  <r>
    <n v="2276"/>
    <s v="Courtney E"/>
    <s v="Wallace"/>
    <d v="2023-07-10T00:00:00"/>
    <m/>
    <n v="26"/>
    <x v="1"/>
    <s v="Production Manager"/>
    <s v="Danielle Graham"/>
    <s v="courtney e.wallace@bilearner.com"/>
    <s v="Active"/>
    <n v="1"/>
    <n v="0"/>
    <x v="1"/>
    <s v="Temporary"/>
    <m/>
    <x v="0"/>
    <x v="5"/>
    <s v="Project Management - Con"/>
    <d v="1980-10-28T00:00:00"/>
    <n v="44"/>
    <s v="Germany"/>
    <s v="Cologne"/>
    <s v="Project Manager"/>
    <x v="0"/>
    <s v="Fully Meets"/>
    <x v="4"/>
    <n v="142116"/>
  </r>
  <r>
    <n v="2277"/>
    <s v="Amy"/>
    <s v="Dunn"/>
    <d v="2022-04-14T00:00:00"/>
    <m/>
    <n v="41"/>
    <x v="1"/>
    <s v="Production Manager"/>
    <s v="Thomas Boyle"/>
    <s v="amy.dunn@bilearner.com"/>
    <s v="Active"/>
    <n v="1"/>
    <n v="0"/>
    <x v="0"/>
    <s v="Temporary"/>
    <m/>
    <x v="0"/>
    <x v="5"/>
    <s v="Field Operations"/>
    <d v="1993-11-18T00:00:00"/>
    <n v="31"/>
    <s v="Poland"/>
    <s v="Lublin"/>
    <s v="Technician"/>
    <x v="0"/>
    <s v="Fully Meets"/>
    <x v="3"/>
    <n v="109000"/>
  </r>
  <r>
    <n v="2278"/>
    <s v="Kissy"/>
    <s v="Sullivan"/>
    <d v="2022-07-10T00:00:00"/>
    <m/>
    <n v="38"/>
    <x v="1"/>
    <s v="Production Manager"/>
    <s v="Mark Moody DVM"/>
    <s v="kissy.sullivan@bilearner.com"/>
    <s v="Active"/>
    <n v="1"/>
    <n v="0"/>
    <x v="2"/>
    <s v="Temporary"/>
    <m/>
    <x v="0"/>
    <x v="5"/>
    <s v="Wireless"/>
    <d v="1989-10-24T00:00:00"/>
    <n v="35"/>
    <s v="Poland"/>
    <s v="Lublin"/>
    <s v="Operator"/>
    <x v="0"/>
    <s v="Fully Meets"/>
    <x v="0"/>
    <n v="881988"/>
  </r>
  <r>
    <n v="2279"/>
    <s v="Walter"/>
    <s v="Immediato"/>
    <d v="2022-06-27T00:00:00"/>
    <m/>
    <n v="39"/>
    <x v="1"/>
    <s v="Production Manager"/>
    <s v="Lance Green"/>
    <s v="walter.immediato@bilearner.com"/>
    <s v="Active"/>
    <n v="1"/>
    <n v="0"/>
    <x v="0"/>
    <s v="Full-Time"/>
    <m/>
    <x v="0"/>
    <x v="5"/>
    <s v="Safety"/>
    <d v="1999-07-06T00:00:00"/>
    <n v="26"/>
    <s v="Poland"/>
    <s v="Wroclaw"/>
    <s v="Safety"/>
    <x v="1"/>
    <s v="Fully Meets"/>
    <x v="4"/>
    <n v="87000"/>
  </r>
  <r>
    <n v="2280"/>
    <s v="Ebonee"/>
    <s v="Peterson"/>
    <d v="2018-12-04T00:00:00"/>
    <d v="2023-07-07T00:00:00"/>
    <n v="55"/>
    <x v="1"/>
    <s v="Production Manager"/>
    <s v="Brittany Thompson"/>
    <s v="ebonee.peterson@bilearner.com"/>
    <s v="Terminated"/>
    <n v="0"/>
    <n v="1"/>
    <x v="0"/>
    <s v="Temporary"/>
    <s v="End of Contract"/>
    <x v="1"/>
    <x v="5"/>
    <s v="Catv"/>
    <d v="1999-02-08T00:00:00"/>
    <n v="26"/>
    <s v="India"/>
    <s v="Bangalore"/>
    <s v="Foreman"/>
    <x v="0"/>
    <s v="Fully Meets"/>
    <x v="0"/>
    <n v="114000"/>
  </r>
  <r>
    <n v="2281"/>
    <s v="Elijiah"/>
    <s v="Gray"/>
    <d v="2019-09-10T00:00:00"/>
    <m/>
    <n v="72"/>
    <x v="0"/>
    <s v="Production Manager"/>
    <s v="Shannon Klein"/>
    <s v="elijiah.gray@bilearner.com"/>
    <s v="Active"/>
    <n v="1"/>
    <n v="0"/>
    <x v="1"/>
    <s v="Full-Time"/>
    <m/>
    <x v="0"/>
    <x v="5"/>
    <s v="Field Operations"/>
    <d v="1999-05-01T00:00:00"/>
    <n v="26"/>
    <s v="United Kingdom"/>
    <s v="Bristol Temple Back"/>
    <s v="Laborer"/>
    <x v="1"/>
    <s v="Fully Meets"/>
    <x v="0"/>
    <n v="156582"/>
  </r>
  <r>
    <n v="2282"/>
    <s v="Charles"/>
    <s v="Bozzi"/>
    <d v="2019-04-25T00:00:00"/>
    <m/>
    <n v="77"/>
    <x v="0"/>
    <s v="Production Manager"/>
    <s v="Richard Jackson"/>
    <s v="charles.bozzi@bilearner.com"/>
    <s v="Active"/>
    <n v="1"/>
    <n v="0"/>
    <x v="2"/>
    <s v="Full-Time"/>
    <m/>
    <x v="0"/>
    <x v="5"/>
    <s v="Fielders"/>
    <d v="1987-07-21T00:00:00"/>
    <n v="38"/>
    <s v="United Kingdom"/>
    <s v="Bristol Temple Back"/>
    <s v="Engineer"/>
    <x v="1"/>
    <s v="Fully Meets"/>
    <x v="0"/>
    <n v="149352"/>
  </r>
  <r>
    <n v="2283"/>
    <s v="Sean"/>
    <s v="Quinn"/>
    <d v="2018-10-03T00:00:00"/>
    <d v="2019-06-27T00:00:00"/>
    <n v="8"/>
    <x v="3"/>
    <s v="Shared Services Manager"/>
    <s v="Michael Stevenson"/>
    <s v="sean.quinn@bilearner.com"/>
    <s v="Terminated"/>
    <n v="0"/>
    <n v="1"/>
    <x v="2"/>
    <s v="Temporary"/>
    <s v="Performance Issue"/>
    <x v="2"/>
    <x v="4"/>
    <s v="Field Operations"/>
    <d v="1989-01-28T00:00:00"/>
    <n v="36"/>
    <s v="Germany"/>
    <s v="Frankfurt"/>
    <s v="Technician"/>
    <x v="1"/>
    <s v="Fully Meets"/>
    <x v="0"/>
    <n v="37050"/>
  </r>
  <r>
    <n v="2284"/>
    <s v="Jennifer"/>
    <s v="Zamora"/>
    <d v="2022-06-14T00:00:00"/>
    <m/>
    <n v="39"/>
    <x v="1"/>
    <s v="CIO"/>
    <s v="Jim Lee"/>
    <s v="jennifer.zamora@bilearner.com"/>
    <s v="Active"/>
    <n v="1"/>
    <n v="0"/>
    <x v="2"/>
    <s v="Part-Time"/>
    <m/>
    <x v="0"/>
    <x v="3"/>
    <s v="Wireline Construction"/>
    <d v="1973-07-16T00:00:00"/>
    <n v="52"/>
    <s v="India"/>
    <s v="Mumbai Vikhroli"/>
    <s v="Foreman"/>
    <x v="0"/>
    <s v="Fully Meets"/>
    <x v="2"/>
    <n v="423780"/>
  </r>
  <r>
    <n v="2285"/>
    <s v="Webster L"/>
    <s v="Butler"/>
    <d v="2022-02-15T00:00:00"/>
    <m/>
    <n v="43"/>
    <x v="1"/>
    <s v="Production Manager"/>
    <s v="Thomas Green"/>
    <s v="webster l.butler@bilearner.com"/>
    <s v="Active"/>
    <n v="1"/>
    <n v="0"/>
    <x v="1"/>
    <s v="Temporary"/>
    <m/>
    <x v="0"/>
    <x v="5"/>
    <s v="Project Management - Con"/>
    <d v="1998-02-14T00:00:00"/>
    <n v="27"/>
    <s v="India"/>
    <s v="Mumbai Vikhroli"/>
    <s v="Coordinator"/>
    <x v="1"/>
    <s v="Fully Meets"/>
    <x v="3"/>
    <n v="910000"/>
  </r>
  <r>
    <n v="2286"/>
    <s v="Brannon"/>
    <s v="Miller"/>
    <d v="2018-09-24T00:00:00"/>
    <d v="2021-01-18T00:00:00"/>
    <n v="27"/>
    <x v="1"/>
    <s v="Production Manager"/>
    <s v="Jonathan Nguyen"/>
    <s v="brannon.miller@bilearner.com"/>
    <s v="Active"/>
    <n v="1"/>
    <n v="0"/>
    <x v="0"/>
    <s v="Temporary"/>
    <m/>
    <x v="0"/>
    <x v="5"/>
    <s v="General - Eng"/>
    <d v="1998-03-05T00:00:00"/>
    <n v="27"/>
    <s v="India"/>
    <s v="Mumbai Vikhroli"/>
    <s v="Specialist"/>
    <x v="1"/>
    <s v="Fully Meets"/>
    <x v="2"/>
    <n v="402888"/>
  </r>
  <r>
    <n v="2287"/>
    <s v="Ketsia"/>
    <s v="Liebig"/>
    <d v="2022-03-09T00:00:00"/>
    <d v="2023-04-08T00:00:00"/>
    <n v="12"/>
    <x v="2"/>
    <s v="Production Manager"/>
    <s v="James Hunt"/>
    <s v="ketsia.liebig@bilearner.com"/>
    <s v="Active"/>
    <n v="1"/>
    <n v="0"/>
    <x v="0"/>
    <s v="Part-Time"/>
    <m/>
    <x v="0"/>
    <x v="5"/>
    <s v="General - Con"/>
    <d v="1999-07-28T00:00:00"/>
    <n v="26"/>
    <s v="Singapore"/>
    <s v="Singapore"/>
    <s v="Technician"/>
    <x v="0"/>
    <s v="Fully Meets"/>
    <x v="2"/>
    <n v="60773.33"/>
  </r>
  <r>
    <n v="2288"/>
    <s v="Kelley"/>
    <s v="Spirea"/>
    <d v="2018-11-07T00:00:00"/>
    <d v="2020-05-25T00:00:00"/>
    <n v="18"/>
    <x v="2"/>
    <s v="Production Manager"/>
    <s v="Laura Mccarty"/>
    <s v="kelley.spirea@bilearner.com"/>
    <s v="Active"/>
    <n v="1"/>
    <n v="0"/>
    <x v="1"/>
    <s v="Temporary"/>
    <m/>
    <x v="0"/>
    <x v="5"/>
    <s v="Fielders"/>
    <d v="1995-05-22T00:00:00"/>
    <n v="30"/>
    <s v="United States"/>
    <s v="Boston"/>
    <s v="Engineer"/>
    <x v="0"/>
    <s v="Fully Meets"/>
    <x v="3"/>
    <n v="155000.04"/>
  </r>
  <r>
    <n v="2289"/>
    <s v="Brandon R"/>
    <s v="LeBlanc"/>
    <d v="2019-08-31T00:00:00"/>
    <m/>
    <n v="73"/>
    <x v="0"/>
    <s v="Shared Services Manager"/>
    <s v="James Reynolds"/>
    <s v="brandon r.leblanc@bilearner.com"/>
    <s v="Active"/>
    <n v="1"/>
    <n v="0"/>
    <x v="1"/>
    <s v="Part-Time"/>
    <m/>
    <x v="0"/>
    <x v="4"/>
    <s v="Field Operations"/>
    <d v="1993-05-11T00:00:00"/>
    <n v="32"/>
    <s v="United States"/>
    <s v="Boston"/>
    <s v="Laborer"/>
    <x v="1"/>
    <s v="Fully Meets"/>
    <x v="0"/>
    <n v="309804"/>
  </r>
  <r>
    <n v="2290"/>
    <s v="Debra"/>
    <s v="Houlihan"/>
    <d v="2020-11-27T00:00:00"/>
    <d v="2023-07-05T00:00:00"/>
    <n v="31"/>
    <x v="1"/>
    <s v="Director of Sales"/>
    <s v="Joseph Chavez"/>
    <s v="debra.houlihan@bilearner.com"/>
    <s v="Active"/>
    <n v="1"/>
    <n v="0"/>
    <x v="1"/>
    <s v="Temporary"/>
    <m/>
    <x v="0"/>
    <x v="2"/>
    <s v="Wireline Construction"/>
    <d v="1996-09-19T00:00:00"/>
    <n v="29"/>
    <s v="Mauritius"/>
    <s v="Mauritius"/>
    <s v="Groundman"/>
    <x v="0"/>
    <s v="Fully Meets"/>
    <x v="2"/>
    <n v="436128"/>
  </r>
  <r>
    <n v="2291"/>
    <s v="Elisa"/>
    <s v="Bramante"/>
    <d v="2020-07-07T00:00:00"/>
    <m/>
    <n v="62"/>
    <x v="0"/>
    <s v="Director of Operations"/>
    <s v="Mr. Nicholas Greene"/>
    <s v="elisa.bramante@bilearner.com"/>
    <s v="Active"/>
    <n v="1"/>
    <n v="0"/>
    <x v="0"/>
    <s v="Part-Time"/>
    <m/>
    <x v="0"/>
    <x v="5"/>
    <s v="General - Con"/>
    <d v="1968-09-24T00:00:00"/>
    <n v="57"/>
    <s v="Poland"/>
    <s v="Warsaw"/>
    <s v="Technician"/>
    <x v="0"/>
    <s v="Fully Meets"/>
    <x v="0"/>
    <n v="208359.6"/>
  </r>
  <r>
    <n v="2292"/>
    <s v="Jonathan"/>
    <s v="Hogland"/>
    <d v="2020-01-11T00:00:00"/>
    <m/>
    <n v="68"/>
    <x v="0"/>
    <s v="Production Manager"/>
    <s v="Ann Watson"/>
    <s v="jonathan.hogland@bilearner.com"/>
    <s v="Active"/>
    <n v="1"/>
    <n v="0"/>
    <x v="0"/>
    <s v="Temporary"/>
    <m/>
    <x v="0"/>
    <x v="5"/>
    <s v="Aerial"/>
    <d v="1998-10-17T00:00:00"/>
    <n v="26"/>
    <s v="Hungary"/>
    <s v="Budapest"/>
    <s v="Foreman"/>
    <x v="1"/>
    <s v="Fully Meets"/>
    <x v="2"/>
    <n v="648768"/>
  </r>
  <r>
    <n v="2293"/>
    <s v="David"/>
    <s v="Stanley"/>
    <d v="2020-06-15T00:00:00"/>
    <d v="2021-09-05T00:00:00"/>
    <n v="14"/>
    <x v="2"/>
    <s v="Production Manager"/>
    <s v="Richard Collins"/>
    <s v="david.stanley@bilearner.com"/>
    <s v="Active"/>
    <n v="1"/>
    <n v="0"/>
    <x v="0"/>
    <s v="Full-Time"/>
    <m/>
    <x v="0"/>
    <x v="5"/>
    <s v="Field Operations"/>
    <d v="1991-09-01T00:00:00"/>
    <n v="34"/>
    <s v="Poland"/>
    <s v="Warsaw"/>
    <s v="Laborer"/>
    <x v="1"/>
    <s v="Fully Meets"/>
    <x v="2"/>
    <n v="422748"/>
  </r>
  <r>
    <n v="2294"/>
    <s v="Ariana"/>
    <s v="Strickland"/>
    <d v="2020-10-10T00:00:00"/>
    <m/>
    <n v="59"/>
    <x v="1"/>
    <s v="Production Manager"/>
    <s v="Amanda Harris"/>
    <s v="ariana.strickland@bilearner.com"/>
    <s v="Active"/>
    <n v="1"/>
    <n v="0"/>
    <x v="0"/>
    <s v="Part-Time"/>
    <m/>
    <x v="0"/>
    <x v="5"/>
    <s v="Field Operations"/>
    <d v="1987-04-03T00:00:00"/>
    <n v="38"/>
    <s v="Luxembourg"/>
    <s v="Luxembourg"/>
    <s v="Engineer"/>
    <x v="1"/>
    <s v="Fully Meets"/>
    <x v="0"/>
    <n v="84000"/>
  </r>
  <r>
    <n v="2295"/>
    <s v="Everett"/>
    <s v="Jordan"/>
    <d v="2022-05-19T00:00:00"/>
    <d v="2023-04-10T00:00:00"/>
    <n v="10"/>
    <x v="3"/>
    <s v="Production Manager"/>
    <s v="Michael Davis"/>
    <s v="everett.jordan@bilearner.com"/>
    <s v="Active"/>
    <n v="1"/>
    <n v="0"/>
    <x v="1"/>
    <s v="Temporary"/>
    <m/>
    <x v="0"/>
    <x v="5"/>
    <s v="Field Operations"/>
    <d v="1970-06-07T00:00:00"/>
    <n v="55"/>
    <s v="Poland"/>
    <s v="Warsaw"/>
    <s v="Driller"/>
    <x v="0"/>
    <s v="Fully Meets"/>
    <x v="3"/>
    <n v="32028"/>
  </r>
  <r>
    <n v="2296"/>
    <s v="Ronnie"/>
    <s v="Middleton"/>
    <d v="2021-08-25T00:00:00"/>
    <m/>
    <n v="49"/>
    <x v="1"/>
    <s v="Production Manager"/>
    <s v="Caroline Reynolds"/>
    <s v="ronnie.middleton@bilearner.com"/>
    <s v="Active"/>
    <n v="1"/>
    <n v="0"/>
    <x v="1"/>
    <s v="Temporary"/>
    <m/>
    <x v="0"/>
    <x v="5"/>
    <s v="Field Operations"/>
    <d v="1997-01-15T00:00:00"/>
    <n v="28"/>
    <s v="Poland"/>
    <s v="Warsaw"/>
    <s v="Driller"/>
    <x v="0"/>
    <s v="Fully Meets"/>
    <x v="4"/>
    <n v="41220"/>
  </r>
  <r>
    <n v="2297"/>
    <s v="Deandre"/>
    <s v="Richard"/>
    <d v="2018-12-18T00:00:00"/>
    <d v="2019-09-25T00:00:00"/>
    <n v="9"/>
    <x v="3"/>
    <s v="Production Manager"/>
    <s v="Christine Adams"/>
    <s v="deandre.richard@bilearner.com"/>
    <s v="Terminated"/>
    <n v="0"/>
    <n v="1"/>
    <x v="2"/>
    <s v="Full-Time"/>
    <s v="Move/Relocation"/>
    <x v="1"/>
    <x v="5"/>
    <s v="Aerial"/>
    <d v="1985-08-22T00:00:00"/>
    <n v="40"/>
    <s v="Poland"/>
    <s v="Lublin"/>
    <s v="Laborer"/>
    <x v="0"/>
    <s v="Fully Meets"/>
    <x v="2"/>
    <n v="104832"/>
  </r>
  <r>
    <n v="2298"/>
    <s v="Terry"/>
    <s v="Gay"/>
    <d v="2023-08-05T00:00:00"/>
    <m/>
    <n v="26"/>
    <x v="1"/>
    <s v="Production Manager"/>
    <s v="Kelsey Morales"/>
    <s v="terry.gay@bilearner.com"/>
    <s v="Active"/>
    <n v="1"/>
    <n v="0"/>
    <x v="1"/>
    <s v="Full-Time"/>
    <m/>
    <x v="0"/>
    <x v="5"/>
    <s v="Field Operations"/>
    <d v="1987-06-20T00:00:00"/>
    <n v="38"/>
    <s v="India"/>
    <s v="Bangalore"/>
    <s v="Laborer"/>
    <x v="0"/>
    <s v="Fully Meets"/>
    <x v="0"/>
    <n v="152424"/>
  </r>
  <r>
    <n v="2299"/>
    <s v="Emiliano"/>
    <s v="Rich"/>
    <d v="2022-04-13T00:00:00"/>
    <d v="2023-04-17T00:00:00"/>
    <n v="12"/>
    <x v="2"/>
    <s v="Production Manager"/>
    <s v="Ashley Cummings"/>
    <s v="emiliano.rich@bilearner.com"/>
    <s v="Active"/>
    <n v="1"/>
    <n v="0"/>
    <x v="2"/>
    <s v="Temporary"/>
    <m/>
    <x v="0"/>
    <x v="5"/>
    <s v="Field Operations"/>
    <d v="1979-04-14T00:00:00"/>
    <n v="46"/>
    <s v="United Kingdom"/>
    <s v="London"/>
    <s v="Laborer"/>
    <x v="0"/>
    <s v="Fully Meets"/>
    <x v="2"/>
    <n v="183204"/>
  </r>
  <r>
    <n v="2300"/>
    <s v="Wesley"/>
    <s v="Nguyen"/>
    <d v="2020-09-26T00:00:00"/>
    <m/>
    <n v="60"/>
    <x v="0"/>
    <s v="Production Manager"/>
    <s v="Donna Pope"/>
    <s v="wesley.nguyen@bilearner.com"/>
    <s v="Active"/>
    <n v="1"/>
    <n v="0"/>
    <x v="1"/>
    <s v="Full-Time"/>
    <m/>
    <x v="0"/>
    <x v="5"/>
    <s v="Underground"/>
    <d v="1985-08-02T00:00:00"/>
    <n v="40"/>
    <s v="Poland"/>
    <s v="Warsaw"/>
    <s v="Laborer"/>
    <x v="0"/>
    <s v="Fully Meets"/>
    <x v="3"/>
    <n v="34763.949999999997"/>
  </r>
  <r>
    <n v="2301"/>
    <s v="Lauren"/>
    <s v="Keith"/>
    <d v="2021-02-12T00:00:00"/>
    <d v="2022-08-03T00:00:00"/>
    <n v="17"/>
    <x v="2"/>
    <s v="Production Manager"/>
    <s v="Peter Williams"/>
    <s v="lauren.keith@bilearner.com"/>
    <s v="Active"/>
    <n v="1"/>
    <n v="0"/>
    <x v="2"/>
    <s v="Temporary"/>
    <m/>
    <x v="0"/>
    <x v="5"/>
    <s v="Underground"/>
    <d v="1993-12-14T00:00:00"/>
    <n v="31"/>
    <s v="Luxembourg"/>
    <s v="Luxembourg"/>
    <s v="Operator"/>
    <x v="0"/>
    <s v="Fully Meets"/>
    <x v="4"/>
    <n v="119990"/>
  </r>
  <r>
    <n v="2302"/>
    <s v="Marlene"/>
    <s v="Rhodes"/>
    <d v="2019-01-02T00:00:00"/>
    <d v="2020-10-09T00:00:00"/>
    <n v="21"/>
    <x v="2"/>
    <s v="Production Manager"/>
    <s v="Katie Carroll"/>
    <s v="marlene.rhodes@bilearner.com"/>
    <s v="Terminated"/>
    <n v="0"/>
    <n v="1"/>
    <x v="0"/>
    <s v="Temporary"/>
    <s v="Early release of contract"/>
    <x v="2"/>
    <x v="5"/>
    <s v="Wireline Construction"/>
    <d v="1997-10-05T00:00:00"/>
    <n v="28"/>
    <s v="Jersey"/>
    <s v="Jersey"/>
    <s v="Operator"/>
    <x v="0"/>
    <s v="Fully Meets"/>
    <x v="0"/>
    <n v="131448"/>
  </r>
  <r>
    <n v="2303"/>
    <s v="Penelope"/>
    <s v="Jordan"/>
    <d v="2019-10-26T00:00:00"/>
    <d v="2023-07-22T00:00:00"/>
    <n v="44"/>
    <x v="1"/>
    <s v="Production Manager"/>
    <s v="Christopher Owen"/>
    <s v="penelope.jordan@bilearner.com"/>
    <s v="Terminated"/>
    <n v="0"/>
    <n v="1"/>
    <x v="0"/>
    <s v="Temporary"/>
    <s v="Early release of contract"/>
    <x v="2"/>
    <x v="5"/>
    <s v="Field Operations"/>
    <d v="1995-10-08T00:00:00"/>
    <n v="29"/>
    <s v="Netherlands"/>
    <s v="Eemnes"/>
    <s v="Driver"/>
    <x v="0"/>
    <s v="Fully Meets"/>
    <x v="3"/>
    <n v="168000"/>
  </r>
  <r>
    <n v="2304"/>
    <s v="Marlon"/>
    <s v="Stanton"/>
    <d v="2021-04-11T00:00:00"/>
    <m/>
    <n v="53"/>
    <x v="1"/>
    <s v="President &amp; CEO"/>
    <s v="Michael Richardson"/>
    <s v="marlon.stanton@bilearner.com"/>
    <s v="Active"/>
    <n v="1"/>
    <n v="0"/>
    <x v="1"/>
    <s v="Part-Time"/>
    <m/>
    <x v="0"/>
    <x v="5"/>
    <s v="General - Con"/>
    <d v="1994-12-03T00:00:00"/>
    <n v="30"/>
    <s v="India"/>
    <s v="Indore"/>
    <s v="Manager"/>
    <x v="0"/>
    <s v="Fully Meets"/>
    <x v="2"/>
    <n v="99600"/>
  </r>
  <r>
    <n v="2305"/>
    <s v="Rosemary"/>
    <s v="Thornton"/>
    <d v="2019-12-11T00:00:00"/>
    <d v="2021-05-12T00:00:00"/>
    <n v="17"/>
    <x v="2"/>
    <s v="Network Engineer"/>
    <s v="Tracy Logan"/>
    <s v="rosemary.thornton@bilearner.com"/>
    <s v="Active"/>
    <n v="1"/>
    <n v="0"/>
    <x v="2"/>
    <s v="Full-Time"/>
    <m/>
    <x v="0"/>
    <x v="5"/>
    <s v="Field Operations"/>
    <d v="1972-12-24T00:00:00"/>
    <n v="52"/>
    <s v="Hong Kong"/>
    <s v="Hong Kong"/>
    <s v="Laborer"/>
    <x v="0"/>
    <s v="Fully Meets"/>
    <x v="2"/>
    <n v="111600"/>
  </r>
  <r>
    <n v="2306"/>
    <s v="Ayanna"/>
    <s v="Lutz"/>
    <d v="2020-10-21T00:00:00"/>
    <d v="2023-05-14T00:00:00"/>
    <n v="30"/>
    <x v="1"/>
    <s v="Network Engineer"/>
    <s v="Thomas Whitaker"/>
    <s v="ayanna.lutz@bilearner.com"/>
    <s v="Active"/>
    <n v="1"/>
    <n v="0"/>
    <x v="2"/>
    <s v="Full-Time"/>
    <m/>
    <x v="0"/>
    <x v="5"/>
    <s v="Project Management - Con"/>
    <d v="1988-03-27T00:00:00"/>
    <n v="37"/>
    <s v="China"/>
    <s v="Foshan"/>
    <s v="Technician"/>
    <x v="1"/>
    <s v="Fully Meets"/>
    <x v="4"/>
    <n v="907400"/>
  </r>
  <r>
    <n v="2307"/>
    <s v="Case"/>
    <s v="Hahn"/>
    <d v="2020-05-08T00:00:00"/>
    <m/>
    <n v="64"/>
    <x v="0"/>
    <s v="Network Engineer"/>
    <s v="James Hernandez"/>
    <s v="case.hahn@bilearner.com"/>
    <s v="Active"/>
    <n v="1"/>
    <n v="0"/>
    <x v="2"/>
    <s v="Part-Time"/>
    <m/>
    <x v="0"/>
    <x v="6"/>
    <s v="Project Management - Con"/>
    <d v="1995-02-06T00:00:00"/>
    <n v="30"/>
    <s v="China"/>
    <s v="Foshan"/>
    <s v="Project Manager"/>
    <x v="1"/>
    <s v="Fully Meets"/>
    <x v="2"/>
    <n v="115222.8"/>
  </r>
  <r>
    <n v="2308"/>
    <s v="Asia"/>
    <s v="Rivers"/>
    <d v="2022-05-24T00:00:00"/>
    <d v="2022-10-13T00:00:00"/>
    <n v="4"/>
    <x v="4"/>
    <s v="Data Analyst"/>
    <s v="Matthew Tucker"/>
    <s v="asia.rivers@bilearner.com"/>
    <s v="Active"/>
    <n v="1"/>
    <n v="0"/>
    <x v="1"/>
    <s v="Full-Time"/>
    <m/>
    <x v="0"/>
    <x v="5"/>
    <s v="Field Operations"/>
    <d v="1983-07-17T00:00:00"/>
    <n v="42"/>
    <s v="China"/>
    <s v="Foshan"/>
    <s v="Coordinator"/>
    <x v="1"/>
    <s v="Fully Meets"/>
    <x v="3"/>
    <n v="37960"/>
  </r>
  <r>
    <n v="2309"/>
    <s v="Alexa"/>
    <s v="Mercer"/>
    <d v="2019-06-05T00:00:00"/>
    <m/>
    <n v="76"/>
    <x v="0"/>
    <s v="Data Analyst"/>
    <s v="Kelly Mathis"/>
    <s v="alexa.mercer@bilearner.com"/>
    <s v="Active"/>
    <n v="1"/>
    <n v="0"/>
    <x v="2"/>
    <s v="Part-Time"/>
    <m/>
    <x v="0"/>
    <x v="5"/>
    <s v="General - Con"/>
    <d v="1988-11-10T00:00:00"/>
    <n v="36"/>
    <s v="Mauritius"/>
    <s v="Mauritius"/>
    <s v="Technician"/>
    <x v="1"/>
    <s v="Fully Meets"/>
    <x v="2"/>
    <n v="590760"/>
  </r>
  <r>
    <n v="2310"/>
    <s v="Jade"/>
    <s v="Sloan"/>
    <d v="2022-04-21T00:00:00"/>
    <m/>
    <n v="41"/>
    <x v="1"/>
    <s v="Data Analyst "/>
    <s v="Kimberly Garcia"/>
    <s v="jade.sloan@bilearner.com"/>
    <s v="Active"/>
    <n v="1"/>
    <n v="0"/>
    <x v="2"/>
    <s v="Part-Time"/>
    <m/>
    <x v="0"/>
    <x v="5"/>
    <s v="Fielders"/>
    <d v="2001-10-23T00:00:00"/>
    <n v="23"/>
    <s v="Mauritius"/>
    <s v="Mauritius"/>
    <s v="Engineer"/>
    <x v="1"/>
    <s v="Fully Meets"/>
    <x v="3"/>
    <n v="120165.6"/>
  </r>
  <r>
    <n v="2311"/>
    <s v="Araceli"/>
    <s v="Castillo"/>
    <d v="2019-12-10T00:00:00"/>
    <d v="2023-02-21T00:00:00"/>
    <n v="38"/>
    <x v="1"/>
    <s v="Data Analyst"/>
    <s v="Craig White"/>
    <s v="araceli.castillo@bilearner.com"/>
    <s v="Active"/>
    <n v="1"/>
    <n v="0"/>
    <x v="2"/>
    <s v="Full-Time"/>
    <m/>
    <x v="0"/>
    <x v="5"/>
    <s v="Field Operations"/>
    <d v="1983-05-25T00:00:00"/>
    <n v="42"/>
    <s v="Mauritius"/>
    <s v="Mauritius"/>
    <s v="Laborer"/>
    <x v="0"/>
    <s v="Fully Meets"/>
    <x v="2"/>
    <n v="119796"/>
  </r>
  <r>
    <n v="2312"/>
    <s v="Maximilian"/>
    <s v="Carney"/>
    <d v="2019-11-26T00:00:00"/>
    <m/>
    <n v="70"/>
    <x v="0"/>
    <s v="Data Analyst"/>
    <s v="Samantha Barnett"/>
    <s v="maximilian.carney@bilearner.com"/>
    <s v="Active"/>
    <n v="1"/>
    <n v="0"/>
    <x v="1"/>
    <s v="Part-Time"/>
    <m/>
    <x v="0"/>
    <x v="3"/>
    <s v="Field Operations"/>
    <d v="1985-09-03T00:00:00"/>
    <n v="40"/>
    <s v="Poland"/>
    <s v="Lublin"/>
    <s v="Laborer"/>
    <x v="1"/>
    <s v="Fully Meets"/>
    <x v="0"/>
    <n v="43128"/>
  </r>
  <r>
    <n v="2313"/>
    <s v="Ayanna"/>
    <s v="Bowman"/>
    <d v="2021-09-13T00:00:00"/>
    <m/>
    <n v="48"/>
    <x v="1"/>
    <s v="Data Analyst"/>
    <s v="Sara Clayton"/>
    <s v="ayanna.bowman@bilearner.com"/>
    <s v="Active"/>
    <n v="1"/>
    <n v="0"/>
    <x v="2"/>
    <s v="Full-Time"/>
    <m/>
    <x v="0"/>
    <x v="3"/>
    <s v="Shop (Fleet)"/>
    <d v="1986-09-03T00:00:00"/>
    <n v="39"/>
    <s v="Poland"/>
    <s v="Warsaw"/>
    <s v="Shop"/>
    <x v="1"/>
    <s v="Fully Meets"/>
    <x v="2"/>
    <n v="88580"/>
  </r>
  <r>
    <n v="2314"/>
    <s v="Lia"/>
    <s v="Blair"/>
    <d v="2019-08-19T00:00:00"/>
    <m/>
    <n v="73"/>
    <x v="0"/>
    <s v="Data Analyst"/>
    <s v="Vanessa Bell"/>
    <s v="lia.blair@bilearner.com"/>
    <s v="Active"/>
    <n v="1"/>
    <n v="0"/>
    <x v="2"/>
    <s v="Part-Time"/>
    <m/>
    <x v="0"/>
    <x v="3"/>
    <s v="Field Operations"/>
    <d v="1988-08-16T00:00:00"/>
    <n v="37"/>
    <s v="Ireland"/>
    <s v="Shannon"/>
    <s v="Technician"/>
    <x v="0"/>
    <s v="Fully Meets"/>
    <x v="4"/>
    <n v="42840"/>
  </r>
  <r>
    <n v="2315"/>
    <s v="Marcelo"/>
    <s v="Flowers"/>
    <d v="2022-06-12T00:00:00"/>
    <d v="2023-07-09T00:00:00"/>
    <n v="12"/>
    <x v="2"/>
    <s v="Production Manager"/>
    <s v="Kyle Strong"/>
    <s v="marcelo.flowers@bilearner.com"/>
    <s v="Active"/>
    <n v="1"/>
    <n v="0"/>
    <x v="1"/>
    <s v="Full-Time"/>
    <m/>
    <x v="0"/>
    <x v="5"/>
    <s v="Project Management - Con"/>
    <d v="1991-10-12T00:00:00"/>
    <n v="33"/>
    <s v="Poland"/>
    <s v="Lublin"/>
    <s v="Project Manager"/>
    <x v="0"/>
    <s v="Fully Meets"/>
    <x v="0"/>
    <n v="751400"/>
  </r>
  <r>
    <n v="2316"/>
    <s v="Antwan"/>
    <s v="Gay"/>
    <d v="2021-07-21T00:00:00"/>
    <m/>
    <n v="50"/>
    <x v="1"/>
    <s v="Production Manager"/>
    <s v="Michelle Walker"/>
    <s v="antwan.gay@bilearner.com"/>
    <s v="Active"/>
    <n v="1"/>
    <n v="0"/>
    <x v="1"/>
    <s v="Full-Time"/>
    <m/>
    <x v="0"/>
    <x v="5"/>
    <s v="Field Operations"/>
    <d v="1978-11-05T00:00:00"/>
    <n v="46"/>
    <s v="Malaysia"/>
    <s v="Johor"/>
    <s v="Technician"/>
    <x v="1"/>
    <s v="Fully Meets"/>
    <x v="2"/>
    <n v="51288"/>
  </r>
  <r>
    <n v="2317"/>
    <s v="Jaydan"/>
    <s v="Hoffman"/>
    <d v="2020-11-13T00:00:00"/>
    <m/>
    <n v="58"/>
    <x v="1"/>
    <s v="Production Manager"/>
    <s v="Debbie Smith"/>
    <s v="jaydan.hoffman@bilearner.com"/>
    <s v="Active"/>
    <n v="1"/>
    <n v="0"/>
    <x v="1"/>
    <s v="Temporary"/>
    <m/>
    <x v="0"/>
    <x v="5"/>
    <s v="Yard (Material Handling)"/>
    <d v="1981-04-18T00:00:00"/>
    <n v="44"/>
    <s v="Ireland"/>
    <s v="Shannon"/>
    <s v="Manager"/>
    <x v="0"/>
    <s v="Fully Meets"/>
    <x v="4"/>
    <n v="120561.4"/>
  </r>
  <r>
    <n v="2318"/>
    <s v="Faith"/>
    <s v="Golden"/>
    <d v="2022-02-20T00:00:00"/>
    <m/>
    <n v="43"/>
    <x v="1"/>
    <s v="Production Manager"/>
    <s v="Samuel Brown"/>
    <s v="faith.golden@bilearner.com"/>
    <s v="Active"/>
    <n v="1"/>
    <n v="0"/>
    <x v="2"/>
    <s v="Temporary"/>
    <m/>
    <x v="0"/>
    <x v="5"/>
    <s v="Field Operations"/>
    <d v="1999-03-02T00:00:00"/>
    <n v="26"/>
    <s v="Ireland"/>
    <s v="Shannon"/>
    <s v="Laborer"/>
    <x v="0"/>
    <s v="Fully Meets"/>
    <x v="2"/>
    <n v="595400"/>
  </r>
  <r>
    <n v="2319"/>
    <s v="Kaylee"/>
    <s v="Harvey"/>
    <d v="2019-03-28T00:00:00"/>
    <d v="2022-04-14T00:00:00"/>
    <n v="36"/>
    <x v="1"/>
    <s v="Production Manager"/>
    <s v="Steven Miller"/>
    <s v="kaylee.harvey@bilearner.com"/>
    <s v="Terminated"/>
    <n v="0"/>
    <n v="1"/>
    <x v="0"/>
    <s v="Part-Time"/>
    <s v="Early release of contract"/>
    <x v="2"/>
    <x v="5"/>
    <s v="General - Sga"/>
    <d v="1988-05-23T00:00:00"/>
    <n v="37"/>
    <s v="Poland"/>
    <s v="Lublin"/>
    <s v="Administrator"/>
    <x v="0"/>
    <s v="Fully Meets"/>
    <x v="3"/>
    <n v="715000"/>
  </r>
  <r>
    <n v="2320"/>
    <s v="Kristen"/>
    <s v="Peters"/>
    <d v="2022-10-26T00:00:00"/>
    <d v="2023-06-17T00:00:00"/>
    <n v="7"/>
    <x v="3"/>
    <s v="Production Manager"/>
    <s v="David Powers"/>
    <s v="kristen.peters@bilearner.com"/>
    <s v="Terminated"/>
    <n v="0"/>
    <n v="1"/>
    <x v="2"/>
    <s v="Full-Time"/>
    <s v="Move/Relocation"/>
    <x v="1"/>
    <x v="5"/>
    <s v="Fielders"/>
    <d v="1987-07-27T00:00:00"/>
    <n v="38"/>
    <s v="Ireland"/>
    <s v="Dublin George’s Quay"/>
    <s v="Engineer"/>
    <x v="0"/>
    <s v="Fully Meets"/>
    <x v="0"/>
    <n v="49200"/>
  </r>
  <r>
    <n v="2321"/>
    <s v="Hadassah"/>
    <s v="Gallegos"/>
    <d v="2023-05-10T00:00:00"/>
    <d v="2023-05-14T00:00:00"/>
    <n v="0"/>
    <x v="4"/>
    <s v="Production Manager"/>
    <s v="Kimberly Owen"/>
    <s v="hadassah.gallegos@bilearner.com"/>
    <s v="Active"/>
    <n v="1"/>
    <n v="0"/>
    <x v="1"/>
    <s v="Full-Time"/>
    <m/>
    <x v="0"/>
    <x v="5"/>
    <s v="Field Operations"/>
    <d v="1984-09-01T00:00:00"/>
    <n v="41"/>
    <s v="Luxembourg"/>
    <s v="Luxembourg"/>
    <s v="Technician"/>
    <x v="0"/>
    <s v="Fully Meets"/>
    <x v="2"/>
    <n v="32193"/>
  </r>
  <r>
    <n v="2322"/>
    <s v="Ariel"/>
    <s v="Cervantes"/>
    <d v="2022-09-01T00:00:00"/>
    <m/>
    <n v="37"/>
    <x v="1"/>
    <s v="Production Manager"/>
    <s v="Angela Sims"/>
    <s v="ariel.cervantes@bilearner.com"/>
    <s v="Active"/>
    <n v="1"/>
    <n v="0"/>
    <x v="0"/>
    <s v="Part-Time"/>
    <m/>
    <x v="0"/>
    <x v="5"/>
    <s v="Field Operations"/>
    <d v="1999-09-10T00:00:00"/>
    <n v="26"/>
    <s v="Poland"/>
    <s v="Warsaw"/>
    <s v="Driller"/>
    <x v="0"/>
    <s v="Fully Meets"/>
    <x v="3"/>
    <n v="760500"/>
  </r>
  <r>
    <n v="2323"/>
    <s v="Aubree"/>
    <s v="Villanueva"/>
    <d v="2021-04-21T00:00:00"/>
    <d v="2021-08-17T00:00:00"/>
    <n v="3"/>
    <x v="4"/>
    <s v="Production Manager"/>
    <s v="Sheila Roberts MD"/>
    <s v="aubree.villanueva@bilearner.com"/>
    <s v="Active"/>
    <n v="1"/>
    <n v="0"/>
    <x v="2"/>
    <s v="Temporary"/>
    <m/>
    <x v="0"/>
    <x v="5"/>
    <s v="Project Management - Con"/>
    <d v="1968-03-02T00:00:00"/>
    <n v="57"/>
    <s v="United States"/>
    <s v="Boston"/>
    <s v="Manager"/>
    <x v="0"/>
    <s v="Fully Meets"/>
    <x v="3"/>
    <n v="35076"/>
  </r>
  <r>
    <n v="2324"/>
    <s v="Aspen"/>
    <s v="Dixon"/>
    <d v="2021-07-23T00:00:00"/>
    <d v="2023-02-15T00:00:00"/>
    <n v="18"/>
    <x v="2"/>
    <s v="Production Manager"/>
    <s v="Justin Perez"/>
    <s v="aspen.dixon@bilearner.com"/>
    <s v="Terminated"/>
    <n v="0"/>
    <n v="1"/>
    <x v="2"/>
    <s v="Temporary"/>
    <s v="Performance Issue"/>
    <x v="2"/>
    <x v="5"/>
    <s v="General - Con"/>
    <d v="1985-07-11T00:00:00"/>
    <n v="40"/>
    <s v="United States"/>
    <s v="Massachusetts State"/>
    <s v="Splicer"/>
    <x v="0"/>
    <s v="Fully Meets"/>
    <x v="0"/>
    <n v="68472"/>
  </r>
  <r>
    <n v="2325"/>
    <s v="Keenan"/>
    <s v="Jensen"/>
    <d v="2020-12-29T00:00:00"/>
    <m/>
    <n v="57"/>
    <x v="1"/>
    <s v="Production Manager"/>
    <s v="Megan Rich"/>
    <s v="keenan.jensen@bilearner.com"/>
    <s v="Active"/>
    <n v="1"/>
    <n v="0"/>
    <x v="2"/>
    <s v="Temporary"/>
    <m/>
    <x v="0"/>
    <x v="5"/>
    <s v="Field Operations"/>
    <d v="1992-06-03T00:00:00"/>
    <n v="33"/>
    <s v="India"/>
    <s v="Mumbai Vikhroli"/>
    <s v="Laborer"/>
    <x v="0"/>
    <s v="Fully Meets"/>
    <x v="4"/>
    <n v="828396"/>
  </r>
  <r>
    <n v="2326"/>
    <s v="Malakai"/>
    <s v="Whitehead"/>
    <d v="2022-08-08T00:00:00"/>
    <m/>
    <n v="37"/>
    <x v="1"/>
    <s v="President &amp; CEO"/>
    <s v="James Dorsey"/>
    <s v="malakai.whitehead@bilearner.com"/>
    <s v="Active"/>
    <n v="1"/>
    <n v="0"/>
    <x v="0"/>
    <s v="Temporary"/>
    <m/>
    <x v="0"/>
    <x v="5"/>
    <s v="Project Management - Con"/>
    <d v="2001-12-09T00:00:00"/>
    <n v="23"/>
    <s v="India"/>
    <s v="Mumbai Vikhroli"/>
    <s v="Safety"/>
    <x v="0"/>
    <s v="Fully Meets"/>
    <x v="2"/>
    <n v="254760"/>
  </r>
  <r>
    <n v="2327"/>
    <s v="Parker"/>
    <s v="Cunningham"/>
    <d v="2020-07-30T00:00:00"/>
    <m/>
    <n v="62"/>
    <x v="0"/>
    <s v="Network Engineer"/>
    <s v="Erik Gray MD"/>
    <s v="parker.cunningham@bilearner.com"/>
    <s v="Active"/>
    <n v="1"/>
    <n v="0"/>
    <x v="1"/>
    <s v="Part-Time"/>
    <m/>
    <x v="0"/>
    <x v="5"/>
    <s v="Field Operations"/>
    <d v="1998-01-03T00:00:00"/>
    <n v="27"/>
    <s v="India"/>
    <s v="Mumbai Vikhroli"/>
    <s v="Laborer"/>
    <x v="1"/>
    <s v="Fully Meets"/>
    <x v="0"/>
    <n v="144653"/>
  </r>
  <r>
    <n v="2328"/>
    <s v="Kadyn"/>
    <s v="Herring"/>
    <d v="2019-03-18T00:00:00"/>
    <m/>
    <n v="78"/>
    <x v="0"/>
    <s v="Network Engineer"/>
    <s v="Steven Ayala"/>
    <s v="kadyn.herring@bilearner.com"/>
    <s v="Active"/>
    <n v="1"/>
    <n v="0"/>
    <x v="1"/>
    <s v="Part-Time"/>
    <m/>
    <x v="0"/>
    <x v="5"/>
    <s v="General - Con"/>
    <d v="1987-08-16T00:00:00"/>
    <n v="38"/>
    <s v="Poland"/>
    <s v="Lublin"/>
    <s v="Splicer"/>
    <x v="1"/>
    <s v="Fully Meets"/>
    <x v="0"/>
    <n v="162319.20000000001"/>
  </r>
  <r>
    <n v="2329"/>
    <s v="Aubree"/>
    <s v="Anderson"/>
    <d v="2019-07-25T00:00:00"/>
    <d v="2022-09-03T00:00:00"/>
    <n v="37"/>
    <x v="1"/>
    <s v="Network Engineer"/>
    <s v="Larry Gonzales"/>
    <s v="aubree.anderson@bilearner.com"/>
    <s v="Active"/>
    <n v="1"/>
    <n v="0"/>
    <x v="1"/>
    <s v="Full-Time"/>
    <m/>
    <x v="0"/>
    <x v="6"/>
    <s v="Aerial"/>
    <d v="1991-08-21T00:00:00"/>
    <n v="34"/>
    <s v="China"/>
    <s v="Shanghai"/>
    <s v="Lineman"/>
    <x v="1"/>
    <s v="Fully Meets"/>
    <x v="2"/>
    <n v="619581.6"/>
  </r>
  <r>
    <n v="2330"/>
    <s v="John"/>
    <s v="Forbes"/>
    <d v="2021-10-16T00:00:00"/>
    <m/>
    <n v="47"/>
    <x v="1"/>
    <s v="Data Analyst"/>
    <s v="Crystal Mahoney"/>
    <s v="john.forbes@bilearner.com"/>
    <s v="Active"/>
    <n v="1"/>
    <n v="0"/>
    <x v="1"/>
    <s v="Part-Time"/>
    <m/>
    <x v="0"/>
    <x v="5"/>
    <s v="Executive"/>
    <d v="1981-12-07T00:00:00"/>
    <n v="43"/>
    <s v="India"/>
    <s v="Bangalore"/>
    <s v="Vp"/>
    <x v="1"/>
    <s v="Fully Meets"/>
    <x v="2"/>
    <n v="78958"/>
  </r>
  <r>
    <n v="2331"/>
    <s v="Violet"/>
    <s v="Willis"/>
    <d v="2019-12-06T00:00:00"/>
    <d v="2021-10-29T00:00:00"/>
    <n v="22"/>
    <x v="2"/>
    <s v="Data Analyst"/>
    <s v="Sara Edwards"/>
    <s v="violet.willis@bilearner.com"/>
    <s v="Active"/>
    <n v="1"/>
    <n v="0"/>
    <x v="0"/>
    <s v="Part-Time"/>
    <m/>
    <x v="0"/>
    <x v="5"/>
    <s v="Wireline Construction"/>
    <d v="1976-03-23T00:00:00"/>
    <n v="49"/>
    <s v="India"/>
    <s v="Bangalore"/>
    <s v="Supervisor"/>
    <x v="1"/>
    <s v="Fully Meets"/>
    <x v="4"/>
    <n v="146005.20000000001"/>
  </r>
  <r>
    <n v="2332"/>
    <s v="Jaime"/>
    <s v="Austin"/>
    <d v="2019-06-29T00:00:00"/>
    <d v="2020-07-21T00:00:00"/>
    <n v="12"/>
    <x v="2"/>
    <s v="Data Analyst "/>
    <s v="Lisa Barrera"/>
    <s v="jaime.austin@bilearner.com"/>
    <s v="Active"/>
    <n v="1"/>
    <n v="0"/>
    <x v="0"/>
    <s v="Full-Time"/>
    <m/>
    <x v="0"/>
    <x v="5"/>
    <s v="Fielders"/>
    <d v="1984-03-14T00:00:00"/>
    <n v="41"/>
    <s v="United Kingdom"/>
    <s v="London"/>
    <s v="Engineer"/>
    <x v="1"/>
    <s v="Fully Meets"/>
    <x v="0"/>
    <n v="137280"/>
  </r>
  <r>
    <n v="2333"/>
    <s v="Natalee"/>
    <s v="Lane"/>
    <d v="2019-04-03T00:00:00"/>
    <m/>
    <n v="78"/>
    <x v="0"/>
    <s v="Data Analyst"/>
    <s v="Melissa Hodges"/>
    <s v="natalee.lane@bilearner.com"/>
    <s v="Active"/>
    <n v="1"/>
    <n v="0"/>
    <x v="1"/>
    <s v="Temporary"/>
    <m/>
    <x v="0"/>
    <x v="3"/>
    <s v="Yard (Material Handling)"/>
    <d v="1988-01-01T00:00:00"/>
    <n v="37"/>
    <s v="India"/>
    <s v="Bangalore"/>
    <s v="Associate"/>
    <x v="0"/>
    <s v="Fully Meets"/>
    <x v="4"/>
    <n v="104967.6"/>
  </r>
  <r>
    <n v="2334"/>
    <s v="Iris"/>
    <s v="Preston"/>
    <d v="2021-07-21T00:00:00"/>
    <d v="2022-09-03T00:00:00"/>
    <n v="13"/>
    <x v="2"/>
    <s v="Data Analyst"/>
    <s v="Alexandria Hahn"/>
    <s v="iris.preston@bilearner.com"/>
    <s v="Active"/>
    <n v="1"/>
    <n v="0"/>
    <x v="0"/>
    <s v="Temporary"/>
    <m/>
    <x v="0"/>
    <x v="3"/>
    <s v="Engineers"/>
    <d v="1899-12-31T00:00:00"/>
    <n v="125"/>
    <s v="China"/>
    <s v="Foshan"/>
    <s v="Engineer"/>
    <x v="1"/>
    <s v="Fully Meets"/>
    <x v="0"/>
    <n v="679260"/>
  </r>
  <r>
    <n v="2335"/>
    <s v="Magdalena"/>
    <s v="Fischer"/>
    <d v="2022-07-27T00:00:00"/>
    <m/>
    <n v="38"/>
    <x v="1"/>
    <s v="Data Analyst"/>
    <s v="Charles Willis"/>
    <s v="magdalena.fischer@bilearner.com"/>
    <s v="Active"/>
    <n v="1"/>
    <n v="0"/>
    <x v="1"/>
    <s v="Temporary"/>
    <m/>
    <x v="0"/>
    <x v="3"/>
    <s v="General - Con"/>
    <d v="1974-09-20T00:00:00"/>
    <n v="51"/>
    <s v="China"/>
    <s v="Foshan"/>
    <s v="Foreman"/>
    <x v="1"/>
    <s v="Fully Meets"/>
    <x v="0"/>
    <n v="120000"/>
  </r>
  <r>
    <n v="2336"/>
    <s v="Walter"/>
    <s v="Dominguez"/>
    <d v="2019-10-06T00:00:00"/>
    <m/>
    <n v="72"/>
    <x v="0"/>
    <s v="Production Manager"/>
    <s v="Tim Wilcox"/>
    <s v="walter.dominguez@bilearner.com"/>
    <s v="Active"/>
    <n v="1"/>
    <n v="0"/>
    <x v="0"/>
    <s v="Full-Time"/>
    <m/>
    <x v="0"/>
    <x v="5"/>
    <s v="General - Con"/>
    <d v="1976-08-31T00:00:00"/>
    <n v="49"/>
    <s v="United Kingdom"/>
    <s v="Bristol Temple Back"/>
    <s v="Foreman"/>
    <x v="0"/>
    <s v="Fully Meets"/>
    <x v="0"/>
    <n v="812500"/>
  </r>
  <r>
    <n v="2337"/>
    <s v="Hallie"/>
    <s v="Macias"/>
    <d v="2021-04-16T00:00:00"/>
    <m/>
    <n v="53"/>
    <x v="1"/>
    <s v="Production Manager"/>
    <s v="Amber White"/>
    <s v="hallie.macias@bilearner.com"/>
    <s v="Active"/>
    <n v="1"/>
    <n v="0"/>
    <x v="1"/>
    <s v="Part-Time"/>
    <m/>
    <x v="0"/>
    <x v="5"/>
    <s v="Engineers"/>
    <d v="1987-08-08T00:00:00"/>
    <n v="38"/>
    <s v="India"/>
    <s v="Mumbai Vikhroli"/>
    <s v="Engineer"/>
    <x v="1"/>
    <s v="Fully Meets"/>
    <x v="0"/>
    <n v="899600"/>
  </r>
  <r>
    <n v="2338"/>
    <s v="Ivan"/>
    <s v="Hull"/>
    <d v="2018-10-10T00:00:00"/>
    <d v="2022-05-02T00:00:00"/>
    <n v="42"/>
    <x v="1"/>
    <s v="Production Manager"/>
    <s v="Robert Sullivan"/>
    <s v="ivan.hull@bilearner.com"/>
    <s v="Active"/>
    <n v="1"/>
    <n v="0"/>
    <x v="2"/>
    <s v="Temporary"/>
    <m/>
    <x v="0"/>
    <x v="5"/>
    <s v="Project Management - Con"/>
    <d v="1984-06-10T00:00:00"/>
    <n v="41"/>
    <s v="India"/>
    <s v="Mumbai Vikhroli"/>
    <s v="Supervisor"/>
    <x v="0"/>
    <s v="Fully Meets"/>
    <x v="0"/>
    <n v="715000"/>
  </r>
  <r>
    <n v="2339"/>
    <s v="India"/>
    <s v="Kemp"/>
    <d v="2022-07-25T00:00:00"/>
    <d v="2022-11-08T00:00:00"/>
    <n v="3"/>
    <x v="4"/>
    <s v="Production Manager"/>
    <s v="Brett Aguilar"/>
    <s v="india.kemp@bilearner.com"/>
    <s v="Terminated"/>
    <n v="0"/>
    <n v="1"/>
    <x v="1"/>
    <s v="Part-Time"/>
    <s v="Performance Issue"/>
    <x v="2"/>
    <x v="5"/>
    <s v="General - Sga"/>
    <d v="1987-04-14T00:00:00"/>
    <n v="38"/>
    <s v="Luxembourg"/>
    <s v="Luxembourg"/>
    <s v="Administrator"/>
    <x v="0"/>
    <s v="Fully Meets"/>
    <x v="4"/>
    <n v="702000"/>
  </r>
  <r>
    <n v="2340"/>
    <s v="Alice"/>
    <s v="Dudley"/>
    <d v="2021-03-17T00:00:00"/>
    <d v="2023-05-13T00:00:00"/>
    <n v="25"/>
    <x v="1"/>
    <s v="Production Manager"/>
    <s v="Derrick Cannon"/>
    <s v="alice.dudley@bilearner.com"/>
    <s v="Terminated"/>
    <n v="0"/>
    <n v="1"/>
    <x v="0"/>
    <s v="Temporary"/>
    <s v="Early release of contract"/>
    <x v="2"/>
    <x v="5"/>
    <s v="General - Con"/>
    <d v="1992-10-26T00:00:00"/>
    <n v="32"/>
    <s v="Luxembourg"/>
    <s v="Luxembourg"/>
    <s v="Laborer"/>
    <x v="0"/>
    <s v="Fully Meets"/>
    <x v="3"/>
    <n v="292521.59999999998"/>
  </r>
  <r>
    <n v="2341"/>
    <s v="Jesus"/>
    <s v="Hendricks"/>
    <d v="2018-10-13T00:00:00"/>
    <m/>
    <n v="83"/>
    <x v="0"/>
    <s v="Production Manager"/>
    <s v="Brandon Walsh"/>
    <s v="jesus.hendricks@bilearner.com"/>
    <s v="Active"/>
    <n v="1"/>
    <n v="0"/>
    <x v="1"/>
    <s v="Full-Time"/>
    <m/>
    <x v="0"/>
    <x v="5"/>
    <s v="General - Sga"/>
    <d v="1980-10-20T00:00:00"/>
    <n v="44"/>
    <s v="Luxembourg"/>
    <s v="Luxembourg"/>
    <s v="Mechanic"/>
    <x v="0"/>
    <s v="Fully Meets"/>
    <x v="2"/>
    <n v="321422.40000000002"/>
  </r>
  <r>
    <n v="2342"/>
    <s v="Eli"/>
    <s v="Owens"/>
    <d v="2020-01-09T00:00:00"/>
    <m/>
    <n v="68"/>
    <x v="0"/>
    <s v="Production Manager"/>
    <s v="Richard Higgins"/>
    <s v="eli.owens@bilearner.com"/>
    <s v="Active"/>
    <n v="1"/>
    <n v="0"/>
    <x v="2"/>
    <s v="Temporary"/>
    <m/>
    <x v="0"/>
    <x v="5"/>
    <s v="Field Operations"/>
    <d v="1982-10-10T00:00:00"/>
    <n v="42"/>
    <s v="Singapore"/>
    <s v="Singapore"/>
    <s v="Laborer"/>
    <x v="0"/>
    <s v="Fully Meets"/>
    <x v="3"/>
    <n v="62102"/>
  </r>
  <r>
    <n v="2343"/>
    <s v="Emelia"/>
    <s v="Mcintyre"/>
    <d v="2019-09-18T00:00:00"/>
    <m/>
    <n v="72"/>
    <x v="0"/>
    <s v="Production Manager"/>
    <s v="Robert Warren"/>
    <s v="emelia.mcintyre@bilearner.com"/>
    <s v="Active"/>
    <n v="1"/>
    <n v="0"/>
    <x v="1"/>
    <s v="Temporary"/>
    <m/>
    <x v="0"/>
    <x v="5"/>
    <s v="Wireless"/>
    <d v="1970-06-22T00:00:00"/>
    <n v="55"/>
    <s v="Malaysia"/>
    <s v="Kuala Lumpur"/>
    <s v="Technician"/>
    <x v="0"/>
    <s v="Fully Meets"/>
    <x v="0"/>
    <n v="56650"/>
  </r>
  <r>
    <n v="2344"/>
    <s v="Jaden"/>
    <s v="Bates"/>
    <d v="2019-10-26T00:00:00"/>
    <d v="2020-03-10T00:00:00"/>
    <n v="4"/>
    <x v="4"/>
    <s v="Production Manager"/>
    <s v="Regina Smith"/>
    <s v="jaden.bates@bilearner.com"/>
    <s v="Active"/>
    <n v="1"/>
    <n v="0"/>
    <x v="0"/>
    <s v="Temporary"/>
    <m/>
    <x v="0"/>
    <x v="5"/>
    <s v="Yard (Material Handling)"/>
    <d v="1997-03-25T00:00:00"/>
    <n v="28"/>
    <s v="Australia"/>
    <s v="Melbourne"/>
    <s v="Engineer"/>
    <x v="0"/>
    <s v="Fully Meets"/>
    <x v="4"/>
    <n v="329874"/>
  </r>
  <r>
    <n v="2345"/>
    <s v="Nyla"/>
    <s v="Schwartz"/>
    <d v="2020-09-14T00:00:00"/>
    <d v="2023-05-30T00:00:00"/>
    <n v="32"/>
    <x v="1"/>
    <s v="Production Manager"/>
    <s v="Cindy Schneider"/>
    <s v="nyla.schwartz@bilearner.com"/>
    <s v="Terminated"/>
    <n v="0"/>
    <n v="1"/>
    <x v="1"/>
    <s v="Temporary"/>
    <s v="Performance Issue"/>
    <x v="2"/>
    <x v="5"/>
    <s v="Field Operations"/>
    <d v="1973-08-10T00:00:00"/>
    <n v="52"/>
    <s v="Singapore"/>
    <s v="Singapore"/>
    <s v="Specialist"/>
    <x v="0"/>
    <s v="Fully Meets"/>
    <x v="2"/>
    <n v="65796"/>
  </r>
  <r>
    <n v="2346"/>
    <s v="Taryn"/>
    <s v="Black"/>
    <d v="2023-04-09T00:00:00"/>
    <m/>
    <n v="29"/>
    <x v="1"/>
    <s v="Production Manager"/>
    <s v="Elizabeth Dillon"/>
    <s v="taryn.black@bilearner.com"/>
    <s v="Active"/>
    <n v="1"/>
    <n v="0"/>
    <x v="2"/>
    <s v="Full-Time"/>
    <m/>
    <x v="0"/>
    <x v="5"/>
    <s v="Field Operations"/>
    <d v="1986-09-24T00:00:00"/>
    <n v="39"/>
    <s v="United Kingdom"/>
    <s v="Reading"/>
    <s v="Technician"/>
    <x v="0"/>
    <s v="Fully Meets"/>
    <x v="0"/>
    <n v="1618924.8"/>
  </r>
  <r>
    <n v="2347"/>
    <s v="Karley"/>
    <s v="Novak"/>
    <d v="2019-10-25T00:00:00"/>
    <m/>
    <n v="71"/>
    <x v="0"/>
    <s v="President &amp; CEO"/>
    <s v="Jesus Smith"/>
    <s v="karley.novak@bilearner.com"/>
    <s v="Active"/>
    <n v="1"/>
    <n v="0"/>
    <x v="1"/>
    <s v="Part-Time"/>
    <m/>
    <x v="0"/>
    <x v="5"/>
    <s v="Field Operations"/>
    <d v="2002-06-27T00:00:00"/>
    <n v="23"/>
    <s v="India"/>
    <s v="Indore"/>
    <s v="Laborer"/>
    <x v="0"/>
    <s v="Fully Meets"/>
    <x v="4"/>
    <n v="124200"/>
  </r>
  <r>
    <n v="2348"/>
    <s v="Payten"/>
    <s v="Harvey"/>
    <d v="2022-06-25T00:00:00"/>
    <m/>
    <n v="39"/>
    <x v="1"/>
    <s v="Network Engineer"/>
    <s v="Timothy Waters"/>
    <s v="payten.harvey@bilearner.com"/>
    <s v="Active"/>
    <n v="1"/>
    <n v="0"/>
    <x v="2"/>
    <s v="Full-Time"/>
    <m/>
    <x v="0"/>
    <x v="5"/>
    <s v="Field Operations"/>
    <d v="1967-10-27T00:00:00"/>
    <n v="57"/>
    <s v="India"/>
    <s v="Indore"/>
    <s v="Technician"/>
    <x v="1"/>
    <s v="Fully Meets"/>
    <x v="4"/>
    <n v="230400"/>
  </r>
  <r>
    <n v="2349"/>
    <s v="Reagan"/>
    <s v="Atkinson"/>
    <d v="2023-01-26T00:00:00"/>
    <d v="2023-02-27T00:00:00"/>
    <n v="1"/>
    <x v="4"/>
    <s v="Network Engineer"/>
    <s v="Joshua Johnson"/>
    <s v="reagan.atkinson@bilearner.com"/>
    <s v="Active"/>
    <n v="1"/>
    <n v="0"/>
    <x v="2"/>
    <s v="Full-Time"/>
    <m/>
    <x v="0"/>
    <x v="5"/>
    <s v="General - Con"/>
    <d v="1995-12-08T00:00:00"/>
    <n v="29"/>
    <s v="Mauritius"/>
    <s v="Mauritius"/>
    <s v="Laborer"/>
    <x v="1"/>
    <s v="Fully Meets"/>
    <x v="0"/>
    <n v="281220"/>
  </r>
  <r>
    <n v="2350"/>
    <s v="Rey"/>
    <s v="Werner"/>
    <d v="2020-02-19T00:00:00"/>
    <m/>
    <n v="67"/>
    <x v="0"/>
    <s v="Network Engineer"/>
    <s v="Joanna Foster"/>
    <s v="rey.werner@bilearner.com"/>
    <s v="Active"/>
    <n v="1"/>
    <n v="0"/>
    <x v="2"/>
    <s v="Temporary"/>
    <m/>
    <x v="0"/>
    <x v="6"/>
    <s v="Wireline Construction"/>
    <d v="1995-09-01T00:00:00"/>
    <n v="30"/>
    <s v="India"/>
    <s v="Bangalore"/>
    <s v="Laborer"/>
    <x v="1"/>
    <s v="Fully Meets"/>
    <x v="2"/>
    <n v="278028"/>
  </r>
  <r>
    <n v="2351"/>
    <s v="Kendall"/>
    <s v="Mcintyre"/>
    <d v="2019-12-24T00:00:00"/>
    <d v="2020-06-21T00:00:00"/>
    <n v="5"/>
    <x v="4"/>
    <s v="Data Analyst"/>
    <s v="Rita Abbott"/>
    <s v="kendall.mcintyre@bilearner.com"/>
    <s v="Active"/>
    <n v="1"/>
    <n v="0"/>
    <x v="0"/>
    <s v="Temporary"/>
    <m/>
    <x v="0"/>
    <x v="5"/>
    <s v="Engineers"/>
    <d v="1994-10-14T00:00:00"/>
    <n v="30"/>
    <s v="Ireland"/>
    <s v="Shannon"/>
    <s v="Technician"/>
    <x v="1"/>
    <s v="Fully Meets"/>
    <x v="0"/>
    <n v="156000"/>
  </r>
  <r>
    <n v="2352"/>
    <s v="Anahi"/>
    <s v="Frye"/>
    <d v="2020-10-16T00:00:00"/>
    <d v="2020-11-15T00:00:00"/>
    <n v="0"/>
    <x v="4"/>
    <s v="Data Analyst"/>
    <s v="Renee Ritter"/>
    <s v="anahi.frye@bilearner.com"/>
    <s v="Active"/>
    <n v="1"/>
    <n v="0"/>
    <x v="1"/>
    <s v="Temporary"/>
    <m/>
    <x v="0"/>
    <x v="5"/>
    <s v="General - Con"/>
    <d v="1991-01-07T00:00:00"/>
    <n v="34"/>
    <s v="India"/>
    <s v="Bangalore"/>
    <s v="Lineman"/>
    <x v="1"/>
    <s v="Fully Meets"/>
    <x v="2"/>
    <n v="99840"/>
  </r>
  <r>
    <n v="2353"/>
    <s v="Dalia"/>
    <s v="Booth"/>
    <d v="2018-09-07T00:00:00"/>
    <m/>
    <n v="84"/>
    <x v="0"/>
    <s v="Data Analyst "/>
    <s v="Michelle Nguyen"/>
    <s v="dalia.booth@bilearner.com"/>
    <s v="Active"/>
    <n v="1"/>
    <n v="0"/>
    <x v="2"/>
    <s v="Full-Time"/>
    <m/>
    <x v="0"/>
    <x v="3"/>
    <s v="Field Operations"/>
    <d v="1975-03-05T00:00:00"/>
    <n v="50"/>
    <s v="India"/>
    <s v="Mumbai Vikhroli"/>
    <s v="Foreman"/>
    <x v="0"/>
    <s v="Fully Meets"/>
    <x v="2"/>
    <n v="161280"/>
  </r>
  <r>
    <n v="2354"/>
    <s v="Charlee"/>
    <s v="Navarro"/>
    <d v="2022-01-07T00:00:00"/>
    <d v="2022-06-29T00:00:00"/>
    <n v="5"/>
    <x v="4"/>
    <s v="Data Analyst"/>
    <s v="Elizabeth Houston"/>
    <s v="charlee.navarro@bilearner.com"/>
    <s v="Active"/>
    <n v="1"/>
    <n v="0"/>
    <x v="2"/>
    <s v="Full-Time"/>
    <m/>
    <x v="0"/>
    <x v="3"/>
    <s v="Wireline Construction"/>
    <d v="1989-09-28T00:00:00"/>
    <n v="36"/>
    <s v="Luxembourg"/>
    <s v="Luxembourg"/>
    <s v="Clerk"/>
    <x v="0"/>
    <s v="Fully Meets"/>
    <x v="2"/>
    <n v="1506051.6"/>
  </r>
  <r>
    <n v="2355"/>
    <s v="Karter"/>
    <s v="Perry"/>
    <d v="2019-03-25T00:00:00"/>
    <d v="2019-04-23T00:00:00"/>
    <n v="0"/>
    <x v="4"/>
    <s v="Data Analyst"/>
    <s v="Elizabeth Gray"/>
    <s v="karter.perry@bilearner.com"/>
    <s v="Active"/>
    <n v="1"/>
    <n v="0"/>
    <x v="0"/>
    <s v="Temporary"/>
    <m/>
    <x v="0"/>
    <x v="3"/>
    <s v="Field Operations"/>
    <d v="1998-06-02T00:00:00"/>
    <n v="27"/>
    <s v="Ireland"/>
    <s v="Shannon"/>
    <s v="Civil Hand"/>
    <x v="1"/>
    <s v="Fully Meets"/>
    <x v="4"/>
    <n v="657186"/>
  </r>
  <r>
    <n v="2356"/>
    <s v="Sariah"/>
    <s v="Little"/>
    <d v="2021-11-18T00:00:00"/>
    <d v="2022-12-17T00:00:00"/>
    <n v="12"/>
    <x v="2"/>
    <s v="Data Analyst"/>
    <s v="Courtney Webb"/>
    <s v="sariah.little@bilearner.com"/>
    <s v="Active"/>
    <n v="1"/>
    <n v="0"/>
    <x v="2"/>
    <s v="Temporary"/>
    <m/>
    <x v="0"/>
    <x v="3"/>
    <s v="Catv"/>
    <d v="1977-06-04T00:00:00"/>
    <n v="48"/>
    <s v="Jersey"/>
    <s v="Jersey"/>
    <s v="Laborer"/>
    <x v="1"/>
    <s v="Fully Meets"/>
    <x v="0"/>
    <n v="84000"/>
  </r>
  <r>
    <n v="2357"/>
    <s v="Antoine"/>
    <s v="Murray"/>
    <d v="2022-12-31T00:00:00"/>
    <d v="2023-07-21T00:00:00"/>
    <n v="6"/>
    <x v="3"/>
    <s v="Production Manager"/>
    <s v="Erin Richard"/>
    <s v="antoine.murray@bilearner.com"/>
    <s v="Active"/>
    <n v="1"/>
    <n v="0"/>
    <x v="0"/>
    <s v="Temporary"/>
    <m/>
    <x v="0"/>
    <x v="5"/>
    <s v="General - Con"/>
    <d v="1991-08-27T00:00:00"/>
    <n v="34"/>
    <s v="India"/>
    <s v="Bangalore"/>
    <s v="Foreman"/>
    <x v="0"/>
    <s v="Fully Meets"/>
    <x v="4"/>
    <n v="85000"/>
  </r>
  <r>
    <n v="2358"/>
    <s v="Summer"/>
    <s v="Huang"/>
    <d v="2020-05-14T00:00:00"/>
    <d v="2022-11-29T00:00:00"/>
    <n v="30"/>
    <x v="1"/>
    <s v="Production Manager"/>
    <s v="Christy Wagner"/>
    <s v="summer.huang@bilearner.com"/>
    <s v="Active"/>
    <n v="1"/>
    <n v="0"/>
    <x v="2"/>
    <s v="Temporary"/>
    <m/>
    <x v="0"/>
    <x v="5"/>
    <s v="Executive"/>
    <d v="1988-10-28T00:00:00"/>
    <n v="36"/>
    <s v="India"/>
    <s v="Bangalore"/>
    <s v="Executive Assistant"/>
    <x v="1"/>
    <s v="Fully Meets"/>
    <x v="0"/>
    <n v="94440"/>
  </r>
  <r>
    <n v="2359"/>
    <s v="Jaylyn"/>
    <s v="Contreras"/>
    <d v="2020-12-13T00:00:00"/>
    <d v="2023-02-12T00:00:00"/>
    <n v="25"/>
    <x v="1"/>
    <s v="Production Manager"/>
    <s v="Andrew Wright"/>
    <s v="jaylyn.contreras@bilearner.com"/>
    <s v="Active"/>
    <n v="1"/>
    <n v="0"/>
    <x v="1"/>
    <s v="Part-Time"/>
    <m/>
    <x v="0"/>
    <x v="5"/>
    <s v="Engineers"/>
    <d v="1994-06-05T00:00:00"/>
    <n v="31"/>
    <s v="Singapore"/>
    <s v="Singapore"/>
    <s v="Project Manager"/>
    <x v="0"/>
    <s v="Fully Meets"/>
    <x v="2"/>
    <n v="110400"/>
  </r>
  <r>
    <n v="2360"/>
    <s v="Brenna"/>
    <s v="York"/>
    <d v="2021-11-16T00:00:00"/>
    <d v="2022-11-23T00:00:00"/>
    <n v="12"/>
    <x v="2"/>
    <s v="Production Manager"/>
    <s v="Deborah Wood"/>
    <s v="brenna.york@bilearner.com"/>
    <s v="Terminated"/>
    <n v="0"/>
    <n v="1"/>
    <x v="2"/>
    <s v="Part-Time"/>
    <s v="Move/Relocation"/>
    <x v="1"/>
    <x v="5"/>
    <s v="Fielders"/>
    <d v="1989-10-19T00:00:00"/>
    <n v="35"/>
    <s v="Poland"/>
    <s v="Lublin"/>
    <s v="Engineer"/>
    <x v="0"/>
    <s v="Fully Meets"/>
    <x v="4"/>
    <n v="49186"/>
  </r>
  <r>
    <n v="2361"/>
    <s v="Braden"/>
    <s v="Wiggins"/>
    <d v="2022-12-01T00:00:00"/>
    <d v="2023-07-06T00:00:00"/>
    <n v="7"/>
    <x v="3"/>
    <s v="Production Manager"/>
    <s v="Christine Randall"/>
    <s v="braden.wiggins@bilearner.com"/>
    <s v="Terminated"/>
    <n v="0"/>
    <n v="1"/>
    <x v="1"/>
    <s v="Full-Time"/>
    <s v="Performance Issue"/>
    <x v="2"/>
    <x v="5"/>
    <s v="Project Management - Con"/>
    <d v="1990-07-25T00:00:00"/>
    <n v="35"/>
    <s v="Poland"/>
    <s v="Warsaw"/>
    <s v="Supervisor"/>
    <x v="0"/>
    <s v="Fully Meets"/>
    <x v="2"/>
    <n v="553200"/>
  </r>
  <r>
    <n v="2362"/>
    <s v="Nola"/>
    <s v="Bullock"/>
    <d v="2020-10-30T00:00:00"/>
    <d v="2022-07-28T00:00:00"/>
    <n v="20"/>
    <x v="2"/>
    <s v="Production Manager"/>
    <s v="Debra Green"/>
    <s v="nola.bullock@bilearner.com"/>
    <s v="Active"/>
    <n v="1"/>
    <n v="0"/>
    <x v="1"/>
    <s v="Part-Time"/>
    <m/>
    <x v="0"/>
    <x v="5"/>
    <s v="Field Operations"/>
    <d v="2000-01-07T00:00:00"/>
    <n v="25"/>
    <s v="Poland"/>
    <s v="Lublin"/>
    <s v="Construction Manager"/>
    <x v="0"/>
    <s v="Fully Meets"/>
    <x v="2"/>
    <n v="900000"/>
  </r>
  <r>
    <n v="2363"/>
    <s v="Kaleigh"/>
    <s v="Keller"/>
    <d v="2021-02-08T00:00:00"/>
    <d v="2022-09-25T00:00:00"/>
    <n v="19"/>
    <x v="2"/>
    <s v="Production Manager"/>
    <s v="Frances Olsen"/>
    <s v="kaleigh.keller@bilearner.com"/>
    <s v="Active"/>
    <n v="1"/>
    <n v="0"/>
    <x v="1"/>
    <s v="Temporary"/>
    <m/>
    <x v="0"/>
    <x v="5"/>
    <s v="Wireline Construction"/>
    <d v="1991-05-25T00:00:00"/>
    <n v="34"/>
    <s v="Brazil"/>
    <s v="Sao Paulo"/>
    <s v="Foreman"/>
    <x v="0"/>
    <s v="Fully Meets"/>
    <x v="2"/>
    <n v="308040"/>
  </r>
  <r>
    <n v="2364"/>
    <s v="Milagros"/>
    <s v="Jimenez"/>
    <d v="2019-08-05T00:00:00"/>
    <m/>
    <n v="74"/>
    <x v="0"/>
    <s v="Production Manager"/>
    <s v="Benjamin Johnson"/>
    <s v="milagros.jimenez@bilearner.com"/>
    <s v="Active"/>
    <n v="1"/>
    <n v="0"/>
    <x v="1"/>
    <s v="Temporary"/>
    <m/>
    <x v="0"/>
    <x v="5"/>
    <s v="Field Operations"/>
    <d v="1987-01-09T00:00:00"/>
    <n v="38"/>
    <s v="Singapore"/>
    <s v="Singapore"/>
    <s v="Technician"/>
    <x v="1"/>
    <s v="Fully Meets"/>
    <x v="3"/>
    <n v="271806"/>
  </r>
  <r>
    <n v="2365"/>
    <s v="Timothy"/>
    <s v="Goodwin"/>
    <d v="2018-11-29T00:00:00"/>
    <d v="2023-03-09T00:00:00"/>
    <n v="51"/>
    <x v="1"/>
    <s v="Production Manager"/>
    <s v="Tyler Galvan"/>
    <s v="timothy.goodwin@bilearner.com"/>
    <s v="Terminated"/>
    <n v="0"/>
    <n v="1"/>
    <x v="0"/>
    <s v="Temporary"/>
    <s v="End of Contract"/>
    <x v="1"/>
    <x v="5"/>
    <s v="Engineers"/>
    <d v="1981-04-12T00:00:00"/>
    <n v="44"/>
    <s v="United States"/>
    <s v="New York"/>
    <s v="Technician"/>
    <x v="0"/>
    <s v="Fully Meets"/>
    <x v="4"/>
    <n v="235800"/>
  </r>
  <r>
    <n v="2366"/>
    <s v="Reese"/>
    <s v="Kennedy"/>
    <d v="2018-11-16T00:00:00"/>
    <d v="2021-05-25T00:00:00"/>
    <n v="30"/>
    <x v="1"/>
    <s v="Production Manager"/>
    <s v="Terri Morris"/>
    <s v="reese.kennedy@bilearner.com"/>
    <s v="Terminated"/>
    <n v="0"/>
    <n v="1"/>
    <x v="1"/>
    <s v="Part-Time"/>
    <s v="Performance Issue"/>
    <x v="2"/>
    <x v="5"/>
    <s v="Fielders"/>
    <d v="1987-01-29T00:00:00"/>
    <n v="38"/>
    <s v="Luxembourg"/>
    <s v="Luxembourg"/>
    <s v="Engineer"/>
    <x v="0"/>
    <s v="Fully Meets"/>
    <x v="2"/>
    <n v="401652"/>
  </r>
  <r>
    <n v="2367"/>
    <s v="Mariam"/>
    <s v="Doyle"/>
    <d v="2020-08-23T00:00:00"/>
    <d v="2022-06-11T00:00:00"/>
    <n v="21"/>
    <x v="2"/>
    <s v="Production Manager"/>
    <s v="John Hurst"/>
    <s v="mariam.doyle@bilearner.com"/>
    <s v="Active"/>
    <n v="1"/>
    <n v="0"/>
    <x v="0"/>
    <s v="Part-Time"/>
    <m/>
    <x v="0"/>
    <x v="5"/>
    <s v="Wireline Construction"/>
    <d v="1979-07-27T00:00:00"/>
    <n v="46"/>
    <s v="Luxembourg"/>
    <s v="Luxembourg"/>
    <s v="Foreman"/>
    <x v="0"/>
    <s v="Fully Meets"/>
    <x v="3"/>
    <n v="457056"/>
  </r>
  <r>
    <n v="2368"/>
    <s v="Clinton"/>
    <s v="Brennan"/>
    <d v="2020-08-22T00:00:00"/>
    <d v="2023-03-09T00:00:00"/>
    <n v="30"/>
    <x v="1"/>
    <s v="President &amp; CEO"/>
    <s v="Kristi Lee"/>
    <s v="clinton.brennan@bilearner.com"/>
    <s v="Active"/>
    <n v="1"/>
    <n v="0"/>
    <x v="1"/>
    <s v="Temporary"/>
    <m/>
    <x v="0"/>
    <x v="5"/>
    <s v="Wireline Construction"/>
    <d v="1994-04-29T00:00:00"/>
    <n v="31"/>
    <s v="Luxembourg"/>
    <s v="Luxembourg"/>
    <s v="Splicer"/>
    <x v="0"/>
    <s v="Fully Meets"/>
    <x v="4"/>
    <n v="620100"/>
  </r>
  <r>
    <n v="2369"/>
    <s v="Maximilian"/>
    <s v="Moyer"/>
    <d v="2021-10-19T00:00:00"/>
    <d v="2022-09-10T00:00:00"/>
    <n v="10"/>
    <x v="3"/>
    <s v="Network Engineer"/>
    <s v="Nicole Sosa"/>
    <s v="maximilian.moyer@bilearner.com"/>
    <s v="Active"/>
    <n v="1"/>
    <n v="0"/>
    <x v="2"/>
    <s v="Full-Time"/>
    <m/>
    <x v="0"/>
    <x v="5"/>
    <s v="Field Operations"/>
    <d v="1997-03-04T00:00:00"/>
    <n v="28"/>
    <s v="Netherlands"/>
    <s v="Amsterdam"/>
    <s v="Engineer"/>
    <x v="1"/>
    <s v="Fully Meets"/>
    <x v="3"/>
    <n v="54588"/>
  </r>
  <r>
    <n v="2370"/>
    <s v="Salvador"/>
    <s v="Robinson"/>
    <d v="2020-02-21T00:00:00"/>
    <d v="2021-11-29T00:00:00"/>
    <n v="21"/>
    <x v="2"/>
    <s v="Network Engineer"/>
    <s v="Cynthia Nguyen"/>
    <s v="salvador.robinson@bilearner.com"/>
    <s v="Active"/>
    <n v="1"/>
    <n v="0"/>
    <x v="0"/>
    <s v="Full-Time"/>
    <m/>
    <x v="0"/>
    <x v="5"/>
    <s v="Field Operations"/>
    <d v="1988-02-29T00:00:00"/>
    <n v="37"/>
    <s v="United Kingdom"/>
    <s v="London"/>
    <s v="Locator"/>
    <x v="1"/>
    <s v="Fully Meets"/>
    <x v="3"/>
    <n v="38388"/>
  </r>
  <r>
    <n v="2371"/>
    <s v="Ahmed"/>
    <s v="Mcmahon"/>
    <d v="2022-11-21T00:00:00"/>
    <m/>
    <n v="34"/>
    <x v="1"/>
    <s v="Data Analyst"/>
    <s v="Brian Ortiz MD"/>
    <s v="ahmed.mcmahon@bilearner.com"/>
    <s v="Active"/>
    <n v="1"/>
    <n v="0"/>
    <x v="0"/>
    <s v="Temporary"/>
    <m/>
    <x v="0"/>
    <x v="5"/>
    <s v="Field Operations"/>
    <d v="1994-05-01T00:00:00"/>
    <n v="31"/>
    <s v="Luxembourg"/>
    <s v="Luxembourg"/>
    <s v="Supervisor"/>
    <x v="1"/>
    <s v="Fully Meets"/>
    <x v="4"/>
    <n v="620088"/>
  </r>
  <r>
    <n v="2372"/>
    <s v="Junior"/>
    <s v="York"/>
    <d v="2019-08-05T00:00:00"/>
    <d v="2021-12-06T00:00:00"/>
    <n v="28"/>
    <x v="1"/>
    <s v="Data Analyst"/>
    <s v="Lisa Davis"/>
    <s v="junior.york@bilearner.com"/>
    <s v="Active"/>
    <n v="1"/>
    <n v="0"/>
    <x v="1"/>
    <s v="Part-Time"/>
    <m/>
    <x v="0"/>
    <x v="5"/>
    <s v="Field Operations"/>
    <d v="1990-02-19T00:00:00"/>
    <n v="35"/>
    <s v="Singapore"/>
    <s v="Singapore"/>
    <s v="Driller"/>
    <x v="0"/>
    <s v="Fully Meets"/>
    <x v="2"/>
    <n v="35544"/>
  </r>
  <r>
    <n v="2373"/>
    <s v="Marilyn"/>
    <s v="Wiley"/>
    <d v="2020-11-05T00:00:00"/>
    <d v="2022-06-04T00:00:00"/>
    <n v="18"/>
    <x v="2"/>
    <s v="Data Analyst "/>
    <s v="Erica Allen"/>
    <s v="marilyn.wiley@bilearner.com"/>
    <s v="Active"/>
    <n v="1"/>
    <n v="0"/>
    <x v="1"/>
    <s v="Full-Time"/>
    <m/>
    <x v="0"/>
    <x v="3"/>
    <s v="Catv"/>
    <d v="1987-03-12T00:00:00"/>
    <n v="38"/>
    <s v="Mauritius"/>
    <s v="Mauritius"/>
    <s v="Foreman"/>
    <x v="0"/>
    <s v="Fully Meets"/>
    <x v="2"/>
    <n v="79200"/>
  </r>
  <r>
    <n v="2374"/>
    <s v="Selena"/>
    <s v="Hebert"/>
    <d v="2021-06-12T00:00:00"/>
    <d v="2022-02-25T00:00:00"/>
    <n v="8"/>
    <x v="3"/>
    <s v="Data Analyst"/>
    <s v="Michael Lucas"/>
    <s v="selena.hebert@bilearner.com"/>
    <s v="Active"/>
    <n v="1"/>
    <n v="0"/>
    <x v="2"/>
    <s v="Part-Time"/>
    <m/>
    <x v="0"/>
    <x v="3"/>
    <s v="Field Operations"/>
    <d v="1998-08-18T00:00:00"/>
    <n v="27"/>
    <s v="India"/>
    <s v="Mumbai Vikhroli"/>
    <s v="Laborer"/>
    <x v="0"/>
    <s v="Fully Meets"/>
    <x v="2"/>
    <n v="113113"/>
  </r>
  <r>
    <n v="2375"/>
    <s v="Selena"/>
    <s v="Adkins"/>
    <d v="2018-09-13T00:00:00"/>
    <m/>
    <n v="84"/>
    <x v="0"/>
    <s v="Data Analyst"/>
    <s v="Eric Campbell"/>
    <s v="selena.adkins@bilearner.com"/>
    <s v="Active"/>
    <n v="1"/>
    <n v="0"/>
    <x v="0"/>
    <s v="Full-Time"/>
    <m/>
    <x v="0"/>
    <x v="3"/>
    <s v="General - Con"/>
    <d v="1985-09-12T00:00:00"/>
    <n v="40"/>
    <s v="Czech Republic"/>
    <s v="Prague"/>
    <s v="Foreman"/>
    <x v="1"/>
    <s v="Fully Meets"/>
    <x v="4"/>
    <n v="184938"/>
  </r>
  <r>
    <n v="2376"/>
    <s v="Erica"/>
    <s v="Sloan"/>
    <d v="2023-04-09T00:00:00"/>
    <d v="2023-06-03T00:00:00"/>
    <n v="1"/>
    <x v="4"/>
    <s v="Production Manager"/>
    <s v="Jamie Simon"/>
    <s v="erica.sloan@bilearner.com"/>
    <s v="Active"/>
    <n v="1"/>
    <n v="0"/>
    <x v="1"/>
    <s v="Temporary"/>
    <m/>
    <x v="0"/>
    <x v="5"/>
    <s v="Field Operations"/>
    <d v="1986-11-27T00:00:00"/>
    <n v="38"/>
    <s v="Hong Kong"/>
    <s v="Hong Kong"/>
    <s v="Technician"/>
    <x v="0"/>
    <s v="Fully Meets"/>
    <x v="0"/>
    <n v="43332"/>
  </r>
  <r>
    <n v="2377"/>
    <s v="Payton"/>
    <s v="Nolan"/>
    <d v="2021-01-09T00:00:00"/>
    <m/>
    <n v="56"/>
    <x v="1"/>
    <s v="Production Manager"/>
    <s v="Jeremy Lee"/>
    <s v="payton.nolan@bilearner.com"/>
    <s v="Active"/>
    <n v="1"/>
    <n v="0"/>
    <x v="0"/>
    <s v="Part-Time"/>
    <m/>
    <x v="0"/>
    <x v="5"/>
    <s v="Executive"/>
    <d v="1990-12-16T00:00:00"/>
    <n v="34"/>
    <s v="United Kingdom"/>
    <s v="London"/>
    <s v="Vp"/>
    <x v="1"/>
    <s v="Fully Meets"/>
    <x v="0"/>
    <n v="138684"/>
  </r>
  <r>
    <n v="2378"/>
    <s v="Leticia"/>
    <s v="Parks"/>
    <d v="2020-03-23T00:00:00"/>
    <m/>
    <n v="66"/>
    <x v="0"/>
    <s v="Production Manager"/>
    <s v="Zachary Parker"/>
    <s v="leticia.parks@bilearner.com"/>
    <s v="Active"/>
    <n v="1"/>
    <n v="0"/>
    <x v="2"/>
    <s v="Full-Time"/>
    <m/>
    <x v="0"/>
    <x v="5"/>
    <s v="Project Management - Eng"/>
    <d v="1992-01-20T00:00:00"/>
    <n v="33"/>
    <s v="India"/>
    <s v="Mumbai Vikhroli"/>
    <s v="Administrative"/>
    <x v="0"/>
    <s v="Fully Meets"/>
    <x v="2"/>
    <n v="33768"/>
  </r>
  <r>
    <n v="2379"/>
    <s v="Carolyn"/>
    <s v="Sosa"/>
    <d v="2019-10-19T00:00:00"/>
    <d v="2020-12-23T00:00:00"/>
    <n v="14"/>
    <x v="2"/>
    <s v="Production Manager"/>
    <s v="Jennifer Krause"/>
    <s v="carolyn.sosa@bilearner.com"/>
    <s v="Terminated"/>
    <n v="0"/>
    <n v="1"/>
    <x v="1"/>
    <s v="Part-Time"/>
    <s v="Move/Relocation"/>
    <x v="1"/>
    <x v="5"/>
    <s v="Fielders"/>
    <d v="1899-12-31T00:00:00"/>
    <n v="125"/>
    <s v="India"/>
    <s v="Mumbai Vikhroli"/>
    <s v="Technician"/>
    <x v="0"/>
    <s v="Fully Meets"/>
    <x v="2"/>
    <n v="92000.09"/>
  </r>
  <r>
    <n v="2380"/>
    <s v="German"/>
    <s v="Higgins"/>
    <d v="2023-07-02T00:00:00"/>
    <d v="2023-07-11T00:00:00"/>
    <n v="0"/>
    <x v="4"/>
    <s v="Production Manager"/>
    <s v="Heidi Martin"/>
    <s v="german.higgins@bilearner.com"/>
    <s v="Active"/>
    <n v="1"/>
    <n v="0"/>
    <x v="1"/>
    <s v="Temporary"/>
    <m/>
    <x v="0"/>
    <x v="5"/>
    <s v="General - Con"/>
    <d v="1998-07-20T00:00:00"/>
    <n v="27"/>
    <s v="Malaysia"/>
    <s v="Johor"/>
    <s v="Laborer"/>
    <x v="0"/>
    <s v="Fully Meets"/>
    <x v="2"/>
    <n v="77664"/>
  </r>
  <r>
    <n v="2381"/>
    <s v="Heath"/>
    <s v="Romero"/>
    <d v="2019-08-29T00:00:00"/>
    <m/>
    <n v="73"/>
    <x v="0"/>
    <s v="Production Manager"/>
    <s v="Eric Strickland"/>
    <s v="heath.romero@bilearner.com"/>
    <s v="Active"/>
    <n v="1"/>
    <n v="0"/>
    <x v="2"/>
    <s v="Part-Time"/>
    <m/>
    <x v="0"/>
    <x v="5"/>
    <s v="Catv"/>
    <d v="1994-09-02T00:00:00"/>
    <n v="31"/>
    <s v="Czech Republic"/>
    <s v="Prague"/>
    <s v="Foreman"/>
    <x v="0"/>
    <s v="Fully Meets"/>
    <x v="2"/>
    <n v="114000"/>
  </r>
  <r>
    <n v="2382"/>
    <s v="Davion"/>
    <s v="Friedman"/>
    <d v="2023-07-17T00:00:00"/>
    <d v="2023-07-28T00:00:00"/>
    <n v="0"/>
    <x v="4"/>
    <s v="Production Manager"/>
    <s v="Mark Wood"/>
    <s v="davion.friedman@bilearner.com"/>
    <s v="Active"/>
    <n v="1"/>
    <n v="0"/>
    <x v="2"/>
    <s v="Temporary"/>
    <m/>
    <x v="0"/>
    <x v="5"/>
    <s v="Catv"/>
    <d v="1987-09-25T00:00:00"/>
    <n v="38"/>
    <s v="Malaysia"/>
    <s v="Johor"/>
    <s v="Laborer"/>
    <x v="1"/>
    <s v="Fully Meets"/>
    <x v="4"/>
    <n v="99432"/>
  </r>
  <r>
    <n v="2383"/>
    <s v="Danny"/>
    <s v="Thomas"/>
    <d v="2020-02-02T00:00:00"/>
    <m/>
    <n v="68"/>
    <x v="0"/>
    <s v="Production Manager"/>
    <s v="Robert Wolfe"/>
    <s v="danny.thomas@bilearner.com"/>
    <s v="Active"/>
    <n v="1"/>
    <n v="0"/>
    <x v="1"/>
    <s v="Full-Time"/>
    <m/>
    <x v="0"/>
    <x v="5"/>
    <s v="Field Operations"/>
    <d v="1998-11-12T00:00:00"/>
    <n v="26"/>
    <s v="Malaysia"/>
    <s v="Johor"/>
    <s v="Laborer"/>
    <x v="1"/>
    <s v="Fully Meets"/>
    <x v="0"/>
    <n v="147812.6"/>
  </r>
  <r>
    <n v="2384"/>
    <s v="Matthias"/>
    <s v="Dunlap"/>
    <d v="2021-10-14T00:00:00"/>
    <d v="2022-10-21T00:00:00"/>
    <n v="12"/>
    <x v="2"/>
    <s v="Production Manager"/>
    <s v="Kimberly Moore"/>
    <s v="matthias.dunlap@bilearner.com"/>
    <s v="Terminated"/>
    <n v="0"/>
    <n v="1"/>
    <x v="1"/>
    <s v="Temporary"/>
    <s v="Move/Relocation"/>
    <x v="1"/>
    <x v="5"/>
    <s v="Field Operations"/>
    <d v="1994-04-29T00:00:00"/>
    <n v="31"/>
    <s v="Malaysia"/>
    <s v="Johor"/>
    <s v="Foreman"/>
    <x v="0"/>
    <s v="Fully Meets"/>
    <x v="3"/>
    <n v="269016"/>
  </r>
  <r>
    <n v="2385"/>
    <s v="Sawyer"/>
    <s v="Little"/>
    <d v="2020-04-10T00:00:00"/>
    <m/>
    <n v="65"/>
    <x v="0"/>
    <s v="Production Manager"/>
    <s v="Eric Richardson"/>
    <s v="sawyer.little@bilearner.com"/>
    <s v="Active"/>
    <n v="1"/>
    <n v="0"/>
    <x v="0"/>
    <s v="Part-Time"/>
    <m/>
    <x v="0"/>
    <x v="5"/>
    <s v="Yard (Material Handling)"/>
    <d v="1984-06-28T00:00:00"/>
    <n v="41"/>
    <s v="Ireland"/>
    <s v="Dublin George’s Quay"/>
    <s v="Associate"/>
    <x v="0"/>
    <s v="Fully Meets"/>
    <x v="2"/>
    <n v="240000.02"/>
  </r>
  <r>
    <n v="2386"/>
    <s v="Uriel"/>
    <s v="Brennan"/>
    <d v="2018-12-14T00:00:00"/>
    <m/>
    <n v="81"/>
    <x v="0"/>
    <s v="Production Manager"/>
    <s v="Tyler Christian"/>
    <s v="uriel.brennan@bilearner.com"/>
    <s v="Active"/>
    <n v="1"/>
    <n v="0"/>
    <x v="2"/>
    <s v="Part-Time"/>
    <m/>
    <x v="0"/>
    <x v="0"/>
    <s v="Finance &amp; Accounting"/>
    <d v="1987-12-17T00:00:00"/>
    <n v="37"/>
    <s v="Singapore"/>
    <s v="Singapore"/>
    <s v="Administrative"/>
    <x v="0"/>
    <s v="Fully Meets"/>
    <x v="4"/>
    <n v="115488"/>
  </r>
  <r>
    <n v="2387"/>
    <s v="Gretchen"/>
    <s v="Richards"/>
    <d v="2022-06-27T00:00:00"/>
    <d v="2023-01-05T00:00:00"/>
    <n v="6"/>
    <x v="3"/>
    <s v="President &amp; CEO"/>
    <s v="Brandi Lambert"/>
    <s v="gretchen.richards@bilearner.com"/>
    <s v="Active"/>
    <n v="1"/>
    <n v="0"/>
    <x v="0"/>
    <s v="Temporary"/>
    <m/>
    <x v="0"/>
    <x v="5"/>
    <s v="Safety"/>
    <d v="1995-07-25T00:00:00"/>
    <n v="30"/>
    <s v="China"/>
    <s v="Shanghai"/>
    <s v="Safety"/>
    <x v="1"/>
    <s v="Fully Meets"/>
    <x v="4"/>
    <n v="2203200"/>
  </r>
  <r>
    <n v="2388"/>
    <s v="Madden"/>
    <s v="Roman"/>
    <d v="2020-09-07T00:00:00"/>
    <m/>
    <n v="60"/>
    <x v="0"/>
    <s v="Network Engineer"/>
    <s v="Taylor Shaw"/>
    <s v="madden.roman@bilearner.com"/>
    <s v="Active"/>
    <n v="1"/>
    <n v="0"/>
    <x v="0"/>
    <s v="Temporary"/>
    <m/>
    <x v="0"/>
    <x v="5"/>
    <s v="Fielders"/>
    <d v="1991-10-05T00:00:00"/>
    <n v="34"/>
    <s v="China"/>
    <s v="Foshan"/>
    <s v="Engineer"/>
    <x v="1"/>
    <s v="Fully Meets"/>
    <x v="2"/>
    <n v="63276"/>
  </r>
  <r>
    <n v="2389"/>
    <s v="Keshawn"/>
    <s v="Singh"/>
    <d v="2019-11-03T00:00:00"/>
    <d v="2021-06-22T00:00:00"/>
    <n v="19"/>
    <x v="2"/>
    <s v="Data Analyst"/>
    <s v="Michelle Scott"/>
    <s v="keshawn.singh@bilearner.com"/>
    <s v="Active"/>
    <n v="1"/>
    <n v="0"/>
    <x v="0"/>
    <s v="Part-Time"/>
    <m/>
    <x v="0"/>
    <x v="5"/>
    <s v="General - Eng"/>
    <d v="1985-11-12T00:00:00"/>
    <n v="39"/>
    <s v="China"/>
    <s v="Foshan"/>
    <s v="Administrative"/>
    <x v="1"/>
    <s v="Fully Meets"/>
    <x v="2"/>
    <n v="44700"/>
  </r>
  <r>
    <n v="2390"/>
    <s v="Barrett"/>
    <s v="Obrien"/>
    <d v="2020-05-15T00:00:00"/>
    <d v="2021-12-27T00:00:00"/>
    <n v="19"/>
    <x v="2"/>
    <s v="Data Analyst"/>
    <s v="Lawrence Walsh"/>
    <s v="barrett.obrien@bilearner.com"/>
    <s v="Active"/>
    <n v="1"/>
    <n v="0"/>
    <x v="2"/>
    <s v="Part-Time"/>
    <m/>
    <x v="0"/>
    <x v="5"/>
    <s v="Engineers"/>
    <d v="1972-12-16T00:00:00"/>
    <n v="52"/>
    <s v="China"/>
    <s v="Foshan"/>
    <s v="Coordinator"/>
    <x v="0"/>
    <s v="Fully Meets"/>
    <x v="4"/>
    <n v="101530"/>
  </r>
  <r>
    <n v="2391"/>
    <s v="Gisselle"/>
    <s v="Villanueva"/>
    <d v="2023-04-28T00:00:00"/>
    <d v="2023-05-13T00:00:00"/>
    <n v="0"/>
    <x v="4"/>
    <s v="Data Analyst "/>
    <s v="Cassandra Snyder"/>
    <s v="gisselle.villanueva@bilearner.com"/>
    <s v="Active"/>
    <n v="1"/>
    <n v="0"/>
    <x v="2"/>
    <s v="Full-Time"/>
    <m/>
    <x v="0"/>
    <x v="3"/>
    <s v="Splicing"/>
    <d v="2001-01-17T00:00:00"/>
    <n v="24"/>
    <s v="China"/>
    <s v="Foshan"/>
    <s v="Splicer"/>
    <x v="0"/>
    <s v="Fully Meets"/>
    <x v="4"/>
    <n v="34120"/>
  </r>
  <r>
    <n v="2392"/>
    <s v="Demetrius"/>
    <s v="Mendez"/>
    <d v="2019-08-05T00:00:00"/>
    <m/>
    <n v="74"/>
    <x v="0"/>
    <s v="Data Analyst"/>
    <s v="Timothy Mason"/>
    <s v="demetrius.mendez@bilearner.com"/>
    <s v="Active"/>
    <n v="1"/>
    <n v="0"/>
    <x v="1"/>
    <s v="Full-Time"/>
    <m/>
    <x v="0"/>
    <x v="1"/>
    <s v="People Services"/>
    <d v="1984-03-28T00:00:00"/>
    <n v="41"/>
    <s v="Singapore"/>
    <s v="Singapore"/>
    <s v="Services"/>
    <x v="1"/>
    <s v="Fully Meets"/>
    <x v="4"/>
    <n v="313080"/>
  </r>
  <r>
    <n v="2393"/>
    <s v="Rhett"/>
    <s v="Holmes"/>
    <d v="2018-12-05T00:00:00"/>
    <d v="2021-09-15T00:00:00"/>
    <n v="33"/>
    <x v="1"/>
    <s v="Production Manager"/>
    <s v="Michael Morse"/>
    <s v="rhett.holmes@bilearner.com"/>
    <s v="Active"/>
    <n v="1"/>
    <n v="0"/>
    <x v="1"/>
    <s v="Part-Time"/>
    <m/>
    <x v="0"/>
    <x v="5"/>
    <s v="Engineers"/>
    <d v="1990-02-15T00:00:00"/>
    <n v="35"/>
    <s v="India"/>
    <s v="Indore"/>
    <s v="Engineer"/>
    <x v="0"/>
    <s v="Fully Meets"/>
    <x v="3"/>
    <n v="33336"/>
  </r>
  <r>
    <n v="2394"/>
    <s v="Harold"/>
    <s v="David"/>
    <d v="2022-04-25T00:00:00"/>
    <d v="2023-06-23T00:00:00"/>
    <n v="13"/>
    <x v="2"/>
    <s v="Production Manager"/>
    <s v="Patty Boyd"/>
    <s v="harold.david@bilearner.com"/>
    <s v="Active"/>
    <n v="1"/>
    <n v="0"/>
    <x v="1"/>
    <s v="Full-Time"/>
    <m/>
    <x v="0"/>
    <x v="5"/>
    <s v="Field Operations"/>
    <d v="1984-11-01T00:00:00"/>
    <n v="40"/>
    <s v="United Kingdom"/>
    <s v="Bristol Whitefrairs"/>
    <s v="Laborer"/>
    <x v="1"/>
    <s v="Fully Meets"/>
    <x v="2"/>
    <n v="74184"/>
  </r>
  <r>
    <n v="2395"/>
    <s v="Terrell"/>
    <s v="Guerra"/>
    <d v="2019-12-10T00:00:00"/>
    <m/>
    <n v="69"/>
    <x v="0"/>
    <s v="Production Manager"/>
    <s v="Linda Simmons"/>
    <s v="terrell.guerra@bilearner.com"/>
    <s v="Active"/>
    <n v="1"/>
    <n v="0"/>
    <x v="2"/>
    <s v="Part-Time"/>
    <m/>
    <x v="0"/>
    <x v="5"/>
    <s v="General - Eng"/>
    <d v="1899-12-31T00:00:00"/>
    <n v="125"/>
    <s v="United Kingdom"/>
    <s v="Reading"/>
    <s v="Engineer"/>
    <x v="1"/>
    <s v="Fully Meets"/>
    <x v="4"/>
    <n v="231504"/>
  </r>
  <r>
    <n v="2396"/>
    <s v="Reginald"/>
    <s v="Klein"/>
    <d v="2022-06-30T00:00:00"/>
    <d v="2022-07-13T00:00:00"/>
    <n v="0"/>
    <x v="4"/>
    <s v="Production Manager"/>
    <s v="Gerald Carpenter"/>
    <s v="reginald.klein@bilearner.com"/>
    <s v="Terminated"/>
    <n v="0"/>
    <n v="1"/>
    <x v="0"/>
    <s v="Part-Time"/>
    <s v="Early release of contract"/>
    <x v="2"/>
    <x v="5"/>
    <s v="General - Eng"/>
    <d v="1994-07-20T00:00:00"/>
    <n v="31"/>
    <s v="United Kingdom"/>
    <s v="London"/>
    <s v="Engineer"/>
    <x v="0"/>
    <s v="Fully Meets"/>
    <x v="4"/>
    <n v="70018"/>
  </r>
  <r>
    <n v="2397"/>
    <s v="Marcos"/>
    <s v="Sloan"/>
    <d v="2018-09-19T00:00:00"/>
    <d v="2019-04-29T00:00:00"/>
    <n v="7"/>
    <x v="3"/>
    <s v="Production Manager"/>
    <s v="Barry Powell"/>
    <s v="marcos.sloan@bilearner.com"/>
    <s v="Active"/>
    <n v="1"/>
    <n v="0"/>
    <x v="2"/>
    <s v="Full-Time"/>
    <m/>
    <x v="0"/>
    <x v="5"/>
    <s v="Field Operations"/>
    <d v="1990-03-07T00:00:00"/>
    <n v="35"/>
    <s v="Australia"/>
    <s v="Melbourne"/>
    <s v="Laborer"/>
    <x v="0"/>
    <s v="Fully Meets"/>
    <x v="2"/>
    <n v="1681286"/>
  </r>
  <r>
    <n v="2398"/>
    <s v="Davion"/>
    <s v="Hahn"/>
    <d v="2019-07-08T00:00:00"/>
    <d v="2022-08-16T00:00:00"/>
    <n v="37"/>
    <x v="1"/>
    <s v="Production Manager"/>
    <s v="Angela Bailey"/>
    <s v="davion.hahn@bilearner.com"/>
    <s v="Active"/>
    <n v="1"/>
    <n v="0"/>
    <x v="0"/>
    <s v="Temporary"/>
    <m/>
    <x v="0"/>
    <x v="5"/>
    <s v="General - Con"/>
    <d v="1992-08-12T00:00:00"/>
    <n v="33"/>
    <s v="United Arab Emirates"/>
    <s v="Dubai"/>
    <s v="Foreman"/>
    <x v="0"/>
    <s v="Fully Meets"/>
    <x v="3"/>
    <n v="961177"/>
  </r>
  <r>
    <n v="2399"/>
    <s v="Brice"/>
    <s v="Phillips"/>
    <d v="2023-05-25T00:00:00"/>
    <d v="2023-07-31T00:00:00"/>
    <n v="2"/>
    <x v="4"/>
    <s v="Production Manager"/>
    <s v="Brian Peters"/>
    <s v="brice.phillips@bilearner.com"/>
    <s v="Active"/>
    <n v="1"/>
    <n v="0"/>
    <x v="1"/>
    <s v="Part-Time"/>
    <m/>
    <x v="0"/>
    <x v="5"/>
    <s v="Wireline Construction"/>
    <d v="1982-02-22T00:00:00"/>
    <n v="43"/>
    <s v="Romania"/>
    <s v="Bucharest"/>
    <s v="Driver"/>
    <x v="1"/>
    <s v="Fully Meets"/>
    <x v="0"/>
    <n v="656081"/>
  </r>
  <r>
    <n v="2400"/>
    <s v="Alvaro"/>
    <s v="Le"/>
    <d v="2018-11-03T00:00:00"/>
    <m/>
    <n v="83"/>
    <x v="0"/>
    <s v="Production Manager"/>
    <s v="Michael Anderson"/>
    <s v="alvaro.le@bilearner.com"/>
    <s v="Active"/>
    <n v="1"/>
    <n v="0"/>
    <x v="0"/>
    <s v="Part-Time"/>
    <m/>
    <x v="0"/>
    <x v="5"/>
    <s v="General - Sga"/>
    <d v="1983-11-05T00:00:00"/>
    <n v="41"/>
    <s v="Germany"/>
    <s v="Munich"/>
    <s v="Supervisor"/>
    <x v="1"/>
    <s v="Fully Meets"/>
    <x v="2"/>
    <n v="240500"/>
  </r>
  <r>
    <n v="2401"/>
    <s v="Darien"/>
    <s v="Young"/>
    <d v="2022-11-09T00:00:00"/>
    <d v="2023-01-10T00:00:00"/>
    <n v="2"/>
    <x v="4"/>
    <s v="Production Manager"/>
    <s v="Christopher Reid"/>
    <s v="darien.young@bilearner.com"/>
    <s v="Terminated"/>
    <n v="0"/>
    <n v="1"/>
    <x v="1"/>
    <s v="Part-Time"/>
    <s v="Career Opportunity"/>
    <x v="1"/>
    <x v="5"/>
    <s v="Field Operations"/>
    <d v="1979-07-23T00:00:00"/>
    <n v="46"/>
    <s v="Netherlands"/>
    <s v="Amsterdam"/>
    <s v="Technician"/>
    <x v="0"/>
    <s v="Fully Meets"/>
    <x v="3"/>
    <n v="772855"/>
  </r>
  <r>
    <n v="2402"/>
    <s v="Hayley"/>
    <s v="Chung"/>
    <d v="2022-04-14T00:00:00"/>
    <d v="2022-09-22T00:00:00"/>
    <n v="5"/>
    <x v="4"/>
    <s v="Production Manager"/>
    <s v="Dawn Smith"/>
    <s v="hayley.chung@bilearner.com"/>
    <s v="Terminated"/>
    <n v="0"/>
    <n v="1"/>
    <x v="1"/>
    <s v="Full-Time"/>
    <s v="Career Opportunity"/>
    <x v="1"/>
    <x v="5"/>
    <s v="Shop (Fleet)"/>
    <d v="1986-05-07T00:00:00"/>
    <n v="39"/>
    <s v="Canada"/>
    <s v="Toronto"/>
    <s v="Supervisor"/>
    <x v="0"/>
    <s v="Fully Meets"/>
    <x v="2"/>
    <n v="862446"/>
  </r>
  <r>
    <n v="2403"/>
    <s v="Ellis"/>
    <s v="Maldonado"/>
    <d v="2020-08-06T00:00:00"/>
    <d v="2022-07-29T00:00:00"/>
    <n v="23"/>
    <x v="2"/>
    <s v="Production Manager"/>
    <s v="Michael Hayes"/>
    <s v="ellis.maldonado@bilearner.com"/>
    <s v="Active"/>
    <n v="1"/>
    <n v="0"/>
    <x v="1"/>
    <s v="Temporary"/>
    <m/>
    <x v="0"/>
    <x v="0"/>
    <s v="Finance &amp; Accounting"/>
    <d v="1980-08-16T00:00:00"/>
    <n v="45"/>
    <s v="Mauritius"/>
    <s v="Mauritius"/>
    <s v="Administrative"/>
    <x v="0"/>
    <s v="Fully Meets"/>
    <x v="0"/>
    <n v="375000"/>
  </r>
  <r>
    <n v="2404"/>
    <s v="Alena"/>
    <s v="Ibarra"/>
    <d v="2019-06-26T00:00:00"/>
    <d v="2020-01-27T00:00:00"/>
    <n v="7"/>
    <x v="3"/>
    <s v="Production Manager"/>
    <s v="Brandy Coleman"/>
    <s v="alena.ibarra@bilearner.com"/>
    <s v="Active"/>
    <n v="1"/>
    <n v="0"/>
    <x v="0"/>
    <s v="Temporary"/>
    <m/>
    <x v="0"/>
    <x v="5"/>
    <s v="General - Con"/>
    <d v="1977-11-24T00:00:00"/>
    <n v="47"/>
    <s v="Luxembourg"/>
    <s v="Luxembourg"/>
    <s v="Manager"/>
    <x v="0"/>
    <s v="Fully Meets"/>
    <x v="2"/>
    <n v="124644"/>
  </r>
  <r>
    <n v="2405"/>
    <s v="Emily"/>
    <s v="Davidson"/>
    <d v="2020-09-13T00:00:00"/>
    <d v="2022-03-15T00:00:00"/>
    <n v="18"/>
    <x v="2"/>
    <s v="President &amp; CEO"/>
    <s v="Jackie Walsh"/>
    <s v="emily.davidson@bilearner.com"/>
    <s v="Terminated"/>
    <n v="0"/>
    <n v="1"/>
    <x v="1"/>
    <s v="Part-Time"/>
    <s v="Performance Issue"/>
    <x v="2"/>
    <x v="5"/>
    <s v="Field Operations"/>
    <d v="1978-06-29T00:00:00"/>
    <n v="47"/>
    <s v="Luxembourg"/>
    <s v="Luxembourg"/>
    <s v="Lineman"/>
    <x v="1"/>
    <s v="Fully Meets"/>
    <x v="0"/>
    <n v="153504"/>
  </r>
  <r>
    <n v="2406"/>
    <s v="Nickolas"/>
    <s v="Stephens"/>
    <d v="2018-11-13T00:00:00"/>
    <m/>
    <n v="82"/>
    <x v="0"/>
    <s v="Network Engineer"/>
    <s v="Taylor Cohen"/>
    <s v="nickolas.stephens@bilearner.com"/>
    <s v="Active"/>
    <n v="1"/>
    <n v="0"/>
    <x v="2"/>
    <s v="Part-Time"/>
    <m/>
    <x v="0"/>
    <x v="5"/>
    <s v="Engineers"/>
    <d v="1985-05-10T00:00:00"/>
    <n v="40"/>
    <s v="United Kingdom"/>
    <s v="London"/>
    <s v="Technician"/>
    <x v="1"/>
    <s v="Fully Meets"/>
    <x v="4"/>
    <n v="670389"/>
  </r>
  <r>
    <n v="2407"/>
    <s v="Lamont"/>
    <s v="Prince"/>
    <d v="2019-10-06T00:00:00"/>
    <d v="2023-04-14T00:00:00"/>
    <n v="42"/>
    <x v="1"/>
    <s v="Data Analyst"/>
    <s v="Gary Gray"/>
    <s v="lamont.prince@bilearner.com"/>
    <s v="Active"/>
    <n v="1"/>
    <n v="0"/>
    <x v="1"/>
    <s v="Temporary"/>
    <m/>
    <x v="0"/>
    <x v="0"/>
    <s v="Finance &amp; Accounting"/>
    <d v="1984-08-13T00:00:00"/>
    <n v="41"/>
    <s v="United Kingdom"/>
    <s v="London"/>
    <s v="Clerk"/>
    <x v="1"/>
    <s v="Fully Meets"/>
    <x v="0"/>
    <n v="586106"/>
  </r>
  <r>
    <n v="2408"/>
    <s v="Gunner"/>
    <s v="Boone"/>
    <d v="2021-09-15T00:00:00"/>
    <m/>
    <n v="48"/>
    <x v="1"/>
    <s v="Data Analyst"/>
    <s v="Jeffrey Barnes"/>
    <s v="gunner.boone@bilearner.com"/>
    <s v="Active"/>
    <n v="1"/>
    <n v="0"/>
    <x v="1"/>
    <s v="Part-Time"/>
    <m/>
    <x v="0"/>
    <x v="3"/>
    <s v="Field Operations"/>
    <d v="1982-05-22T00:00:00"/>
    <n v="43"/>
    <s v="Singapore"/>
    <s v="Singapore"/>
    <s v="Foreman"/>
    <x v="0"/>
    <s v="Fully Meets"/>
    <x v="3"/>
    <n v="265200"/>
  </r>
  <r>
    <n v="2409"/>
    <s v="Kaitlin"/>
    <s v="Cooke"/>
    <d v="2020-02-06T00:00:00"/>
    <m/>
    <n v="68"/>
    <x v="0"/>
    <s v="Data Analyst "/>
    <s v="Robert Wilson"/>
    <s v="kaitlin.cooke@bilearner.com"/>
    <s v="Active"/>
    <n v="1"/>
    <n v="0"/>
    <x v="1"/>
    <s v="Full-Time"/>
    <m/>
    <x v="0"/>
    <x v="3"/>
    <s v="Engineers"/>
    <d v="1985-02-28T00:00:00"/>
    <n v="40"/>
    <s v="Netherlands"/>
    <s v="Amsterdam"/>
    <s v="Program Manager"/>
    <x v="0"/>
    <s v="Fully Meets"/>
    <x v="0"/>
    <n v="529980"/>
  </r>
  <r>
    <n v="2410"/>
    <s v="Sam"/>
    <s v="Gross"/>
    <d v="2022-10-21T00:00:00"/>
    <m/>
    <n v="35"/>
    <x v="1"/>
    <s v="Data Analyst"/>
    <s v="Thomas Ryan"/>
    <s v="sam.gross@bilearner.com"/>
    <s v="Active"/>
    <n v="1"/>
    <n v="0"/>
    <x v="1"/>
    <s v="Part-Time"/>
    <m/>
    <x v="0"/>
    <x v="3"/>
    <s v="Engineers"/>
    <d v="1976-11-20T00:00:00"/>
    <n v="48"/>
    <s v="Netherlands"/>
    <s v="Amsterdam"/>
    <s v="Project Manager"/>
    <x v="1"/>
    <s v="Fully Meets"/>
    <x v="2"/>
    <n v="357000"/>
  </r>
  <r>
    <n v="2411"/>
    <s v="Nathaly"/>
    <s v="Stuart"/>
    <d v="2022-10-11T00:00:00"/>
    <m/>
    <n v="35"/>
    <x v="1"/>
    <s v="Production Manager"/>
    <s v="Paul Johnson"/>
    <s v="nathaly.stuart@bilearner.com"/>
    <s v="Active"/>
    <n v="1"/>
    <n v="0"/>
    <x v="2"/>
    <s v="Temporary"/>
    <m/>
    <x v="0"/>
    <x v="5"/>
    <s v="General - Con"/>
    <d v="1988-07-19T00:00:00"/>
    <n v="37"/>
    <s v="Luxembourg"/>
    <s v="Luxembourg"/>
    <s v="Lineman"/>
    <x v="0"/>
    <s v="Fully Meets"/>
    <x v="2"/>
    <n v="761308"/>
  </r>
  <r>
    <n v="2412"/>
    <s v="Frankie"/>
    <s v="Yang"/>
    <d v="2022-01-30T00:00:00"/>
    <d v="2023-03-22T00:00:00"/>
    <n v="13"/>
    <x v="2"/>
    <s v="Production Manager"/>
    <s v="James Spears"/>
    <s v="frankie.yang@bilearner.com"/>
    <s v="Active"/>
    <n v="1"/>
    <n v="0"/>
    <x v="1"/>
    <s v="Part-Time"/>
    <m/>
    <x v="0"/>
    <x v="5"/>
    <s v="Engineers"/>
    <d v="1988-09-23T00:00:00"/>
    <n v="37"/>
    <s v="Poland"/>
    <s v="Lublin"/>
    <s v="Engineer"/>
    <x v="1"/>
    <s v="Fully Meets"/>
    <x v="2"/>
    <n v="157466.4"/>
  </r>
  <r>
    <n v="2413"/>
    <s v="Alexus"/>
    <s v="Greer"/>
    <d v="2022-07-27T00:00:00"/>
    <d v="2022-10-09T00:00:00"/>
    <n v="2"/>
    <x v="4"/>
    <s v="Production Manager"/>
    <s v="Clayton Phillips"/>
    <s v="alexus.greer@bilearner.com"/>
    <s v="Active"/>
    <n v="1"/>
    <n v="0"/>
    <x v="1"/>
    <s v="Temporary"/>
    <m/>
    <x v="0"/>
    <x v="5"/>
    <s v="General - Con"/>
    <d v="1987-12-21T00:00:00"/>
    <n v="37"/>
    <s v="Poland"/>
    <s v="Warsaw"/>
    <s v="Driver"/>
    <x v="0"/>
    <s v="Fully Meets"/>
    <x v="0"/>
    <n v="689000"/>
  </r>
  <r>
    <n v="2414"/>
    <s v="Julianne"/>
    <s v="Shaw"/>
    <d v="2022-05-26T00:00:00"/>
    <m/>
    <n v="40"/>
    <x v="1"/>
    <s v="Production Manager"/>
    <s v="Carmen Fuentes"/>
    <s v="julianne.shaw@bilearner.com"/>
    <s v="Active"/>
    <n v="1"/>
    <n v="0"/>
    <x v="2"/>
    <s v="Part-Time"/>
    <m/>
    <x v="0"/>
    <x v="5"/>
    <s v="General - Con"/>
    <d v="1994-05-04T00:00:00"/>
    <n v="31"/>
    <s v="Poland"/>
    <s v="Warsaw"/>
    <s v="Laborer"/>
    <x v="0"/>
    <s v="Fully Meets"/>
    <x v="2"/>
    <n v="161616"/>
  </r>
  <r>
    <n v="2415"/>
    <s v="Raelynn"/>
    <s v="Lara"/>
    <d v="2021-02-08T00:00:00"/>
    <d v="2022-08-23T00:00:00"/>
    <n v="18"/>
    <x v="2"/>
    <s v="Production Manager"/>
    <s v="Steven Drake"/>
    <s v="raelynn.lara@bilearner.com"/>
    <s v="Active"/>
    <n v="1"/>
    <n v="0"/>
    <x v="1"/>
    <s v="Full-Time"/>
    <m/>
    <x v="0"/>
    <x v="5"/>
    <s v="Field Operations"/>
    <d v="1994-05-04T00:00:00"/>
    <n v="31"/>
    <s v="India"/>
    <s v="Bangalore"/>
    <s v="Technician"/>
    <x v="0"/>
    <s v="Fully Meets"/>
    <x v="0"/>
    <n v="137415.20000000001"/>
  </r>
  <r>
    <n v="2416"/>
    <s v="Leland"/>
    <s v="Chang"/>
    <d v="2022-06-06T00:00:00"/>
    <m/>
    <n v="40"/>
    <x v="1"/>
    <s v="Production Manager"/>
    <s v="Tiffany Taylor"/>
    <s v="leland.chang@bilearner.com"/>
    <s v="Active"/>
    <n v="1"/>
    <n v="0"/>
    <x v="0"/>
    <s v="Full-Time"/>
    <m/>
    <x v="0"/>
    <x v="5"/>
    <s v="General - Con"/>
    <d v="1981-07-02T00:00:00"/>
    <n v="44"/>
    <s v="Mauritius"/>
    <s v="Mauritius"/>
    <s v="Laborer"/>
    <x v="1"/>
    <s v="Fully Meets"/>
    <x v="2"/>
    <n v="525903"/>
  </r>
  <r>
    <n v="2417"/>
    <s v="Hayley"/>
    <s v="Webb"/>
    <d v="2021-02-27T00:00:00"/>
    <d v="2023-07-30T00:00:00"/>
    <n v="29"/>
    <x v="1"/>
    <s v="Production Manager"/>
    <s v="Anna Love"/>
    <s v="hayley.webb@bilearner.com"/>
    <s v="Active"/>
    <n v="1"/>
    <n v="0"/>
    <x v="0"/>
    <s v="Full-Time"/>
    <m/>
    <x v="0"/>
    <x v="5"/>
    <s v="Engineers"/>
    <d v="1986-05-13T00:00:00"/>
    <n v="39"/>
    <s v="Luxembourg"/>
    <s v="Luxembourg"/>
    <s v="Program Manager"/>
    <x v="1"/>
    <s v="Fully Meets"/>
    <x v="0"/>
    <n v="277888"/>
  </r>
  <r>
    <n v="2418"/>
    <s v="Teagan"/>
    <s v="Rodriguez"/>
    <d v="2022-01-26T00:00:00"/>
    <d v="2023-05-04T00:00:00"/>
    <n v="15"/>
    <x v="2"/>
    <s v="Production Manager"/>
    <s v="Sean Garcia"/>
    <s v="teagan.rodriguez@bilearner.com"/>
    <s v="Terminated"/>
    <n v="0"/>
    <n v="1"/>
    <x v="0"/>
    <s v="Temporary"/>
    <s v="End of Contract"/>
    <x v="1"/>
    <x v="5"/>
    <s v="Project Management - Con"/>
    <d v="1984-04-20T00:00:00"/>
    <n v="41"/>
    <s v="Germany"/>
    <s v="Cologne"/>
    <s v="Manager"/>
    <x v="1"/>
    <s v="Fully Meets"/>
    <x v="4"/>
    <n v="123760"/>
  </r>
  <r>
    <n v="2419"/>
    <s v="Kaylyn"/>
    <s v="Joyce"/>
    <d v="2020-04-01T00:00:00"/>
    <m/>
    <n v="66"/>
    <x v="0"/>
    <s v="Production Manager"/>
    <s v="Joshua Benton"/>
    <s v="kaylyn.joyce@bilearner.com"/>
    <s v="Active"/>
    <n v="1"/>
    <n v="0"/>
    <x v="2"/>
    <s v="Temporary"/>
    <m/>
    <x v="0"/>
    <x v="5"/>
    <s v="Wireline Construction"/>
    <d v="1974-04-09T00:00:00"/>
    <n v="51"/>
    <s v="United Kingdom"/>
    <s v="London"/>
    <s v="Driver"/>
    <x v="0"/>
    <s v="Fully Meets"/>
    <x v="2"/>
    <n v="424008"/>
  </r>
  <r>
    <n v="2420"/>
    <s v="Carleigh"/>
    <s v="Garrison"/>
    <d v="2020-06-03T00:00:00"/>
    <m/>
    <n v="64"/>
    <x v="0"/>
    <s v="Production Manager"/>
    <s v="Emily Fritz"/>
    <s v="carleigh.garrison@bilearner.com"/>
    <s v="Active"/>
    <n v="1"/>
    <n v="0"/>
    <x v="0"/>
    <s v="Full-Time"/>
    <m/>
    <x v="0"/>
    <x v="5"/>
    <s v="Project Management - Con"/>
    <d v="1999-12-20T00:00:00"/>
    <n v="25"/>
    <s v="United States"/>
    <s v="New York"/>
    <s v="Coordinator"/>
    <x v="0"/>
    <s v="Fully Meets"/>
    <x v="3"/>
    <n v="156000"/>
  </r>
  <r>
    <n v="2421"/>
    <s v="Brycen"/>
    <s v="York"/>
    <d v="2021-11-20T00:00:00"/>
    <m/>
    <n v="46"/>
    <x v="1"/>
    <s v="Production Manager"/>
    <s v="Kayla Allen"/>
    <s v="brycen.york@bilearner.com"/>
    <s v="Active"/>
    <n v="1"/>
    <n v="0"/>
    <x v="1"/>
    <s v="Part-Time"/>
    <m/>
    <x v="0"/>
    <x v="5"/>
    <s v="Engineers"/>
    <d v="1979-04-08T00:00:00"/>
    <n v="46"/>
    <s v="Mauritius"/>
    <s v="Mauritius"/>
    <s v="Engineer"/>
    <x v="0"/>
    <s v="Fully Meets"/>
    <x v="2"/>
    <n v="162177.60000000001"/>
  </r>
  <r>
    <n v="2422"/>
    <s v="Rigoberto"/>
    <s v="Gibson"/>
    <d v="2021-12-21T00:00:00"/>
    <d v="2022-04-07T00:00:00"/>
    <n v="3"/>
    <x v="4"/>
    <s v="Production Manager"/>
    <s v="Joseph Parker"/>
    <s v="rigoberto.gibson@bilearner.com"/>
    <s v="Terminated"/>
    <n v="0"/>
    <n v="1"/>
    <x v="2"/>
    <s v="Temporary"/>
    <s v="Performance Issue"/>
    <x v="2"/>
    <x v="5"/>
    <s v="General - Con"/>
    <d v="1995-11-20T00:00:00"/>
    <n v="29"/>
    <s v="Mauritius"/>
    <s v="Mauritius"/>
    <s v="Laborer"/>
    <x v="1"/>
    <s v="Fully Meets"/>
    <x v="2"/>
    <n v="373464"/>
  </r>
  <r>
    <n v="2423"/>
    <s v="Yael"/>
    <s v="Garcia"/>
    <d v="2018-10-10T00:00:00"/>
    <m/>
    <n v="83"/>
    <x v="0"/>
    <s v="President &amp; CEO"/>
    <s v="Tina Lopez"/>
    <s v="yael.garcia@bilearner.com"/>
    <s v="Active"/>
    <n v="1"/>
    <n v="0"/>
    <x v="0"/>
    <s v="Full-Time"/>
    <m/>
    <x v="0"/>
    <x v="5"/>
    <s v="General - Con"/>
    <d v="1989-11-04T00:00:00"/>
    <n v="35"/>
    <s v="Mauritius"/>
    <s v="Mauritius"/>
    <s v="Laborer"/>
    <x v="1"/>
    <s v="Fully Meets"/>
    <x v="4"/>
    <n v="586100"/>
  </r>
  <r>
    <n v="2424"/>
    <s v="Jonathon"/>
    <s v="Montes"/>
    <d v="2019-02-26T00:00:00"/>
    <d v="2021-03-24T00:00:00"/>
    <n v="24"/>
    <x v="1"/>
    <s v="Network Engineer"/>
    <s v="Joseph Krause"/>
    <s v="jonathon.montes@bilearner.com"/>
    <s v="Active"/>
    <n v="1"/>
    <n v="0"/>
    <x v="1"/>
    <s v="Full-Time"/>
    <m/>
    <x v="0"/>
    <x v="6"/>
    <s v="Engineers"/>
    <d v="1981-03-01T00:00:00"/>
    <n v="44"/>
    <s v="Mauritius"/>
    <s v="Mauritius"/>
    <s v="Technician"/>
    <x v="1"/>
    <s v="Fully Meets"/>
    <x v="2"/>
    <n v="428657"/>
  </r>
  <r>
    <n v="2425"/>
    <s v="Alexzander"/>
    <s v="Guzman"/>
    <d v="2022-06-19T00:00:00"/>
    <d v="2023-05-20T00:00:00"/>
    <n v="11"/>
    <x v="3"/>
    <s v="Director of Operations"/>
    <s v="David Patel"/>
    <s v="alexzander.guzman@bilearner.com"/>
    <s v="Active"/>
    <n v="1"/>
    <n v="0"/>
    <x v="0"/>
    <s v="Full-Time"/>
    <m/>
    <x v="0"/>
    <x v="5"/>
    <s v="Wireline Construction"/>
    <d v="1899-12-31T00:00:00"/>
    <n v="125"/>
    <s v="Mauritius"/>
    <s v="Mauritius"/>
    <s v="Driver"/>
    <x v="1"/>
    <s v="Fully Meets"/>
    <x v="2"/>
    <n v="761280"/>
  </r>
  <r>
    <n v="2426"/>
    <s v="Gunnar"/>
    <s v="Gray"/>
    <d v="2020-07-20T00:00:00"/>
    <d v="2023-07-10T00:00:00"/>
    <n v="35"/>
    <x v="1"/>
    <s v="Data Analyst"/>
    <s v="Johnny Hall"/>
    <s v="gunnar.gray@bilearner.com"/>
    <s v="Active"/>
    <n v="1"/>
    <n v="0"/>
    <x v="1"/>
    <s v="Part-Time"/>
    <m/>
    <x v="0"/>
    <x v="5"/>
    <s v="General - Con"/>
    <d v="1988-11-06T00:00:00"/>
    <n v="36"/>
    <s v="Luxembourg"/>
    <s v="Luxembourg"/>
    <s v="Foreman"/>
    <x v="0"/>
    <s v="Fully Meets"/>
    <x v="2"/>
    <n v="141336"/>
  </r>
  <r>
    <n v="2427"/>
    <s v="Emilee"/>
    <s v="Thompson"/>
    <d v="2020-01-17T00:00:00"/>
    <d v="2020-04-20T00:00:00"/>
    <n v="3"/>
    <x v="4"/>
    <s v="Data Analyst"/>
    <s v="Mary Contreras"/>
    <s v="emilee.thompson@bilearner.com"/>
    <s v="Active"/>
    <n v="1"/>
    <n v="0"/>
    <x v="2"/>
    <s v="Full-Time"/>
    <m/>
    <x v="0"/>
    <x v="3"/>
    <s v="Field Operations"/>
    <d v="1982-11-01T00:00:00"/>
    <n v="42"/>
    <s v="Luxembourg"/>
    <s v="Luxembourg"/>
    <s v="Top Hand"/>
    <x v="0"/>
    <s v="Fully Meets"/>
    <x v="3"/>
    <n v="878800"/>
  </r>
  <r>
    <n v="2428"/>
    <s v="Emmett"/>
    <s v="Chandler"/>
    <d v="2021-06-04T00:00:00"/>
    <d v="2022-02-11T00:00:00"/>
    <n v="8"/>
    <x v="3"/>
    <s v="Data Analyst "/>
    <s v="Pamela Shelton"/>
    <s v="emmett.chandler@bilearner.com"/>
    <s v="Active"/>
    <n v="1"/>
    <n v="0"/>
    <x v="2"/>
    <s v="Temporary"/>
    <m/>
    <x v="0"/>
    <x v="3"/>
    <s v="Yard (Material Handling)"/>
    <d v="1984-11-19T00:00:00"/>
    <n v="40"/>
    <s v="Luxembourg"/>
    <s v="Luxembourg"/>
    <s v="Shop"/>
    <x v="0"/>
    <s v="Fully Meets"/>
    <x v="0"/>
    <n v="524160"/>
  </r>
  <r>
    <n v="2429"/>
    <s v="Vincent"/>
    <s v="Ramsey"/>
    <d v="2019-04-19T00:00:00"/>
    <d v="2020-07-02T00:00:00"/>
    <n v="14"/>
    <x v="2"/>
    <s v="Production Manager"/>
    <s v="Kristy Taylor"/>
    <s v="vincent.ramsey@bilearner.com"/>
    <s v="Active"/>
    <n v="1"/>
    <n v="0"/>
    <x v="2"/>
    <s v="Temporary"/>
    <m/>
    <x v="0"/>
    <x v="5"/>
    <s v="Field Operations"/>
    <d v="1993-12-11T00:00:00"/>
    <n v="31"/>
    <s v="Malaysia"/>
    <s v="Johor"/>
    <s v="Laborer"/>
    <x v="1"/>
    <s v="Fully Meets"/>
    <x v="0"/>
    <n v="163261.20000000001"/>
  </r>
  <r>
    <n v="2430"/>
    <s v="Dallas"/>
    <s v="Ross"/>
    <d v="2018-11-17T00:00:00"/>
    <d v="2020-12-20T00:00:00"/>
    <n v="25"/>
    <x v="1"/>
    <s v="Production Manager"/>
    <s v="Gregory Myers"/>
    <s v="dallas.ross@bilearner.com"/>
    <s v="Active"/>
    <n v="1"/>
    <n v="0"/>
    <x v="1"/>
    <s v="Part-Time"/>
    <m/>
    <x v="0"/>
    <x v="5"/>
    <s v="General - Con"/>
    <d v="1996-09-20T00:00:00"/>
    <n v="29"/>
    <s v="India"/>
    <s v="Mumbai Vikhroli"/>
    <s v="Technician"/>
    <x v="1"/>
    <s v="Fully Meets"/>
    <x v="2"/>
    <n v="62500"/>
  </r>
  <r>
    <n v="2431"/>
    <s v="Elvis"/>
    <s v="Kaufman"/>
    <d v="2022-08-18T00:00:00"/>
    <d v="2023-06-20T00:00:00"/>
    <n v="10"/>
    <x v="3"/>
    <s v="Production Manager"/>
    <s v="Gregg Thomas"/>
    <s v="elvis.kaufman@bilearner.com"/>
    <s v="Active"/>
    <n v="1"/>
    <n v="0"/>
    <x v="0"/>
    <s v="Full-Time"/>
    <m/>
    <x v="0"/>
    <x v="5"/>
    <s v="General - Con"/>
    <d v="1996-02-02T00:00:00"/>
    <n v="29"/>
    <s v="China"/>
    <s v="Foshan"/>
    <s v="Laborer"/>
    <x v="0"/>
    <s v="Fully Meets"/>
    <x v="0"/>
    <n v="162276"/>
  </r>
  <r>
    <n v="2432"/>
    <s v="Rayna"/>
    <s v="Gates"/>
    <d v="2023-02-10T00:00:00"/>
    <d v="2023-04-24T00:00:00"/>
    <n v="2"/>
    <x v="4"/>
    <s v="Production Manager"/>
    <s v="William Castillo"/>
    <s v="rayna.gates@bilearner.com"/>
    <s v="Terminated"/>
    <n v="0"/>
    <n v="1"/>
    <x v="0"/>
    <s v="Full-Time"/>
    <s v="End of Contract"/>
    <x v="1"/>
    <x v="5"/>
    <s v="Yard (Material Handling)"/>
    <d v="1967-01-21T00:00:00"/>
    <n v="58"/>
    <s v="China"/>
    <s v="Foshan"/>
    <s v="Shop"/>
    <x v="0"/>
    <s v="Fully Meets"/>
    <x v="2"/>
    <n v="215802"/>
  </r>
  <r>
    <n v="2433"/>
    <s v="Darryl"/>
    <s v="Wiley"/>
    <d v="2020-04-22T00:00:00"/>
    <d v="2022-08-03T00:00:00"/>
    <n v="27"/>
    <x v="1"/>
    <s v="Production Manager"/>
    <s v="Edwin Freeman"/>
    <s v="darryl.wiley@bilearner.com"/>
    <s v="Active"/>
    <n v="1"/>
    <n v="0"/>
    <x v="0"/>
    <s v="Temporary"/>
    <m/>
    <x v="0"/>
    <x v="5"/>
    <s v="Engineers"/>
    <d v="1899-12-31T00:00:00"/>
    <n v="125"/>
    <s v="China"/>
    <s v="Foshan"/>
    <s v="Project Manager"/>
    <x v="1"/>
    <s v="Fully Meets"/>
    <x v="4"/>
    <n v="812500"/>
  </r>
  <r>
    <n v="2434"/>
    <s v="Liam"/>
    <s v="Blevins"/>
    <d v="2023-01-14T00:00:00"/>
    <d v="2023-05-07T00:00:00"/>
    <n v="3"/>
    <x v="4"/>
    <s v="Production Manager"/>
    <s v="Melissa Rice"/>
    <s v="liam.blevins@bilearner.com"/>
    <s v="Active"/>
    <n v="1"/>
    <n v="0"/>
    <x v="2"/>
    <s v="Full-Time"/>
    <m/>
    <x v="0"/>
    <x v="5"/>
    <s v="General - Con"/>
    <d v="1983-10-14T00:00:00"/>
    <n v="41"/>
    <s v="China"/>
    <s v="Foshan"/>
    <s v="Foreman"/>
    <x v="1"/>
    <s v="Fully Meets"/>
    <x v="3"/>
    <n v="43416"/>
  </r>
  <r>
    <n v="2435"/>
    <s v="Easton"/>
    <s v="Zavala"/>
    <d v="2023-03-13T00:00:00"/>
    <d v="2023-03-21T00:00:00"/>
    <n v="0"/>
    <x v="4"/>
    <s v="Production Manager"/>
    <s v="Gina Dillon"/>
    <s v="easton.zavala@bilearner.com"/>
    <s v="Terminated"/>
    <n v="0"/>
    <n v="1"/>
    <x v="1"/>
    <s v="Part-Time"/>
    <s v="Performance Issue"/>
    <x v="2"/>
    <x v="5"/>
    <s v="Engineers"/>
    <d v="1982-08-10T00:00:00"/>
    <n v="43"/>
    <s v="India"/>
    <s v="Indore"/>
    <s v="Planner"/>
    <x v="1"/>
    <s v="Fully Meets"/>
    <x v="2"/>
    <n v="510625.2"/>
  </r>
  <r>
    <n v="2436"/>
    <s v="Susan"/>
    <s v="Wiggins"/>
    <d v="2022-12-30T00:00:00"/>
    <d v="2023-04-16T00:00:00"/>
    <n v="3"/>
    <x v="4"/>
    <s v="Production Manager"/>
    <s v="Anna Garcia"/>
    <s v="susan.wiggins@bilearner.com"/>
    <s v="Terminated"/>
    <n v="0"/>
    <n v="1"/>
    <x v="1"/>
    <s v="Part-Time"/>
    <s v="Career Opportunity"/>
    <x v="1"/>
    <x v="5"/>
    <s v="Field Operations"/>
    <d v="1999-04-10T00:00:00"/>
    <n v="26"/>
    <s v="Hong Kong"/>
    <s v="Hong Kong"/>
    <s v="Driller"/>
    <x v="1"/>
    <s v="Fully Meets"/>
    <x v="0"/>
    <n v="139200"/>
  </r>
  <r>
    <n v="2437"/>
    <s v="Alison"/>
    <s v="Evans"/>
    <d v="2020-06-04T00:00:00"/>
    <d v="2022-10-30T00:00:00"/>
    <n v="28"/>
    <x v="1"/>
    <s v="Production Manager"/>
    <s v="Christopher Mccann"/>
    <s v="alison.evans@bilearner.com"/>
    <s v="Terminated"/>
    <n v="0"/>
    <n v="1"/>
    <x v="1"/>
    <s v="Full-Time"/>
    <s v="Career Opportunity"/>
    <x v="1"/>
    <x v="5"/>
    <s v="Shop (Fleet)"/>
    <d v="1985-04-06T00:00:00"/>
    <n v="40"/>
    <s v="China"/>
    <s v="Foshan"/>
    <s v="Mechanic"/>
    <x v="0"/>
    <s v="Fully Meets"/>
    <x v="2"/>
    <n v="271611"/>
  </r>
  <r>
    <n v="2438"/>
    <s v="Humberto"/>
    <s v="Rocha"/>
    <d v="2022-03-13T00:00:00"/>
    <m/>
    <n v="42"/>
    <x v="1"/>
    <s v="Production Manager"/>
    <s v="Melanie Mullins"/>
    <s v="humberto.rocha@bilearner.com"/>
    <s v="Active"/>
    <n v="1"/>
    <n v="0"/>
    <x v="0"/>
    <s v="Full-Time"/>
    <m/>
    <x v="0"/>
    <x v="5"/>
    <s v="Wireless"/>
    <d v="1984-04-27T00:00:00"/>
    <n v="41"/>
    <s v="China"/>
    <s v="Foshan"/>
    <s v="Operator"/>
    <x v="0"/>
    <s v="Fully Meets"/>
    <x v="3"/>
    <n v="992220"/>
  </r>
  <r>
    <n v="2439"/>
    <s v="Cordell"/>
    <s v="Vazquez"/>
    <d v="2021-08-21T00:00:00"/>
    <m/>
    <n v="49"/>
    <x v="1"/>
    <s v="Production Manager"/>
    <s v="Paula Henderson"/>
    <s v="cordell.vazquez@bilearner.com"/>
    <s v="Active"/>
    <n v="1"/>
    <n v="0"/>
    <x v="0"/>
    <s v="Part-Time"/>
    <m/>
    <x v="0"/>
    <x v="5"/>
    <s v="Engineers"/>
    <d v="1993-01-10T00:00:00"/>
    <n v="32"/>
    <s v="China"/>
    <s v="Foshan"/>
    <s v="Engineer"/>
    <x v="0"/>
    <s v="Fully Meets"/>
    <x v="3"/>
    <n v="494640"/>
  </r>
  <r>
    <n v="2440"/>
    <s v="Teagan"/>
    <s v="Fletcher"/>
    <d v="2021-05-15T00:00:00"/>
    <m/>
    <n v="52"/>
    <x v="1"/>
    <s v="Production Manager"/>
    <s v="Beverly Dennis"/>
    <s v="teagan.fletcher@bilearner.com"/>
    <s v="Active"/>
    <n v="1"/>
    <n v="0"/>
    <x v="0"/>
    <s v="Temporary"/>
    <m/>
    <x v="0"/>
    <x v="5"/>
    <s v="General - Con"/>
    <d v="1996-12-13T00:00:00"/>
    <n v="28"/>
    <s v="China"/>
    <s v="Foshan"/>
    <s v="Laborer"/>
    <x v="1"/>
    <s v="Fully Meets"/>
    <x v="4"/>
    <n v="144000"/>
  </r>
  <r>
    <n v="2441"/>
    <s v="Camden"/>
    <s v="Mcclure"/>
    <d v="2021-07-14T00:00:00"/>
    <m/>
    <n v="50"/>
    <x v="1"/>
    <s v="President &amp; CEO"/>
    <s v="Barry Mcfarland"/>
    <s v="camden.mcclure@bilearner.com"/>
    <s v="Active"/>
    <n v="1"/>
    <n v="0"/>
    <x v="0"/>
    <s v="Part-Time"/>
    <m/>
    <x v="0"/>
    <x v="5"/>
    <s v="General - Sga"/>
    <d v="1991-03-18T00:00:00"/>
    <n v="34"/>
    <s v="Hong Kong"/>
    <s v="Hong Kong"/>
    <s v="Recruiter"/>
    <x v="1"/>
    <s v="Fully Meets"/>
    <x v="2"/>
    <n v="115068"/>
  </r>
  <r>
    <n v="2442"/>
    <s v="Larissa"/>
    <s v="Garza"/>
    <d v="2023-01-31T00:00:00"/>
    <d v="2023-06-22T00:00:00"/>
    <n v="4"/>
    <x v="4"/>
    <s v="Director of Operations"/>
    <s v="Sandra Manning"/>
    <s v="larissa.garza@bilearner.com"/>
    <s v="Active"/>
    <n v="1"/>
    <n v="0"/>
    <x v="0"/>
    <s v="Full-Time"/>
    <m/>
    <x v="0"/>
    <x v="5"/>
    <s v="Executive"/>
    <d v="1994-09-08T00:00:00"/>
    <n v="31"/>
    <s v="Poland"/>
    <s v="Lublin"/>
    <s v="Vp"/>
    <x v="0"/>
    <s v="Fully Meets"/>
    <x v="4"/>
    <n v="89596"/>
  </r>
  <r>
    <n v="2443"/>
    <s v="Camron"/>
    <s v="Jenkins"/>
    <d v="2020-07-27T00:00:00"/>
    <m/>
    <n v="62"/>
    <x v="0"/>
    <s v="Data Analyst"/>
    <s v="Jennifer Lamb"/>
    <s v="camron.jenkins@bilearner.com"/>
    <s v="Active"/>
    <n v="1"/>
    <n v="0"/>
    <x v="2"/>
    <s v="Full-Time"/>
    <m/>
    <x v="0"/>
    <x v="5"/>
    <s v="Wireline Construction"/>
    <d v="1995-10-17T00:00:00"/>
    <n v="29"/>
    <s v="Singapore"/>
    <s v="Singapore"/>
    <s v="Foreman"/>
    <x v="0"/>
    <s v="Fully Meets"/>
    <x v="4"/>
    <n v="35760"/>
  </r>
  <r>
    <n v="2444"/>
    <s v="America"/>
    <s v="Buchanan"/>
    <d v="2023-04-16T00:00:00"/>
    <m/>
    <n v="29"/>
    <x v="1"/>
    <s v="Data Analyst"/>
    <s v="Jacob Berry"/>
    <s v="america.buchanan@bilearner.com"/>
    <s v="Active"/>
    <n v="1"/>
    <n v="0"/>
    <x v="2"/>
    <s v="Part-Time"/>
    <m/>
    <x v="0"/>
    <x v="3"/>
    <s v="Wireline Construction"/>
    <d v="1961-02-19T00:00:00"/>
    <n v="64"/>
    <s v="Ireland"/>
    <s v="Shannon"/>
    <s v="Traffic"/>
    <x v="0"/>
    <s v="Fully Meets"/>
    <x v="0"/>
    <n v="117834"/>
  </r>
  <r>
    <n v="2445"/>
    <s v="Avery"/>
    <s v="Koch"/>
    <d v="2019-12-30T00:00:00"/>
    <m/>
    <n v="69"/>
    <x v="0"/>
    <s v="Production Manager"/>
    <s v="Kelly Mercer"/>
    <s v="avery.koch@bilearner.com"/>
    <s v="Active"/>
    <n v="1"/>
    <n v="0"/>
    <x v="0"/>
    <s v="Temporary"/>
    <m/>
    <x v="0"/>
    <x v="5"/>
    <s v="General - Con"/>
    <d v="1990-02-10T00:00:00"/>
    <n v="35"/>
    <s v="United Kingdom"/>
    <s v="Reading"/>
    <s v="Technician"/>
    <x v="0"/>
    <s v="Fully Meets"/>
    <x v="2"/>
    <n v="163500"/>
  </r>
  <r>
    <n v="2446"/>
    <s v="Devan"/>
    <s v="Hall"/>
    <d v="2021-12-06T00:00:00"/>
    <d v="2023-01-11T00:00:00"/>
    <n v="13"/>
    <x v="2"/>
    <s v="Production Manager"/>
    <s v="Wendy James"/>
    <s v="devan.hall@bilearner.com"/>
    <s v="Active"/>
    <n v="1"/>
    <n v="0"/>
    <x v="0"/>
    <s v="Full-Time"/>
    <m/>
    <x v="0"/>
    <x v="5"/>
    <s v="Executive"/>
    <d v="1998-02-01T00:00:00"/>
    <n v="27"/>
    <s v="Ireland"/>
    <s v="Dublin George’s Quay"/>
    <s v="Manager"/>
    <x v="1"/>
    <s v="Fully Meets"/>
    <x v="3"/>
    <n v="185977"/>
  </r>
  <r>
    <n v="2447"/>
    <s v="Jensen"/>
    <s v="Mccullough"/>
    <d v="2020-02-02T00:00:00"/>
    <d v="2022-03-06T00:00:00"/>
    <n v="25"/>
    <x v="1"/>
    <s v="Production Manager"/>
    <s v="Eric Miller"/>
    <s v="jensen.mccullough@bilearner.com"/>
    <s v="Active"/>
    <n v="1"/>
    <n v="0"/>
    <x v="1"/>
    <s v="Full-Time"/>
    <m/>
    <x v="0"/>
    <x v="5"/>
    <s v="Engineers"/>
    <d v="1998-02-01T00:00:00"/>
    <n v="27"/>
    <s v="Malaysia"/>
    <s v="Johor"/>
    <s v="Administrative"/>
    <x v="0"/>
    <s v="Fully Meets"/>
    <x v="0"/>
    <n v="128125"/>
  </r>
  <r>
    <n v="2448"/>
    <s v="Kristin"/>
    <s v="Hickman"/>
    <d v="2020-10-23T00:00:00"/>
    <d v="2021-03-14T00:00:00"/>
    <n v="4"/>
    <x v="4"/>
    <s v="Production Manager"/>
    <s v="Doris Boyd"/>
    <s v="kristin.hickman@bilearner.com"/>
    <s v="Terminated"/>
    <n v="0"/>
    <n v="1"/>
    <x v="1"/>
    <s v="Part-Time"/>
    <s v="Career Opportunity"/>
    <x v="1"/>
    <x v="5"/>
    <s v="General - Eng"/>
    <d v="1996-06-19T00:00:00"/>
    <n v="29"/>
    <s v="India"/>
    <s v="Bangalore"/>
    <s v="Specialist"/>
    <x v="0"/>
    <s v="Fully Meets"/>
    <x v="0"/>
    <n v="82152"/>
  </r>
  <r>
    <n v="2449"/>
    <s v="Chana"/>
    <s v="Fox"/>
    <d v="2020-04-29T00:00:00"/>
    <d v="2021-07-10T00:00:00"/>
    <n v="14"/>
    <x v="2"/>
    <s v="Production Manager"/>
    <s v="Desiree Blair"/>
    <s v="chana.fox@bilearner.com"/>
    <s v="Terminated"/>
    <n v="0"/>
    <n v="1"/>
    <x v="2"/>
    <s v="Temporary"/>
    <s v="Performance Issue"/>
    <x v="2"/>
    <x v="5"/>
    <s v="Aerial"/>
    <d v="1990-03-13T00:00:00"/>
    <n v="35"/>
    <s v="United States"/>
    <s v="New York"/>
    <s v="Lineman"/>
    <x v="0"/>
    <s v="Fully Meets"/>
    <x v="0"/>
    <n v="132000"/>
  </r>
  <r>
    <n v="2450"/>
    <s v="Vivian"/>
    <s v="Bright"/>
    <d v="2022-08-18T00:00:00"/>
    <d v="2022-09-24T00:00:00"/>
    <n v="1"/>
    <x v="4"/>
    <s v="Production Manager"/>
    <s v="Angela Chapman"/>
    <s v="vivian.bright@bilearner.com"/>
    <s v="Active"/>
    <n v="1"/>
    <n v="0"/>
    <x v="1"/>
    <s v="Part-Time"/>
    <m/>
    <x v="0"/>
    <x v="5"/>
    <s v="Aerial"/>
    <d v="1985-08-23T00:00:00"/>
    <n v="40"/>
    <s v="Czech Republic"/>
    <s v="Prague"/>
    <s v="Lineman"/>
    <x v="1"/>
    <s v="Fully Meets"/>
    <x v="4"/>
    <n v="57335"/>
  </r>
  <r>
    <n v="2451"/>
    <s v="Rosa"/>
    <s v="Rosales"/>
    <d v="2020-09-08T00:00:00"/>
    <m/>
    <n v="60"/>
    <x v="0"/>
    <s v="Production Manager"/>
    <s v="Carol Allen"/>
    <s v="rosa.rosales@bilearner.com"/>
    <s v="Active"/>
    <n v="1"/>
    <n v="0"/>
    <x v="0"/>
    <s v="Temporary"/>
    <m/>
    <x v="0"/>
    <x v="5"/>
    <s v="Splicing"/>
    <d v="1993-12-26T00:00:00"/>
    <n v="31"/>
    <s v="Netherlands"/>
    <s v="Amsterdam"/>
    <s v="Supervisor"/>
    <x v="1"/>
    <s v="Fully Meets"/>
    <x v="3"/>
    <n v="126000"/>
  </r>
  <r>
    <n v="2452"/>
    <s v="Fabian"/>
    <s v="Mullins"/>
    <d v="2022-10-14T00:00:00"/>
    <m/>
    <n v="35"/>
    <x v="1"/>
    <s v="Production Manager"/>
    <s v="Michael Cortez"/>
    <s v="fabian.mullins@bilearner.com"/>
    <s v="Active"/>
    <n v="1"/>
    <n v="0"/>
    <x v="1"/>
    <s v="Part-Time"/>
    <m/>
    <x v="0"/>
    <x v="5"/>
    <s v="Project Management - Con"/>
    <d v="1989-10-20T00:00:00"/>
    <n v="35"/>
    <s v="Brazil"/>
    <s v="Sao Paulo"/>
    <s v="Vp"/>
    <x v="1"/>
    <s v="Fully Meets"/>
    <x v="2"/>
    <n v="84600"/>
  </r>
  <r>
    <n v="2453"/>
    <s v="Mila"/>
    <s v="Poole"/>
    <d v="2023-05-13T00:00:00"/>
    <m/>
    <n v="28"/>
    <x v="1"/>
    <s v="Production Manager"/>
    <s v="Erin Abbott"/>
    <s v="mila.poole@bilearner.com"/>
    <s v="Active"/>
    <n v="1"/>
    <n v="0"/>
    <x v="1"/>
    <s v="Full-Time"/>
    <m/>
    <x v="0"/>
    <x v="5"/>
    <s v="Underground"/>
    <d v="1997-09-28T00:00:00"/>
    <n v="28"/>
    <s v="Ireland"/>
    <s v="Shannon"/>
    <s v="Laborer"/>
    <x v="1"/>
    <s v="Fully Meets"/>
    <x v="4"/>
    <n v="57024"/>
  </r>
  <r>
    <n v="2454"/>
    <s v="Callum"/>
    <s v="Mccormick"/>
    <d v="2021-02-28T00:00:00"/>
    <m/>
    <n v="55"/>
    <x v="1"/>
    <s v="Production Manager"/>
    <s v="David Russell"/>
    <s v="callum.mccormick@bilearner.com"/>
    <s v="Active"/>
    <n v="1"/>
    <n v="0"/>
    <x v="1"/>
    <s v="Part-Time"/>
    <m/>
    <x v="0"/>
    <x v="5"/>
    <s v="Fielders"/>
    <d v="1999-09-05T00:00:00"/>
    <n v="26"/>
    <s v="Germany"/>
    <s v="Cologne"/>
    <s v="Engineer"/>
    <x v="0"/>
    <s v="Fully Meets"/>
    <x v="3"/>
    <n v="96500"/>
  </r>
  <r>
    <n v="2455"/>
    <s v="Jakob"/>
    <s v="Luna"/>
    <d v="2020-03-03T00:00:00"/>
    <m/>
    <n v="67"/>
    <x v="0"/>
    <s v="Production Manager"/>
    <s v="Raymond Robinson"/>
    <s v="jakob.luna@bilearner.com"/>
    <s v="Active"/>
    <n v="1"/>
    <n v="0"/>
    <x v="1"/>
    <s v="Full-Time"/>
    <m/>
    <x v="0"/>
    <x v="5"/>
    <s v="General - Con"/>
    <d v="1982-01-10T00:00:00"/>
    <n v="43"/>
    <s v="Australia"/>
    <s v="Sydney"/>
    <s v="Specialist"/>
    <x v="0"/>
    <s v="Fully Meets"/>
    <x v="2"/>
    <n v="132000.04999999999"/>
  </r>
  <r>
    <n v="2456"/>
    <s v="Odin"/>
    <s v="Sampson"/>
    <d v="2021-11-29T00:00:00"/>
    <m/>
    <n v="46"/>
    <x v="1"/>
    <s v="Production Manager"/>
    <s v="Anthony Luna"/>
    <s v="odin.sampson@bilearner.com"/>
    <s v="Active"/>
    <n v="1"/>
    <n v="0"/>
    <x v="1"/>
    <s v="Full-Time"/>
    <m/>
    <x v="0"/>
    <x v="5"/>
    <s v="Wireline Construction"/>
    <d v="1999-02-13T00:00:00"/>
    <n v="26"/>
    <s v="United States"/>
    <s v="New York"/>
    <s v="Laborer"/>
    <x v="1"/>
    <s v="Fully Meets"/>
    <x v="3"/>
    <n v="31344"/>
  </r>
  <r>
    <n v="2457"/>
    <s v="George"/>
    <s v="Meyers"/>
    <d v="2018-08-24T00:00:00"/>
    <m/>
    <n v="85"/>
    <x v="0"/>
    <s v="Production Manager"/>
    <s v="David Fox"/>
    <s v="george.meyers@bilearner.com"/>
    <s v="Active"/>
    <n v="1"/>
    <n v="0"/>
    <x v="2"/>
    <s v="Part-Time"/>
    <m/>
    <x v="0"/>
    <x v="5"/>
    <s v="Field Operations"/>
    <d v="2000-05-15T00:00:00"/>
    <n v="25"/>
    <s v="United States"/>
    <s v="New York"/>
    <s v="Groundman"/>
    <x v="1"/>
    <s v="Fully Meets"/>
    <x v="2"/>
    <n v="990900"/>
  </r>
  <r>
    <n v="2458"/>
    <s v="Angelica"/>
    <s v="Gamble"/>
    <d v="2020-10-21T00:00:00"/>
    <d v="2022-03-24T00:00:00"/>
    <n v="17"/>
    <x v="2"/>
    <s v="President &amp; CEO"/>
    <s v="Robert Conway"/>
    <s v="angelica.gamble@bilearner.com"/>
    <s v="Active"/>
    <n v="1"/>
    <n v="0"/>
    <x v="2"/>
    <s v="Temporary"/>
    <m/>
    <x v="0"/>
    <x v="5"/>
    <s v="Shop (Fleet)"/>
    <d v="1970-06-10T00:00:00"/>
    <n v="55"/>
    <s v="Malaysia"/>
    <s v="Johor"/>
    <s v="Technician"/>
    <x v="1"/>
    <s v="Fully Meets"/>
    <x v="2"/>
    <n v="72240"/>
  </r>
  <r>
    <n v="2459"/>
    <s v="Bradyn"/>
    <s v="Pham"/>
    <d v="2020-12-15T00:00:00"/>
    <d v="2021-06-24T00:00:00"/>
    <n v="6"/>
    <x v="3"/>
    <s v="Director of Operations"/>
    <s v="Sarah Kennedy"/>
    <s v="bradyn.pham@bilearner.com"/>
    <s v="Active"/>
    <n v="1"/>
    <n v="0"/>
    <x v="1"/>
    <s v="Temporary"/>
    <m/>
    <x v="0"/>
    <x v="5"/>
    <s v="Field Operations"/>
    <d v="1994-04-21T00:00:00"/>
    <n v="31"/>
    <s v="Cyprus"/>
    <s v="Limassol"/>
    <s v="Laborer"/>
    <x v="0"/>
    <s v="Fully Meets"/>
    <x v="0"/>
    <n v="68580"/>
  </r>
  <r>
    <n v="2460"/>
    <s v="Konner"/>
    <s v="Pierce"/>
    <d v="2018-09-05T00:00:00"/>
    <d v="2023-01-27T00:00:00"/>
    <n v="52"/>
    <x v="1"/>
    <s v="Data Analyst"/>
    <s v="Kathryn Chen"/>
    <s v="konner.pierce@bilearner.com"/>
    <s v="Active"/>
    <n v="1"/>
    <n v="0"/>
    <x v="0"/>
    <s v="Full-Time"/>
    <m/>
    <x v="0"/>
    <x v="0"/>
    <s v="Finance &amp; Accounting"/>
    <d v="1992-10-31T00:00:00"/>
    <n v="32"/>
    <s v="Luxembourg"/>
    <s v="Luxembourg"/>
    <s v="Controller"/>
    <x v="0"/>
    <s v="Fully Meets"/>
    <x v="2"/>
    <n v="143338"/>
  </r>
  <r>
    <n v="2461"/>
    <s v="Tucker"/>
    <s v="Haas"/>
    <d v="2021-09-27T00:00:00"/>
    <m/>
    <n v="48"/>
    <x v="1"/>
    <s v="Shared Services Manager"/>
    <s v="Billy Waters"/>
    <s v="tucker.haas@bilearner.com"/>
    <s v="Active"/>
    <n v="1"/>
    <n v="0"/>
    <x v="2"/>
    <s v="Full-Time"/>
    <m/>
    <x v="0"/>
    <x v="4"/>
    <s v="Splicing"/>
    <d v="1988-12-04T00:00:00"/>
    <n v="36"/>
    <s v="Ireland"/>
    <s v="Shannon"/>
    <s v="Splicer"/>
    <x v="1"/>
    <s v="Fully Meets"/>
    <x v="3"/>
    <n v="163944"/>
  </r>
  <r>
    <n v="2462"/>
    <s v="Lainey"/>
    <s v="York"/>
    <d v="2020-01-09T00:00:00"/>
    <d v="2021-01-27T00:00:00"/>
    <n v="12"/>
    <x v="2"/>
    <s v="Production Manager"/>
    <s v="Miranda Webb"/>
    <s v="lainey.york@bilearner.com"/>
    <s v="Active"/>
    <n v="1"/>
    <n v="0"/>
    <x v="2"/>
    <s v="Full-Time"/>
    <m/>
    <x v="0"/>
    <x v="5"/>
    <s v="General - Con"/>
    <d v="1995-08-24T00:00:00"/>
    <n v="30"/>
    <s v="Poland"/>
    <s v="Lublin"/>
    <s v="Foreman"/>
    <x v="0"/>
    <s v="Fully Meets"/>
    <x v="2"/>
    <n v="148068"/>
  </r>
  <r>
    <n v="2463"/>
    <s v="Ava"/>
    <s v="Chan"/>
    <d v="2018-12-06T00:00:00"/>
    <m/>
    <n v="82"/>
    <x v="0"/>
    <s v="Production Manager"/>
    <s v="Elizabeth Cook"/>
    <s v="ava.chan@bilearner.com"/>
    <s v="Active"/>
    <n v="1"/>
    <n v="0"/>
    <x v="2"/>
    <s v="Part-Time"/>
    <m/>
    <x v="0"/>
    <x v="5"/>
    <s v="Fielders"/>
    <d v="1996-02-26T00:00:00"/>
    <n v="29"/>
    <s v="Macau"/>
    <s v="Macau"/>
    <s v="Engineer"/>
    <x v="0"/>
    <s v="Fully Meets"/>
    <x v="0"/>
    <n v="101530"/>
  </r>
  <r>
    <n v="2464"/>
    <s v="Marquise"/>
    <s v="Pacheco"/>
    <d v="2022-08-11T00:00:00"/>
    <m/>
    <n v="37"/>
    <x v="1"/>
    <s v="Production Manager"/>
    <s v="Lindsay Nguyen"/>
    <s v="marquise.pacheco@bilearner.com"/>
    <s v="Active"/>
    <n v="1"/>
    <n v="0"/>
    <x v="1"/>
    <s v="Temporary"/>
    <m/>
    <x v="0"/>
    <x v="5"/>
    <s v="Field Operations"/>
    <d v="1992-08-02T00:00:00"/>
    <n v="33"/>
    <s v="Poland"/>
    <s v="Warsaw"/>
    <s v="Technician"/>
    <x v="1"/>
    <s v="Fully Meets"/>
    <x v="2"/>
    <n v="146280"/>
  </r>
  <r>
    <n v="2465"/>
    <s v="Callum"/>
    <s v="Miles"/>
    <d v="2020-04-13T00:00:00"/>
    <d v="2021-06-26T00:00:00"/>
    <n v="14"/>
    <x v="2"/>
    <s v="Production Manager"/>
    <s v="Heidi Mann"/>
    <s v="callum.miles@bilearner.com"/>
    <s v="Active"/>
    <n v="1"/>
    <n v="0"/>
    <x v="0"/>
    <s v="Full-Time"/>
    <m/>
    <x v="0"/>
    <x v="5"/>
    <s v="Field Operations"/>
    <d v="1994-10-21T00:00:00"/>
    <n v="30"/>
    <s v="Poland"/>
    <s v="Lublin"/>
    <s v="Laborer"/>
    <x v="0"/>
    <s v="Fully Meets"/>
    <x v="2"/>
    <n v="116400"/>
  </r>
  <r>
    <n v="2466"/>
    <s v="Natasha"/>
    <s v="Valdez"/>
    <d v="2021-11-14T00:00:00"/>
    <d v="2023-01-22T00:00:00"/>
    <n v="14"/>
    <x v="2"/>
    <s v="Production Manager"/>
    <s v="Matthew Hull"/>
    <s v="natasha.valdez@bilearner.com"/>
    <s v="Terminated"/>
    <n v="0"/>
    <n v="1"/>
    <x v="0"/>
    <s v="Full-Time"/>
    <s v="Early release of contract"/>
    <x v="2"/>
    <x v="5"/>
    <s v="Fielders"/>
    <d v="1996-01-21T00:00:00"/>
    <n v="29"/>
    <s v="Malaysia"/>
    <s v="Johor"/>
    <s v="Engineer"/>
    <x v="0"/>
    <s v="Fully Meets"/>
    <x v="2"/>
    <n v="94000"/>
  </r>
  <r>
    <n v="2467"/>
    <s v="Talia"/>
    <s v="Barrett"/>
    <d v="2022-03-17T00:00:00"/>
    <d v="2023-06-23T00:00:00"/>
    <n v="15"/>
    <x v="2"/>
    <s v="Production Manager"/>
    <s v="Ryan Wise"/>
    <s v="talia.barrett@bilearner.com"/>
    <s v="Terminated"/>
    <n v="0"/>
    <n v="1"/>
    <x v="1"/>
    <s v="Full-Time"/>
    <s v="Performance Issue"/>
    <x v="2"/>
    <x v="5"/>
    <s v="Engineers"/>
    <d v="1984-01-12T00:00:00"/>
    <n v="41"/>
    <s v="Poland"/>
    <s v="Warsaw"/>
    <s v="Engineer"/>
    <x v="0"/>
    <s v="Fully Meets"/>
    <x v="3"/>
    <n v="114000"/>
  </r>
  <r>
    <n v="2468"/>
    <s v="Kailyn"/>
    <s v="Torres"/>
    <d v="2019-05-06T00:00:00"/>
    <m/>
    <n v="77"/>
    <x v="0"/>
    <s v="Production Manager"/>
    <s v="Justin Cook"/>
    <s v="kailyn.torres@bilearner.com"/>
    <s v="Active"/>
    <n v="1"/>
    <n v="0"/>
    <x v="2"/>
    <s v="Part-Time"/>
    <m/>
    <x v="0"/>
    <x v="5"/>
    <s v="General - Con"/>
    <d v="1996-10-17T00:00:00"/>
    <n v="28"/>
    <s v="Guernsey"/>
    <s v="Guernsey"/>
    <s v="Laborer"/>
    <x v="1"/>
    <s v="Fully Meets"/>
    <x v="3"/>
    <n v="465048"/>
  </r>
  <r>
    <n v="2469"/>
    <s v="Uriah"/>
    <s v="Pennington"/>
    <d v="2021-11-27T00:00:00"/>
    <d v="2023-06-22T00:00:00"/>
    <n v="18"/>
    <x v="2"/>
    <s v="Production Manager"/>
    <s v="Heather Liu"/>
    <s v="uriah.pennington@bilearner.com"/>
    <s v="Active"/>
    <n v="1"/>
    <n v="0"/>
    <x v="2"/>
    <s v="Part-Time"/>
    <m/>
    <x v="0"/>
    <x v="5"/>
    <s v="Field Operations"/>
    <d v="1992-03-21T00:00:00"/>
    <n v="33"/>
    <s v="Luxembourg"/>
    <s v="Luxembourg"/>
    <s v="Supervisor"/>
    <x v="1"/>
    <s v="Fully Meets"/>
    <x v="0"/>
    <n v="751400"/>
  </r>
  <r>
    <n v="2470"/>
    <s v="Cesar"/>
    <s v="Hunter"/>
    <d v="2021-02-09T00:00:00"/>
    <m/>
    <n v="55"/>
    <x v="1"/>
    <s v="Production Manager"/>
    <s v="Dustin Carroll"/>
    <s v="cesar.hunter@bilearner.com"/>
    <s v="Active"/>
    <n v="1"/>
    <n v="0"/>
    <x v="1"/>
    <s v="Temporary"/>
    <m/>
    <x v="0"/>
    <x v="5"/>
    <s v="General - Con"/>
    <d v="1995-06-06T00:00:00"/>
    <n v="30"/>
    <s v="Malaysia"/>
    <s v="Johor"/>
    <s v="Laborer"/>
    <x v="1"/>
    <s v="Fully Meets"/>
    <x v="3"/>
    <n v="931332"/>
  </r>
  <r>
    <n v="2471"/>
    <s v="Brianna"/>
    <s v="Hurley"/>
    <d v="2022-01-06T00:00:00"/>
    <m/>
    <n v="45"/>
    <x v="1"/>
    <s v="Production Manager"/>
    <s v="Cindy Riley"/>
    <s v="brianna.hurley@bilearner.com"/>
    <s v="Active"/>
    <n v="1"/>
    <n v="0"/>
    <x v="2"/>
    <s v="Part-Time"/>
    <m/>
    <x v="0"/>
    <x v="5"/>
    <s v="Fielders"/>
    <d v="1982-08-31T00:00:00"/>
    <n v="43"/>
    <s v="Singapore"/>
    <s v="Singapore"/>
    <s v="Engineer"/>
    <x v="1"/>
    <s v="Fully Meets"/>
    <x v="2"/>
    <n v="634380"/>
  </r>
  <r>
    <n v="2472"/>
    <s v="Ariel"/>
    <s v="May"/>
    <d v="2023-07-28T00:00:00"/>
    <m/>
    <n v="26"/>
    <x v="1"/>
    <s v="Production Manager"/>
    <s v="Gary Davis"/>
    <s v="ariel.may@bilearner.com"/>
    <s v="Active"/>
    <n v="1"/>
    <n v="0"/>
    <x v="1"/>
    <s v="Temporary"/>
    <m/>
    <x v="0"/>
    <x v="5"/>
    <s v="Aerial"/>
    <d v="1999-08-25T00:00:00"/>
    <n v="26"/>
    <s v="Malaysia"/>
    <s v="Johor"/>
    <s v="Foreman"/>
    <x v="0"/>
    <s v="Fully Meets"/>
    <x v="2"/>
    <n v="143938.79999999999"/>
  </r>
  <r>
    <n v="2473"/>
    <s v="Anastasia"/>
    <s v="Hardy"/>
    <d v="2021-03-27T00:00:00"/>
    <d v="2022-06-23T00:00:00"/>
    <n v="14"/>
    <x v="2"/>
    <s v="Production Manager"/>
    <s v="Alexa Powell"/>
    <s v="anastasia.hardy@bilearner.com"/>
    <s v="Active"/>
    <n v="1"/>
    <n v="0"/>
    <x v="0"/>
    <s v="Full-Time"/>
    <m/>
    <x v="0"/>
    <x v="5"/>
    <s v="Corp Operations"/>
    <d v="1993-01-26T00:00:00"/>
    <n v="32"/>
    <s v="Singapore"/>
    <s v="Singapore"/>
    <s v="Administrative"/>
    <x v="1"/>
    <s v="Fully Meets"/>
    <x v="0"/>
    <n v="40480"/>
  </r>
  <r>
    <n v="2474"/>
    <s v="Aliana"/>
    <s v="Blake"/>
    <d v="2023-03-12T00:00:00"/>
    <d v="2023-06-02T00:00:00"/>
    <n v="2"/>
    <x v="4"/>
    <s v="Production Manager"/>
    <s v="Amber Ross"/>
    <s v="aliana.blake@bilearner.com"/>
    <s v="Active"/>
    <n v="1"/>
    <n v="0"/>
    <x v="0"/>
    <s v="Temporary"/>
    <m/>
    <x v="0"/>
    <x v="5"/>
    <s v="Field Operations"/>
    <d v="1992-09-18T00:00:00"/>
    <n v="33"/>
    <s v="China"/>
    <s v="Foshan"/>
    <s v="Technician"/>
    <x v="1"/>
    <s v="Fully Meets"/>
    <x v="0"/>
    <n v="93333"/>
  </r>
  <r>
    <n v="2475"/>
    <s v="Houston"/>
    <s v="Burnett"/>
    <d v="2022-10-05T00:00:00"/>
    <d v="2022-12-17T00:00:00"/>
    <n v="2"/>
    <x v="4"/>
    <s v="Production Manager"/>
    <s v="Gabriel Fitzgerald"/>
    <s v="houston.burnett@bilearner.com"/>
    <s v="Terminated"/>
    <n v="0"/>
    <n v="1"/>
    <x v="2"/>
    <s v="Temporary"/>
    <s v="Performance Issue"/>
    <x v="2"/>
    <x v="5"/>
    <s v="General - Con"/>
    <d v="1995-08-13T00:00:00"/>
    <n v="30"/>
    <s v="China"/>
    <s v="Foshan"/>
    <s v="Splicer"/>
    <x v="1"/>
    <s v="Fully Meets"/>
    <x v="0"/>
    <n v="36000"/>
  </r>
  <r>
    <n v="2476"/>
    <s v="Case"/>
    <s v="Conley"/>
    <d v="2021-10-01T00:00:00"/>
    <d v="2023-06-21T00:00:00"/>
    <n v="20"/>
    <x v="2"/>
    <s v="President &amp; CEO"/>
    <s v="Ryan Thompson"/>
    <s v="case.conley@bilearner.com"/>
    <s v="Active"/>
    <n v="1"/>
    <n v="0"/>
    <x v="2"/>
    <s v="Full-Time"/>
    <m/>
    <x v="0"/>
    <x v="6"/>
    <s v="Yard (Material Handling)"/>
    <d v="1994-04-14T00:00:00"/>
    <n v="31"/>
    <s v="China"/>
    <s v="Foshan"/>
    <s v="Runner"/>
    <x v="1"/>
    <s v="Fully Meets"/>
    <x v="2"/>
    <n v="33333"/>
  </r>
  <r>
    <n v="2477"/>
    <s v="Trevin"/>
    <s v="Shannon"/>
    <d v="2022-01-31T00:00:00"/>
    <m/>
    <n v="44"/>
    <x v="1"/>
    <s v="Director of Sales"/>
    <s v="Timothy Spencer"/>
    <s v="trevin.shannon@bilearner.com"/>
    <s v="Active"/>
    <n v="1"/>
    <n v="0"/>
    <x v="0"/>
    <s v="Full-Time"/>
    <m/>
    <x v="0"/>
    <x v="2"/>
    <s v="Field Operations"/>
    <d v="1988-11-20T00:00:00"/>
    <n v="36"/>
    <s v="China"/>
    <s v="Foshan"/>
    <s v="Laborer"/>
    <x v="0"/>
    <s v="Fully Meets"/>
    <x v="2"/>
    <n v="40013"/>
  </r>
  <r>
    <n v="2478"/>
    <s v="Braden"/>
    <s v="Nicholson"/>
    <d v="2020-06-01T00:00:00"/>
    <m/>
    <n v="64"/>
    <x v="0"/>
    <s v="Director of Operations"/>
    <s v="Andrew Fleming"/>
    <s v="braden.nicholson@bilearner.com"/>
    <s v="Active"/>
    <n v="1"/>
    <n v="0"/>
    <x v="1"/>
    <s v="Temporary"/>
    <m/>
    <x v="0"/>
    <x v="5"/>
    <s v="General - Con"/>
    <d v="1987-07-18T00:00:00"/>
    <n v="38"/>
    <s v="China"/>
    <s v="Foshan"/>
    <s v="Flagger"/>
    <x v="0"/>
    <s v="Fully Meets"/>
    <x v="3"/>
    <n v="33333"/>
  </r>
  <r>
    <n v="2479"/>
    <s v="Mireya"/>
    <s v="Sutton"/>
    <d v="2023-04-18T00:00:00"/>
    <d v="2023-05-17T00:00:00"/>
    <n v="0"/>
    <x v="4"/>
    <s v="Data Analyst"/>
    <s v="Edward Ross"/>
    <s v="mireya.sutton@bilearner.com"/>
    <s v="Active"/>
    <n v="1"/>
    <n v="0"/>
    <x v="0"/>
    <s v="Part-Time"/>
    <m/>
    <x v="0"/>
    <x v="3"/>
    <s v="General - Con"/>
    <d v="1992-08-14T00:00:00"/>
    <n v="33"/>
    <s v="Poland"/>
    <s v="Lublin"/>
    <s v="Laborer"/>
    <x v="0"/>
    <s v="Fully Meets"/>
    <x v="0"/>
    <n v="33333"/>
  </r>
  <r>
    <n v="2480"/>
    <s v="Jason"/>
    <s v="Foss"/>
    <d v="2020-07-25T00:00:00"/>
    <m/>
    <n v="62"/>
    <x v="0"/>
    <s v="IT Director"/>
    <s v="Renee Johnson"/>
    <s v="jason.foss@bilearner.com"/>
    <s v="Active"/>
    <n v="1"/>
    <n v="0"/>
    <x v="2"/>
    <s v="Part-Time"/>
    <m/>
    <x v="0"/>
    <x v="3"/>
    <s v="Splicing"/>
    <d v="1997-12-31T00:00:00"/>
    <n v="27"/>
    <s v="United Kingdom"/>
    <s v="London"/>
    <s v="Technician"/>
    <x v="1"/>
    <s v="Fully Meets"/>
    <x v="2"/>
    <n v="36000"/>
  </r>
  <r>
    <n v="2481"/>
    <s v="Simon"/>
    <s v="Roup"/>
    <d v="2018-12-12T00:00:00"/>
    <m/>
    <n v="81"/>
    <x v="0"/>
    <s v="IT Manager - DB"/>
    <s v="Thomas Kim"/>
    <s v="simon.roup@bilearner.com"/>
    <s v="Active"/>
    <n v="1"/>
    <n v="0"/>
    <x v="1"/>
    <s v="Part-Time"/>
    <m/>
    <x v="0"/>
    <x v="3"/>
    <s v="Aerial"/>
    <d v="1995-03-18T00:00:00"/>
    <n v="30"/>
    <s v="Poland"/>
    <s v="Warsaw"/>
    <s v="Lineman"/>
    <x v="1"/>
    <s v="Fully Meets"/>
    <x v="4"/>
    <n v="36893.33"/>
  </r>
  <r>
    <n v="2482"/>
    <s v="Eric"/>
    <s v="Dougall"/>
    <d v="2018-09-01T00:00:00"/>
    <d v="2022-06-20T00:00:00"/>
    <n v="45"/>
    <x v="1"/>
    <s v="IT Manager - Support"/>
    <s v="Erin Jones"/>
    <s v="eric.dougall@bilearner.com"/>
    <s v="Active"/>
    <n v="1"/>
    <n v="0"/>
    <x v="0"/>
    <s v="Full-Time"/>
    <m/>
    <x v="0"/>
    <x v="3"/>
    <s v="Isp"/>
    <d v="1993-05-01T00:00:00"/>
    <n v="32"/>
    <s v="Ireland"/>
    <s v="Dublin George’s Quay"/>
    <s v="Manager"/>
    <x v="1"/>
    <s v="Fully Meets"/>
    <x v="0"/>
    <n v="42000"/>
  </r>
  <r>
    <n v="2483"/>
    <s v="Peter"/>
    <s v="Monroe"/>
    <d v="2019-11-24T00:00:00"/>
    <m/>
    <n v="70"/>
    <x v="0"/>
    <s v="IT Manager - Infra"/>
    <s v="Amy Palmer"/>
    <s v="peter.monroe@bilearner.com"/>
    <s v="Active"/>
    <n v="1"/>
    <n v="0"/>
    <x v="2"/>
    <s v="Temporary"/>
    <m/>
    <x v="0"/>
    <x v="3"/>
    <s v="Fielders"/>
    <d v="1975-08-06T00:00:00"/>
    <n v="50"/>
    <s v="Ireland"/>
    <s v="Shannon"/>
    <s v="Engineer"/>
    <x v="1"/>
    <s v="Fully Meets"/>
    <x v="2"/>
    <n v="40093.33"/>
  </r>
  <r>
    <n v="2484"/>
    <s v="Brian"/>
    <s v="Champaigne"/>
    <d v="2021-12-26T00:00:00"/>
    <m/>
    <n v="45"/>
    <x v="1"/>
    <s v="BI Director"/>
    <s v="Natalie Liu"/>
    <s v="brian.champaigne@bilearner.com"/>
    <s v="Active"/>
    <n v="1"/>
    <n v="0"/>
    <x v="2"/>
    <s v="Part-Time"/>
    <m/>
    <x v="0"/>
    <x v="3"/>
    <s v="Field Operations"/>
    <d v="1991-09-18T00:00:00"/>
    <n v="34"/>
    <s v="Ireland"/>
    <s v="Dublin George’s Quay"/>
    <s v="Laborer"/>
    <x v="1"/>
    <s v="Fully Meets"/>
    <x v="0"/>
    <n v="40013.33"/>
  </r>
  <r>
    <n v="2485"/>
    <s v="Alex"/>
    <s v="Sweetwater"/>
    <d v="2020-03-04T00:00:00"/>
    <d v="2021-09-08T00:00:00"/>
    <n v="18"/>
    <x v="2"/>
    <s v="Software Engineering Manager"/>
    <s v="Regina Becker"/>
    <s v="alex.sweetwater@bilearner.com"/>
    <s v="Active"/>
    <n v="1"/>
    <n v="0"/>
    <x v="2"/>
    <s v="Part-Time"/>
    <m/>
    <x v="0"/>
    <x v="7"/>
    <s v="Wireless"/>
    <d v="1997-04-10T00:00:00"/>
    <n v="28"/>
    <s v="Luxembourg"/>
    <s v="Luxembourg"/>
    <s v="Supervisor"/>
    <x v="1"/>
    <s v="Fully Meets"/>
    <x v="0"/>
    <n v="40013.33"/>
  </r>
  <r>
    <n v="2486"/>
    <s v="Ricardo"/>
    <s v="Ruiz"/>
    <d v="2020-05-03T00:00:00"/>
    <m/>
    <n v="65"/>
    <x v="0"/>
    <s v="IT Manager - DB"/>
    <s v="Timothy Jackson"/>
    <s v="ricardo.ruiz@bilearner.com"/>
    <s v="Active"/>
    <n v="1"/>
    <n v="0"/>
    <x v="2"/>
    <s v="Temporary"/>
    <m/>
    <x v="0"/>
    <x v="3"/>
    <s v="General - Con"/>
    <d v="1979-07-30T00:00:00"/>
    <n v="46"/>
    <s v="Poland"/>
    <s v="Warsaw"/>
    <s v="Coordinator"/>
    <x v="1"/>
    <s v="Fully Meets"/>
    <x v="3"/>
    <n v="50667"/>
  </r>
  <r>
    <n v="2487"/>
    <s v="Leo"/>
    <s v="Cooper"/>
    <d v="2019-07-20T00:00:00"/>
    <m/>
    <n v="74"/>
    <x v="0"/>
    <s v="IT Manager - DB"/>
    <s v="Laura Avila"/>
    <s v="leo.cooper@bilearner.com"/>
    <s v="Active"/>
    <n v="1"/>
    <n v="0"/>
    <x v="2"/>
    <s v="Temporary"/>
    <m/>
    <x v="0"/>
    <x v="3"/>
    <s v="Splicing"/>
    <d v="1978-03-17T00:00:00"/>
    <n v="47"/>
    <s v="United Kingdom"/>
    <s v="Bristol Temple Back"/>
    <s v="Laborer"/>
    <x v="1"/>
    <s v="Fully Meets"/>
    <x v="0"/>
    <n v="48893.33"/>
  </r>
  <r>
    <n v="2488"/>
    <s v="Braedon"/>
    <s v="Welch"/>
    <d v="2022-05-26T00:00:00"/>
    <d v="2022-10-05T00:00:00"/>
    <n v="4"/>
    <x v="4"/>
    <s v="IT Director"/>
    <s v="Angela Mcdonald"/>
    <s v="braedon.welch@bilearner.com"/>
    <s v="Active"/>
    <n v="1"/>
    <n v="0"/>
    <x v="0"/>
    <s v="Full-Time"/>
    <m/>
    <x v="0"/>
    <x v="3"/>
    <s v="Field Operations"/>
    <d v="1995-09-10T00:00:00"/>
    <n v="30"/>
    <s v="Netherlands"/>
    <s v="Amsterdam"/>
    <s v="Tower Hand"/>
    <x v="1"/>
    <s v="Fully Meets"/>
    <x v="4"/>
    <n v="50667"/>
  </r>
  <r>
    <n v="2489"/>
    <s v="Graham"/>
    <s v="Villa"/>
    <d v="2021-07-24T00:00:00"/>
    <m/>
    <n v="50"/>
    <x v="1"/>
    <s v="Director of Sales"/>
    <s v="Michael Johnson"/>
    <s v="graham.villa@bilearner.com"/>
    <s v="Active"/>
    <n v="1"/>
    <n v="0"/>
    <x v="0"/>
    <s v="Part-Time"/>
    <m/>
    <x v="0"/>
    <x v="3"/>
    <s v="Field Operations"/>
    <d v="1993-12-03T00:00:00"/>
    <n v="31"/>
    <s v="Netherlands"/>
    <s v="Amsterdam"/>
    <s v="Technician"/>
    <x v="1"/>
    <s v="Fully Meets"/>
    <x v="3"/>
    <n v="48893.33"/>
  </r>
  <r>
    <n v="2490"/>
    <s v="Kyle"/>
    <s v="Ali"/>
    <d v="2021-09-27T00:00:00"/>
    <m/>
    <n v="48"/>
    <x v="1"/>
    <s v="Director of Operations"/>
    <s v="Carmen Patterson"/>
    <s v="kyle.ali@bilearner.com"/>
    <s v="Active"/>
    <n v="1"/>
    <n v="0"/>
    <x v="0"/>
    <s v="Part-Time"/>
    <m/>
    <x v="0"/>
    <x v="3"/>
    <s v="General - Con"/>
    <d v="2000-01-24T00:00:00"/>
    <n v="25"/>
    <s v="Mauritius"/>
    <s v="Mauritius"/>
    <s v="Laborer"/>
    <x v="1"/>
    <s v="Fully Meets"/>
    <x v="0"/>
    <n v="80268"/>
  </r>
  <r>
    <n v="2491"/>
    <s v="Giovanna"/>
    <s v="Romero"/>
    <d v="2019-04-07T00:00:00"/>
    <m/>
    <n v="77"/>
    <x v="0"/>
    <s v="Software Engineer"/>
    <s v="Thomas Smith"/>
    <s v="giovanna.romero@bilearner.com"/>
    <s v="Active"/>
    <n v="1"/>
    <n v="0"/>
    <x v="0"/>
    <s v="Full-Time"/>
    <m/>
    <x v="0"/>
    <x v="7"/>
    <s v="General - Con"/>
    <d v="1978-06-10T00:00:00"/>
    <n v="47"/>
    <s v="Mauritius"/>
    <s v="Mauritius"/>
    <s v="Flagger"/>
    <x v="1"/>
    <s v="Fully Meets"/>
    <x v="4"/>
    <n v="134400"/>
  </r>
  <r>
    <n v="2492"/>
    <s v="Natalya"/>
    <s v="Norman"/>
    <d v="2019-07-20T00:00:00"/>
    <m/>
    <n v="74"/>
    <x v="0"/>
    <s v="Software Engineer"/>
    <s v="Catherine Peterson"/>
    <s v="natalya.norman@bilearner.com"/>
    <s v="Active"/>
    <n v="1"/>
    <n v="0"/>
    <x v="1"/>
    <s v="Temporary"/>
    <m/>
    <x v="0"/>
    <x v="7"/>
    <s v="General - Con"/>
    <d v="1983-02-15T00:00:00"/>
    <n v="42"/>
    <s v="Mauritius"/>
    <s v="Mauritius"/>
    <s v="Laborer"/>
    <x v="1"/>
    <s v="Fully Meets"/>
    <x v="2"/>
    <n v="117600"/>
  </r>
  <r>
    <n v="2493"/>
    <s v="Connor"/>
    <s v="Carrillo"/>
    <d v="2022-12-03T00:00:00"/>
    <d v="2023-06-29T00:00:00"/>
    <n v="6"/>
    <x v="3"/>
    <s v="Software Engineer"/>
    <s v="Thomas Green"/>
    <s v="connor.carrillo@bilearner.com"/>
    <s v="Active"/>
    <n v="1"/>
    <n v="0"/>
    <x v="0"/>
    <s v="Full-Time"/>
    <m/>
    <x v="0"/>
    <x v="7"/>
    <s v="Field Operations"/>
    <d v="1992-01-11T00:00:00"/>
    <n v="33"/>
    <s v="Hungary"/>
    <s v="Budapest"/>
    <s v="Driller"/>
    <x v="1"/>
    <s v="Fully Meets"/>
    <x v="0"/>
    <n v="343192.8"/>
  </r>
  <r>
    <n v="2494"/>
    <s v="Owen"/>
    <s v="Burch"/>
    <d v="2020-04-04T00:00:00"/>
    <d v="2022-11-10T00:00:00"/>
    <n v="31"/>
    <x v="1"/>
    <s v="IT Manager - DB"/>
    <s v="Dawn Foley"/>
    <s v="owen.burch@bilearner.com"/>
    <s v="Active"/>
    <n v="1"/>
    <n v="0"/>
    <x v="0"/>
    <s v="Temporary"/>
    <m/>
    <x v="0"/>
    <x v="3"/>
    <s v="Field Operations"/>
    <d v="1990-01-11T00:00:00"/>
    <n v="35"/>
    <s v="India"/>
    <s v="Mumbai Vikhroli"/>
    <s v="Laborer"/>
    <x v="1"/>
    <s v="Fully Meets"/>
    <x v="0"/>
    <n v="118560"/>
  </r>
  <r>
    <n v="2495"/>
    <s v="Abel"/>
    <s v="Bush"/>
    <d v="2020-03-08T00:00:00"/>
    <d v="2023-02-26T00:00:00"/>
    <n v="35"/>
    <x v="1"/>
    <s v="IT Director"/>
    <s v="John Jones"/>
    <s v="abel.bush@bilearner.com"/>
    <s v="Active"/>
    <n v="1"/>
    <n v="0"/>
    <x v="0"/>
    <s v="Part-Time"/>
    <m/>
    <x v="0"/>
    <x v="3"/>
    <s v="Fielders"/>
    <d v="1997-09-29T00:00:00"/>
    <n v="28"/>
    <s v="India"/>
    <s v="Mumbai Vikhroli"/>
    <s v="Engineer"/>
    <x v="1"/>
    <s v="Fully Meets"/>
    <x v="4"/>
    <n v="103077"/>
  </r>
  <r>
    <n v="2496"/>
    <s v="Selina"/>
    <s v="Mullins"/>
    <d v="2020-09-28T00:00:00"/>
    <d v="2023-03-27T00:00:00"/>
    <n v="29"/>
    <x v="1"/>
    <s v="Director of Sales"/>
    <s v="Brian Thompson"/>
    <s v="selina.mullins@bilearner.com"/>
    <s v="Active"/>
    <n v="1"/>
    <n v="0"/>
    <x v="2"/>
    <s v="Temporary"/>
    <m/>
    <x v="0"/>
    <x v="3"/>
    <s v="Underground"/>
    <d v="1993-11-26T00:00:00"/>
    <n v="31"/>
    <s v="Spain"/>
    <s v="Barcelona"/>
    <s v="Operator"/>
    <x v="1"/>
    <s v="Fully Meets"/>
    <x v="2"/>
    <n v="154800"/>
  </r>
  <r>
    <n v="2497"/>
    <s v="Marilyn"/>
    <s v="Chaney"/>
    <d v="2021-07-14T00:00:00"/>
    <d v="2022-08-09T00:00:00"/>
    <n v="12"/>
    <x v="2"/>
    <s v="Director of Operations"/>
    <s v="Angel Howard"/>
    <s v="marilyn.chaney@bilearner.com"/>
    <s v="Active"/>
    <n v="1"/>
    <n v="0"/>
    <x v="1"/>
    <s v="Temporary"/>
    <m/>
    <x v="0"/>
    <x v="3"/>
    <s v="Field Operations"/>
    <d v="1994-01-29T00:00:00"/>
    <n v="31"/>
    <s v="Germany"/>
    <s v="Munich"/>
    <s v="Technician"/>
    <x v="1"/>
    <s v="Fully Meets"/>
    <x v="0"/>
    <n v="42102"/>
  </r>
  <r>
    <n v="2498"/>
    <s v="Camron"/>
    <s v="Keller"/>
    <d v="2019-10-17T00:00:00"/>
    <d v="2020-03-21T00:00:00"/>
    <n v="5"/>
    <x v="4"/>
    <s v="BI Developer"/>
    <s v="Joseph Bowen"/>
    <s v="camron.keller@bilearner.com"/>
    <s v="Terminated"/>
    <n v="0"/>
    <n v="1"/>
    <x v="1"/>
    <s v="Temporary"/>
    <s v="Performance Issue"/>
    <x v="2"/>
    <x v="3"/>
    <s v="Field Operations"/>
    <d v="1990-08-10T00:00:00"/>
    <n v="35"/>
    <s v="Germany"/>
    <s v="Cologne"/>
    <s v="Foreman"/>
    <x v="0"/>
    <s v="Fully Meets"/>
    <x v="0"/>
    <n v="154800"/>
  </r>
  <r>
    <n v="2499"/>
    <s v="Ali"/>
    <s v="Benjamin"/>
    <d v="2023-04-08T00:00:00"/>
    <d v="2023-06-09T00:00:00"/>
    <n v="2"/>
    <x v="4"/>
    <s v="Software Engineer"/>
    <s v="Micheal Moreno"/>
    <s v="ali.benjamin@bilearner.com"/>
    <s v="Active"/>
    <n v="1"/>
    <n v="0"/>
    <x v="0"/>
    <s v="Full-Time"/>
    <m/>
    <x v="0"/>
    <x v="7"/>
    <s v="Project Management - Con"/>
    <d v="1989-03-15T00:00:00"/>
    <n v="36"/>
    <s v="Malaysia"/>
    <s v="Johor"/>
    <s v="Manager"/>
    <x v="1"/>
    <s v="Fully Meets"/>
    <x v="0"/>
    <n v="130596"/>
  </r>
  <r>
    <n v="2500"/>
    <s v="Annabelle"/>
    <s v="Frederick"/>
    <d v="2019-07-25T00:00:00"/>
    <m/>
    <n v="74"/>
    <x v="0"/>
    <s v="Software Engineer"/>
    <s v="John Vaughn"/>
    <s v="annabelle.frederick@bilearner.com"/>
    <s v="Active"/>
    <n v="1"/>
    <n v="0"/>
    <x v="1"/>
    <s v="Part-Time"/>
    <m/>
    <x v="0"/>
    <x v="7"/>
    <s v="Field Operations"/>
    <d v="1990-05-12T00:00:00"/>
    <n v="35"/>
    <s v="United Arab Emirates"/>
    <s v="Dubai"/>
    <s v="Laborer"/>
    <x v="1"/>
    <s v="Fully Meets"/>
    <x v="2"/>
    <n v="84600"/>
  </r>
  <r>
    <n v="2501"/>
    <s v="Joy"/>
    <s v="Sellers"/>
    <d v="2022-12-25T00:00:00"/>
    <m/>
    <n v="33"/>
    <x v="1"/>
    <s v="Software Engineer"/>
    <s v="Jennifer Graves"/>
    <s v="joy.sellers@bilearner.com"/>
    <s v="Active"/>
    <n v="1"/>
    <n v="0"/>
    <x v="1"/>
    <s v="Temporary"/>
    <m/>
    <x v="0"/>
    <x v="0"/>
    <s v="Finance &amp; Accounting"/>
    <d v="1995-06-25T00:00:00"/>
    <n v="30"/>
    <s v="Netherlands"/>
    <s v="Amsterdam"/>
    <s v="Manager"/>
    <x v="1"/>
    <s v="Fully Meets"/>
    <x v="2"/>
    <n v="94380"/>
  </r>
  <r>
    <n v="2502"/>
    <s v="Charlie"/>
    <s v="Brady"/>
    <d v="2019-01-27T00:00:00"/>
    <m/>
    <n v="80"/>
    <x v="0"/>
    <s v="Software Engineer"/>
    <s v="Sandra Rodriguez"/>
    <s v="charlie.brady@bilearner.com"/>
    <s v="Active"/>
    <n v="1"/>
    <n v="0"/>
    <x v="2"/>
    <s v="Temporary"/>
    <m/>
    <x v="0"/>
    <x v="7"/>
    <s v="Wireline Construction"/>
    <d v="1985-11-02T00:00:00"/>
    <n v="39"/>
    <s v="India"/>
    <s v="Mumbai Vikhroli"/>
    <s v="Supervisor"/>
    <x v="1"/>
    <s v="Fully Meets"/>
    <x v="2"/>
    <n v="106215"/>
  </r>
  <r>
    <n v="2503"/>
    <s v="Ally"/>
    <s v="Goodman"/>
    <d v="2021-12-26T00:00:00"/>
    <d v="2022-01-29T00:00:00"/>
    <n v="1"/>
    <x v="4"/>
    <s v="IT Manager - DB"/>
    <s v="Sean Wong"/>
    <s v="ally.goodman@bilearner.com"/>
    <s v="Active"/>
    <n v="1"/>
    <n v="0"/>
    <x v="0"/>
    <s v="Temporary"/>
    <m/>
    <x v="0"/>
    <x v="3"/>
    <s v="General - Con"/>
    <d v="1997-12-01T00:00:00"/>
    <n v="27"/>
    <s v="Netherlands"/>
    <s v="Amsterdam"/>
    <s v="Clerk"/>
    <x v="1"/>
    <s v="Fully Meets"/>
    <x v="3"/>
    <n v="36138"/>
  </r>
  <r>
    <n v="2504"/>
    <s v="Vanessa"/>
    <s v="Zuniga"/>
    <d v="2023-01-12T00:00:00"/>
    <m/>
    <n v="32"/>
    <x v="1"/>
    <s v="IT Director"/>
    <s v="Nathan Espinoza"/>
    <s v="vanessa.zuniga@bilearner.com"/>
    <s v="Active"/>
    <n v="1"/>
    <n v="0"/>
    <x v="1"/>
    <s v="Part-Time"/>
    <m/>
    <x v="0"/>
    <x v="3"/>
    <s v="Engineers"/>
    <d v="1986-05-05T00:00:00"/>
    <n v="39"/>
    <s v="Netherlands"/>
    <s v="Amsterdam"/>
    <s v="Engineer"/>
    <x v="1"/>
    <s v="Fully Meets"/>
    <x v="0"/>
    <n v="151200"/>
  </r>
  <r>
    <n v="2505"/>
    <s v="Carleigh"/>
    <s v="Hendricks"/>
    <d v="2019-07-02T00:00:00"/>
    <m/>
    <n v="75"/>
    <x v="0"/>
    <s v="Director of Sales"/>
    <s v="Kyle Day"/>
    <s v="carleigh.hendricks@bilearner.com"/>
    <s v="Active"/>
    <n v="1"/>
    <n v="0"/>
    <x v="0"/>
    <s v="Temporary"/>
    <m/>
    <x v="0"/>
    <x v="3"/>
    <s v="Splicing"/>
    <d v="1996-09-23T00:00:00"/>
    <n v="29"/>
    <s v="Netherlands"/>
    <s v="Amsterdam"/>
    <s v="Tester"/>
    <x v="1"/>
    <s v="Fully Meets"/>
    <x v="4"/>
    <n v="90125"/>
  </r>
  <r>
    <n v="2506"/>
    <s v="Trey"/>
    <s v="Johnston"/>
    <d v="2022-06-30T00:00:00"/>
    <m/>
    <n v="39"/>
    <x v="1"/>
    <s v="Director of Operations"/>
    <s v="Jacob Robinson"/>
    <s v="trey.johnston@bilearner.com"/>
    <s v="Active"/>
    <n v="1"/>
    <n v="0"/>
    <x v="1"/>
    <s v="Full-Time"/>
    <m/>
    <x v="0"/>
    <x v="3"/>
    <s v="Field Operations"/>
    <d v="1993-07-31T00:00:00"/>
    <n v="32"/>
    <s v="Netherlands"/>
    <s v="Amsterdam"/>
    <s v="Groundman"/>
    <x v="1"/>
    <s v="Fully Meets"/>
    <x v="3"/>
    <n v="505645.2"/>
  </r>
  <r>
    <n v="2507"/>
    <s v="Adalyn"/>
    <s v="Hess"/>
    <d v="2023-01-05T00:00:00"/>
    <d v="2023-01-14T00:00:00"/>
    <n v="0"/>
    <x v="4"/>
    <s v="BI Developer"/>
    <s v="Kimberly Moore"/>
    <s v="adalyn.hess@bilearner.com"/>
    <s v="Terminated"/>
    <n v="0"/>
    <n v="1"/>
    <x v="2"/>
    <s v="Temporary"/>
    <s v="Career Opportunity"/>
    <x v="1"/>
    <x v="3"/>
    <s v="Aerial"/>
    <d v="1999-12-21T00:00:00"/>
    <n v="25"/>
    <s v="China"/>
    <s v="Foshan"/>
    <s v="Foreman"/>
    <x v="0"/>
    <s v="Fully Meets"/>
    <x v="3"/>
    <n v="363754.8"/>
  </r>
  <r>
    <n v="2508"/>
    <s v="Selina"/>
    <s v="Tapia"/>
    <d v="2018-11-18T00:00:00"/>
    <m/>
    <n v="82"/>
    <x v="0"/>
    <s v="BI Developer"/>
    <s v="Kelsey Cochran"/>
    <s v="selina.tapia@bilearner.com"/>
    <s v="Active"/>
    <n v="1"/>
    <n v="0"/>
    <x v="1"/>
    <s v="Part-Time"/>
    <m/>
    <x v="0"/>
    <x v="3"/>
    <s v="Field Operations"/>
    <d v="1994-01-07T00:00:00"/>
    <n v="31"/>
    <s v="China"/>
    <s v="Foshan"/>
    <s v="Technician"/>
    <x v="1"/>
    <s v="Fully Meets"/>
    <x v="3"/>
    <n v="120000"/>
  </r>
  <r>
    <n v="2509"/>
    <s v="Madeleine"/>
    <s v="Paul"/>
    <d v="2020-09-21T00:00:00"/>
    <d v="2021-10-16T00:00:00"/>
    <n v="12"/>
    <x v="2"/>
    <s v="Software Engineer"/>
    <s v="Abigail Reynolds"/>
    <s v="madeleine.paul@bilearner.com"/>
    <s v="Active"/>
    <n v="1"/>
    <n v="0"/>
    <x v="2"/>
    <s v="Full-Time"/>
    <m/>
    <x v="0"/>
    <x v="7"/>
    <s v="Billable Consultants"/>
    <d v="1994-11-14T00:00:00"/>
    <n v="30"/>
    <s v="China"/>
    <s v="Foshan"/>
    <s v="Engineer"/>
    <x v="0"/>
    <s v="Fully Meets"/>
    <x v="2"/>
    <n v="72230"/>
  </r>
  <r>
    <n v="2510"/>
    <s v="Ronald"/>
    <s v="Lamb"/>
    <d v="2019-11-25T00:00:00"/>
    <d v="2023-02-24T00:00:00"/>
    <n v="38"/>
    <x v="1"/>
    <s v="Software Engineer"/>
    <s v="Mitchell Oliver"/>
    <s v="ronald.lamb@bilearner.com"/>
    <s v="Active"/>
    <n v="1"/>
    <n v="0"/>
    <x v="0"/>
    <s v="Temporary"/>
    <m/>
    <x v="0"/>
    <x v="7"/>
    <s v="Aerial"/>
    <d v="1998-05-15T00:00:00"/>
    <n v="27"/>
    <s v="China"/>
    <s v="Foshan"/>
    <s v="Lineman"/>
    <x v="1"/>
    <s v="Fully Meets"/>
    <x v="4"/>
    <n v="109083"/>
  </r>
  <r>
    <n v="2511"/>
    <s v="Ernesto"/>
    <s v="Beltran"/>
    <d v="2021-02-05T00:00:00"/>
    <d v="2023-02-12T00:00:00"/>
    <n v="24"/>
    <x v="1"/>
    <s v="Software Engineer"/>
    <s v="Edwin Sparks"/>
    <s v="ernesto.beltran@bilearner.com"/>
    <s v="Active"/>
    <n v="1"/>
    <n v="0"/>
    <x v="1"/>
    <s v="Part-Time"/>
    <m/>
    <x v="0"/>
    <x v="7"/>
    <s v="Engineers"/>
    <d v="1985-03-27T00:00:00"/>
    <n v="40"/>
    <s v="China"/>
    <s v="Foshan"/>
    <s v="Technician"/>
    <x v="1"/>
    <s v="Fully Meets"/>
    <x v="0"/>
    <n v="663996"/>
  </r>
  <r>
    <n v="2512"/>
    <s v="Lawrence"/>
    <s v="Obrien"/>
    <d v="2023-04-16T00:00:00"/>
    <d v="2023-05-25T00:00:00"/>
    <n v="1"/>
    <x v="4"/>
    <s v="Software Engineer"/>
    <s v="Pamela Robbins"/>
    <s v="lawrence.obrien@bilearner.com"/>
    <s v="Active"/>
    <n v="1"/>
    <n v="0"/>
    <x v="2"/>
    <s v="Temporary"/>
    <m/>
    <x v="0"/>
    <x v="7"/>
    <s v="Field Operations"/>
    <d v="1994-12-14T00:00:00"/>
    <n v="30"/>
    <s v="China"/>
    <s v="Foshan"/>
    <s v="Laborer"/>
    <x v="1"/>
    <s v="Fully Meets"/>
    <x v="0"/>
    <n v="470004"/>
  </r>
  <r>
    <n v="2513"/>
    <s v="Trinity"/>
    <s v="Estes"/>
    <d v="2021-08-19T00:00:00"/>
    <d v="2022-02-16T00:00:00"/>
    <n v="5"/>
    <x v="4"/>
    <s v="IT Manager - DB"/>
    <s v="Laura Goodman"/>
    <s v="trinity.estes@bilearner.com"/>
    <s v="Active"/>
    <n v="1"/>
    <n v="0"/>
    <x v="1"/>
    <s v="Full-Time"/>
    <m/>
    <x v="0"/>
    <x v="3"/>
    <s v="General - Eng"/>
    <d v="1988-10-19T00:00:00"/>
    <n v="36"/>
    <s v="China"/>
    <s v="Foshan"/>
    <s v="Engineer"/>
    <x v="1"/>
    <s v="Fully Meets"/>
    <x v="2"/>
    <n v="96876"/>
  </r>
  <r>
    <n v="2514"/>
    <s v="Amina"/>
    <s v="Bush"/>
    <d v="2022-01-14T00:00:00"/>
    <m/>
    <n v="44"/>
    <x v="1"/>
    <s v="IT Director"/>
    <s v="Jeffrey Frazier"/>
    <s v="amina.bush@bilearner.com"/>
    <s v="Active"/>
    <n v="1"/>
    <n v="0"/>
    <x v="2"/>
    <s v="Full-Time"/>
    <m/>
    <x v="0"/>
    <x v="3"/>
    <s v="Engineers"/>
    <d v="1964-06-18T00:00:00"/>
    <n v="61"/>
    <s v="Poland"/>
    <s v="Warsaw"/>
    <s v="Engineer"/>
    <x v="1"/>
    <s v="Fully Meets"/>
    <x v="4"/>
    <n v="462684"/>
  </r>
  <r>
    <n v="2515"/>
    <s v="Mayra"/>
    <s v="Lynn"/>
    <d v="2018-09-11T00:00:00"/>
    <m/>
    <n v="84"/>
    <x v="0"/>
    <s v="Director of Sales"/>
    <s v="Michael Perez"/>
    <s v="mayra.lynn@bilearner.com"/>
    <s v="Active"/>
    <n v="1"/>
    <n v="0"/>
    <x v="0"/>
    <s v="Full-Time"/>
    <m/>
    <x v="0"/>
    <x v="3"/>
    <s v="General - Sga"/>
    <d v="1990-03-13T00:00:00"/>
    <n v="35"/>
    <s v="Poland"/>
    <s v="Warsaw"/>
    <s v="Administrator"/>
    <x v="1"/>
    <s v="Fully Meets"/>
    <x v="0"/>
    <n v="846453.33"/>
  </r>
  <r>
    <n v="2516"/>
    <s v="Ally"/>
    <s v="Brennan"/>
    <d v="2022-02-18T00:00:00"/>
    <m/>
    <n v="43"/>
    <x v="1"/>
    <s v="Director of Operations"/>
    <s v="Robert Cannon"/>
    <s v="ally.brennan@bilearner.com"/>
    <s v="Active"/>
    <n v="1"/>
    <n v="0"/>
    <x v="1"/>
    <s v="Temporary"/>
    <m/>
    <x v="0"/>
    <x v="3"/>
    <s v="Field Operations"/>
    <d v="1992-09-28T00:00:00"/>
    <n v="33"/>
    <s v="Poland"/>
    <s v="Krakow"/>
    <s v="Laborer"/>
    <x v="1"/>
    <s v="Fully Meets"/>
    <x v="3"/>
    <n v="81000"/>
  </r>
  <r>
    <n v="2517"/>
    <s v="Alina"/>
    <s v="Benson"/>
    <d v="2019-12-01T00:00:00"/>
    <d v="2023-01-25T00:00:00"/>
    <n v="37"/>
    <x v="1"/>
    <s v="BI Developer"/>
    <s v="Mario Ellis"/>
    <s v="alina.benson@bilearner.com"/>
    <s v="Active"/>
    <n v="1"/>
    <n v="0"/>
    <x v="1"/>
    <s v="Full-Time"/>
    <m/>
    <x v="0"/>
    <x v="3"/>
    <s v="Aerial"/>
    <d v="1995-10-15T00:00:00"/>
    <n v="29"/>
    <s v="Ireland"/>
    <s v="Shannon"/>
    <s v="Laborer"/>
    <x v="1"/>
    <s v="Fully Meets"/>
    <x v="2"/>
    <n v="115200"/>
  </r>
  <r>
    <n v="2518"/>
    <s v="Rebekah"/>
    <s v="Delacruz"/>
    <d v="2021-02-28T00:00:00"/>
    <d v="2022-07-31T00:00:00"/>
    <n v="17"/>
    <x v="2"/>
    <s v="BI Developer"/>
    <s v="Christina Barnes"/>
    <s v="rebekah.delacruz@bilearner.com"/>
    <s v="Active"/>
    <n v="1"/>
    <n v="0"/>
    <x v="1"/>
    <s v="Full-Time"/>
    <m/>
    <x v="0"/>
    <x v="3"/>
    <s v="Wireline Construction"/>
    <d v="1984-06-11T00:00:00"/>
    <n v="41"/>
    <s v="China"/>
    <s v="Foshan"/>
    <s v="Laborer"/>
    <x v="1"/>
    <s v="Fully Meets"/>
    <x v="0"/>
    <n v="132000"/>
  </r>
  <r>
    <n v="2519"/>
    <s v="Melody"/>
    <s v="Wright"/>
    <d v="2021-11-13T00:00:00"/>
    <m/>
    <n v="46"/>
    <x v="1"/>
    <s v="Software Engineer"/>
    <s v="Julia Johnson"/>
    <s v="melody.wright@bilearner.com"/>
    <s v="Active"/>
    <n v="1"/>
    <n v="0"/>
    <x v="2"/>
    <s v="Part-Time"/>
    <m/>
    <x v="0"/>
    <x v="7"/>
    <s v="Splicing"/>
    <d v="1997-11-27T00:00:00"/>
    <n v="27"/>
    <s v="China"/>
    <s v="Foshan"/>
    <s v="Splicer"/>
    <x v="0"/>
    <s v="Fully Meets"/>
    <x v="0"/>
    <n v="741109.2"/>
  </r>
  <r>
    <n v="2520"/>
    <s v="Richard"/>
    <s v="Oconnell"/>
    <d v="2020-09-27T00:00:00"/>
    <m/>
    <n v="60"/>
    <x v="0"/>
    <s v="Software Engineer"/>
    <s v="Kristin Andrews"/>
    <s v="richard.oconnell@bilearner.com"/>
    <s v="Active"/>
    <n v="1"/>
    <n v="0"/>
    <x v="2"/>
    <s v="Part-Time"/>
    <m/>
    <x v="0"/>
    <x v="7"/>
    <s v="Project Management - Con"/>
    <d v="1989-09-07T00:00:00"/>
    <n v="36"/>
    <s v="China"/>
    <s v="Beijing"/>
    <s v="Coordinator"/>
    <x v="1"/>
    <s v="Fully Meets"/>
    <x v="4"/>
    <n v="432852"/>
  </r>
  <r>
    <n v="2521"/>
    <s v="Olivia"/>
    <s v="Goodman"/>
    <d v="2022-09-03T00:00:00"/>
    <m/>
    <n v="37"/>
    <x v="1"/>
    <s v="Software Engineer"/>
    <s v="Kim Murphy"/>
    <s v="olivia.goodman@bilearner.com"/>
    <s v="Active"/>
    <n v="1"/>
    <n v="0"/>
    <x v="0"/>
    <s v="Temporary"/>
    <m/>
    <x v="0"/>
    <x v="7"/>
    <s v="Engineers"/>
    <d v="1993-09-20T00:00:00"/>
    <n v="32"/>
    <s v="Singapore"/>
    <s v="Singapore"/>
    <s v="Engineer"/>
    <x v="1"/>
    <s v="Fully Meets"/>
    <x v="4"/>
    <n v="32600"/>
  </r>
  <r>
    <n v="2522"/>
    <s v="Zaniyah"/>
    <s v="Parks"/>
    <d v="2020-10-09T00:00:00"/>
    <d v="2021-11-09T00:00:00"/>
    <n v="13"/>
    <x v="2"/>
    <s v="IT Manager - DB"/>
    <s v="Jeffrey Santana"/>
    <s v="zaniyah.parks@bilearner.com"/>
    <s v="Active"/>
    <n v="1"/>
    <n v="0"/>
    <x v="1"/>
    <s v="Temporary"/>
    <m/>
    <x v="0"/>
    <x v="3"/>
    <s v="Field Operations"/>
    <d v="1987-06-20T00:00:00"/>
    <n v="38"/>
    <s v="India"/>
    <s v="Bangalore"/>
    <s v="Driller"/>
    <x v="1"/>
    <s v="Fully Meets"/>
    <x v="0"/>
    <n v="631068"/>
  </r>
  <r>
    <n v="2523"/>
    <s v="Maximilian"/>
    <s v="Williamson"/>
    <d v="2021-11-06T00:00:00"/>
    <m/>
    <n v="47"/>
    <x v="1"/>
    <s v="IT Director"/>
    <s v="Elizabeth Pope"/>
    <s v="maximilian.williamson@bilearner.com"/>
    <s v="Active"/>
    <n v="1"/>
    <n v="0"/>
    <x v="1"/>
    <s v="Temporary"/>
    <m/>
    <x v="0"/>
    <x v="3"/>
    <s v="General - Con"/>
    <d v="1979-05-19T00:00:00"/>
    <n v="46"/>
    <s v="Malaysia"/>
    <s v="Johor"/>
    <s v="Lineman"/>
    <x v="1"/>
    <s v="Fully Meets"/>
    <x v="3"/>
    <n v="74400"/>
  </r>
  <r>
    <n v="2524"/>
    <s v="Serena"/>
    <s v="Barajas"/>
    <d v="2023-06-24T00:00:00"/>
    <m/>
    <n v="27"/>
    <x v="1"/>
    <s v="Director of Sales"/>
    <s v="Sheila Estrada"/>
    <s v="serena.barajas@bilearner.com"/>
    <s v="Active"/>
    <n v="1"/>
    <n v="0"/>
    <x v="0"/>
    <s v="Part-Time"/>
    <m/>
    <x v="0"/>
    <x v="0"/>
    <s v="Finance &amp; Accounting"/>
    <d v="1992-10-04T00:00:00"/>
    <n v="33"/>
    <s v="United Kingdom"/>
    <s v="London"/>
    <s v="Manager"/>
    <x v="1"/>
    <s v="Fully Meets"/>
    <x v="4"/>
    <n v="102000"/>
  </r>
  <r>
    <n v="2525"/>
    <s v="Larry"/>
    <s v="Novak"/>
    <d v="2021-09-15T00:00:00"/>
    <d v="2023-07-02T00:00:00"/>
    <n v="21"/>
    <x v="2"/>
    <s v="Director of Operations"/>
    <s v="Zachary Higgins"/>
    <s v="larry.novak@bilearner.com"/>
    <s v="Active"/>
    <n v="1"/>
    <n v="0"/>
    <x v="1"/>
    <s v="Full-Time"/>
    <m/>
    <x v="0"/>
    <x v="2"/>
    <s v="General - Con"/>
    <d v="1997-07-19T00:00:00"/>
    <n v="28"/>
    <s v="United Kingdom"/>
    <s v="Bristol Temple Back"/>
    <s v="Lineman"/>
    <x v="1"/>
    <s v="Fully Meets"/>
    <x v="2"/>
    <n v="530088"/>
  </r>
  <r>
    <n v="2526"/>
    <s v="Kadyn"/>
    <s v="Marsh"/>
    <d v="2022-10-14T00:00:00"/>
    <m/>
    <n v="35"/>
    <x v="1"/>
    <s v="BI Developer"/>
    <s v="Anthony Harris"/>
    <s v="kadyn.marsh@bilearner.com"/>
    <s v="Active"/>
    <n v="1"/>
    <n v="0"/>
    <x v="0"/>
    <s v="Part-Time"/>
    <m/>
    <x v="0"/>
    <x v="3"/>
    <s v="Engineers"/>
    <d v="1994-08-06T00:00:00"/>
    <n v="31"/>
    <s v="Bulgaria"/>
    <s v="Sofia"/>
    <s v="Engineer"/>
    <x v="0"/>
    <s v="Fully Meets"/>
    <x v="4"/>
    <n v="971604"/>
  </r>
  <r>
    <n v="2527"/>
    <s v="Nylah"/>
    <s v="Hood"/>
    <d v="2019-07-22T00:00:00"/>
    <m/>
    <n v="74"/>
    <x v="0"/>
    <s v="BI Developer"/>
    <s v="Brenda Salas"/>
    <s v="nylah.hood@bilearner.com"/>
    <s v="Active"/>
    <n v="1"/>
    <n v="0"/>
    <x v="1"/>
    <s v="Temporary"/>
    <m/>
    <x v="0"/>
    <x v="3"/>
    <s v="Engineers"/>
    <d v="1984-11-01T00:00:00"/>
    <n v="40"/>
    <s v="China"/>
    <s v="Foshan"/>
    <s v="Project Manager"/>
    <x v="1"/>
    <s v="Fully Meets"/>
    <x v="2"/>
    <n v="130135.2"/>
  </r>
  <r>
    <n v="2528"/>
    <s v="Rigoberto"/>
    <s v="Allen"/>
    <d v="2023-03-20T00:00:00"/>
    <d v="2023-05-06T00:00:00"/>
    <n v="1"/>
    <x v="4"/>
    <s v="BI Developer"/>
    <s v="Melvin Mitchell"/>
    <s v="rigoberto.allen@bilearner.com"/>
    <s v="Active"/>
    <n v="1"/>
    <n v="0"/>
    <x v="2"/>
    <s v="Part-Time"/>
    <m/>
    <x v="0"/>
    <x v="3"/>
    <s v="Project Management - Con"/>
    <d v="1987-10-08T00:00:00"/>
    <n v="37"/>
    <s v="Czech Republic"/>
    <s v="Prague"/>
    <s v="Coordinator"/>
    <x v="1"/>
    <s v="Fully Meets"/>
    <x v="4"/>
    <n v="357408"/>
  </r>
  <r>
    <n v="2529"/>
    <s v="Gabriella"/>
    <s v="Clements"/>
    <d v="2022-05-02T00:00:00"/>
    <m/>
    <n v="41"/>
    <x v="1"/>
    <s v="Software Engineer"/>
    <s v="Angela Boyle"/>
    <s v="gabriella.clements@bilearner.com"/>
    <s v="Active"/>
    <n v="1"/>
    <n v="0"/>
    <x v="1"/>
    <s v="Part-Time"/>
    <m/>
    <x v="0"/>
    <x v="7"/>
    <s v="Underground"/>
    <d v="1991-03-12T00:00:00"/>
    <n v="34"/>
    <s v="India"/>
    <s v="Mumbai Vikhroli"/>
    <s v="Operator"/>
    <x v="0"/>
    <s v="Fully Meets"/>
    <x v="2"/>
    <n v="117936"/>
  </r>
  <r>
    <n v="2530"/>
    <s v="Hana"/>
    <s v="Lucero"/>
    <d v="2022-10-20T00:00:00"/>
    <d v="2023-07-07T00:00:00"/>
    <n v="8"/>
    <x v="3"/>
    <s v="Software Engineer"/>
    <s v="Mr. John Long"/>
    <s v="hana.lucero@bilearner.com"/>
    <s v="Active"/>
    <n v="1"/>
    <n v="0"/>
    <x v="2"/>
    <s v="Temporary"/>
    <m/>
    <x v="0"/>
    <x v="7"/>
    <s v="Yard (Material Handling)"/>
    <d v="1991-11-25T00:00:00"/>
    <n v="33"/>
    <s v="Mauritius"/>
    <s v="Mauritius"/>
    <s v="Attendant"/>
    <x v="1"/>
    <s v="Fully Meets"/>
    <x v="2"/>
    <n v="69648"/>
  </r>
  <r>
    <n v="2531"/>
    <s v="Luciana"/>
    <s v="Gill"/>
    <d v="2023-07-24T00:00:00"/>
    <d v="2023-07-29T00:00:00"/>
    <n v="0"/>
    <x v="4"/>
    <s v="Software Engineer"/>
    <s v="Mary Thomas"/>
    <s v="luciana.gill@bilearner.com"/>
    <s v="Active"/>
    <n v="1"/>
    <n v="0"/>
    <x v="2"/>
    <s v="Full-Time"/>
    <m/>
    <x v="0"/>
    <x v="7"/>
    <s v="Executive"/>
    <d v="1990-01-09T00:00:00"/>
    <n v="35"/>
    <s v="India"/>
    <s v="Bangalore"/>
    <s v="Manager"/>
    <x v="1"/>
    <s v="Fully Meets"/>
    <x v="2"/>
    <n v="130000"/>
  </r>
  <r>
    <n v="2532"/>
    <s v="Demetrius"/>
    <s v="Cooley"/>
    <d v="2020-07-18T00:00:00"/>
    <m/>
    <n v="62"/>
    <x v="0"/>
    <s v="IT Manager - DB"/>
    <s v="Lisa Holloway DDS"/>
    <s v="demetrius.cooley@bilearner.com"/>
    <s v="Active"/>
    <n v="1"/>
    <n v="0"/>
    <x v="0"/>
    <s v="Part-Time"/>
    <m/>
    <x v="0"/>
    <x v="3"/>
    <s v="General - Con"/>
    <d v="1990-12-04T00:00:00"/>
    <n v="34"/>
    <s v="Mauritius"/>
    <s v="Mauritius"/>
    <s v="Technician"/>
    <x v="1"/>
    <s v="Fully Meets"/>
    <x v="0"/>
    <n v="50112"/>
  </r>
  <r>
    <n v="2533"/>
    <s v="Chandler"/>
    <s v="Reynolds"/>
    <d v="2021-05-05T00:00:00"/>
    <m/>
    <n v="53"/>
    <x v="1"/>
    <s v="IT Manager - DB"/>
    <s v="Lauren Baker"/>
    <s v="chandler.reynolds@bilearner.com"/>
    <s v="Active"/>
    <n v="1"/>
    <n v="0"/>
    <x v="1"/>
    <s v="Temporary"/>
    <m/>
    <x v="0"/>
    <x v="3"/>
    <s v="Field Operations"/>
    <d v="1984-05-07T00:00:00"/>
    <n v="41"/>
    <s v="China"/>
    <s v="Foshan"/>
    <s v="Technician"/>
    <x v="1"/>
    <s v="Fully Meets"/>
    <x v="4"/>
    <n v="116400"/>
  </r>
  <r>
    <n v="2534"/>
    <s v="Iyana"/>
    <s v="Benjamin"/>
    <d v="2019-04-15T00:00:00"/>
    <d v="2021-05-23T00:00:00"/>
    <n v="25"/>
    <x v="1"/>
    <s v="IT Director"/>
    <s v="Scott Moore"/>
    <s v="iyana.benjamin@bilearner.com"/>
    <s v="Active"/>
    <n v="1"/>
    <n v="0"/>
    <x v="2"/>
    <s v="Temporary"/>
    <m/>
    <x v="0"/>
    <x v="3"/>
    <s v="Project Management - Con"/>
    <d v="1993-09-05T00:00:00"/>
    <n v="32"/>
    <s v="United Kingdom"/>
    <s v="London"/>
    <s v="Coordinator"/>
    <x v="1"/>
    <s v="Fully Meets"/>
    <x v="4"/>
    <n v="702552"/>
  </r>
  <r>
    <n v="2535"/>
    <s v="Antoine"/>
    <s v="Haney"/>
    <d v="2020-08-24T00:00:00"/>
    <d v="2023-05-02T00:00:00"/>
    <n v="32"/>
    <x v="1"/>
    <s v="Director of Sales"/>
    <s v="David Roberts"/>
    <s v="antoine.haney@bilearner.com"/>
    <s v="Active"/>
    <n v="1"/>
    <n v="0"/>
    <x v="0"/>
    <s v="Part-Time"/>
    <m/>
    <x v="0"/>
    <x v="2"/>
    <s v="Field Operations"/>
    <d v="1965-10-06T00:00:00"/>
    <n v="60"/>
    <s v="India"/>
    <s v="Mumbai Vikhroli"/>
    <s v="Engineer"/>
    <x v="1"/>
    <s v="Fully Meets"/>
    <x v="2"/>
    <n v="62950"/>
  </r>
  <r>
    <n v="2536"/>
    <s v="Alfred"/>
    <s v="Rivas"/>
    <d v="2022-12-31T00:00:00"/>
    <m/>
    <n v="33"/>
    <x v="1"/>
    <s v="Director of Operations"/>
    <s v="Randy Thomas"/>
    <s v="alfred.rivas@bilearner.com"/>
    <s v="Active"/>
    <n v="1"/>
    <n v="0"/>
    <x v="0"/>
    <s v="Temporary"/>
    <m/>
    <x v="0"/>
    <x v="2"/>
    <s v="Field Operations"/>
    <d v="1993-05-01T00:00:00"/>
    <n v="32"/>
    <s v="China"/>
    <s v="Foshan"/>
    <s v="Driller"/>
    <x v="1"/>
    <s v="Fully Meets"/>
    <x v="2"/>
    <n v="58200"/>
  </r>
  <r>
    <n v="2537"/>
    <s v="Darien"/>
    <s v="Sawyer"/>
    <d v="2022-09-18T00:00:00"/>
    <d v="2023-06-07T00:00:00"/>
    <n v="8"/>
    <x v="3"/>
    <s v="BI Developer"/>
    <s v="James Bradley"/>
    <s v="darien.sawyer@bilearner.com"/>
    <s v="Active"/>
    <n v="1"/>
    <n v="0"/>
    <x v="1"/>
    <s v="Full-Time"/>
    <m/>
    <x v="0"/>
    <x v="3"/>
    <s v="Field Operations"/>
    <d v="1988-11-03T00:00:00"/>
    <n v="36"/>
    <s v="India"/>
    <s v="Indore"/>
    <s v="Tower Hand"/>
    <x v="0"/>
    <s v="Fully Meets"/>
    <x v="2"/>
    <n v="195601.2"/>
  </r>
  <r>
    <n v="2538"/>
    <s v="Isaias"/>
    <s v="Pineda"/>
    <d v="2019-09-14T00:00:00"/>
    <m/>
    <n v="72"/>
    <x v="0"/>
    <s v="BI Developer"/>
    <s v="Ebony Shepard"/>
    <s v="isaias.pineda@bilearner.com"/>
    <s v="Active"/>
    <n v="1"/>
    <n v="0"/>
    <x v="1"/>
    <s v="Part-Time"/>
    <m/>
    <x v="0"/>
    <x v="3"/>
    <s v="Wireline Construction"/>
    <d v="1997-11-13T00:00:00"/>
    <n v="27"/>
    <s v="Hong Kong"/>
    <s v="Hong Kong"/>
    <s v="Groundman"/>
    <x v="0"/>
    <s v="Fully Meets"/>
    <x v="3"/>
    <n v="135000"/>
  </r>
  <r>
    <n v="2539"/>
    <s v="Casey"/>
    <s v="Bradford"/>
    <d v="2019-03-19T00:00:00"/>
    <m/>
    <n v="78"/>
    <x v="0"/>
    <s v="BI Developer"/>
    <s v="Michael Johnson"/>
    <s v="casey.bradford@bilearner.com"/>
    <s v="Active"/>
    <n v="1"/>
    <n v="0"/>
    <x v="2"/>
    <s v="Temporary"/>
    <m/>
    <x v="0"/>
    <x v="3"/>
    <s v="Wireline Construction"/>
    <d v="1997-03-14T00:00:00"/>
    <n v="28"/>
    <s v="Netherlands"/>
    <s v="Amsterdam"/>
    <s v="Foreman"/>
    <x v="1"/>
    <s v="Fully Meets"/>
    <x v="2"/>
    <n v="430000.8"/>
  </r>
  <r>
    <n v="2540"/>
    <s v="London"/>
    <s v="Bautista"/>
    <d v="2022-10-18T00:00:00"/>
    <d v="2023-01-10T00:00:00"/>
    <n v="2"/>
    <x v="4"/>
    <s v="Software Engineering Manager"/>
    <s v="Caroline Brooks"/>
    <s v="london.bautista@bilearner.com"/>
    <s v="Active"/>
    <n v="1"/>
    <n v="0"/>
    <x v="0"/>
    <s v="Part-Time"/>
    <m/>
    <x v="0"/>
    <x v="0"/>
    <s v="Finance &amp; Accounting"/>
    <d v="1991-08-22T00:00:00"/>
    <n v="34"/>
    <s v="Poland"/>
    <s v="Warsaw"/>
    <s v="Svp"/>
    <x v="0"/>
    <s v="Fully Meets"/>
    <x v="0"/>
    <n v="225648"/>
  </r>
  <r>
    <n v="2541"/>
    <s v="Kayleigh"/>
    <s v="Davenport"/>
    <d v="2022-07-31T00:00:00"/>
    <m/>
    <n v="38"/>
    <x v="1"/>
    <s v="Software Engineer"/>
    <s v="Pamela Stone"/>
    <s v="kayleigh.davenport@bilearner.com"/>
    <s v="Active"/>
    <n v="1"/>
    <n v="0"/>
    <x v="1"/>
    <s v="Temporary"/>
    <m/>
    <x v="0"/>
    <x v="7"/>
    <s v="Engineers"/>
    <d v="1997-10-04T00:00:00"/>
    <n v="28"/>
    <s v="India"/>
    <s v="Bangalore"/>
    <s v="Engineer"/>
    <x v="0"/>
    <s v="Fully Meets"/>
    <x v="4"/>
    <n v="114000"/>
  </r>
  <r>
    <n v="2542"/>
    <s v="Koen"/>
    <s v="Flores"/>
    <d v="2023-03-06T00:00:00"/>
    <m/>
    <n v="31"/>
    <x v="1"/>
    <s v="Software Engineer"/>
    <s v="Amanda Nguyen"/>
    <s v="koen.flores@bilearner.com"/>
    <s v="Active"/>
    <n v="1"/>
    <n v="0"/>
    <x v="2"/>
    <s v="Part-Time"/>
    <m/>
    <x v="0"/>
    <x v="7"/>
    <s v="Engineers"/>
    <d v="1984-04-10T00:00:00"/>
    <n v="41"/>
    <s v="Malaysia"/>
    <s v="Johor"/>
    <s v="Engineer"/>
    <x v="1"/>
    <s v="Fully Meets"/>
    <x v="0"/>
    <n v="127975.2"/>
  </r>
  <r>
    <n v="2543"/>
    <s v="Ernest"/>
    <s v="Finley"/>
    <d v="2019-01-30T00:00:00"/>
    <d v="2021-03-22T00:00:00"/>
    <n v="25"/>
    <x v="1"/>
    <s v="Software Engineer"/>
    <s v="Kenneth Berry"/>
    <s v="ernest.finley@bilearner.com"/>
    <s v="Terminated"/>
    <n v="0"/>
    <n v="1"/>
    <x v="1"/>
    <s v="Full-Time"/>
    <s v="Career Opportunity"/>
    <x v="1"/>
    <x v="7"/>
    <s v="General - Con"/>
    <d v="1989-12-16T00:00:00"/>
    <n v="35"/>
    <s v="United Kingdom"/>
    <s v="London"/>
    <s v="Operator"/>
    <x v="1"/>
    <s v="Fully Meets"/>
    <x v="2"/>
    <n v="907400"/>
  </r>
  <r>
    <n v="2544"/>
    <s v="Wade"/>
    <s v="Hernandez"/>
    <d v="2023-05-22T00:00:00"/>
    <d v="2023-07-12T00:00:00"/>
    <n v="1"/>
    <x v="4"/>
    <s v="IT Manager - DB"/>
    <s v="Julie Howard"/>
    <s v="wade.hernandez@bilearner.com"/>
    <s v="Active"/>
    <n v="1"/>
    <n v="0"/>
    <x v="1"/>
    <s v="Temporary"/>
    <m/>
    <x v="0"/>
    <x v="3"/>
    <s v="Splicing"/>
    <d v="1992-01-19T00:00:00"/>
    <n v="33"/>
    <s v="Malaysia"/>
    <s v="Johor"/>
    <s v="Laborer"/>
    <x v="1"/>
    <s v="Fully Meets"/>
    <x v="4"/>
    <n v="702000"/>
  </r>
  <r>
    <n v="2545"/>
    <s v="Odin"/>
    <s v="Key"/>
    <d v="2018-12-22T00:00:00"/>
    <m/>
    <n v="81"/>
    <x v="0"/>
    <s v="IT Manager - DB"/>
    <s v="Michael Whitehead"/>
    <s v="odin.key@bilearner.com"/>
    <s v="Active"/>
    <n v="1"/>
    <n v="0"/>
    <x v="0"/>
    <s v="Full-Time"/>
    <m/>
    <x v="0"/>
    <x v="3"/>
    <s v="Project Management - Con"/>
    <d v="1988-08-10T00:00:00"/>
    <n v="37"/>
    <s v="Singapore"/>
    <s v="Singapore"/>
    <s v="Coordinator"/>
    <x v="1"/>
    <s v="Fully Meets"/>
    <x v="0"/>
    <n v="907400"/>
  </r>
  <r>
    <n v="2546"/>
    <s v="Deven"/>
    <s v="Huff"/>
    <d v="2022-11-08T00:00:00"/>
    <m/>
    <n v="34"/>
    <x v="1"/>
    <s v="IT Director"/>
    <s v="Martin Obrien"/>
    <s v="deven.huff@bilearner.com"/>
    <s v="Active"/>
    <n v="1"/>
    <n v="0"/>
    <x v="2"/>
    <s v="Part-Time"/>
    <m/>
    <x v="0"/>
    <x v="0"/>
    <s v="Finance &amp; Accounting"/>
    <d v="1989-12-23T00:00:00"/>
    <n v="35"/>
    <s v="Malaysia"/>
    <s v="Johor"/>
    <s v="Clerk"/>
    <x v="1"/>
    <s v="Fully Meets"/>
    <x v="0"/>
    <n v="702000"/>
  </r>
  <r>
    <n v="2547"/>
    <s v="Kenna"/>
    <s v="Simon"/>
    <d v="2021-07-03T00:00:00"/>
    <m/>
    <n v="51"/>
    <x v="1"/>
    <s v="Director of Sales"/>
    <s v="Katherine Morgan"/>
    <s v="kenna.simon@bilearner.com"/>
    <s v="Active"/>
    <n v="1"/>
    <n v="0"/>
    <x v="1"/>
    <s v="Temporary"/>
    <m/>
    <x v="0"/>
    <x v="2"/>
    <s v="General - Con"/>
    <d v="1994-12-17T00:00:00"/>
    <n v="30"/>
    <s v="India"/>
    <s v="Mumbai Vikhroli"/>
    <s v="Laborer"/>
    <x v="1"/>
    <s v="Fully Meets"/>
    <x v="0"/>
    <n v="787860"/>
  </r>
  <r>
    <n v="2548"/>
    <s v="Luz"/>
    <s v="Garza"/>
    <d v="2018-11-14T00:00:00"/>
    <d v="2021-07-08T00:00:00"/>
    <n v="31"/>
    <x v="1"/>
    <s v="BI Developer"/>
    <s v="Brittany Johnson"/>
    <s v="luz.garza@bilearner.com"/>
    <s v="Active"/>
    <n v="1"/>
    <n v="0"/>
    <x v="0"/>
    <s v="Temporary"/>
    <m/>
    <x v="0"/>
    <x v="3"/>
    <s v="General - Sga"/>
    <d v="1969-08-04T00:00:00"/>
    <n v="56"/>
    <s v="Luxembourg"/>
    <s v="Luxembourg"/>
    <s v="Manager"/>
    <x v="0"/>
    <s v="Fully Meets"/>
    <x v="4"/>
    <n v="205977.60000000001"/>
  </r>
  <r>
    <n v="2549"/>
    <s v="Tristan"/>
    <s v="Reed"/>
    <d v="2021-09-18T00:00:00"/>
    <m/>
    <n v="48"/>
    <x v="1"/>
    <s v="BI Developer"/>
    <s v="Robert Wilkerson"/>
    <s v="tristan.reed@bilearner.com"/>
    <s v="Active"/>
    <n v="1"/>
    <n v="0"/>
    <x v="0"/>
    <s v="Part-Time"/>
    <m/>
    <x v="0"/>
    <x v="3"/>
    <s v="Field Operations"/>
    <d v="1990-05-21T00:00:00"/>
    <n v="35"/>
    <s v="Singapore"/>
    <s v="Singapore"/>
    <s v="Project Manager"/>
    <x v="0"/>
    <s v="Fully Meets"/>
    <x v="3"/>
    <n v="547788"/>
  </r>
  <r>
    <n v="2550"/>
    <s v="Beckett"/>
    <s v="Beck"/>
    <d v="2020-11-19T00:00:00"/>
    <d v="2021-11-03T00:00:00"/>
    <n v="11"/>
    <x v="3"/>
    <s v="Software Engineering Manager"/>
    <s v="Mark Cole"/>
    <s v="beckett.beck@bilearner.com"/>
    <s v="Active"/>
    <n v="1"/>
    <n v="0"/>
    <x v="0"/>
    <s v="Part-Time"/>
    <m/>
    <x v="0"/>
    <x v="7"/>
    <s v="General - Con"/>
    <d v="1987-05-20T00:00:00"/>
    <n v="38"/>
    <s v="Singapore"/>
    <s v="Singapore"/>
    <s v="Flagger"/>
    <x v="0"/>
    <s v="Fully Meets"/>
    <x v="3"/>
    <n v="114408"/>
  </r>
  <r>
    <n v="2551"/>
    <s v="Coby"/>
    <s v="Giles"/>
    <d v="2023-05-04T00:00:00"/>
    <d v="2023-07-02T00:00:00"/>
    <n v="1"/>
    <x v="4"/>
    <s v="Software Engineer"/>
    <s v="Edwin Chen"/>
    <s v="coby.giles@bilearner.com"/>
    <s v="Active"/>
    <n v="1"/>
    <n v="0"/>
    <x v="1"/>
    <s v="Temporary"/>
    <m/>
    <x v="0"/>
    <x v="7"/>
    <s v="General - Con"/>
    <d v="1972-07-31T00:00:00"/>
    <n v="53"/>
    <s v="United Kingdom"/>
    <s v="London"/>
    <s v="Manager"/>
    <x v="0"/>
    <s v="Fully Meets"/>
    <x v="4"/>
    <n v="470000.4"/>
  </r>
  <r>
    <n v="2552"/>
    <s v="Jalen"/>
    <s v="Jennings"/>
    <d v="2023-01-21T00:00:00"/>
    <m/>
    <n v="32"/>
    <x v="1"/>
    <s v="Software Engineer"/>
    <s v="Nathan Vazquez"/>
    <s v="jalen.jennings@bilearner.com"/>
    <s v="Active"/>
    <n v="1"/>
    <n v="0"/>
    <x v="1"/>
    <s v="Temporary"/>
    <m/>
    <x v="0"/>
    <x v="7"/>
    <s v="Project Management - Con"/>
    <d v="1995-08-29T00:00:00"/>
    <n v="30"/>
    <s v="United Kingdom"/>
    <s v="London"/>
    <s v="Foreman"/>
    <x v="1"/>
    <s v="Fully Meets"/>
    <x v="3"/>
    <n v="401962"/>
  </r>
  <r>
    <n v="2553"/>
    <s v="Ralph"/>
    <s v="Barrera"/>
    <d v="2022-08-19T00:00:00"/>
    <d v="2023-01-18T00:00:00"/>
    <n v="4"/>
    <x v="4"/>
    <s v="IT Manager - DB"/>
    <s v="William Brown"/>
    <s v="ralph.barrera@bilearner.com"/>
    <s v="Active"/>
    <n v="1"/>
    <n v="0"/>
    <x v="0"/>
    <s v="Part-Time"/>
    <m/>
    <x v="0"/>
    <x v="3"/>
    <s v="Aerial"/>
    <d v="1973-02-17T00:00:00"/>
    <n v="52"/>
    <s v="India"/>
    <s v="Mumbai Vikhroli"/>
    <s v="Laborer"/>
    <x v="1"/>
    <s v="Fully Meets"/>
    <x v="2"/>
    <n v="87646"/>
  </r>
  <r>
    <n v="2554"/>
    <s v="Shania"/>
    <s v="Caldwell"/>
    <d v="2022-07-18T00:00:00"/>
    <d v="2023-05-09T00:00:00"/>
    <n v="9"/>
    <x v="3"/>
    <s v="IT Manager - DB"/>
    <s v="Dylan Brown"/>
    <s v="shania.caldwell@bilearner.com"/>
    <s v="Active"/>
    <n v="1"/>
    <n v="0"/>
    <x v="2"/>
    <s v="Full-Time"/>
    <m/>
    <x v="0"/>
    <x v="3"/>
    <s v="General - Eng"/>
    <d v="1988-11-17T00:00:00"/>
    <n v="36"/>
    <s v="Poland"/>
    <s v="Wroclaw"/>
    <s v="Engineer"/>
    <x v="1"/>
    <s v="Fully Meets"/>
    <x v="4"/>
    <n v="96204"/>
  </r>
  <r>
    <n v="2555"/>
    <s v="Colby"/>
    <s v="Horne"/>
    <d v="2019-08-14T00:00:00"/>
    <d v="2021-05-13T00:00:00"/>
    <n v="20"/>
    <x v="2"/>
    <s v="IT Director"/>
    <s v="Victoria Munoz"/>
    <s v="colby.horne@bilearner.com"/>
    <s v="Active"/>
    <n v="1"/>
    <n v="0"/>
    <x v="1"/>
    <s v="Temporary"/>
    <m/>
    <x v="0"/>
    <x v="3"/>
    <s v="Wireless"/>
    <d v="2001-01-27T00:00:00"/>
    <n v="24"/>
    <s v="Poland"/>
    <s v="Warsaw"/>
    <s v="Foreman"/>
    <x v="1"/>
    <s v="Fully Meets"/>
    <x v="2"/>
    <n v="464196"/>
  </r>
  <r>
    <n v="2556"/>
    <s v="Kaiden"/>
    <s v="Cunningham"/>
    <d v="2020-12-10T00:00:00"/>
    <d v="2022-05-30T00:00:00"/>
    <n v="17"/>
    <x v="2"/>
    <s v="Director of Sales"/>
    <s v="John Smith"/>
    <s v="kaiden.cunningham@bilearner.com"/>
    <s v="Active"/>
    <n v="1"/>
    <n v="0"/>
    <x v="2"/>
    <s v="Full-Time"/>
    <m/>
    <x v="0"/>
    <x v="2"/>
    <s v="Project Management - Eng"/>
    <d v="1994-06-30T00:00:00"/>
    <n v="31"/>
    <s v="United Kingdom"/>
    <s v="London"/>
    <s v="Manager"/>
    <x v="1"/>
    <s v="Fully Meets"/>
    <x v="2"/>
    <n v="876864"/>
  </r>
  <r>
    <n v="2557"/>
    <s v="Davion"/>
    <s v="Vasquez"/>
    <d v="2019-09-20T00:00:00"/>
    <m/>
    <n v="72"/>
    <x v="0"/>
    <s v="BI Developer"/>
    <s v="Jo Ruiz"/>
    <s v="davion.vasquez@bilearner.com"/>
    <s v="Active"/>
    <n v="1"/>
    <n v="0"/>
    <x v="1"/>
    <s v="Temporary"/>
    <m/>
    <x v="0"/>
    <x v="3"/>
    <s v="Engineers"/>
    <d v="1997-12-30T00:00:00"/>
    <n v="27"/>
    <s v="Brazil"/>
    <s v="Sao Paulo"/>
    <s v="Engineer"/>
    <x v="0"/>
    <s v="Fully Meets"/>
    <x v="2"/>
    <n v="143509.20000000001"/>
  </r>
  <r>
    <n v="2558"/>
    <s v="Maeve"/>
    <s v="Gordon"/>
    <d v="2021-11-19T00:00:00"/>
    <d v="2021-12-27T00:00:00"/>
    <n v="1"/>
    <x v="4"/>
    <s v="Software Engineering Manager"/>
    <s v="Ernest Jones"/>
    <s v="maeve.gordon@bilearner.com"/>
    <s v="Active"/>
    <n v="1"/>
    <n v="0"/>
    <x v="1"/>
    <s v="Full-Time"/>
    <m/>
    <x v="0"/>
    <x v="7"/>
    <s v="Field Operations"/>
    <d v="1990-07-16T00:00:00"/>
    <n v="35"/>
    <s v="Hong Kong"/>
    <s v="Hong Kong"/>
    <s v="Operator"/>
    <x v="0"/>
    <s v="Fully Meets"/>
    <x v="0"/>
    <n v="96000"/>
  </r>
  <r>
    <n v="2559"/>
    <s v="Monserrat"/>
    <s v="Ferguson"/>
    <d v="2022-04-29T00:00:00"/>
    <m/>
    <n v="41"/>
    <x v="1"/>
    <s v="Software Engineer"/>
    <s v="James Gibson"/>
    <s v="monserrat.ferguson@bilearner.com"/>
    <s v="Active"/>
    <n v="1"/>
    <n v="0"/>
    <x v="2"/>
    <s v="Full-Time"/>
    <m/>
    <x v="0"/>
    <x v="7"/>
    <s v="Field Operations"/>
    <d v="1996-04-27T00:00:00"/>
    <n v="29"/>
    <s v="Cyprus"/>
    <s v="Limassol"/>
    <s v="Technician"/>
    <x v="1"/>
    <s v="Fully Meets"/>
    <x v="4"/>
    <n v="47907"/>
  </r>
  <r>
    <n v="2560"/>
    <s v="Nathan"/>
    <s v="Schmitt"/>
    <d v="2021-06-30T00:00:00"/>
    <d v="2021-07-28T00:00:00"/>
    <n v="0"/>
    <x v="4"/>
    <s v="IT Manager - Infra"/>
    <s v="Sarah Campbell"/>
    <s v="nathan.schmitt@bilearner.com"/>
    <s v="Active"/>
    <n v="1"/>
    <n v="0"/>
    <x v="2"/>
    <s v="Part-Time"/>
    <m/>
    <x v="0"/>
    <x v="3"/>
    <s v="Field Operations"/>
    <d v="1996-06-28T00:00:00"/>
    <n v="29"/>
    <s v="India"/>
    <s v="Mumbai Vikhroli"/>
    <s v="Vp"/>
    <x v="1"/>
    <s v="Fully Meets"/>
    <x v="0"/>
    <n v="224507"/>
  </r>
  <r>
    <n v="2561"/>
    <s v="Ashly"/>
    <s v="Mullen"/>
    <d v="2021-07-15T00:00:00"/>
    <m/>
    <n v="50"/>
    <x v="1"/>
    <s v="IT Manager - DB"/>
    <s v="Melody Walker"/>
    <s v="ashly.mullen@bilearner.com"/>
    <s v="Active"/>
    <n v="1"/>
    <n v="0"/>
    <x v="0"/>
    <s v="Temporary"/>
    <m/>
    <x v="0"/>
    <x v="3"/>
    <s v="General - Con"/>
    <d v="1990-02-24T00:00:00"/>
    <n v="35"/>
    <s v="Hong Kong"/>
    <s v="Hong Kong"/>
    <s v="Laborer"/>
    <x v="1"/>
    <s v="Fully Meets"/>
    <x v="2"/>
    <n v="821604"/>
  </r>
  <r>
    <n v="2562"/>
    <s v="Angelique"/>
    <s v="Cochran"/>
    <d v="2021-04-12T00:00:00"/>
    <d v="2023-03-06T00:00:00"/>
    <n v="22"/>
    <x v="2"/>
    <s v="IT Manager - DB"/>
    <s v="Benjamin Mcdonald"/>
    <s v="angelique.cochran@bilearner.com"/>
    <s v="Active"/>
    <n v="1"/>
    <n v="0"/>
    <x v="0"/>
    <s v="Full-Time"/>
    <m/>
    <x v="0"/>
    <x v="3"/>
    <s v="Field Operations"/>
    <d v="1985-11-02T00:00:00"/>
    <n v="39"/>
    <s v="Mauritius"/>
    <s v="Mauritius"/>
    <s v="Technician"/>
    <x v="1"/>
    <s v="Fully Meets"/>
    <x v="0"/>
    <n v="431148"/>
  </r>
  <r>
    <n v="2563"/>
    <s v="Kenny"/>
    <s v="Rojas"/>
    <d v="2020-12-08T00:00:00"/>
    <m/>
    <n v="57"/>
    <x v="1"/>
    <s v="IT Director"/>
    <s v="Sean Gonzalez"/>
    <s v="kenny.rojas@bilearner.com"/>
    <s v="Active"/>
    <n v="1"/>
    <n v="0"/>
    <x v="0"/>
    <s v="Temporary"/>
    <m/>
    <x v="0"/>
    <x v="3"/>
    <s v="Fielders"/>
    <d v="1992-10-20T00:00:00"/>
    <n v="32"/>
    <s v="India"/>
    <s v="Mumbai Vikhroli"/>
    <s v="Engineer"/>
    <x v="1"/>
    <s v="Fully Meets"/>
    <x v="2"/>
    <n v="702000"/>
  </r>
  <r>
    <n v="2564"/>
    <s v="Deandre"/>
    <s v="Oneal"/>
    <d v="2019-10-31T00:00:00"/>
    <d v="2020-03-01T00:00:00"/>
    <n v="4"/>
    <x v="4"/>
    <s v="Director of Sales"/>
    <s v="Brian Mueller"/>
    <s v="deandre.oneal@bilearner.com"/>
    <s v="Active"/>
    <n v="1"/>
    <n v="0"/>
    <x v="0"/>
    <s v="Full-Time"/>
    <m/>
    <x v="0"/>
    <x v="2"/>
    <s v="General - Con"/>
    <d v="1986-07-04T00:00:00"/>
    <n v="39"/>
    <s v="Singapore"/>
    <s v="Singapore"/>
    <s v="Flagger"/>
    <x v="1"/>
    <s v="Fully Meets"/>
    <x v="4"/>
    <n v="77400"/>
  </r>
  <r>
    <n v="2565"/>
    <s v="Adison"/>
    <s v="Huerta"/>
    <d v="2020-01-22T00:00:00"/>
    <m/>
    <n v="68"/>
    <x v="0"/>
    <s v="BI Developer"/>
    <s v="Jeffrey Duran"/>
    <s v="adison.huerta@bilearner.com"/>
    <s v="Active"/>
    <n v="1"/>
    <n v="0"/>
    <x v="0"/>
    <s v="Temporary"/>
    <m/>
    <x v="0"/>
    <x v="3"/>
    <s v="Field Operations"/>
    <d v="1982-05-03T00:00:00"/>
    <n v="43"/>
    <s v="Brazil"/>
    <s v="Sao Paulo"/>
    <s v="Technician"/>
    <x v="0"/>
    <s v="Fully Meets"/>
    <x v="2"/>
    <n v="116000"/>
  </r>
  <r>
    <n v="2566"/>
    <s v="Elisabeth"/>
    <s v="Bradley"/>
    <d v="2022-09-20T00:00:00"/>
    <m/>
    <n v="36"/>
    <x v="1"/>
    <s v="Software Engineering Manager"/>
    <s v="Erica Lawrence"/>
    <s v="elisabeth.bradley@bilearner.com"/>
    <s v="Active"/>
    <n v="1"/>
    <n v="0"/>
    <x v="1"/>
    <s v="Full-Time"/>
    <m/>
    <x v="0"/>
    <x v="7"/>
    <s v="General - Con"/>
    <d v="1991-02-01T00:00:00"/>
    <n v="34"/>
    <s v="Luxembourg"/>
    <s v="Luxembourg"/>
    <s v="Coordinator"/>
    <x v="1"/>
    <s v="Fully Meets"/>
    <x v="2"/>
    <n v="772200"/>
  </r>
  <r>
    <n v="2567"/>
    <s v="Sylvia"/>
    <s v="Price"/>
    <d v="2022-12-22T00:00:00"/>
    <d v="2023-07-26T00:00:00"/>
    <n v="7"/>
    <x v="3"/>
    <s v="IT Manager - Infra"/>
    <s v="Christy Cunningham"/>
    <s v="sylvia.price@bilearner.com"/>
    <s v="Active"/>
    <n v="1"/>
    <n v="0"/>
    <x v="1"/>
    <s v="Part-Time"/>
    <m/>
    <x v="0"/>
    <x v="3"/>
    <s v="Field Operations"/>
    <d v="1995-09-06T00:00:00"/>
    <n v="30"/>
    <s v="India"/>
    <s v="Mumbai Vikhroli"/>
    <s v="Foreman"/>
    <x v="1"/>
    <s v="Fully Meets"/>
    <x v="3"/>
    <n v="74727"/>
  </r>
  <r>
    <n v="2568"/>
    <s v="Eden"/>
    <s v="Choi"/>
    <d v="2019-03-12T00:00:00"/>
    <m/>
    <n v="78"/>
    <x v="0"/>
    <s v="IT Manager - DB"/>
    <s v="Mr. David Booth"/>
    <s v="eden.choi@bilearner.com"/>
    <s v="Active"/>
    <n v="1"/>
    <n v="0"/>
    <x v="1"/>
    <s v="Full-Time"/>
    <m/>
    <x v="0"/>
    <x v="3"/>
    <s v="Aerial"/>
    <d v="1971-06-04T00:00:00"/>
    <n v="54"/>
    <s v="Hong Kong"/>
    <s v="Hong Kong"/>
    <s v="Lineman"/>
    <x v="1"/>
    <s v="Fully Meets"/>
    <x v="0"/>
    <n v="64557.09"/>
  </r>
  <r>
    <n v="2569"/>
    <s v="Emerson"/>
    <s v="Grimes"/>
    <d v="2021-10-07T00:00:00"/>
    <d v="2021-12-31T00:00:00"/>
    <n v="2"/>
    <x v="4"/>
    <s v="IT Manager - DB"/>
    <s v="Mrs. Debra Flynn"/>
    <s v="emerson.grimes@bilearner.com"/>
    <s v="Active"/>
    <n v="1"/>
    <n v="0"/>
    <x v="1"/>
    <s v="Temporary"/>
    <m/>
    <x v="0"/>
    <x v="3"/>
    <s v="General - Con"/>
    <d v="1987-07-17T00:00:00"/>
    <n v="38"/>
    <s v="India"/>
    <s v="Indore"/>
    <s v="Laborer"/>
    <x v="1"/>
    <s v="Fully Meets"/>
    <x v="2"/>
    <n v="221331.8"/>
  </r>
  <r>
    <n v="2570"/>
    <s v="Ayden"/>
    <s v="Wu"/>
    <d v="2019-06-16T00:00:00"/>
    <d v="2023-05-21T00:00:00"/>
    <n v="47"/>
    <x v="1"/>
    <s v="IT Director"/>
    <s v="Tamara Adkins"/>
    <s v="ayden.wu@bilearner.com"/>
    <s v="Active"/>
    <n v="1"/>
    <n v="0"/>
    <x v="0"/>
    <s v="Full-Time"/>
    <m/>
    <x v="0"/>
    <x v="3"/>
    <s v="Field Operations"/>
    <d v="1996-08-08T00:00:00"/>
    <n v="29"/>
    <s v="Hong Kong"/>
    <s v="Hong Kong"/>
    <s v="Laborer"/>
    <x v="1"/>
    <s v="Fully Meets"/>
    <x v="0"/>
    <n v="89372"/>
  </r>
  <r>
    <n v="2571"/>
    <s v="Hayley"/>
    <s v="Keller"/>
    <d v="2021-03-17T00:00:00"/>
    <d v="2022-09-08T00:00:00"/>
    <n v="17"/>
    <x v="2"/>
    <s v="BI Director"/>
    <s v="Megan Hart"/>
    <s v="hayley.keller@bilearner.com"/>
    <s v="Active"/>
    <n v="1"/>
    <n v="0"/>
    <x v="2"/>
    <s v="Full-Time"/>
    <m/>
    <x v="0"/>
    <x v="3"/>
    <s v="Field Operations"/>
    <d v="1997-06-20T00:00:00"/>
    <n v="28"/>
    <s v="India"/>
    <s v="Mumbai Vikhroli"/>
    <s v="Technician"/>
    <x v="0"/>
    <s v="Fully Meets"/>
    <x v="2"/>
    <n v="126000"/>
  </r>
  <r>
    <n v="2572"/>
    <s v="Alannah"/>
    <s v="Rivas"/>
    <d v="2022-08-07T00:00:00"/>
    <d v="2023-04-26T00:00:00"/>
    <n v="8"/>
    <x v="3"/>
    <s v="BI Developer"/>
    <s v="Stacy Lopez"/>
    <s v="alannah.rivas@bilearner.com"/>
    <s v="Active"/>
    <n v="1"/>
    <n v="0"/>
    <x v="0"/>
    <s v="Temporary"/>
    <m/>
    <x v="0"/>
    <x v="3"/>
    <s v="Engineers"/>
    <d v="1996-04-11T00:00:00"/>
    <n v="29"/>
    <s v="Hong Kong"/>
    <s v="Hong Kong"/>
    <s v="Technician"/>
    <x v="1"/>
    <s v="Fully Meets"/>
    <x v="0"/>
    <n v="108000"/>
  </r>
  <r>
    <n v="2573"/>
    <s v="Jessica"/>
    <s v="Bunbury"/>
    <d v="2020-01-17T00:00:00"/>
    <d v="2023-02-28T00:00:00"/>
    <n v="37"/>
    <x v="1"/>
    <s v="Area Sales Manager"/>
    <s v="Keith Adams"/>
    <s v="jessica.bunbury@bilearner.com"/>
    <s v="Terminated"/>
    <n v="0"/>
    <n v="1"/>
    <x v="0"/>
    <s v="Temporary"/>
    <s v="Early release of contract"/>
    <x v="2"/>
    <x v="2"/>
    <s v="Field Operations"/>
    <d v="1997-03-13T00:00:00"/>
    <n v="28"/>
    <s v="India"/>
    <s v="Mumbai Vikhroli"/>
    <s v="Laborer"/>
    <x v="0"/>
    <s v="Fully Meets"/>
    <x v="0"/>
    <n v="111840"/>
  </r>
  <r>
    <n v="2574"/>
    <s v="Giovanni"/>
    <s v="Leruth"/>
    <d v="2022-06-11T00:00:00"/>
    <d v="2023-02-20T00:00:00"/>
    <n v="8"/>
    <x v="3"/>
    <s v="Area Sales Manager"/>
    <s v="Travis Davenport"/>
    <s v="giovanni.leruth@bilearner.com"/>
    <s v="Active"/>
    <n v="1"/>
    <n v="0"/>
    <x v="1"/>
    <s v="Full-Time"/>
    <m/>
    <x v="0"/>
    <x v="2"/>
    <s v="Billable Consultants"/>
    <d v="1991-04-15T00:00:00"/>
    <n v="34"/>
    <s v="Germany"/>
    <s v="Cologne"/>
    <s v="Engineer"/>
    <x v="1"/>
    <s v="Fully Meets"/>
    <x v="2"/>
    <n v="94536"/>
  </r>
  <r>
    <n v="2575"/>
    <s v="Ricardo"/>
    <s v="Gonzales"/>
    <d v="2021-03-03T00:00:00"/>
    <d v="2023-01-30T00:00:00"/>
    <n v="22"/>
    <x v="2"/>
    <s v="Area Sales Manager"/>
    <s v="Patricia Norris"/>
    <s v="ricardo.gonzales@bilearner.com"/>
    <s v="Active"/>
    <n v="1"/>
    <n v="0"/>
    <x v="0"/>
    <s v="Temporary"/>
    <m/>
    <x v="0"/>
    <x v="2"/>
    <s v="Splicing"/>
    <d v="1993-04-11T00:00:00"/>
    <n v="32"/>
    <s v="Germany"/>
    <s v="Hamburg"/>
    <s v="Splicer"/>
    <x v="1"/>
    <s v="Fully Meets"/>
    <x v="0"/>
    <n v="147348"/>
  </r>
  <r>
    <n v="2576"/>
    <s v="Caitrin"/>
    <s v="Strong"/>
    <d v="2020-04-16T00:00:00"/>
    <d v="2021-03-15T00:00:00"/>
    <n v="10"/>
    <x v="3"/>
    <s v="Area Sales Manager"/>
    <s v="Patrick Patterson"/>
    <s v="caitrin.strong@bilearner.com"/>
    <s v="Active"/>
    <n v="1"/>
    <n v="0"/>
    <x v="0"/>
    <s v="Part-Time"/>
    <m/>
    <x v="0"/>
    <x v="2"/>
    <s v="General - Sga"/>
    <d v="1982-08-06T00:00:00"/>
    <n v="43"/>
    <s v="Jersey"/>
    <s v="Jersey"/>
    <s v="Supervisor"/>
    <x v="0"/>
    <s v="Fully Meets"/>
    <x v="4"/>
    <n v="150373.32999999999"/>
  </r>
  <r>
    <n v="2577"/>
    <s v="Jenna"/>
    <s v="Dietrich"/>
    <d v="2022-09-22T00:00:00"/>
    <d v="2023-01-28T00:00:00"/>
    <n v="4"/>
    <x v="4"/>
    <s v="Area Sales Manager"/>
    <s v="Mrs. Stephanie Forbes"/>
    <s v="jenna.dietrich@bilearner.com"/>
    <s v="Active"/>
    <n v="1"/>
    <n v="0"/>
    <x v="1"/>
    <s v="Temporary"/>
    <m/>
    <x v="0"/>
    <x v="2"/>
    <s v="Wireline Construction"/>
    <d v="1997-11-19T00:00:00"/>
    <n v="27"/>
    <s v="Germany"/>
    <s v="Frankfurt"/>
    <s v="Lineman"/>
    <x v="0"/>
    <s v="Fully Meets"/>
    <x v="2"/>
    <n v="104400"/>
  </r>
  <r>
    <n v="2578"/>
    <s v="Michelle"/>
    <s v="Carter"/>
    <d v="2023-05-30T00:00:00"/>
    <m/>
    <n v="28"/>
    <x v="1"/>
    <s v="Area Sales Manager"/>
    <s v="Jon Estes"/>
    <s v="michelle.carter@bilearner.com"/>
    <s v="Active"/>
    <n v="1"/>
    <n v="0"/>
    <x v="2"/>
    <s v="Full-Time"/>
    <m/>
    <x v="0"/>
    <x v="2"/>
    <s v="Shop (Fleet)"/>
    <d v="1997-07-31T00:00:00"/>
    <n v="28"/>
    <s v="Poland"/>
    <s v="Warsaw"/>
    <s v="Assistant"/>
    <x v="0"/>
    <s v="Fully Meets"/>
    <x v="3"/>
    <n v="975216"/>
  </r>
  <r>
    <n v="2579"/>
    <s v="Jackie"/>
    <s v="Valentin"/>
    <d v="2021-01-14T00:00:00"/>
    <m/>
    <n v="56"/>
    <x v="1"/>
    <s v="Area Sales Manager"/>
    <s v="Julia Moss"/>
    <s v="jackie.valentin@bilearner.com"/>
    <s v="Active"/>
    <n v="1"/>
    <n v="0"/>
    <x v="1"/>
    <s v="Full-Time"/>
    <m/>
    <x v="0"/>
    <x v="2"/>
    <s v="General - Eng"/>
    <d v="1990-10-10T00:00:00"/>
    <n v="34"/>
    <s v="Poland"/>
    <s v="Warsaw"/>
    <s v="Administrative"/>
    <x v="0"/>
    <s v="Fully Meets"/>
    <x v="2"/>
    <n v="100800"/>
  </r>
  <r>
    <n v="2580"/>
    <s v="Alfred"/>
    <s v="Digitale"/>
    <d v="2020-04-29T00:00:00"/>
    <d v="2021-10-20T00:00:00"/>
    <n v="17"/>
    <x v="2"/>
    <s v="Area Sales Manager"/>
    <s v="Nathan Kelly"/>
    <s v="alfred.digitale@bilearner.com"/>
    <s v="Active"/>
    <n v="1"/>
    <n v="0"/>
    <x v="1"/>
    <s v="Part-Time"/>
    <m/>
    <x v="0"/>
    <x v="0"/>
    <s v="Finance &amp; Accounting"/>
    <d v="1994-07-18T00:00:00"/>
    <n v="31"/>
    <s v="Luxembourg"/>
    <s v="Luxembourg"/>
    <s v="Administration"/>
    <x v="1"/>
    <s v="Fully Meets"/>
    <x v="2"/>
    <n v="150000"/>
  </r>
  <r>
    <n v="2581"/>
    <s v="Howard"/>
    <s v="Mullaney"/>
    <d v="2021-07-07T00:00:00"/>
    <m/>
    <n v="50"/>
    <x v="1"/>
    <s v="Area Sales Manager"/>
    <s v="Nina Scott"/>
    <s v="howard.mullaney@bilearner.com"/>
    <s v="Active"/>
    <n v="1"/>
    <n v="0"/>
    <x v="1"/>
    <s v="Full-Time"/>
    <m/>
    <x v="0"/>
    <x v="2"/>
    <s v="Field Operations"/>
    <d v="1995-07-19T00:00:00"/>
    <n v="30"/>
    <s v="Netherlands"/>
    <s v="Amsterdam"/>
    <s v="Laborer"/>
    <x v="1"/>
    <s v="Fully Meets"/>
    <x v="4"/>
    <n v="132000"/>
  </r>
  <r>
    <n v="2582"/>
    <s v="Whitney"/>
    <s v="Gill"/>
    <d v="2020-07-28T00:00:00"/>
    <m/>
    <n v="62"/>
    <x v="0"/>
    <s v="Area Sales Manager"/>
    <s v="John Hunter"/>
    <s v="whitney.gill@bilearner.com"/>
    <s v="Active"/>
    <n v="1"/>
    <n v="0"/>
    <x v="2"/>
    <s v="Temporary"/>
    <m/>
    <x v="0"/>
    <x v="2"/>
    <s v="Wireline Construction"/>
    <d v="1966-09-09T00:00:00"/>
    <n v="59"/>
    <s v="Cayman Islands"/>
    <s v="Cayman"/>
    <s v="Laborer"/>
    <x v="0"/>
    <s v="Fully Meets"/>
    <x v="4"/>
    <n v="103212"/>
  </r>
  <r>
    <n v="2583"/>
    <s v="Gerry"/>
    <s v="Friedman"/>
    <d v="2020-09-16T00:00:00"/>
    <m/>
    <n v="60"/>
    <x v="0"/>
    <s v="Area Sales Manager"/>
    <s v="Raymond Fields"/>
    <s v="gerry.friedman@bilearner.com"/>
    <s v="Active"/>
    <n v="1"/>
    <n v="0"/>
    <x v="0"/>
    <s v="Temporary"/>
    <m/>
    <x v="0"/>
    <x v="2"/>
    <s v="Engineers"/>
    <d v="1991-06-02T00:00:00"/>
    <n v="34"/>
    <s v="India"/>
    <s v="Indore"/>
    <s v="Project Manager"/>
    <x v="1"/>
    <s v="Fully Meets"/>
    <x v="3"/>
    <n v="28350"/>
  </r>
  <r>
    <n v="2584"/>
    <s v="Noah"/>
    <s v="Villanueva"/>
    <d v="2023-04-23T00:00:00"/>
    <m/>
    <n v="29"/>
    <x v="1"/>
    <s v="Area Sales Manager"/>
    <s v="Samuel Reyes"/>
    <s v="noah.villanueva@bilearner.com"/>
    <s v="Active"/>
    <n v="1"/>
    <n v="0"/>
    <x v="2"/>
    <s v="Part-Time"/>
    <m/>
    <x v="0"/>
    <x v="2"/>
    <s v="Engineers"/>
    <d v="1996-02-22T00:00:00"/>
    <n v="29"/>
    <s v="Singapore"/>
    <s v="Singapore"/>
    <s v="Engineer"/>
    <x v="1"/>
    <s v="Fully Meets"/>
    <x v="0"/>
    <n v="527780.4"/>
  </r>
  <r>
    <n v="2585"/>
    <s v="Mike"/>
    <s v="Guilianno"/>
    <d v="2021-06-04T00:00:00"/>
    <m/>
    <n v="52"/>
    <x v="1"/>
    <s v="Area Sales Manager"/>
    <s v="Martha Stone"/>
    <s v="mike.guilianno@bilearner.com"/>
    <s v="Active"/>
    <n v="1"/>
    <n v="0"/>
    <x v="0"/>
    <s v="Temporary"/>
    <m/>
    <x v="0"/>
    <x v="2"/>
    <s v="General - Con"/>
    <d v="1985-04-14T00:00:00"/>
    <n v="40"/>
    <s v="Cyprus"/>
    <s v="Limassol"/>
    <s v="Laborer"/>
    <x v="1"/>
    <s v="Fully Meets"/>
    <x v="2"/>
    <n v="77562"/>
  </r>
  <r>
    <n v="2586"/>
    <s v="Travis"/>
    <s v="Ozark"/>
    <d v="2020-04-15T00:00:00"/>
    <m/>
    <n v="65"/>
    <x v="0"/>
    <s v="Area Sales Manager"/>
    <s v="Joshua Campbell"/>
    <s v="travis.ozark@bilearner.com"/>
    <s v="Active"/>
    <n v="1"/>
    <n v="0"/>
    <x v="1"/>
    <s v="Temporary"/>
    <m/>
    <x v="0"/>
    <x v="2"/>
    <s v="Field Operations"/>
    <d v="1996-02-10T00:00:00"/>
    <n v="29"/>
    <s v="Mauritius"/>
    <s v="Mauritius"/>
    <s v="Laborer"/>
    <x v="1"/>
    <s v="Fully Meets"/>
    <x v="0"/>
    <n v="563213.76"/>
  </r>
  <r>
    <n v="2587"/>
    <s v="Rylee"/>
    <s v="Frye"/>
    <d v="2019-09-04T00:00:00"/>
    <d v="2020-04-13T00:00:00"/>
    <n v="7"/>
    <x v="3"/>
    <s v="Area Sales Manager"/>
    <s v="Ashley Phillips"/>
    <s v="rylee.frye@bilearner.com"/>
    <s v="Active"/>
    <n v="1"/>
    <n v="0"/>
    <x v="1"/>
    <s v="Part-Time"/>
    <m/>
    <x v="0"/>
    <x v="2"/>
    <s v="Field Operations"/>
    <d v="1988-03-18T00:00:00"/>
    <n v="37"/>
    <s v="Singapore"/>
    <s v="Singapore"/>
    <s v="Technician"/>
    <x v="1"/>
    <s v="Fully Meets"/>
    <x v="3"/>
    <n v="35407"/>
  </r>
  <r>
    <n v="2588"/>
    <s v="Callum"/>
    <s v="Ford"/>
    <d v="2020-08-18T00:00:00"/>
    <m/>
    <n v="61"/>
    <x v="0"/>
    <s v="Area Sales Manager"/>
    <s v="Joshua Mccoy"/>
    <s v="callum.ford@bilearner.com"/>
    <s v="Active"/>
    <n v="1"/>
    <n v="0"/>
    <x v="1"/>
    <s v="Full-Time"/>
    <m/>
    <x v="0"/>
    <x v="2"/>
    <s v="Field Operations"/>
    <d v="1997-07-10T00:00:00"/>
    <n v="28"/>
    <s v="China"/>
    <s v="Foshan"/>
    <s v="Laborer"/>
    <x v="1"/>
    <s v="Fully Meets"/>
    <x v="3"/>
    <n v="650000"/>
  </r>
  <r>
    <n v="2589"/>
    <s v="Jabari"/>
    <s v="Frank"/>
    <d v="2020-12-05T00:00:00"/>
    <m/>
    <n v="58"/>
    <x v="1"/>
    <s v="Area Sales Manager"/>
    <s v="Timothy Brown"/>
    <s v="jabari.frank@bilearner.com"/>
    <s v="Active"/>
    <n v="1"/>
    <n v="0"/>
    <x v="0"/>
    <s v="Temporary"/>
    <m/>
    <x v="0"/>
    <x v="2"/>
    <s v="Fielders"/>
    <d v="1997-12-03T00:00:00"/>
    <n v="27"/>
    <s v="China"/>
    <s v="Foshan"/>
    <s v="Engineer"/>
    <x v="1"/>
    <s v="Fully Meets"/>
    <x v="3"/>
    <n v="632472"/>
  </r>
  <r>
    <n v="2590"/>
    <s v="Stephanie"/>
    <s v="Wilkinson"/>
    <d v="2023-01-13T00:00:00"/>
    <d v="2023-02-12T00:00:00"/>
    <n v="0"/>
    <x v="4"/>
    <s v="Area Sales Manager"/>
    <s v="Nancy Mccarthy"/>
    <s v="stephanie.wilkinson@bilearner.com"/>
    <s v="Active"/>
    <n v="1"/>
    <n v="0"/>
    <x v="2"/>
    <s v="Full-Time"/>
    <m/>
    <x v="0"/>
    <x v="2"/>
    <s v="Engineers"/>
    <d v="1991-08-18T00:00:00"/>
    <n v="34"/>
    <s v="China"/>
    <s v="Foshan"/>
    <s v="Engineer"/>
    <x v="1"/>
    <s v="Fully Meets"/>
    <x v="3"/>
    <n v="180360"/>
  </r>
  <r>
    <n v="2591"/>
    <s v="Cruz"/>
    <s v="Arellano"/>
    <d v="2019-09-17T00:00:00"/>
    <m/>
    <n v="72"/>
    <x v="0"/>
    <s v="Area Sales Manager"/>
    <s v="Patricia Martinez"/>
    <s v="cruz.arellano@bilearner.com"/>
    <s v="Active"/>
    <n v="1"/>
    <n v="0"/>
    <x v="1"/>
    <s v="Full-Time"/>
    <m/>
    <x v="0"/>
    <x v="2"/>
    <s v="General - Con"/>
    <d v="1997-07-16T00:00:00"/>
    <n v="28"/>
    <s v="Mauritius"/>
    <s v="Mauritius"/>
    <s v="Laborer"/>
    <x v="1"/>
    <s v="Fully Meets"/>
    <x v="0"/>
    <n v="53040"/>
  </r>
  <r>
    <n v="2592"/>
    <s v="Rubi"/>
    <s v="Shields"/>
    <d v="2020-10-15T00:00:00"/>
    <m/>
    <n v="59"/>
    <x v="1"/>
    <s v="Area Sales Manager"/>
    <s v="Martin Shelton"/>
    <s v="rubi.shields@bilearner.com"/>
    <s v="Active"/>
    <n v="1"/>
    <n v="0"/>
    <x v="0"/>
    <s v="Part-Time"/>
    <m/>
    <x v="0"/>
    <x v="2"/>
    <s v="Field Operations"/>
    <d v="1995-10-27T00:00:00"/>
    <n v="29"/>
    <s v="Hong Kong"/>
    <s v="Hong Kong"/>
    <s v="Splicer"/>
    <x v="1"/>
    <s v="Fully Meets"/>
    <x v="2"/>
    <n v="64450"/>
  </r>
  <r>
    <n v="2593"/>
    <s v="Sage"/>
    <s v="Booker"/>
    <d v="2018-12-01T00:00:00"/>
    <d v="2021-06-23T00:00:00"/>
    <n v="30"/>
    <x v="1"/>
    <s v="Area Sales Manager"/>
    <s v="Kimberly Lee"/>
    <s v="sage.booker@bilearner.com"/>
    <s v="Active"/>
    <n v="1"/>
    <n v="0"/>
    <x v="0"/>
    <s v="Temporary"/>
    <m/>
    <x v="0"/>
    <x v="2"/>
    <s v="General - Con"/>
    <d v="1988-09-13T00:00:00"/>
    <n v="37"/>
    <s v="Jersey"/>
    <s v="Jersey"/>
    <s v="Laborer"/>
    <x v="1"/>
    <s v="Fully Meets"/>
    <x v="4"/>
    <n v="90476"/>
  </r>
  <r>
    <n v="2594"/>
    <s v="Aileen"/>
    <s v="Wright"/>
    <d v="2023-07-24T00:00:00"/>
    <m/>
    <n v="26"/>
    <x v="1"/>
    <s v="Area Sales Manager"/>
    <s v="Nathan Silva"/>
    <s v="aileen.wright@bilearner.com"/>
    <s v="Active"/>
    <n v="1"/>
    <n v="0"/>
    <x v="2"/>
    <s v="Temporary"/>
    <m/>
    <x v="0"/>
    <x v="2"/>
    <s v="Fielders"/>
    <d v="1982-07-23T00:00:00"/>
    <n v="43"/>
    <s v="India"/>
    <s v="Indore"/>
    <s v="Engineer"/>
    <x v="1"/>
    <s v="Fully Meets"/>
    <x v="4"/>
    <n v="401514"/>
  </r>
  <r>
    <n v="2595"/>
    <s v="Karly"/>
    <s v="Ho"/>
    <d v="2019-10-08T00:00:00"/>
    <m/>
    <n v="71"/>
    <x v="0"/>
    <s v="Area Sales Manager"/>
    <s v="Julie Young"/>
    <s v="karly.ho@bilearner.com"/>
    <s v="Active"/>
    <n v="1"/>
    <n v="0"/>
    <x v="2"/>
    <s v="Full-Time"/>
    <m/>
    <x v="0"/>
    <x v="2"/>
    <s v="Aerial"/>
    <d v="1995-02-12T00:00:00"/>
    <n v="30"/>
    <s v="Hong Kong"/>
    <s v="Hong Kong"/>
    <s v="Administrator"/>
    <x v="1"/>
    <s v="Fully Meets"/>
    <x v="0"/>
    <n v="1168527.6000000001"/>
  </r>
  <r>
    <n v="2596"/>
    <s v="Thaddeus"/>
    <s v="Lutz"/>
    <d v="2021-10-16T00:00:00"/>
    <d v="2022-05-04T00:00:00"/>
    <n v="6"/>
    <x v="3"/>
    <s v="Area Sales Manager"/>
    <s v="Katelyn Kramer"/>
    <s v="thaddeus.lutz@bilearner.com"/>
    <s v="Active"/>
    <n v="1"/>
    <n v="0"/>
    <x v="0"/>
    <s v="Full-Time"/>
    <m/>
    <x v="0"/>
    <x v="2"/>
    <s v="Corp Operations"/>
    <d v="1993-04-04T00:00:00"/>
    <n v="32"/>
    <s v="India"/>
    <s v="Mumbai Vikhroli"/>
    <s v="Administrative"/>
    <x v="1"/>
    <s v="Fully Meets"/>
    <x v="2"/>
    <n v="536568"/>
  </r>
  <r>
    <n v="2597"/>
    <s v="Layla"/>
    <s v="Kane"/>
    <d v="2020-04-03T00:00:00"/>
    <m/>
    <n v="66"/>
    <x v="0"/>
    <s v="Area Sales Manager"/>
    <s v="Mrs. Deanna Cooper"/>
    <s v="layla.kane@bilearner.com"/>
    <s v="Active"/>
    <n v="1"/>
    <n v="0"/>
    <x v="0"/>
    <s v="Full-Time"/>
    <m/>
    <x v="0"/>
    <x v="2"/>
    <s v="Field Operations"/>
    <d v="1993-01-21T00:00:00"/>
    <n v="32"/>
    <s v="Singapore"/>
    <s v="Singapore"/>
    <s v="Technician"/>
    <x v="1"/>
    <s v="Fully Meets"/>
    <x v="2"/>
    <n v="383232"/>
  </r>
  <r>
    <n v="2598"/>
    <s v="Yesenia"/>
    <s v="Payne"/>
    <d v="2020-01-08T00:00:00"/>
    <m/>
    <n v="68"/>
    <x v="0"/>
    <s v="Area Sales Manager"/>
    <s v="Brian Scott"/>
    <s v="yesenia.payne@bilearner.com"/>
    <s v="Active"/>
    <n v="1"/>
    <n v="0"/>
    <x v="2"/>
    <s v="Temporary"/>
    <m/>
    <x v="0"/>
    <x v="2"/>
    <s v="General - Con"/>
    <d v="1988-09-15T00:00:00"/>
    <n v="37"/>
    <s v="Singapore"/>
    <s v="Singapore"/>
    <s v="Splicer"/>
    <x v="1"/>
    <s v="Fully Meets"/>
    <x v="0"/>
    <n v="120000"/>
  </r>
  <r>
    <n v="2599"/>
    <s v="Jase"/>
    <s v="Waters"/>
    <d v="2022-03-27T00:00:00"/>
    <d v="2023-06-14T00:00:00"/>
    <n v="14"/>
    <x v="2"/>
    <s v="Administrative Assistant"/>
    <s v="Michaela Jones"/>
    <s v="jase.waters@bilearner.com"/>
    <s v="Active"/>
    <n v="1"/>
    <n v="0"/>
    <x v="0"/>
    <s v="Temporary"/>
    <m/>
    <x v="0"/>
    <x v="2"/>
    <s v="Yard (Material Handling)"/>
    <d v="1994-07-28T00:00:00"/>
    <n v="31"/>
    <s v="United Kingdom"/>
    <s v="London"/>
    <s v="Runner"/>
    <x v="0"/>
    <s v="Fully Meets"/>
    <x v="2"/>
    <n v="743885.04"/>
  </r>
  <r>
    <n v="2600"/>
    <s v="Thomas"/>
    <s v="Sloan"/>
    <d v="2018-09-18T00:00:00"/>
    <m/>
    <n v="84"/>
    <x v="0"/>
    <s v="Administrative Assistant"/>
    <s v="Kelsey Dunn"/>
    <s v="thomas.sloan@bilearner.com"/>
    <s v="Active"/>
    <n v="1"/>
    <n v="0"/>
    <x v="1"/>
    <s v="Temporary"/>
    <m/>
    <x v="0"/>
    <x v="2"/>
    <s v="Aerial"/>
    <d v="1997-09-08T00:00:00"/>
    <n v="28"/>
    <s v="United Kingdom"/>
    <s v="Reading"/>
    <s v="Lineman"/>
    <x v="0"/>
    <s v="Fully Meets"/>
    <x v="2"/>
    <n v="79755"/>
  </r>
  <r>
    <n v="2601"/>
    <s v="Anya"/>
    <s v="Baldwin"/>
    <d v="2019-11-29T00:00:00"/>
    <d v="2020-04-21T00:00:00"/>
    <n v="4"/>
    <x v="4"/>
    <s v="Administrative Assistant"/>
    <s v="Lonnie Sanders"/>
    <s v="anya.baldwin@bilearner.com"/>
    <s v="Active"/>
    <n v="1"/>
    <n v="0"/>
    <x v="1"/>
    <s v="Part-Time"/>
    <m/>
    <x v="0"/>
    <x v="2"/>
    <s v="General - Con"/>
    <d v="1982-04-13T00:00:00"/>
    <n v="43"/>
    <s v="Mauritius"/>
    <s v="Mauritius"/>
    <s v="Laborer"/>
    <x v="0"/>
    <s v="Fully Meets"/>
    <x v="4"/>
    <n v="57528"/>
  </r>
  <r>
    <n v="2602"/>
    <s v="Jacquelyn"/>
    <s v="Austin"/>
    <d v="2019-04-16T00:00:00"/>
    <d v="2022-08-05T00:00:00"/>
    <n v="39"/>
    <x v="1"/>
    <s v="Accountant I"/>
    <s v="Ariana Brady"/>
    <s v="jacquelyn.austin@bilearner.com"/>
    <s v="Active"/>
    <n v="1"/>
    <n v="0"/>
    <x v="1"/>
    <s v="Full-Time"/>
    <m/>
    <x v="0"/>
    <x v="4"/>
    <s v="Wireline Construction"/>
    <d v="1993-04-25T00:00:00"/>
    <n v="32"/>
    <s v="Malaysia"/>
    <s v="Johor"/>
    <s v="Clerk"/>
    <x v="0"/>
    <s v="Fully Meets"/>
    <x v="2"/>
    <n v="147600"/>
  </r>
  <r>
    <n v="2603"/>
    <s v="Kaitlynn"/>
    <s v="Aguirre"/>
    <d v="2019-03-05T00:00:00"/>
    <d v="2019-10-12T00:00:00"/>
    <n v="7"/>
    <x v="3"/>
    <s v="Area Sales Manager"/>
    <s v="Jessica Rose"/>
    <s v="kaitlynn.aguirre@bilearner.com"/>
    <s v="Active"/>
    <n v="1"/>
    <n v="0"/>
    <x v="2"/>
    <s v="Full-Time"/>
    <m/>
    <x v="0"/>
    <x v="2"/>
    <s v="Splicing"/>
    <d v="1991-03-11T00:00:00"/>
    <n v="34"/>
    <s v="India"/>
    <s v="Bangalore"/>
    <s v="Splicer"/>
    <x v="1"/>
    <s v="Fully Meets"/>
    <x v="2"/>
    <n v="881952"/>
  </r>
  <r>
    <n v="2604"/>
    <s v="Saniyah"/>
    <s v="Cantu"/>
    <d v="2018-12-20T00:00:00"/>
    <d v="2020-05-29T00:00:00"/>
    <n v="17"/>
    <x v="2"/>
    <s v="Area Sales Manager"/>
    <s v="Barbara Neal"/>
    <s v="saniyah.cantu@bilearner.com"/>
    <s v="Active"/>
    <n v="1"/>
    <n v="0"/>
    <x v="0"/>
    <s v="Full-Time"/>
    <m/>
    <x v="0"/>
    <x v="2"/>
    <s v="Aerial"/>
    <d v="1992-10-03T00:00:00"/>
    <n v="33"/>
    <s v="Poland"/>
    <s v="Warsaw"/>
    <s v="Engineer"/>
    <x v="1"/>
    <s v="Fully Meets"/>
    <x v="3"/>
    <n v="412392"/>
  </r>
  <r>
    <n v="2605"/>
    <s v="Jakayla"/>
    <s v="Dickson"/>
    <d v="2021-03-08T00:00:00"/>
    <d v="2023-05-29T00:00:00"/>
    <n v="26"/>
    <x v="1"/>
    <s v="Area Sales Manager"/>
    <s v="Julie Mcclain"/>
    <s v="jakayla.dickson@bilearner.com"/>
    <s v="Active"/>
    <n v="1"/>
    <n v="0"/>
    <x v="1"/>
    <s v="Part-Time"/>
    <m/>
    <x v="0"/>
    <x v="2"/>
    <s v="Wireline Construction"/>
    <d v="1983-10-08T00:00:00"/>
    <n v="41"/>
    <s v="Mauritius"/>
    <s v="Mauritius"/>
    <s v="Supervisor"/>
    <x v="1"/>
    <s v="Fully Meets"/>
    <x v="0"/>
    <n v="779532"/>
  </r>
  <r>
    <n v="2606"/>
    <s v="Aspen"/>
    <s v="Freeman"/>
    <d v="2020-10-23T00:00:00"/>
    <m/>
    <n v="59"/>
    <x v="1"/>
    <s v="Area Sales Manager"/>
    <s v="Mary Mitchell"/>
    <s v="aspen.freeman@bilearner.com"/>
    <s v="Active"/>
    <n v="1"/>
    <n v="0"/>
    <x v="1"/>
    <s v="Part-Time"/>
    <m/>
    <x v="0"/>
    <x v="2"/>
    <s v="Project Management - Con"/>
    <d v="1997-06-19T00:00:00"/>
    <n v="28"/>
    <s v="Mauritius"/>
    <s v="Mauritius"/>
    <s v="Project Manager"/>
    <x v="1"/>
    <s v="Fully Meets"/>
    <x v="2"/>
    <n v="178224"/>
  </r>
  <r>
    <n v="2607"/>
    <s v="Lamont"/>
    <s v="Summers"/>
    <d v="2019-03-29T00:00:00"/>
    <m/>
    <n v="78"/>
    <x v="0"/>
    <s v="Area Sales Manager"/>
    <s v="Jason Reeves"/>
    <s v="lamont.summers@bilearner.com"/>
    <s v="Active"/>
    <n v="1"/>
    <n v="0"/>
    <x v="0"/>
    <s v="Part-Time"/>
    <m/>
    <x v="0"/>
    <x v="2"/>
    <s v="Fielders"/>
    <d v="1999-08-07T00:00:00"/>
    <n v="26"/>
    <s v="Jersey"/>
    <s v="Jersey"/>
    <s v="Engineer"/>
    <x v="1"/>
    <s v="Fully Meets"/>
    <x v="2"/>
    <n v="43440"/>
  </r>
  <r>
    <n v="2608"/>
    <s v="Lewis"/>
    <s v="Hobbs"/>
    <d v="2020-10-25T00:00:00"/>
    <m/>
    <n v="59"/>
    <x v="1"/>
    <s v="Area Sales Manager"/>
    <s v="Cynthia Hurley"/>
    <s v="lewis.hobbs@bilearner.com"/>
    <s v="Active"/>
    <n v="1"/>
    <n v="0"/>
    <x v="0"/>
    <s v="Full-Time"/>
    <m/>
    <x v="0"/>
    <x v="2"/>
    <s v="Field Operations"/>
    <d v="1998-11-28T00:00:00"/>
    <n v="26"/>
    <s v="Netherlands"/>
    <s v="Eemnes"/>
    <s v="Lineman"/>
    <x v="1"/>
    <s v="Fully Meets"/>
    <x v="0"/>
    <n v="885840"/>
  </r>
  <r>
    <n v="2609"/>
    <s v="Harrison"/>
    <s v="Camacho"/>
    <d v="2019-12-06T00:00:00"/>
    <d v="2021-07-18T00:00:00"/>
    <n v="19"/>
    <x v="2"/>
    <s v="Area Sales Manager"/>
    <s v="Robert Thompson"/>
    <s v="harrison.camacho@bilearner.com"/>
    <s v="Active"/>
    <n v="1"/>
    <n v="0"/>
    <x v="2"/>
    <s v="Temporary"/>
    <m/>
    <x v="0"/>
    <x v="2"/>
    <s v="General - Sga"/>
    <d v="1990-10-07T00:00:00"/>
    <n v="34"/>
    <s v="Mauritius"/>
    <s v="Mauritius"/>
    <s v="Administrative"/>
    <x v="1"/>
    <s v="Fully Meets"/>
    <x v="2"/>
    <n v="84000"/>
  </r>
  <r>
    <n v="2610"/>
    <s v="Ronald"/>
    <s v="Marquez"/>
    <d v="2022-09-23T00:00:00"/>
    <d v="2023-01-25T00:00:00"/>
    <n v="4"/>
    <x v="4"/>
    <s v="Area Sales Manager"/>
    <s v="Kelly James"/>
    <s v="ronald.marquez@bilearner.com"/>
    <s v="Active"/>
    <n v="1"/>
    <n v="0"/>
    <x v="1"/>
    <s v="Full-Time"/>
    <m/>
    <x v="0"/>
    <x v="2"/>
    <s v="General - Con"/>
    <d v="1990-08-07T00:00:00"/>
    <n v="35"/>
    <s v="Malta"/>
    <s v="Malta"/>
    <s v="Foreman"/>
    <x v="1"/>
    <s v="Fully Meets"/>
    <x v="2"/>
    <n v="64800"/>
  </r>
  <r>
    <n v="2611"/>
    <s v="Arabella"/>
    <s v="Hunter"/>
    <d v="2019-12-26T00:00:00"/>
    <d v="2022-06-04T00:00:00"/>
    <n v="29"/>
    <x v="1"/>
    <s v="Area Sales Manager"/>
    <s v="Juan Henson"/>
    <s v="arabella.hunter@bilearner.com"/>
    <s v="Active"/>
    <n v="1"/>
    <n v="0"/>
    <x v="2"/>
    <s v="Temporary"/>
    <m/>
    <x v="0"/>
    <x v="2"/>
    <s v="Wireline Construction"/>
    <d v="1987-09-20T00:00:00"/>
    <n v="38"/>
    <s v="Germany"/>
    <s v="Munich"/>
    <s v="Manager"/>
    <x v="1"/>
    <s v="Fully Meets"/>
    <x v="2"/>
    <n v="210672"/>
  </r>
  <r>
    <n v="2612"/>
    <s v="Amiya"/>
    <s v="Richardson"/>
    <d v="2018-08-27T00:00:00"/>
    <d v="2019-12-19T00:00:00"/>
    <n v="15"/>
    <x v="2"/>
    <s v="Area Sales Manager"/>
    <s v="Jacob Nelson"/>
    <s v="amiya.richardson@bilearner.com"/>
    <s v="Active"/>
    <n v="1"/>
    <n v="0"/>
    <x v="2"/>
    <s v="Part-Time"/>
    <m/>
    <x v="0"/>
    <x v="2"/>
    <s v="Field Operations"/>
    <d v="1996-07-22T00:00:00"/>
    <n v="29"/>
    <s v="Malaysia"/>
    <s v="Johor"/>
    <s v="Driller"/>
    <x v="1"/>
    <s v="Fully Meets"/>
    <x v="0"/>
    <n v="21235500"/>
  </r>
  <r>
    <n v="2613"/>
    <s v="Raquel"/>
    <s v="Sosa"/>
    <d v="2022-12-12T00:00:00"/>
    <d v="2023-03-07T00:00:00"/>
    <n v="2"/>
    <x v="4"/>
    <s v="Area Sales Manager"/>
    <s v="Lisa Green"/>
    <s v="raquel.sosa@bilearner.com"/>
    <s v="Active"/>
    <n v="1"/>
    <n v="0"/>
    <x v="2"/>
    <s v="Full-Time"/>
    <m/>
    <x v="0"/>
    <x v="2"/>
    <s v="Project Management - Eng"/>
    <d v="1996-04-28T00:00:00"/>
    <n v="29"/>
    <s v="Hong Kong"/>
    <s v="Hong Kong"/>
    <s v="Project Manager"/>
    <x v="1"/>
    <s v="Fully Meets"/>
    <x v="3"/>
    <n v="529392"/>
  </r>
  <r>
    <n v="2614"/>
    <s v="Andy"/>
    <s v="Stewart"/>
    <d v="2021-05-13T00:00:00"/>
    <m/>
    <n v="52"/>
    <x v="1"/>
    <s v="Area Sales Manager"/>
    <s v="Jose Copeland"/>
    <s v="andy.stewart@bilearner.com"/>
    <s v="Active"/>
    <n v="1"/>
    <n v="0"/>
    <x v="2"/>
    <s v="Full-Time"/>
    <m/>
    <x v="0"/>
    <x v="2"/>
    <s v="Field Operations"/>
    <d v="1992-11-06T00:00:00"/>
    <n v="32"/>
    <s v="Singapore"/>
    <s v="Singapore"/>
    <s v="Foreman"/>
    <x v="1"/>
    <s v="Fully Meets"/>
    <x v="3"/>
    <n v="351614.4"/>
  </r>
  <r>
    <n v="2615"/>
    <s v="Patrick"/>
    <s v="Padilla"/>
    <d v="2021-03-31T00:00:00"/>
    <m/>
    <n v="54"/>
    <x v="1"/>
    <s v="Administrative Assistant"/>
    <s v="Richard Price"/>
    <s v="patrick.padilla@bilearner.com"/>
    <s v="Active"/>
    <n v="1"/>
    <n v="0"/>
    <x v="0"/>
    <s v="Part-Time"/>
    <m/>
    <x v="0"/>
    <x v="0"/>
    <s v="Finance &amp; Accounting"/>
    <d v="1995-07-31T00:00:00"/>
    <n v="30"/>
    <s v="United Kingdom"/>
    <s v="London"/>
    <s v="Controller"/>
    <x v="0"/>
    <s v="Fully Meets"/>
    <x v="0"/>
    <n v="123704"/>
  </r>
  <r>
    <n v="2616"/>
    <s v="Destiney"/>
    <s v="Navarro"/>
    <d v="2019-08-14T00:00:00"/>
    <d v="2022-09-04T00:00:00"/>
    <n v="36"/>
    <x v="1"/>
    <s v="Administrative Assistant"/>
    <s v="Gary Ortiz"/>
    <s v="destiney.navarro@bilearner.com"/>
    <s v="Active"/>
    <n v="1"/>
    <n v="0"/>
    <x v="1"/>
    <s v="Part-Time"/>
    <m/>
    <x v="0"/>
    <x v="2"/>
    <s v="Engineers"/>
    <d v="1984-12-16T00:00:00"/>
    <n v="40"/>
    <s v="India"/>
    <s v="Mumbai Vikhroli"/>
    <s v="Engineer"/>
    <x v="0"/>
    <s v="Fully Meets"/>
    <x v="4"/>
    <n v="137280"/>
  </r>
  <r>
    <n v="2617"/>
    <s v="Yadira"/>
    <s v="Barron"/>
    <d v="2020-08-02T00:00:00"/>
    <d v="2022-12-30T00:00:00"/>
    <n v="28"/>
    <x v="1"/>
    <s v="Administrative Assistant"/>
    <s v="Tanya Wilson"/>
    <s v="yadira.barron@bilearner.com"/>
    <s v="Active"/>
    <n v="1"/>
    <n v="0"/>
    <x v="1"/>
    <s v="Full-Time"/>
    <m/>
    <x v="0"/>
    <x v="2"/>
    <s v="Catv"/>
    <d v="1900-03-01T00:00:00"/>
    <n v="125"/>
    <s v="Cayman Islands"/>
    <s v="Cayman"/>
    <s v="Foreman"/>
    <x v="0"/>
    <s v="Fully Meets"/>
    <x v="0"/>
    <n v="88881"/>
  </r>
  <r>
    <n v="2618"/>
    <s v="Anika"/>
    <s v="Bender"/>
    <d v="2019-06-04T00:00:00"/>
    <m/>
    <n v="76"/>
    <x v="0"/>
    <s v="Accountant I"/>
    <s v="Linda Lewis"/>
    <s v="anika.bender@bilearner.com"/>
    <s v="Active"/>
    <n v="1"/>
    <n v="0"/>
    <x v="2"/>
    <s v="Full-Time"/>
    <m/>
    <x v="0"/>
    <x v="4"/>
    <s v="Wireline Construction"/>
    <d v="1990-12-18T00:00:00"/>
    <n v="34"/>
    <s v="Hong Kong"/>
    <s v="Hong Kong"/>
    <s v="Laborer"/>
    <x v="0"/>
    <s v="Fully Meets"/>
    <x v="0"/>
    <n v="55341"/>
  </r>
  <r>
    <n v="2619"/>
    <s v="Carlo"/>
    <s v="Giles"/>
    <d v="2020-06-17T00:00:00"/>
    <d v="2022-02-08T00:00:00"/>
    <n v="19"/>
    <x v="2"/>
    <s v="Area Sales Manager"/>
    <s v="Alexandria Brown"/>
    <s v="carlo.giles@bilearner.com"/>
    <s v="Active"/>
    <n v="1"/>
    <n v="0"/>
    <x v="0"/>
    <s v="Temporary"/>
    <m/>
    <x v="0"/>
    <x v="2"/>
    <s v="Field Operations"/>
    <d v="1999-10-01T00:00:00"/>
    <n v="26"/>
    <s v="United Kingdom"/>
    <s v="London"/>
    <s v="Laborer"/>
    <x v="1"/>
    <s v="Fully Meets"/>
    <x v="3"/>
    <n v="77000"/>
  </r>
  <r>
    <n v="2620"/>
    <s v="Kaylin"/>
    <s v="Dillon"/>
    <d v="2021-03-04T00:00:00"/>
    <m/>
    <n v="55"/>
    <x v="1"/>
    <s v="Area Sales Manager"/>
    <s v="Sarah Bates"/>
    <s v="kaylin.dillon@bilearner.com"/>
    <s v="Active"/>
    <n v="1"/>
    <n v="0"/>
    <x v="1"/>
    <s v="Full-Time"/>
    <m/>
    <x v="0"/>
    <x v="2"/>
    <s v="General - Con"/>
    <d v="1993-03-24T00:00:00"/>
    <n v="32"/>
    <s v="Hong Kong"/>
    <s v="Hong Kong"/>
    <s v="Laborer"/>
    <x v="1"/>
    <s v="Fully Meets"/>
    <x v="4"/>
    <n v="625860"/>
  </r>
  <r>
    <n v="2621"/>
    <s v="Laura"/>
    <s v="Bullock"/>
    <d v="2018-09-14T00:00:00"/>
    <m/>
    <n v="84"/>
    <x v="0"/>
    <s v="Area Sales Manager"/>
    <s v="Mr. Benjamin Lucas"/>
    <s v="laura.bullock@bilearner.com"/>
    <s v="Active"/>
    <n v="1"/>
    <n v="0"/>
    <x v="2"/>
    <s v="Temporary"/>
    <m/>
    <x v="0"/>
    <x v="3"/>
    <s v="Technology / It"/>
    <d v="1979-10-20T00:00:00"/>
    <n v="45"/>
    <s v="Poland"/>
    <s v="Warsaw"/>
    <s v="Manager"/>
    <x v="1"/>
    <s v="Fully Meets"/>
    <x v="2"/>
    <n v="93600"/>
  </r>
  <r>
    <n v="2622"/>
    <s v="Mary"/>
    <s v="Moore"/>
    <d v="2020-07-20T00:00:00"/>
    <m/>
    <n v="62"/>
    <x v="0"/>
    <s v="Area Sales Manager"/>
    <s v="Sheila Taylor"/>
    <s v="mary.moore@bilearner.com"/>
    <s v="Active"/>
    <n v="1"/>
    <n v="0"/>
    <x v="0"/>
    <s v="Full-Time"/>
    <m/>
    <x v="0"/>
    <x v="2"/>
    <s v="Executive"/>
    <d v="1988-09-07T00:00:00"/>
    <n v="37"/>
    <s v="India"/>
    <s v="Mumbai Vikhroli"/>
    <s v="Vp"/>
    <x v="1"/>
    <s v="Fully Meets"/>
    <x v="0"/>
    <n v="60666.67"/>
  </r>
  <r>
    <n v="2623"/>
    <s v="Harper"/>
    <s v="Clark"/>
    <d v="2020-05-21T00:00:00"/>
    <d v="2021-06-13T00:00:00"/>
    <n v="12"/>
    <x v="2"/>
    <s v="Area Sales Manager"/>
    <s v="Benjamin Cooper"/>
    <s v="harper.clark@bilearner.com"/>
    <s v="Active"/>
    <n v="1"/>
    <n v="0"/>
    <x v="0"/>
    <s v="Full-Time"/>
    <m/>
    <x v="0"/>
    <x v="2"/>
    <s v="Field Operations"/>
    <d v="1985-06-18T00:00:00"/>
    <n v="40"/>
    <s v="China"/>
    <s v="Shanghai"/>
    <s v="Tower Hand"/>
    <x v="1"/>
    <s v="Fully Meets"/>
    <x v="2"/>
    <n v="121165.2"/>
  </r>
  <r>
    <n v="2624"/>
    <s v="Charles"/>
    <s v="Howard"/>
    <d v="2023-06-11T00:00:00"/>
    <d v="2023-07-28T00:00:00"/>
    <n v="1"/>
    <x v="4"/>
    <s v="Area Sales Manager"/>
    <s v="Janet Andrews"/>
    <s v="charles.howard@bilearner.com"/>
    <s v="Active"/>
    <n v="1"/>
    <n v="0"/>
    <x v="2"/>
    <s v="Temporary"/>
    <m/>
    <x v="0"/>
    <x v="2"/>
    <s v="Wireline Construction"/>
    <d v="1977-10-27T00:00:00"/>
    <n v="47"/>
    <s v="China"/>
    <s v="Foshan"/>
    <s v="Supervisor"/>
    <x v="1"/>
    <s v="Fully Meets"/>
    <x v="2"/>
    <n v="138208.79999999999"/>
  </r>
  <r>
    <n v="2625"/>
    <s v="Jaron"/>
    <s v="Rojas"/>
    <d v="2022-11-27T00:00:00"/>
    <d v="2023-05-19T00:00:00"/>
    <n v="5"/>
    <x v="4"/>
    <s v="Area Sales Manager"/>
    <s v="William Ellis"/>
    <s v="jaron.rojas@bilearner.com"/>
    <s v="Active"/>
    <n v="1"/>
    <n v="0"/>
    <x v="1"/>
    <s v="Full-Time"/>
    <m/>
    <x v="0"/>
    <x v="2"/>
    <s v="Splicing"/>
    <d v="1985-10-08T00:00:00"/>
    <n v="39"/>
    <s v="Mauritius"/>
    <s v="Mauritius"/>
    <s v="Driller"/>
    <x v="1"/>
    <s v="Fully Meets"/>
    <x v="2"/>
    <n v="245892"/>
  </r>
  <r>
    <n v="2626"/>
    <s v="Jordyn"/>
    <s v="Mcguire"/>
    <d v="2020-03-02T00:00:00"/>
    <d v="2022-05-27T00:00:00"/>
    <n v="26"/>
    <x v="1"/>
    <s v="Area Sales Manager"/>
    <s v="Kenneth Perry"/>
    <s v="jordyn.mcguire@bilearner.com"/>
    <s v="Active"/>
    <n v="1"/>
    <n v="0"/>
    <x v="1"/>
    <s v="Temporary"/>
    <m/>
    <x v="0"/>
    <x v="2"/>
    <s v="Project Management - Con"/>
    <d v="1997-09-23T00:00:00"/>
    <n v="28"/>
    <s v="Mauritius"/>
    <s v="Mauritius"/>
    <s v="Manager"/>
    <x v="1"/>
    <s v="Fully Meets"/>
    <x v="0"/>
    <n v="55238"/>
  </r>
  <r>
    <n v="2627"/>
    <s v="Valentino"/>
    <s v="Myers"/>
    <d v="2023-01-29T00:00:00"/>
    <d v="2023-05-24T00:00:00"/>
    <n v="3"/>
    <x v="4"/>
    <s v="Area Sales Manager"/>
    <s v="Michael Taylor"/>
    <s v="valentino.myers@bilearner.com"/>
    <s v="Active"/>
    <n v="1"/>
    <n v="0"/>
    <x v="1"/>
    <s v="Part-Time"/>
    <m/>
    <x v="0"/>
    <x v="2"/>
    <s v="Wireline Construction"/>
    <d v="1993-06-05T00:00:00"/>
    <n v="32"/>
    <s v="Mauritius"/>
    <s v="Mauritius"/>
    <s v="Foreman"/>
    <x v="1"/>
    <s v="Fully Meets"/>
    <x v="0"/>
    <n v="121200"/>
  </r>
  <r>
    <n v="2628"/>
    <s v="Charles"/>
    <s v="Coleman"/>
    <d v="2021-12-07T00:00:00"/>
    <m/>
    <n v="45"/>
    <x v="1"/>
    <s v="Area Sales Manager"/>
    <s v="Thomas Roberts"/>
    <s v="charles.coleman@bilearner.com"/>
    <s v="Active"/>
    <n v="1"/>
    <n v="0"/>
    <x v="2"/>
    <s v="Temporary"/>
    <m/>
    <x v="0"/>
    <x v="2"/>
    <s v="Sales &amp; Marketing"/>
    <d v="1993-11-25T00:00:00"/>
    <n v="31"/>
    <s v="Mauritius"/>
    <s v="Mauritius"/>
    <s v="Vp"/>
    <x v="1"/>
    <s v="Fully Meets"/>
    <x v="2"/>
    <n v="101530"/>
  </r>
  <r>
    <n v="2629"/>
    <s v="Kamden"/>
    <s v="Cummings"/>
    <d v="2023-03-19T00:00:00"/>
    <d v="2023-07-11T00:00:00"/>
    <n v="3"/>
    <x v="4"/>
    <s v="Area Sales Manager"/>
    <s v="Stephen Green"/>
    <s v="kamden.cummings@bilearner.com"/>
    <s v="Active"/>
    <n v="1"/>
    <n v="0"/>
    <x v="0"/>
    <s v="Temporary"/>
    <m/>
    <x v="0"/>
    <x v="2"/>
    <s v="Underground"/>
    <d v="1991-12-25T00:00:00"/>
    <n v="33"/>
    <s v="India"/>
    <s v="Mumbai Vikhroli"/>
    <s v="Laborer"/>
    <x v="1"/>
    <s v="Fully Meets"/>
    <x v="4"/>
    <n v="566580"/>
  </r>
  <r>
    <n v="2630"/>
    <s v="Kiley"/>
    <s v="Wagner"/>
    <d v="2022-06-10T00:00:00"/>
    <d v="2023-02-14T00:00:00"/>
    <n v="8"/>
    <x v="3"/>
    <s v="Area Sales Manager"/>
    <s v="Andrea Dean"/>
    <s v="kiley.wagner@bilearner.com"/>
    <s v="Active"/>
    <n v="1"/>
    <n v="0"/>
    <x v="2"/>
    <s v="Full-Time"/>
    <m/>
    <x v="0"/>
    <x v="2"/>
    <s v="Field Operations"/>
    <d v="1982-12-18T00:00:00"/>
    <n v="42"/>
    <s v="China"/>
    <s v="Shanghai"/>
    <s v="Laborer"/>
    <x v="1"/>
    <s v="Fully Meets"/>
    <x v="3"/>
    <n v="124608"/>
  </r>
  <r>
    <n v="2631"/>
    <s v="Darien"/>
    <s v="Young"/>
    <d v="2021-03-03T00:00:00"/>
    <m/>
    <n v="55"/>
    <x v="1"/>
    <s v="Area Sales Manager"/>
    <s v="Maria Hale"/>
    <s v="darien.young@bilearner.com"/>
    <s v="Active"/>
    <n v="1"/>
    <n v="0"/>
    <x v="1"/>
    <s v="Full-Time"/>
    <m/>
    <x v="0"/>
    <x v="2"/>
    <s v="Catv"/>
    <d v="1971-02-05T00:00:00"/>
    <n v="54"/>
    <s v="India"/>
    <s v="Mumbai Vikhroli"/>
    <s v="Foreman"/>
    <x v="0"/>
    <s v="Fully Meets"/>
    <x v="2"/>
    <n v="625404"/>
  </r>
  <r>
    <n v="2632"/>
    <s v="Madeline"/>
    <s v="Suarez"/>
    <d v="2022-03-06T00:00:00"/>
    <m/>
    <n v="43"/>
    <x v="1"/>
    <s v="Administrative Assistant"/>
    <s v="Joshua Carpenter"/>
    <s v="madeline.suarez@bilearner.com"/>
    <s v="Active"/>
    <n v="1"/>
    <n v="0"/>
    <x v="0"/>
    <s v="Part-Time"/>
    <m/>
    <x v="0"/>
    <x v="2"/>
    <s v="Field Operations"/>
    <d v="1993-01-01T00:00:00"/>
    <n v="32"/>
    <s v="United Kingdom"/>
    <s v="London"/>
    <s v="Foreman"/>
    <x v="0"/>
    <s v="Fully Meets"/>
    <x v="0"/>
    <n v="87360"/>
  </r>
  <r>
    <n v="2633"/>
    <s v="Zain"/>
    <s v="Nolan"/>
    <d v="2022-08-08T00:00:00"/>
    <m/>
    <n v="37"/>
    <x v="1"/>
    <s v="Administrative Assistant"/>
    <s v="Steven Hall"/>
    <s v="zain.nolan@bilearner.com"/>
    <s v="Active"/>
    <n v="1"/>
    <n v="0"/>
    <x v="2"/>
    <s v="Full-Time"/>
    <m/>
    <x v="0"/>
    <x v="2"/>
    <s v="Project Management - Con"/>
    <d v="1981-05-02T00:00:00"/>
    <n v="44"/>
    <s v="United Kingdom"/>
    <s v="Bristol Temple Back"/>
    <s v="Manager"/>
    <x v="0"/>
    <s v="Fully Meets"/>
    <x v="3"/>
    <n v="67275"/>
  </r>
  <r>
    <n v="2634"/>
    <s v="Hezekiah"/>
    <s v="Mcgee"/>
    <d v="2023-03-12T00:00:00"/>
    <m/>
    <n v="30"/>
    <x v="1"/>
    <s v="Administrative Assistant"/>
    <s v="David Clark"/>
    <s v="hezekiah.mcgee@bilearner.com"/>
    <s v="Active"/>
    <n v="1"/>
    <n v="0"/>
    <x v="2"/>
    <s v="Temporary"/>
    <m/>
    <x v="0"/>
    <x v="2"/>
    <s v="Field Operations"/>
    <d v="2000-02-09T00:00:00"/>
    <n v="25"/>
    <s v="India"/>
    <s v="Mumbai Vikhroli"/>
    <s v="Technician"/>
    <x v="0"/>
    <s v="Fully Meets"/>
    <x v="0"/>
    <n v="796287"/>
  </r>
  <r>
    <n v="2635"/>
    <s v="Maxim"/>
    <s v="Phillips"/>
    <d v="2019-05-01T00:00:00"/>
    <d v="2023-02-16T00:00:00"/>
    <n v="45"/>
    <x v="1"/>
    <s v="Accountant I"/>
    <s v="Lauren Shepard"/>
    <s v="maxim.phillips@bilearner.com"/>
    <s v="Active"/>
    <n v="1"/>
    <n v="0"/>
    <x v="1"/>
    <s v="Temporary"/>
    <m/>
    <x v="0"/>
    <x v="4"/>
    <s v="General - Con"/>
    <d v="1995-04-21T00:00:00"/>
    <n v="30"/>
    <s v="Malaysia"/>
    <s v="Johor"/>
    <s v="Locator"/>
    <x v="0"/>
    <s v="Fully Meets"/>
    <x v="4"/>
    <n v="77571"/>
  </r>
  <r>
    <n v="2636"/>
    <s v="Gwendolyn"/>
    <s v="Hogan"/>
    <d v="2018-09-13T00:00:00"/>
    <d v="2020-11-04T00:00:00"/>
    <n v="25"/>
    <x v="1"/>
    <s v="Area Sales Manager"/>
    <s v="Jason Hayes"/>
    <s v="gwendolyn.hogan@bilearner.com"/>
    <s v="Active"/>
    <n v="1"/>
    <n v="0"/>
    <x v="1"/>
    <s v="Temporary"/>
    <m/>
    <x v="0"/>
    <x v="2"/>
    <s v="General - Eng"/>
    <d v="1994-10-19T00:00:00"/>
    <n v="30"/>
    <s v="India"/>
    <s v="Mumbai Vikhroli"/>
    <s v="Technician"/>
    <x v="1"/>
    <s v="Fully Meets"/>
    <x v="3"/>
    <n v="188106"/>
  </r>
  <r>
    <n v="2637"/>
    <s v="Kaia"/>
    <s v="Hernandez"/>
    <d v="2022-11-16T00:00:00"/>
    <m/>
    <n v="34"/>
    <x v="1"/>
    <s v="Area Sales Manager"/>
    <s v="Troy Bennett"/>
    <s v="kaia.hernandez@bilearner.com"/>
    <s v="Active"/>
    <n v="1"/>
    <n v="0"/>
    <x v="0"/>
    <s v="Temporary"/>
    <m/>
    <x v="0"/>
    <x v="2"/>
    <s v="Project Management - Con"/>
    <d v="1983-09-08T00:00:00"/>
    <n v="42"/>
    <s v="Malaysia"/>
    <s v="Johor"/>
    <s v="Supervisor"/>
    <x v="1"/>
    <s v="Fully Meets"/>
    <x v="3"/>
    <n v="595884"/>
  </r>
  <r>
    <n v="2638"/>
    <s v="Mathias"/>
    <s v="Tran"/>
    <d v="2021-11-20T00:00:00"/>
    <d v="2023-03-17T00:00:00"/>
    <n v="15"/>
    <x v="2"/>
    <s v="Area Sales Manager"/>
    <s v="Michelle Guzman"/>
    <s v="mathias.tran@bilearner.com"/>
    <s v="Active"/>
    <n v="1"/>
    <n v="0"/>
    <x v="0"/>
    <s v="Full-Time"/>
    <m/>
    <x v="0"/>
    <x v="2"/>
    <s v="Catv"/>
    <d v="1999-09-11T00:00:00"/>
    <n v="26"/>
    <s v="Macau"/>
    <s v="Macau"/>
    <s v="Supervisor"/>
    <x v="1"/>
    <s v="Fully Meets"/>
    <x v="2"/>
    <n v="191580"/>
  </r>
  <r>
    <n v="2639"/>
    <s v="Simeon"/>
    <s v="Roy"/>
    <d v="2020-09-29T00:00:00"/>
    <m/>
    <n v="60"/>
    <x v="0"/>
    <s v="Area Sales Manager"/>
    <s v="Sandra Young"/>
    <s v="simeon.roy@bilearner.com"/>
    <s v="Active"/>
    <n v="1"/>
    <n v="0"/>
    <x v="2"/>
    <s v="Temporary"/>
    <m/>
    <x v="0"/>
    <x v="2"/>
    <s v="Project Management - Con"/>
    <d v="1991-02-15T00:00:00"/>
    <n v="34"/>
    <s v="Macau"/>
    <s v="Macau"/>
    <s v="Manager"/>
    <x v="1"/>
    <s v="Fully Meets"/>
    <x v="2"/>
    <n v="80699"/>
  </r>
  <r>
    <n v="2640"/>
    <s v="Magdalena"/>
    <s v="Whitehead"/>
    <d v="2021-08-28T00:00:00"/>
    <d v="2022-09-06T00:00:00"/>
    <n v="12"/>
    <x v="2"/>
    <s v="Area Sales Manager"/>
    <s v="Jacob Perez"/>
    <s v="magdalena.whitehead@bilearner.com"/>
    <s v="Active"/>
    <n v="1"/>
    <n v="0"/>
    <x v="0"/>
    <s v="Full-Time"/>
    <m/>
    <x v="0"/>
    <x v="2"/>
    <s v="Wireline Construction"/>
    <d v="1997-04-01T00:00:00"/>
    <n v="28"/>
    <s v="India"/>
    <s v="Bangalore"/>
    <s v="Foreman"/>
    <x v="1"/>
    <s v="Fully Meets"/>
    <x v="0"/>
    <n v="133884"/>
  </r>
  <r>
    <n v="2641"/>
    <s v="Gwendolyn"/>
    <s v="Mccall"/>
    <d v="2021-04-28T00:00:00"/>
    <d v="2022-03-22T00:00:00"/>
    <n v="10"/>
    <x v="3"/>
    <s v="Area Sales Manager"/>
    <s v="Lisa Dyer"/>
    <s v="gwendolyn.mccall@bilearner.com"/>
    <s v="Active"/>
    <n v="1"/>
    <n v="0"/>
    <x v="1"/>
    <s v="Full-Time"/>
    <m/>
    <x v="0"/>
    <x v="2"/>
    <s v="Aerial"/>
    <d v="1992-11-06T00:00:00"/>
    <n v="32"/>
    <s v="India"/>
    <s v="Mumbai Vikhroli"/>
    <s v="Groundman"/>
    <x v="1"/>
    <s v="Fully Meets"/>
    <x v="2"/>
    <n v="121200"/>
  </r>
  <r>
    <n v="2642"/>
    <s v="Demarion"/>
    <s v="Harrington"/>
    <d v="2022-06-15T00:00:00"/>
    <d v="2023-05-05T00:00:00"/>
    <n v="10"/>
    <x v="3"/>
    <s v="Area Sales Manager"/>
    <s v="Rebecca Taylor DVM"/>
    <s v="demarion.harrington@bilearner.com"/>
    <s v="Active"/>
    <n v="1"/>
    <n v="0"/>
    <x v="1"/>
    <s v="Full-Time"/>
    <m/>
    <x v="0"/>
    <x v="2"/>
    <s v="Field Operations"/>
    <d v="1984-10-25T00:00:00"/>
    <n v="40"/>
    <s v="Poland"/>
    <s v="Warsaw"/>
    <s v="Laborer"/>
    <x v="1"/>
    <s v="Fully Meets"/>
    <x v="0"/>
    <n v="92400"/>
  </r>
  <r>
    <n v="2643"/>
    <s v="Katelyn"/>
    <s v="Brown"/>
    <d v="2022-04-15T00:00:00"/>
    <d v="2022-10-10T00:00:00"/>
    <n v="5"/>
    <x v="4"/>
    <s v="Area Sales Manager"/>
    <s v="Deborah Stephens"/>
    <s v="katelyn.brown@bilearner.com"/>
    <s v="Active"/>
    <n v="1"/>
    <n v="0"/>
    <x v="1"/>
    <s v="Temporary"/>
    <m/>
    <x v="0"/>
    <x v="2"/>
    <s v="Wireline Construction"/>
    <d v="1984-10-01T00:00:00"/>
    <n v="41"/>
    <s v="Poland"/>
    <s v="Lublin"/>
    <s v="Clerical"/>
    <x v="1"/>
    <s v="Fully Meets"/>
    <x v="3"/>
    <n v="799985.04"/>
  </r>
  <r>
    <n v="2644"/>
    <s v="Miranda"/>
    <s v="Keith"/>
    <d v="2020-07-19T00:00:00"/>
    <d v="2021-04-10T00:00:00"/>
    <n v="8"/>
    <x v="3"/>
    <s v="Area Sales Manager"/>
    <s v="Patrick Lopez"/>
    <s v="miranda.keith@bilearner.com"/>
    <s v="Active"/>
    <n v="1"/>
    <n v="0"/>
    <x v="1"/>
    <s v="Part-Time"/>
    <m/>
    <x v="0"/>
    <x v="2"/>
    <s v="Aerial"/>
    <d v="1990-01-05T00:00:00"/>
    <n v="35"/>
    <s v="Singapore"/>
    <s v="Singapore"/>
    <s v="Lineman"/>
    <x v="1"/>
    <s v="Fully Meets"/>
    <x v="3"/>
    <n v="41200"/>
  </r>
  <r>
    <n v="2645"/>
    <s v="Breanna"/>
    <s v="Kerr"/>
    <d v="2020-07-02T00:00:00"/>
    <m/>
    <n v="63"/>
    <x v="0"/>
    <s v="Area Sales Manager"/>
    <s v="Nicholas Martinez"/>
    <s v="breanna.kerr@bilearner.com"/>
    <s v="Active"/>
    <n v="1"/>
    <n v="0"/>
    <x v="0"/>
    <s v="Temporary"/>
    <m/>
    <x v="0"/>
    <x v="2"/>
    <s v="Wireline Construction"/>
    <d v="1991-11-19T00:00:00"/>
    <n v="33"/>
    <s v="United Arab Emirates"/>
    <s v="Dubai"/>
    <s v="Manager"/>
    <x v="1"/>
    <s v="Fully Meets"/>
    <x v="0"/>
    <n v="604200"/>
  </r>
  <r>
    <n v="2646"/>
    <s v="Saniya"/>
    <s v="Ho"/>
    <d v="2019-08-04T00:00:00"/>
    <m/>
    <n v="74"/>
    <x v="0"/>
    <s v="Area Sales Manager"/>
    <s v="Cathy Whitehead"/>
    <s v="saniya.ho@bilearner.com"/>
    <s v="Active"/>
    <n v="1"/>
    <n v="0"/>
    <x v="0"/>
    <s v="Part-Time"/>
    <m/>
    <x v="0"/>
    <x v="2"/>
    <s v="Project Management - Con"/>
    <d v="1976-03-15T00:00:00"/>
    <n v="49"/>
    <s v="Singapore"/>
    <s v="Singapore"/>
    <s v="Manager"/>
    <x v="1"/>
    <s v="Fully Meets"/>
    <x v="4"/>
    <n v="85992"/>
  </r>
  <r>
    <n v="2647"/>
    <s v="Rylan"/>
    <s v="Key"/>
    <d v="2019-01-09T00:00:00"/>
    <m/>
    <n v="80"/>
    <x v="0"/>
    <s v="Area Sales Manager"/>
    <s v="Lisa Johnson"/>
    <s v="rylan.key@bilearner.com"/>
    <s v="Active"/>
    <n v="1"/>
    <n v="0"/>
    <x v="0"/>
    <s v="Temporary"/>
    <m/>
    <x v="0"/>
    <x v="2"/>
    <s v="Project Management - Con"/>
    <d v="1998-11-23T00:00:00"/>
    <n v="26"/>
    <s v="India"/>
    <s v="Mumbai Andheri"/>
    <s v="Coordinator"/>
    <x v="1"/>
    <s v="Fully Meets"/>
    <x v="3"/>
    <n v="494964"/>
  </r>
  <r>
    <n v="2648"/>
    <s v="Nathaly"/>
    <s v="Stevens"/>
    <d v="2022-10-01T00:00:00"/>
    <m/>
    <n v="36"/>
    <x v="1"/>
    <s v="Area Sales Manager"/>
    <s v="William Fernandez"/>
    <s v="nathaly.stevens@bilearner.com"/>
    <s v="Active"/>
    <n v="1"/>
    <n v="0"/>
    <x v="2"/>
    <s v="Part-Time"/>
    <m/>
    <x v="0"/>
    <x v="2"/>
    <s v="Fielders"/>
    <d v="1998-01-28T00:00:00"/>
    <n v="27"/>
    <s v="India"/>
    <s v="Mumbai Vikhroli"/>
    <s v="Engineer"/>
    <x v="1"/>
    <s v="Fully Meets"/>
    <x v="2"/>
    <n v="85008"/>
  </r>
  <r>
    <n v="2649"/>
    <s v="Maximus"/>
    <s v="Delgado"/>
    <d v="2020-09-28T00:00:00"/>
    <d v="2023-06-02T00:00:00"/>
    <n v="32"/>
    <x v="1"/>
    <s v="Area Sales Manager"/>
    <s v="Leslie Scott"/>
    <s v="maximus.delgado@bilearner.com"/>
    <s v="Active"/>
    <n v="1"/>
    <n v="0"/>
    <x v="2"/>
    <s v="Full-Time"/>
    <m/>
    <x v="0"/>
    <x v="2"/>
    <s v="Project Management - Con"/>
    <d v="1984-03-20T00:00:00"/>
    <n v="41"/>
    <s v="Poland"/>
    <s v="Krakow"/>
    <s v="Coordinator"/>
    <x v="0"/>
    <s v="Fully Meets"/>
    <x v="0"/>
    <n v="492756"/>
  </r>
  <r>
    <n v="2650"/>
    <s v="Karley"/>
    <s v="Long"/>
    <d v="2018-11-15T00:00:00"/>
    <m/>
    <n v="82"/>
    <x v="0"/>
    <s v="Administrative Assistant"/>
    <s v="Vanessa Donaldson DVM"/>
    <s v="karley.long@bilearner.com"/>
    <s v="Active"/>
    <n v="1"/>
    <n v="0"/>
    <x v="2"/>
    <s v="Full-Time"/>
    <m/>
    <x v="0"/>
    <x v="2"/>
    <s v="Project Management - Con"/>
    <d v="1988-06-13T00:00:00"/>
    <n v="37"/>
    <s v="United Kingdom"/>
    <s v="London"/>
    <s v="Project Manager"/>
    <x v="0"/>
    <s v="Fully Meets"/>
    <x v="4"/>
    <n v="48792"/>
  </r>
  <r>
    <n v="2651"/>
    <s v="Demarcus"/>
    <s v="Frazier"/>
    <d v="2020-11-24T00:00:00"/>
    <m/>
    <n v="58"/>
    <x v="1"/>
    <s v="Administrative Assistant"/>
    <s v="Steven Saunders"/>
    <s v="demarcus.frazier@bilearner.com"/>
    <s v="Active"/>
    <n v="1"/>
    <n v="0"/>
    <x v="0"/>
    <s v="Full-Time"/>
    <m/>
    <x v="0"/>
    <x v="2"/>
    <s v="Project Management - Con"/>
    <d v="1995-09-13T00:00:00"/>
    <n v="30"/>
    <s v="Malaysia"/>
    <s v="Johor"/>
    <s v="Coordinator"/>
    <x v="0"/>
    <s v="Fully Meets"/>
    <x v="2"/>
    <n v="591252"/>
  </r>
  <r>
    <n v="2652"/>
    <s v="Fernando"/>
    <s v="Richard"/>
    <d v="2023-07-09T00:00:00"/>
    <d v="2023-07-14T00:00:00"/>
    <n v="0"/>
    <x v="4"/>
    <s v="Administrative Assistant"/>
    <s v="Virginia Smith"/>
    <s v="fernando.richard@bilearner.com"/>
    <s v="Active"/>
    <n v="1"/>
    <n v="0"/>
    <x v="0"/>
    <s v="Temporary"/>
    <m/>
    <x v="0"/>
    <x v="2"/>
    <s v="General - Sga"/>
    <d v="1990-10-16T00:00:00"/>
    <n v="34"/>
    <s v="Poland"/>
    <s v="Warsaw"/>
    <s v="Manager"/>
    <x v="0"/>
    <s v="Fully Meets"/>
    <x v="0"/>
    <n v="96720"/>
  </r>
  <r>
    <n v="2653"/>
    <s v="Keon"/>
    <s v="Gonzalez"/>
    <d v="2023-04-20T00:00:00"/>
    <d v="2023-05-08T00:00:00"/>
    <n v="0"/>
    <x v="4"/>
    <s v="Area Sales Manager"/>
    <s v="Brett Vargas"/>
    <s v="keon.gonzalez@bilearner.com"/>
    <s v="Active"/>
    <n v="1"/>
    <n v="0"/>
    <x v="1"/>
    <s v="Part-Time"/>
    <m/>
    <x v="0"/>
    <x v="2"/>
    <s v="Wireline Construction"/>
    <d v="2000-05-29T00:00:00"/>
    <n v="25"/>
    <s v="United Kingdom"/>
    <s v="Bristol Temple Back"/>
    <s v="Operator"/>
    <x v="1"/>
    <s v="Fully Meets"/>
    <x v="4"/>
    <n v="819000"/>
  </r>
  <r>
    <n v="2654"/>
    <s v="Lauryn"/>
    <s v="Anthony"/>
    <d v="2019-08-22T00:00:00"/>
    <d v="2020-01-07T00:00:00"/>
    <n v="4"/>
    <x v="4"/>
    <s v="Area Sales Manager"/>
    <s v="Mark Hernandez"/>
    <s v="lauryn.anthony@bilearner.com"/>
    <s v="Active"/>
    <n v="1"/>
    <n v="0"/>
    <x v="1"/>
    <s v="Temporary"/>
    <m/>
    <x v="0"/>
    <x v="2"/>
    <s v="General - Con"/>
    <d v="1982-01-16T00:00:00"/>
    <n v="43"/>
    <s v="Czech Republic"/>
    <s v="Prague"/>
    <s v="Operator"/>
    <x v="1"/>
    <s v="Fully Meets"/>
    <x v="0"/>
    <n v="42588"/>
  </r>
  <r>
    <n v="2655"/>
    <s v="Amanda"/>
    <s v="Allison"/>
    <d v="2022-08-02T00:00:00"/>
    <d v="2023-04-07T00:00:00"/>
    <n v="8"/>
    <x v="3"/>
    <s v="Area Sales Manager"/>
    <s v="John Wright"/>
    <s v="amanda.allison@bilearner.com"/>
    <s v="Active"/>
    <n v="1"/>
    <n v="0"/>
    <x v="0"/>
    <s v="Part-Time"/>
    <m/>
    <x v="0"/>
    <x v="2"/>
    <s v="General - Con"/>
    <d v="2000-10-19T00:00:00"/>
    <n v="24"/>
    <s v="Hungary"/>
    <s v="Budapest"/>
    <s v="Manager"/>
    <x v="1"/>
    <s v="Fully Meets"/>
    <x v="2"/>
    <n v="142824"/>
  </r>
  <r>
    <n v="2656"/>
    <s v="Urijah"/>
    <s v="Houston"/>
    <d v="2018-10-31T00:00:00"/>
    <d v="2020-01-23T00:00:00"/>
    <n v="14"/>
    <x v="2"/>
    <s v="Area Sales Manager"/>
    <s v="Tony Moore"/>
    <s v="urijah.houston@bilearner.com"/>
    <s v="Active"/>
    <n v="1"/>
    <n v="0"/>
    <x v="2"/>
    <s v="Part-Time"/>
    <m/>
    <x v="0"/>
    <x v="2"/>
    <s v="Aerial"/>
    <d v="2001-09-10T00:00:00"/>
    <n v="24"/>
    <s v="Hong Kong"/>
    <s v="Hong Kong"/>
    <s v="Splicer"/>
    <x v="1"/>
    <s v="Fully Meets"/>
    <x v="0"/>
    <n v="102000"/>
  </r>
  <r>
    <n v="2657"/>
    <s v="Trace"/>
    <s v="Brandt"/>
    <d v="2021-11-23T00:00:00"/>
    <d v="2022-07-20T00:00:00"/>
    <n v="7"/>
    <x v="3"/>
    <s v="Area Sales Manager"/>
    <s v="Jeffrey Hodge"/>
    <s v="trace.brandt@bilearner.com"/>
    <s v="Active"/>
    <n v="1"/>
    <n v="0"/>
    <x v="0"/>
    <s v="Temporary"/>
    <m/>
    <x v="0"/>
    <x v="2"/>
    <s v="Isp"/>
    <d v="1985-04-07T00:00:00"/>
    <n v="40"/>
    <s v="India"/>
    <s v="Mumbai Vikhroli"/>
    <s v="Manager"/>
    <x v="1"/>
    <s v="Fully Meets"/>
    <x v="2"/>
    <n v="101231"/>
  </r>
  <r>
    <n v="2658"/>
    <s v="Yuliana"/>
    <s v="Levine"/>
    <d v="2023-07-01T00:00:00"/>
    <d v="2023-07-21T00:00:00"/>
    <n v="0"/>
    <x v="4"/>
    <s v="Area Sales Manager"/>
    <s v="Emily Simmons"/>
    <s v="yuliana.levine@bilearner.com"/>
    <s v="Active"/>
    <n v="1"/>
    <n v="0"/>
    <x v="1"/>
    <s v="Temporary"/>
    <m/>
    <x v="0"/>
    <x v="2"/>
    <s v="Engineers"/>
    <d v="2000-11-23T00:00:00"/>
    <n v="24"/>
    <s v="Poland"/>
    <s v="Krakow"/>
    <s v="Technician"/>
    <x v="1"/>
    <s v="Fully Meets"/>
    <x v="2"/>
    <n v="812328"/>
  </r>
  <r>
    <n v="2659"/>
    <s v="Bailey"/>
    <s v="Hays"/>
    <d v="2022-07-18T00:00:00"/>
    <m/>
    <n v="38"/>
    <x v="1"/>
    <s v="Area Sales Manager"/>
    <s v="Jessica Gomez"/>
    <s v="bailey.hays@bilearner.com"/>
    <s v="Active"/>
    <n v="1"/>
    <n v="0"/>
    <x v="2"/>
    <s v="Temporary"/>
    <m/>
    <x v="0"/>
    <x v="2"/>
    <s v="General - Con"/>
    <d v="1995-03-03T00:00:00"/>
    <n v="30"/>
    <s v="Hong Kong"/>
    <s v="Hong Kong"/>
    <s v="Administrative"/>
    <x v="1"/>
    <s v="Fully Meets"/>
    <x v="2"/>
    <n v="283752"/>
  </r>
  <r>
    <n v="2660"/>
    <s v="Sanaa"/>
    <s v="Valenzuela"/>
    <d v="2019-08-09T00:00:00"/>
    <m/>
    <n v="73"/>
    <x v="0"/>
    <s v="Area Sales Manager"/>
    <s v="Cheryl Moody"/>
    <s v="sanaa.valenzuela@bilearner.com"/>
    <s v="Active"/>
    <n v="1"/>
    <n v="0"/>
    <x v="2"/>
    <s v="Part-Time"/>
    <m/>
    <x v="0"/>
    <x v="2"/>
    <s v="Shop (Fleet)"/>
    <d v="1994-03-04T00:00:00"/>
    <n v="31"/>
    <s v="United Kingdom"/>
    <s v="Munich"/>
    <s v="Mechanic"/>
    <x v="1"/>
    <s v="Fully Meets"/>
    <x v="0"/>
    <n v="79400"/>
  </r>
  <r>
    <n v="2661"/>
    <s v="Avah"/>
    <s v="Hayes"/>
    <d v="2021-07-06T00:00:00"/>
    <m/>
    <n v="51"/>
    <x v="1"/>
    <s v="Area Sales Manager"/>
    <s v="Patrick Coleman"/>
    <s v="avah.hayes@bilearner.com"/>
    <s v="Active"/>
    <n v="1"/>
    <n v="0"/>
    <x v="2"/>
    <s v="Temporary"/>
    <m/>
    <x v="0"/>
    <x v="2"/>
    <s v="Engineers"/>
    <d v="1970-06-22T00:00:00"/>
    <n v="55"/>
    <s v="India"/>
    <s v="Mumbai Vikhroli"/>
    <s v="Administrative"/>
    <x v="1"/>
    <s v="Fully Meets"/>
    <x v="2"/>
    <n v="114177.60000000001"/>
  </r>
  <r>
    <n v="2662"/>
    <s v="Cody"/>
    <s v="Bates"/>
    <d v="2021-02-02T00:00:00"/>
    <m/>
    <n v="56"/>
    <x v="1"/>
    <s v="Area Sales Manager"/>
    <s v="Brittney Young"/>
    <s v="cody.bates@bilearner.com"/>
    <s v="Active"/>
    <n v="1"/>
    <n v="0"/>
    <x v="0"/>
    <s v="Part-Time"/>
    <m/>
    <x v="0"/>
    <x v="2"/>
    <s v="General - Con"/>
    <d v="1986-07-14T00:00:00"/>
    <n v="39"/>
    <s v="Mauritius"/>
    <s v="Mauritius"/>
    <s v="Foreman"/>
    <x v="1"/>
    <s v="Fully Meets"/>
    <x v="2"/>
    <n v="200053.2"/>
  </r>
  <r>
    <n v="2663"/>
    <s v="Eli"/>
    <s v="Grant"/>
    <d v="2023-01-06T00:00:00"/>
    <d v="2023-04-25T00:00:00"/>
    <n v="3"/>
    <x v="4"/>
    <s v="Area Sales Manager"/>
    <s v="Ryan Ward"/>
    <s v="eli.grant@bilearner.com"/>
    <s v="Active"/>
    <n v="1"/>
    <n v="0"/>
    <x v="2"/>
    <s v="Part-Time"/>
    <m/>
    <x v="0"/>
    <x v="2"/>
    <s v="Splicing"/>
    <d v="1984-10-20T00:00:00"/>
    <n v="40"/>
    <s v="Netherlands"/>
    <s v="Eemnes"/>
    <s v="Technician"/>
    <x v="1"/>
    <s v="Fully Meets"/>
    <x v="3"/>
    <n v="286008"/>
  </r>
  <r>
    <n v="2664"/>
    <s v="Felipe"/>
    <s v="Rollins"/>
    <d v="2021-11-13T00:00:00"/>
    <m/>
    <n v="46"/>
    <x v="1"/>
    <s v="Area Sales Manager"/>
    <s v="Rose Cunningham"/>
    <s v="felipe.rollins@bilearner.com"/>
    <s v="Active"/>
    <n v="1"/>
    <n v="0"/>
    <x v="1"/>
    <s v="Full-Time"/>
    <m/>
    <x v="0"/>
    <x v="2"/>
    <s v="Project Management - Con"/>
    <d v="1992-05-02T00:00:00"/>
    <n v="33"/>
    <s v="Spain"/>
    <s v="Barcelona"/>
    <s v="Manager"/>
    <x v="1"/>
    <s v="Fully Meets"/>
    <x v="4"/>
    <n v="395797.2"/>
  </r>
  <r>
    <n v="2665"/>
    <s v="Abdiel"/>
    <s v="Good"/>
    <d v="2020-03-15T00:00:00"/>
    <m/>
    <n v="66"/>
    <x v="0"/>
    <s v="Area Sales Manager"/>
    <s v="Jessica Harrison"/>
    <s v="abdiel.good@bilearner.com"/>
    <s v="Active"/>
    <n v="1"/>
    <n v="0"/>
    <x v="0"/>
    <s v="Part-Time"/>
    <m/>
    <x v="0"/>
    <x v="2"/>
    <s v="Splicing"/>
    <d v="1997-12-18T00:00:00"/>
    <n v="27"/>
    <s v="Netherlands"/>
    <s v="Amsterdam"/>
    <s v="Splicer"/>
    <x v="1"/>
    <s v="Fully Meets"/>
    <x v="0"/>
    <n v="85500"/>
  </r>
  <r>
    <n v="2666"/>
    <s v="Kaylyn"/>
    <s v="Frye"/>
    <d v="2018-11-07T00:00:00"/>
    <d v="2022-01-08T00:00:00"/>
    <n v="38"/>
    <x v="1"/>
    <s v="Area Sales Manager"/>
    <s v="Taylor Lopez"/>
    <s v="kaylyn.frye@bilearner.com"/>
    <s v="Active"/>
    <n v="1"/>
    <n v="0"/>
    <x v="2"/>
    <s v="Full-Time"/>
    <m/>
    <x v="0"/>
    <x v="2"/>
    <s v="Yard (Material Handling)"/>
    <d v="1991-10-22T00:00:00"/>
    <n v="33"/>
    <s v="India"/>
    <s v="Indore"/>
    <s v="Runner"/>
    <x v="0"/>
    <s v="Fully Meets"/>
    <x v="0"/>
    <n v="735732"/>
  </r>
  <r>
    <n v="2667"/>
    <s v="Marisol"/>
    <s v="Alvarez"/>
    <d v="2019-10-03T00:00:00"/>
    <d v="2021-08-25T00:00:00"/>
    <n v="22"/>
    <x v="2"/>
    <s v="Administrative Assistant"/>
    <s v="Joshua Brown"/>
    <s v="marisol.alvarez@bilearner.com"/>
    <s v="Active"/>
    <n v="1"/>
    <n v="0"/>
    <x v="1"/>
    <s v="Part-Time"/>
    <m/>
    <x v="0"/>
    <x v="2"/>
    <s v="Billable Consultants"/>
    <d v="1981-03-16T00:00:00"/>
    <n v="44"/>
    <s v="Spain"/>
    <s v="Barcelona"/>
    <s v="Engineer"/>
    <x v="0"/>
    <s v="Fully Meets"/>
    <x v="2"/>
    <n v="589380"/>
  </r>
  <r>
    <n v="2668"/>
    <s v="Lane"/>
    <s v="Willis"/>
    <d v="2022-08-12T00:00:00"/>
    <d v="2023-04-16T00:00:00"/>
    <n v="8"/>
    <x v="3"/>
    <s v="Administrative Assistant"/>
    <s v="Roger Campbell"/>
    <s v="lane.willis@bilearner.com"/>
    <s v="Active"/>
    <n v="1"/>
    <n v="0"/>
    <x v="0"/>
    <s v="Part-Time"/>
    <m/>
    <x v="0"/>
    <x v="2"/>
    <s v="General - Con"/>
    <d v="1993-03-03T00:00:00"/>
    <n v="32"/>
    <s v="Malaysia"/>
    <s v="Johor"/>
    <s v="Technician"/>
    <x v="0"/>
    <s v="Fully Meets"/>
    <x v="2"/>
    <n v="599796"/>
  </r>
  <r>
    <n v="2669"/>
    <s v="Jade"/>
    <s v="Becker"/>
    <d v="2018-12-22T00:00:00"/>
    <m/>
    <n v="81"/>
    <x v="0"/>
    <s v="Administrative Assistant"/>
    <s v="Jordan Alexander"/>
    <s v="jade.becker@bilearner.com"/>
    <s v="Active"/>
    <n v="1"/>
    <n v="0"/>
    <x v="2"/>
    <s v="Full-Time"/>
    <m/>
    <x v="0"/>
    <x v="2"/>
    <s v="Field Operations"/>
    <d v="1999-03-03T00:00:00"/>
    <n v="26"/>
    <s v="Luxembourg"/>
    <s v="Luxembourg"/>
    <s v="Foreman"/>
    <x v="0"/>
    <s v="Fully Meets"/>
    <x v="4"/>
    <n v="71787"/>
  </r>
  <r>
    <n v="2670"/>
    <s v="Vincent"/>
    <s v="Logan"/>
    <d v="2021-03-27T00:00:00"/>
    <m/>
    <n v="54"/>
    <x v="1"/>
    <s v="Area Sales Manager"/>
    <s v="Alexander Holmes"/>
    <s v="vincent.logan@bilearner.com"/>
    <s v="Active"/>
    <n v="1"/>
    <n v="0"/>
    <x v="2"/>
    <s v="Full-Time"/>
    <m/>
    <x v="0"/>
    <x v="2"/>
    <s v="Engineers"/>
    <d v="1994-10-04T00:00:00"/>
    <n v="31"/>
    <s v="Luxembourg"/>
    <s v="Luxembourg"/>
    <s v="Engineer"/>
    <x v="1"/>
    <s v="Fully Meets"/>
    <x v="4"/>
    <n v="650000"/>
  </r>
  <r>
    <n v="2671"/>
    <s v="Nasir"/>
    <s v="Glass"/>
    <d v="2022-07-18T00:00:00"/>
    <m/>
    <n v="38"/>
    <x v="1"/>
    <s v="Area Sales Manager"/>
    <s v="Andrea Whitaker"/>
    <s v="nasir.glass@bilearner.com"/>
    <s v="Active"/>
    <n v="1"/>
    <n v="0"/>
    <x v="2"/>
    <s v="Temporary"/>
    <m/>
    <x v="0"/>
    <x v="2"/>
    <s v="Field Operations"/>
    <d v="1991-10-02T00:00:00"/>
    <n v="34"/>
    <s v="United Kingdom"/>
    <s v="London"/>
    <s v="Coordinator"/>
    <x v="1"/>
    <s v="Fully Meets"/>
    <x v="3"/>
    <n v="931296"/>
  </r>
  <r>
    <n v="2672"/>
    <s v="Quincy"/>
    <s v="Shannon"/>
    <d v="2020-04-09T00:00:00"/>
    <d v="2023-05-06T00:00:00"/>
    <n v="36"/>
    <x v="1"/>
    <s v="Area Sales Manager"/>
    <s v="Carrie Wells"/>
    <s v="quincy.shannon@bilearner.com"/>
    <s v="Active"/>
    <n v="1"/>
    <n v="0"/>
    <x v="0"/>
    <s v="Full-Time"/>
    <m/>
    <x v="0"/>
    <x v="2"/>
    <s v="Fielders"/>
    <d v="1984-05-25T00:00:00"/>
    <n v="41"/>
    <s v="Malaysia"/>
    <s v="Johor"/>
    <s v="Engineer"/>
    <x v="1"/>
    <s v="Fully Meets"/>
    <x v="4"/>
    <n v="105000"/>
  </r>
  <r>
    <n v="2673"/>
    <s v="Alena"/>
    <s v="Walter"/>
    <d v="2022-01-07T00:00:00"/>
    <m/>
    <n v="44"/>
    <x v="1"/>
    <s v="Area Sales Manager"/>
    <s v="David Figueroa"/>
    <s v="alena.walter@bilearner.com"/>
    <s v="Active"/>
    <n v="1"/>
    <n v="0"/>
    <x v="1"/>
    <s v="Full-Time"/>
    <m/>
    <x v="0"/>
    <x v="2"/>
    <s v="Splicing"/>
    <d v="1990-12-17T00:00:00"/>
    <n v="34"/>
    <s v="Australia"/>
    <s v="Sydney"/>
    <s v="Splicer"/>
    <x v="1"/>
    <s v="Fully Meets"/>
    <x v="0"/>
    <n v="511213.2"/>
  </r>
  <r>
    <n v="2674"/>
    <s v="Clay"/>
    <s v="Compton"/>
    <d v="2022-07-15T00:00:00"/>
    <m/>
    <n v="38"/>
    <x v="1"/>
    <s v="Area Sales Manager"/>
    <s v="Kevin Parrish"/>
    <s v="clay.compton@bilearner.com"/>
    <s v="Active"/>
    <n v="1"/>
    <n v="0"/>
    <x v="2"/>
    <s v="Part-Time"/>
    <m/>
    <x v="0"/>
    <x v="2"/>
    <s v="Fielders"/>
    <d v="2000-03-16T00:00:00"/>
    <n v="25"/>
    <s v="Luxembourg"/>
    <s v="Luxembourg"/>
    <s v="Engineer"/>
    <x v="1"/>
    <s v="Fully Meets"/>
    <x v="4"/>
    <n v="154800"/>
  </r>
  <r>
    <n v="2675"/>
    <s v="Kayden"/>
    <s v="Fernandez"/>
    <d v="2020-11-29T00:00:00"/>
    <d v="2022-07-16T00:00:00"/>
    <n v="19"/>
    <x v="2"/>
    <s v="Area Sales Manager"/>
    <s v="Monica Miller"/>
    <s v="kayden.fernandez@bilearner.com"/>
    <s v="Active"/>
    <n v="1"/>
    <n v="0"/>
    <x v="2"/>
    <s v="Part-Time"/>
    <m/>
    <x v="0"/>
    <x v="2"/>
    <s v="Engineers"/>
    <d v="1972-05-23T00:00:00"/>
    <n v="53"/>
    <s v="Bulgaria"/>
    <s v="Sofia"/>
    <s v="Engineer"/>
    <x v="1"/>
    <s v="Fully Meets"/>
    <x v="3"/>
    <n v="478176"/>
  </r>
  <r>
    <n v="2676"/>
    <s v="Bryson"/>
    <s v="Giles"/>
    <d v="2019-03-20T00:00:00"/>
    <d v="2020-09-23T00:00:00"/>
    <n v="18"/>
    <x v="2"/>
    <s v="Area Sales Manager"/>
    <s v="Brandi Collins"/>
    <s v="bryson.giles@bilearner.com"/>
    <s v="Active"/>
    <n v="1"/>
    <n v="0"/>
    <x v="2"/>
    <s v="Part-Time"/>
    <m/>
    <x v="0"/>
    <x v="2"/>
    <s v="Engineers"/>
    <d v="1981-09-10T00:00:00"/>
    <n v="44"/>
    <s v="Luxembourg"/>
    <s v="Luxembourg"/>
    <s v="Engineer"/>
    <x v="1"/>
    <s v="Fully Meets"/>
    <x v="2"/>
    <n v="83184"/>
  </r>
  <r>
    <n v="2677"/>
    <s v="Demarcus"/>
    <s v="Small"/>
    <d v="2019-03-16T00:00:00"/>
    <d v="2022-01-08T00:00:00"/>
    <n v="33"/>
    <x v="1"/>
    <s v="Area Sales Manager"/>
    <s v="Jimmy Jones"/>
    <s v="demarcus.small@bilearner.com"/>
    <s v="Active"/>
    <n v="1"/>
    <n v="0"/>
    <x v="0"/>
    <s v="Full-Time"/>
    <m/>
    <x v="0"/>
    <x v="2"/>
    <s v="Splicing"/>
    <d v="1997-11-24T00:00:00"/>
    <n v="27"/>
    <s v="Malta"/>
    <s v="Malta"/>
    <s v="Director"/>
    <x v="1"/>
    <s v="Fully Meets"/>
    <x v="4"/>
    <n v="93693"/>
  </r>
  <r>
    <n v="2678"/>
    <s v="Presley"/>
    <s v="Dodson"/>
    <d v="2021-05-30T00:00:00"/>
    <m/>
    <n v="52"/>
    <x v="1"/>
    <s v="Area Sales Manager"/>
    <s v="Bruce Roy"/>
    <s v="presley.dodson@bilearner.com"/>
    <s v="Active"/>
    <n v="1"/>
    <n v="0"/>
    <x v="1"/>
    <s v="Part-Time"/>
    <m/>
    <x v="0"/>
    <x v="2"/>
    <s v="Field Operations"/>
    <d v="1999-06-01T00:00:00"/>
    <n v="26"/>
    <s v="China"/>
    <s v="Foshan"/>
    <s v="Laborer"/>
    <x v="1"/>
    <s v="Fully Meets"/>
    <x v="3"/>
    <n v="992436"/>
  </r>
  <r>
    <n v="2679"/>
    <s v="Christine"/>
    <s v="Giles"/>
    <d v="2022-11-17T00:00:00"/>
    <m/>
    <n v="34"/>
    <x v="1"/>
    <s v="Area Sales Manager"/>
    <s v="Heather Wright"/>
    <s v="christine.giles@bilearner.com"/>
    <s v="Active"/>
    <n v="1"/>
    <n v="0"/>
    <x v="0"/>
    <s v="Part-Time"/>
    <m/>
    <x v="0"/>
    <x v="2"/>
    <s v="General - Con"/>
    <d v="1998-06-02T00:00:00"/>
    <n v="27"/>
    <s v="Poland"/>
    <s v="Warsaw"/>
    <s v="Foreman"/>
    <x v="1"/>
    <s v="Fully Meets"/>
    <x v="3"/>
    <n v="557028"/>
  </r>
  <r>
    <n v="2680"/>
    <s v="Jasmine"/>
    <s v="Rogers"/>
    <d v="2020-12-25T00:00:00"/>
    <d v="2021-10-04T00:00:00"/>
    <n v="9"/>
    <x v="3"/>
    <s v="Area Sales Manager"/>
    <s v="Joseph Rivas"/>
    <s v="jasmine.rogers@bilearner.com"/>
    <s v="Active"/>
    <n v="1"/>
    <n v="0"/>
    <x v="0"/>
    <s v="Full-Time"/>
    <m/>
    <x v="0"/>
    <x v="2"/>
    <s v="Billable Consultants"/>
    <d v="1998-09-15T00:00:00"/>
    <n v="27"/>
    <s v="Luxembourg"/>
    <s v="Luxembourg"/>
    <s v="Engineer"/>
    <x v="1"/>
    <s v="Fully Meets"/>
    <x v="2"/>
    <n v="63960"/>
  </r>
  <r>
    <n v="2681"/>
    <s v="Jaime"/>
    <s v="Greer"/>
    <d v="2020-06-16T00:00:00"/>
    <d v="2021-08-13T00:00:00"/>
    <n v="13"/>
    <x v="2"/>
    <s v="Area Sales Manager"/>
    <s v="Hannah Rose"/>
    <s v="jaime.greer@bilearner.com"/>
    <s v="Active"/>
    <n v="1"/>
    <n v="0"/>
    <x v="2"/>
    <s v="Full-Time"/>
    <m/>
    <x v="0"/>
    <x v="2"/>
    <s v="Field Operations"/>
    <d v="1999-10-21T00:00:00"/>
    <n v="25"/>
    <s v="China"/>
    <s v="Shanghai"/>
    <s v="Technician"/>
    <x v="1"/>
    <s v="Fully Meets"/>
    <x v="4"/>
    <n v="84408"/>
  </r>
  <r>
    <n v="2682"/>
    <s v="Keagan"/>
    <s v="Hutchinson"/>
    <d v="2020-07-28T00:00:00"/>
    <m/>
    <n v="62"/>
    <x v="0"/>
    <s v="Area Sales Manager"/>
    <s v="Zachary Ortiz"/>
    <s v="keagan.hutchinson@bilearner.com"/>
    <s v="Active"/>
    <n v="1"/>
    <n v="0"/>
    <x v="0"/>
    <s v="Temporary"/>
    <m/>
    <x v="0"/>
    <x v="2"/>
    <s v="Field Operations"/>
    <d v="1980-11-19T00:00:00"/>
    <n v="44"/>
    <s v="Switzerland"/>
    <s v="Geneva"/>
    <s v="Supervisor"/>
    <x v="1"/>
    <s v="Fully Meets"/>
    <x v="2"/>
    <n v="55986.76"/>
  </r>
  <r>
    <n v="2683"/>
    <s v="Charlize"/>
    <s v="Ballard"/>
    <d v="2021-12-31T00:00:00"/>
    <m/>
    <n v="45"/>
    <x v="1"/>
    <s v="Area Sales Manager"/>
    <s v="Kimberly Soto"/>
    <s v="charlize.ballard@bilearner.com"/>
    <s v="Active"/>
    <n v="1"/>
    <n v="0"/>
    <x v="0"/>
    <s v="Temporary"/>
    <m/>
    <x v="0"/>
    <x v="2"/>
    <s v="General - Con"/>
    <d v="1966-05-07T00:00:00"/>
    <n v="59"/>
    <s v="Poland"/>
    <s v="Warsaw"/>
    <s v="Laborer"/>
    <x v="0"/>
    <s v="Fully Meets"/>
    <x v="0"/>
    <n v="106652"/>
  </r>
  <r>
    <n v="2684"/>
    <s v="Kendrick"/>
    <s v="Pollard"/>
    <d v="2022-02-07T00:00:00"/>
    <d v="2023-03-02T00:00:00"/>
    <n v="12"/>
    <x v="2"/>
    <s v="Administrative Assistant"/>
    <s v="Nicholas Huang"/>
    <s v="kendrick.pollard@bilearner.com"/>
    <s v="Active"/>
    <n v="1"/>
    <n v="0"/>
    <x v="1"/>
    <s v="Part-Time"/>
    <m/>
    <x v="0"/>
    <x v="2"/>
    <s v="General - Sga"/>
    <d v="1999-08-11T00:00:00"/>
    <n v="26"/>
    <s v="Hungary"/>
    <s v="Budapest"/>
    <s v="Manager"/>
    <x v="0"/>
    <s v="Fully Meets"/>
    <x v="3"/>
    <n v="158080"/>
  </r>
  <r>
    <n v="2685"/>
    <s v="Meadow"/>
    <s v="Reed"/>
    <d v="2021-11-23T00:00:00"/>
    <d v="2022-03-29T00:00:00"/>
    <n v="4"/>
    <x v="4"/>
    <s v="Administrative Assistant"/>
    <s v="Joshua Rosales"/>
    <s v="meadow.reed@bilearner.com"/>
    <s v="Active"/>
    <n v="1"/>
    <n v="0"/>
    <x v="1"/>
    <s v="Temporary"/>
    <m/>
    <x v="0"/>
    <x v="2"/>
    <s v="General - Sga"/>
    <d v="1984-11-06T00:00:00"/>
    <n v="40"/>
    <s v="Germany"/>
    <s v="Munich"/>
    <s v="Supervisor"/>
    <x v="0"/>
    <s v="Fully Meets"/>
    <x v="2"/>
    <n v="232008"/>
  </r>
  <r>
    <n v="2686"/>
    <s v="Ryker"/>
    <s v="Hopkins"/>
    <d v="2021-08-15T00:00:00"/>
    <m/>
    <n v="49"/>
    <x v="1"/>
    <s v="Area Sales Manager"/>
    <s v="Nicholas Graham"/>
    <s v="ryker.hopkins@bilearner.com"/>
    <s v="Active"/>
    <n v="1"/>
    <n v="0"/>
    <x v="0"/>
    <s v="Part-Time"/>
    <m/>
    <x v="0"/>
    <x v="2"/>
    <s v="Project Management - Con"/>
    <d v="1995-09-08T00:00:00"/>
    <n v="30"/>
    <s v="Germany"/>
    <s v="Cologne"/>
    <s v="Technician"/>
    <x v="1"/>
    <s v="Fully Meets"/>
    <x v="0"/>
    <n v="145143.6"/>
  </r>
  <r>
    <n v="2687"/>
    <s v="Bruno"/>
    <s v="Ashley"/>
    <d v="2021-06-21T00:00:00"/>
    <m/>
    <n v="51"/>
    <x v="1"/>
    <s v="Area Sales Manager"/>
    <s v="Christopher Black"/>
    <s v="bruno.ashley@bilearner.com"/>
    <s v="Active"/>
    <n v="1"/>
    <n v="0"/>
    <x v="2"/>
    <s v="Full-Time"/>
    <m/>
    <x v="0"/>
    <x v="2"/>
    <s v="Engineers"/>
    <d v="1998-04-20T00:00:00"/>
    <n v="27"/>
    <s v="Netherlands"/>
    <s v="Amsterdam"/>
    <s v="Engineer"/>
    <x v="1"/>
    <s v="Fully Meets"/>
    <x v="2"/>
    <n v="65000"/>
  </r>
  <r>
    <n v="2688"/>
    <s v="Luciana"/>
    <s v="Steele"/>
    <d v="2021-02-13T00:00:00"/>
    <m/>
    <n v="55"/>
    <x v="1"/>
    <s v="Area Sales Manager"/>
    <s v="Edward Lane"/>
    <s v="luciana.steele@bilearner.com"/>
    <s v="Active"/>
    <n v="1"/>
    <n v="0"/>
    <x v="0"/>
    <s v="Full-Time"/>
    <m/>
    <x v="0"/>
    <x v="2"/>
    <s v="Engineers"/>
    <d v="1980-01-25T00:00:00"/>
    <n v="45"/>
    <s v="Mauritius"/>
    <s v="Mauritius"/>
    <s v="Engineer"/>
    <x v="1"/>
    <s v="Fully Meets"/>
    <x v="4"/>
    <n v="90720"/>
  </r>
  <r>
    <n v="2689"/>
    <s v="Johnathon"/>
    <s v="Serrano"/>
    <d v="2020-12-28T00:00:00"/>
    <m/>
    <n v="57"/>
    <x v="1"/>
    <s v="Area Sales Manager"/>
    <s v="David Craig"/>
    <s v="johnathon.serrano@bilearner.com"/>
    <s v="Active"/>
    <n v="1"/>
    <n v="0"/>
    <x v="2"/>
    <s v="Part-Time"/>
    <m/>
    <x v="0"/>
    <x v="2"/>
    <s v="Wireline Construction"/>
    <d v="1995-03-15T00:00:00"/>
    <n v="30"/>
    <s v="Poland"/>
    <s v="Krakow"/>
    <s v="Foreman"/>
    <x v="1"/>
    <s v="Fully Meets"/>
    <x v="4"/>
    <n v="43392"/>
  </r>
  <r>
    <n v="2690"/>
    <s v="Joaquin"/>
    <s v="Cuevas"/>
    <d v="2022-04-12T00:00:00"/>
    <d v="2022-09-02T00:00:00"/>
    <n v="4"/>
    <x v="4"/>
    <s v="Area Sales Manager"/>
    <s v="Elizabeth Garrison"/>
    <s v="joaquin.cuevas@bilearner.com"/>
    <s v="Active"/>
    <n v="1"/>
    <n v="0"/>
    <x v="2"/>
    <s v="Part-Time"/>
    <m/>
    <x v="0"/>
    <x v="2"/>
    <s v="Project Management - Con"/>
    <d v="1999-10-22T00:00:00"/>
    <n v="25"/>
    <s v="Poland"/>
    <s v="Warsaw"/>
    <s v="Field Project Manager"/>
    <x v="1"/>
    <s v="Fully Meets"/>
    <x v="0"/>
    <n v="83436"/>
  </r>
  <r>
    <n v="2691"/>
    <s v="Soren"/>
    <s v="Downs"/>
    <d v="2019-01-02T00:00:00"/>
    <m/>
    <n v="81"/>
    <x v="0"/>
    <s v="Area Sales Manager"/>
    <s v="Taylor Huerta"/>
    <s v="soren.downs@bilearner.com"/>
    <s v="Active"/>
    <n v="1"/>
    <n v="0"/>
    <x v="2"/>
    <s v="Full-Time"/>
    <m/>
    <x v="0"/>
    <x v="2"/>
    <s v="General - Sga"/>
    <d v="1989-01-23T00:00:00"/>
    <n v="36"/>
    <s v="Brazil"/>
    <s v="Sao Paulo"/>
    <s v="Supervisor"/>
    <x v="1"/>
    <s v="Fully Meets"/>
    <x v="4"/>
    <n v="191928"/>
  </r>
  <r>
    <n v="2692"/>
    <s v="Ralph"/>
    <s v="Stone"/>
    <d v="2020-08-01T00:00:00"/>
    <d v="2022-10-01T00:00:00"/>
    <n v="26"/>
    <x v="1"/>
    <s v="Area Sales Manager"/>
    <s v="Denise Adams"/>
    <s v="ralph.stone@bilearner.com"/>
    <s v="Active"/>
    <n v="1"/>
    <n v="0"/>
    <x v="1"/>
    <s v="Full-Time"/>
    <m/>
    <x v="0"/>
    <x v="2"/>
    <s v="Underground"/>
    <d v="1985-04-03T00:00:00"/>
    <n v="40"/>
    <s v="Macau"/>
    <s v="Macau"/>
    <s v="Foreman"/>
    <x v="1"/>
    <s v="Fully Meets"/>
    <x v="0"/>
    <n v="483756"/>
  </r>
  <r>
    <n v="2693"/>
    <s v="Malcolm"/>
    <s v="Rivas"/>
    <d v="2020-10-14T00:00:00"/>
    <m/>
    <n v="59"/>
    <x v="1"/>
    <s v="Area Sales Manager"/>
    <s v="Ryan Flores"/>
    <s v="malcolm.rivas@bilearner.com"/>
    <s v="Active"/>
    <n v="1"/>
    <n v="0"/>
    <x v="2"/>
    <s v="Temporary"/>
    <m/>
    <x v="0"/>
    <x v="2"/>
    <s v="General - Sga"/>
    <d v="1991-04-13T00:00:00"/>
    <n v="34"/>
    <s v="Malta"/>
    <s v="Malta"/>
    <s v="Assistant"/>
    <x v="1"/>
    <s v="Fully Meets"/>
    <x v="0"/>
    <n v="672425"/>
  </r>
  <r>
    <n v="2694"/>
    <s v="Adam"/>
    <s v="Beltran"/>
    <d v="2023-05-26T00:00:00"/>
    <d v="2023-07-14T00:00:00"/>
    <n v="1"/>
    <x v="4"/>
    <s v="Area Sales Manager"/>
    <s v="Mackenzie Cole"/>
    <s v="adam.beltran@bilearner.com"/>
    <s v="Active"/>
    <n v="1"/>
    <n v="0"/>
    <x v="1"/>
    <s v="Full-Time"/>
    <m/>
    <x v="0"/>
    <x v="2"/>
    <s v="Engineers"/>
    <d v="1994-12-17T00:00:00"/>
    <n v="30"/>
    <s v="Poland"/>
    <s v="Warsaw"/>
    <s v="Director"/>
    <x v="1"/>
    <s v="Fully Meets"/>
    <x v="0"/>
    <n v="889032"/>
  </r>
  <r>
    <n v="2695"/>
    <s v="Isis"/>
    <s v="Ortega"/>
    <d v="2021-08-26T00:00:00"/>
    <d v="2022-11-25T00:00:00"/>
    <n v="14"/>
    <x v="2"/>
    <s v="Area Sales Manager"/>
    <s v="Emily Jones"/>
    <s v="isis.ortega@bilearner.com"/>
    <s v="Active"/>
    <n v="1"/>
    <n v="0"/>
    <x v="1"/>
    <s v="Temporary"/>
    <m/>
    <x v="0"/>
    <x v="2"/>
    <s v="Underground"/>
    <d v="1987-09-24T00:00:00"/>
    <n v="38"/>
    <s v="Poland"/>
    <s v="Warsaw"/>
    <s v="Laborer"/>
    <x v="1"/>
    <s v="Fully Meets"/>
    <x v="2"/>
    <n v="186985.2"/>
  </r>
  <r>
    <n v="2696"/>
    <s v="Meadow"/>
    <s v="Delgado"/>
    <d v="2022-11-20T00:00:00"/>
    <d v="2023-02-08T00:00:00"/>
    <n v="2"/>
    <x v="4"/>
    <s v="Area Sales Manager"/>
    <s v="Chelsea Garcia"/>
    <s v="meadow.delgado@bilearner.com"/>
    <s v="Active"/>
    <n v="1"/>
    <n v="0"/>
    <x v="0"/>
    <s v="Temporary"/>
    <m/>
    <x v="0"/>
    <x v="2"/>
    <s v="Project Management - Con"/>
    <d v="1990-06-21T00:00:00"/>
    <n v="35"/>
    <s v="Luxembourg"/>
    <s v="Luxembourg"/>
    <s v="Manager"/>
    <x v="1"/>
    <s v="Fully Meets"/>
    <x v="0"/>
    <n v="812500"/>
  </r>
  <r>
    <n v="2697"/>
    <s v="Benjamin"/>
    <s v="Goodman"/>
    <d v="2020-02-22T00:00:00"/>
    <m/>
    <n v="67"/>
    <x v="0"/>
    <s v="Area Sales Manager"/>
    <s v="Jacob Simmons"/>
    <s v="benjamin.goodman@bilearner.com"/>
    <s v="Active"/>
    <n v="1"/>
    <n v="0"/>
    <x v="1"/>
    <s v="Full-Time"/>
    <m/>
    <x v="0"/>
    <x v="2"/>
    <s v="Splicing"/>
    <d v="1997-05-04T00:00:00"/>
    <n v="28"/>
    <s v="Japan"/>
    <s v="Tokyo"/>
    <s v="Laborer"/>
    <x v="1"/>
    <s v="Fully Meets"/>
    <x v="4"/>
    <n v="86949"/>
  </r>
  <r>
    <n v="2698"/>
    <s v="Jaycee"/>
    <s v="Alexander"/>
    <d v="2021-04-04T00:00:00"/>
    <m/>
    <n v="54"/>
    <x v="1"/>
    <s v="Area Sales Manager"/>
    <s v="Samuel Phillips"/>
    <s v="jaycee.alexander@bilearner.com"/>
    <s v="Active"/>
    <n v="1"/>
    <n v="0"/>
    <x v="0"/>
    <s v="Full-Time"/>
    <m/>
    <x v="0"/>
    <x v="2"/>
    <s v="Field Operations"/>
    <d v="1992-01-05T00:00:00"/>
    <n v="33"/>
    <s v="Japan"/>
    <s v="Tokyo"/>
    <s v="Operator"/>
    <x v="1"/>
    <s v="Fully Meets"/>
    <x v="0"/>
    <n v="103051"/>
  </r>
  <r>
    <n v="2699"/>
    <s v="Cannon"/>
    <s v="Gray"/>
    <d v="2023-08-05T00:00:00"/>
    <m/>
    <n v="26"/>
    <x v="1"/>
    <s v="Area Sales Manager"/>
    <s v="Stephen Burns"/>
    <s v="cannon.gray@bilearner.com"/>
    <s v="Active"/>
    <n v="1"/>
    <n v="0"/>
    <x v="0"/>
    <s v="Temporary"/>
    <m/>
    <x v="0"/>
    <x v="2"/>
    <s v="Engineers"/>
    <d v="1976-12-19T00:00:00"/>
    <n v="48"/>
    <s v="Japan"/>
    <s v="Tokyo"/>
    <s v="Engineer"/>
    <x v="0"/>
    <s v="Fully Meets"/>
    <x v="3"/>
    <n v="96000"/>
  </r>
  <r>
    <n v="2700"/>
    <s v="Brynn"/>
    <s v="Kennedy"/>
    <d v="2023-01-10T00:00:00"/>
    <d v="2023-08-06T00:00:00"/>
    <n v="6"/>
    <x v="3"/>
    <s v="Administrative Assistant"/>
    <s v="Nicholas White"/>
    <s v="brynn.kennedy@bilearner.com"/>
    <s v="Active"/>
    <n v="1"/>
    <n v="0"/>
    <x v="1"/>
    <s v="Temporary"/>
    <m/>
    <x v="0"/>
    <x v="2"/>
    <s v="Project Management - Con"/>
    <d v="1988-01-26T00:00:00"/>
    <n v="37"/>
    <s v="Japan"/>
    <s v="Tokyo"/>
    <s v="Manager"/>
    <x v="0"/>
    <s v="Fully Meets"/>
    <x v="0"/>
    <n v="854460"/>
  </r>
  <r>
    <n v="2701"/>
    <s v="Branden"/>
    <s v="Ali"/>
    <d v="2019-04-19T00:00:00"/>
    <m/>
    <n v="77"/>
    <x v="0"/>
    <s v="Administrative Assistant"/>
    <s v="Gregory Hill"/>
    <s v="branden.ali@bilearner.com"/>
    <s v="Active"/>
    <n v="1"/>
    <n v="0"/>
    <x v="0"/>
    <s v="Full-Time"/>
    <m/>
    <x v="0"/>
    <x v="2"/>
    <s v="Field Operations"/>
    <d v="1991-10-26T00:00:00"/>
    <n v="33"/>
    <s v="Japan"/>
    <s v="Tokyo"/>
    <s v="Controller"/>
    <x v="0"/>
    <s v="Fully Meets"/>
    <x v="3"/>
    <n v="92400"/>
  </r>
  <r>
    <n v="2702"/>
    <s v="Sophie"/>
    <s v="Carrillo"/>
    <d v="2019-10-02T00:00:00"/>
    <m/>
    <n v="72"/>
    <x v="0"/>
    <s v="Area Sales Manager"/>
    <s v="Anna Henry"/>
    <s v="sophie.carrillo@bilearner.com"/>
    <s v="Active"/>
    <n v="1"/>
    <n v="0"/>
    <x v="0"/>
    <s v="Full-Time"/>
    <m/>
    <x v="0"/>
    <x v="2"/>
    <s v="Aerial"/>
    <d v="1995-10-18T00:00:00"/>
    <n v="29"/>
    <s v="Japan"/>
    <s v="Tokyo"/>
    <s v="Foreman"/>
    <x v="1"/>
    <s v="Fully Meets"/>
    <x v="2"/>
    <n v="93708"/>
  </r>
  <r>
    <n v="2703"/>
    <s v="Saul"/>
    <s v="Shaw"/>
    <d v="2018-11-14T00:00:00"/>
    <m/>
    <n v="82"/>
    <x v="0"/>
    <s v="Area Sales Manager"/>
    <s v="Jennifer Alvarez"/>
    <s v="saul.shaw@bilearner.com"/>
    <s v="Active"/>
    <n v="1"/>
    <n v="0"/>
    <x v="1"/>
    <s v="Part-Time"/>
    <m/>
    <x v="0"/>
    <x v="2"/>
    <s v="General - Con"/>
    <d v="1998-09-18T00:00:00"/>
    <n v="27"/>
    <s v="Japan"/>
    <s v="Tokyo"/>
    <s v="Laborer"/>
    <x v="1"/>
    <s v="Fully Meets"/>
    <x v="3"/>
    <n v="110400"/>
  </r>
  <r>
    <n v="2704"/>
    <s v="Isla"/>
    <s v="Mcdaniel"/>
    <d v="2020-01-27T00:00:00"/>
    <d v="2022-06-19T00:00:00"/>
    <n v="28"/>
    <x v="1"/>
    <s v="Area Sales Manager"/>
    <s v="Ashley Larson"/>
    <s v="isla.mcdaniel@bilearner.com"/>
    <s v="Active"/>
    <n v="1"/>
    <n v="0"/>
    <x v="2"/>
    <s v="Full-Time"/>
    <m/>
    <x v="0"/>
    <x v="2"/>
    <s v="Field Operations"/>
    <d v="1999-01-05T00:00:00"/>
    <n v="26"/>
    <s v="Japan"/>
    <s v="Tokyo"/>
    <s v="Technician"/>
    <x v="1"/>
    <s v="Fully Meets"/>
    <x v="0"/>
    <n v="963600"/>
  </r>
  <r>
    <n v="2705"/>
    <s v="Lea"/>
    <s v="Cantu"/>
    <d v="2018-11-04T00:00:00"/>
    <m/>
    <n v="83"/>
    <x v="0"/>
    <s v="Area Sales Manager"/>
    <s v="Donna Hurst"/>
    <s v="lea.cantu@bilearner.com"/>
    <s v="Active"/>
    <n v="1"/>
    <n v="0"/>
    <x v="1"/>
    <s v="Temporary"/>
    <m/>
    <x v="0"/>
    <x v="2"/>
    <s v="General - Con"/>
    <d v="1989-03-18T00:00:00"/>
    <n v="36"/>
    <s v="Japan"/>
    <s v="Tokyo"/>
    <s v="Supervisor"/>
    <x v="0"/>
    <s v="Fully Meets"/>
    <x v="2"/>
    <n v="58000"/>
  </r>
  <r>
    <n v="2706"/>
    <s v="Yadiel"/>
    <s v="Riggs"/>
    <d v="2018-12-13T00:00:00"/>
    <d v="2019-01-13T00:00:00"/>
    <n v="1"/>
    <x v="4"/>
    <s v="Area Sales Manager"/>
    <s v="Eric Byrd"/>
    <s v="yadiel.riggs@bilearner.com"/>
    <s v="Active"/>
    <n v="1"/>
    <n v="0"/>
    <x v="2"/>
    <s v="Part-Time"/>
    <m/>
    <x v="0"/>
    <x v="2"/>
    <s v="Field Operations"/>
    <d v="1982-12-19T00:00:00"/>
    <n v="42"/>
    <s v="Japan"/>
    <s v="Tokyo"/>
    <s v="Electrician"/>
    <x v="1"/>
    <s v="Fully Meets"/>
    <x v="2"/>
    <n v="26740"/>
  </r>
  <r>
    <n v="2707"/>
    <s v="Annalise"/>
    <s v="Olsen"/>
    <d v="2022-11-28T00:00:00"/>
    <m/>
    <n v="34"/>
    <x v="1"/>
    <s v="Area Sales Manager"/>
    <s v="Brianna Johnson"/>
    <s v="annalise.olsen@bilearner.com"/>
    <s v="Active"/>
    <n v="1"/>
    <n v="0"/>
    <x v="1"/>
    <s v="Part-Time"/>
    <m/>
    <x v="0"/>
    <x v="2"/>
    <s v="General - Con"/>
    <d v="1983-04-15T00:00:00"/>
    <n v="42"/>
    <s v="Japan"/>
    <s v="Tokyo"/>
    <s v="Foreman"/>
    <x v="1"/>
    <s v="Fully Meets"/>
    <x v="0"/>
    <n v="680028"/>
  </r>
  <r>
    <n v="2708"/>
    <s v="Theodore"/>
    <s v="Castro"/>
    <d v="2022-06-08T00:00:00"/>
    <d v="2022-08-07T00:00:00"/>
    <n v="1"/>
    <x v="4"/>
    <s v="Area Sales Manager"/>
    <s v="Savannah Oconnell"/>
    <s v="theodore.castro@bilearner.com"/>
    <s v="Active"/>
    <n v="1"/>
    <n v="0"/>
    <x v="1"/>
    <s v="Part-Time"/>
    <m/>
    <x v="0"/>
    <x v="2"/>
    <s v="General - Con"/>
    <d v="1986-01-02T00:00:00"/>
    <n v="39"/>
    <s v="Japan"/>
    <s v="Tokyo"/>
    <s v="Foreman"/>
    <x v="1"/>
    <s v="Fully Meets"/>
    <x v="2"/>
    <n v="58968"/>
  </r>
  <r>
    <n v="2709"/>
    <s v="Emily"/>
    <s v="Freeman"/>
    <d v="2022-04-03T00:00:00"/>
    <m/>
    <n v="42"/>
    <x v="1"/>
    <s v="Area Sales Manager"/>
    <s v="Madison Kemp"/>
    <s v="emily.freeman@bilearner.com"/>
    <s v="Active"/>
    <n v="1"/>
    <n v="0"/>
    <x v="1"/>
    <s v="Full-Time"/>
    <m/>
    <x v="0"/>
    <x v="2"/>
    <s v="Field Operations"/>
    <d v="1993-03-24T00:00:00"/>
    <n v="32"/>
    <s v="Japan"/>
    <s v="Tokyo"/>
    <s v="Locator"/>
    <x v="1"/>
    <s v="Fully Meets"/>
    <x v="2"/>
    <n v="47928"/>
  </r>
  <r>
    <n v="2710"/>
    <s v="Madyson"/>
    <s v="Yates"/>
    <d v="2022-02-28T00:00:00"/>
    <m/>
    <n v="43"/>
    <x v="1"/>
    <s v="Area Sales Manager"/>
    <s v="Julian Bowen"/>
    <s v="madyson.yates@bilearner.com"/>
    <s v="Active"/>
    <n v="1"/>
    <n v="0"/>
    <x v="2"/>
    <s v="Full-Time"/>
    <m/>
    <x v="0"/>
    <x v="2"/>
    <s v="Field Operations"/>
    <d v="1994-12-13T00:00:00"/>
    <n v="30"/>
    <s v="Japan"/>
    <s v="Tokyo"/>
    <s v="Manager"/>
    <x v="1"/>
    <s v="Fully Meets"/>
    <x v="3"/>
    <n v="502404"/>
  </r>
  <r>
    <n v="2711"/>
    <s v="Rachel"/>
    <s v="Bowers"/>
    <d v="2021-08-19T00:00:00"/>
    <m/>
    <n v="49"/>
    <x v="1"/>
    <s v="Area Sales Manager"/>
    <s v="Brittany Dickerson"/>
    <s v="rachel.bowers@bilearner.com"/>
    <s v="Active"/>
    <n v="1"/>
    <n v="0"/>
    <x v="0"/>
    <s v="Temporary"/>
    <m/>
    <x v="0"/>
    <x v="2"/>
    <s v="Field Operations"/>
    <d v="1997-10-08T00:00:00"/>
    <n v="27"/>
    <s v="Japan"/>
    <s v="Tokyo"/>
    <s v="Technician"/>
    <x v="1"/>
    <s v="Fully Meets"/>
    <x v="2"/>
    <n v="204000"/>
  </r>
  <r>
    <n v="2712"/>
    <s v="Helen"/>
    <s v="Humphrey"/>
    <d v="2018-08-19T00:00:00"/>
    <m/>
    <n v="85"/>
    <x v="0"/>
    <s v="Area Sales Manager"/>
    <s v="Richard Henry"/>
    <s v="helen.humphrey@bilearner.com"/>
    <s v="Active"/>
    <n v="1"/>
    <n v="0"/>
    <x v="1"/>
    <s v="Full-Time"/>
    <m/>
    <x v="0"/>
    <x v="2"/>
    <s v="General - Con"/>
    <d v="1989-11-30T00:00:00"/>
    <n v="35"/>
    <s v="Japan"/>
    <s v="Tokyo"/>
    <s v="Foreman"/>
    <x v="1"/>
    <s v="Fully Meets"/>
    <x v="4"/>
    <n v="429535.2"/>
  </r>
  <r>
    <n v="2713"/>
    <s v="Abagail"/>
    <s v="Villanueva"/>
    <d v="2019-10-15T00:00:00"/>
    <m/>
    <n v="71"/>
    <x v="0"/>
    <s v="Area Sales Manager"/>
    <s v="Whitney Ross"/>
    <s v="abagail.villanueva@bilearner.com"/>
    <s v="Active"/>
    <n v="1"/>
    <n v="0"/>
    <x v="1"/>
    <s v="Full-Time"/>
    <m/>
    <x v="0"/>
    <x v="2"/>
    <s v="Aerial"/>
    <d v="1999-04-09T00:00:00"/>
    <n v="26"/>
    <s v="Japan"/>
    <s v="Tokyo"/>
    <s v="Foreman"/>
    <x v="1"/>
    <s v="Fully Meets"/>
    <x v="3"/>
    <n v="47928"/>
  </r>
  <r>
    <n v="2714"/>
    <s v="Julie"/>
    <s v="Lloyd"/>
    <d v="2023-02-23T00:00:00"/>
    <d v="2023-04-20T00:00:00"/>
    <n v="1"/>
    <x v="4"/>
    <s v="Area Sales Manager"/>
    <s v="Keith Martinez"/>
    <s v="julie.lloyd@bilearner.com"/>
    <s v="Active"/>
    <n v="1"/>
    <n v="0"/>
    <x v="2"/>
    <s v="Temporary"/>
    <m/>
    <x v="0"/>
    <x v="2"/>
    <s v="Field Operations"/>
    <d v="1980-01-07T00:00:00"/>
    <n v="45"/>
    <s v="Japan"/>
    <s v="Tokyo"/>
    <s v="Tower Hand"/>
    <x v="1"/>
    <s v="Fully Meets"/>
    <x v="4"/>
    <n v="1320000"/>
  </r>
  <r>
    <n v="2715"/>
    <s v="Alejandro"/>
    <s v="Wilkinson"/>
    <d v="2023-02-01T00:00:00"/>
    <m/>
    <n v="32"/>
    <x v="1"/>
    <s v="Area Sales Manager"/>
    <s v="Robert Avery"/>
    <s v="alejandro.wilkinson@bilearner.com"/>
    <s v="Active"/>
    <n v="1"/>
    <n v="0"/>
    <x v="1"/>
    <s v="Temporary"/>
    <m/>
    <x v="0"/>
    <x v="2"/>
    <s v="Field Operations"/>
    <d v="1972-09-27T00:00:00"/>
    <n v="53"/>
    <s v="Japan"/>
    <s v="Tokyo"/>
    <s v="Manager"/>
    <x v="0"/>
    <s v="Fully Meets"/>
    <x v="0"/>
    <n v="692064"/>
  </r>
  <r>
    <n v="2716"/>
    <s v="Yadiel"/>
    <s v="Mata"/>
    <d v="2023-05-07T00:00:00"/>
    <m/>
    <n v="28"/>
    <x v="1"/>
    <s v="Administrative Assistant"/>
    <s v="Jesse Torres"/>
    <s v="yadiel.mata@bilearner.com"/>
    <s v="Active"/>
    <n v="1"/>
    <n v="0"/>
    <x v="0"/>
    <s v="Temporary"/>
    <m/>
    <x v="0"/>
    <x v="2"/>
    <s v="Executive"/>
    <d v="1985-10-03T00:00:00"/>
    <n v="40"/>
    <s v="Japan"/>
    <s v="Tokyo"/>
    <s v="Ceo"/>
    <x v="0"/>
    <s v="Fully Meets"/>
    <x v="2"/>
    <n v="751400"/>
  </r>
  <r>
    <n v="2717"/>
    <s v="Colt"/>
    <s v="Sutton"/>
    <d v="2020-05-26T00:00:00"/>
    <m/>
    <n v="64"/>
    <x v="0"/>
    <s v="Area Sales Manager"/>
    <s v="William Garner"/>
    <s v="colt.sutton@bilearner.com"/>
    <s v="Active"/>
    <n v="1"/>
    <n v="0"/>
    <x v="1"/>
    <s v="Temporary"/>
    <m/>
    <x v="0"/>
    <x v="2"/>
    <s v="Field Operations"/>
    <d v="1995-08-30T00:00:00"/>
    <n v="30"/>
    <s v="Japan"/>
    <s v="Tokyo"/>
    <s v="Supervisor"/>
    <x v="1"/>
    <s v="Fully Meets"/>
    <x v="4"/>
    <n v="91080"/>
  </r>
  <r>
    <n v="2718"/>
    <s v="Madalyn"/>
    <s v="Prince"/>
    <d v="2022-02-09T00:00:00"/>
    <m/>
    <n v="43"/>
    <x v="1"/>
    <s v="Area Sales Manager"/>
    <s v="Matthew Willis"/>
    <s v="madalyn.prince@bilearner.com"/>
    <s v="Active"/>
    <n v="1"/>
    <n v="0"/>
    <x v="2"/>
    <s v="Part-Time"/>
    <m/>
    <x v="0"/>
    <x v="2"/>
    <s v="Aerial"/>
    <d v="1990-11-01T00:00:00"/>
    <n v="34"/>
    <s v="Japan"/>
    <s v="Tokyo"/>
    <s v="Laborer"/>
    <x v="1"/>
    <s v="Fully Meets"/>
    <x v="3"/>
    <n v="75000"/>
  </r>
  <r>
    <n v="2719"/>
    <s v="Clara"/>
    <s v="Stewart"/>
    <d v="2022-06-20T00:00:00"/>
    <d v="2023-03-23T00:00:00"/>
    <n v="9"/>
    <x v="3"/>
    <s v="Area Sales Manager"/>
    <s v="Monica Sims"/>
    <s v="clara.stewart@bilearner.com"/>
    <s v="Active"/>
    <n v="1"/>
    <n v="0"/>
    <x v="0"/>
    <s v="Temporary"/>
    <m/>
    <x v="0"/>
    <x v="0"/>
    <s v="Finance &amp; Accounting"/>
    <d v="1993-05-11T00:00:00"/>
    <n v="32"/>
    <s v="Japan"/>
    <s v="Tokyo"/>
    <s v="Intern"/>
    <x v="1"/>
    <s v="Fully Meets"/>
    <x v="0"/>
    <n v="290460"/>
  </r>
  <r>
    <n v="2720"/>
    <s v="Cheyenne"/>
    <s v="Herman"/>
    <d v="2022-01-08T00:00:00"/>
    <d v="2022-09-03T00:00:00"/>
    <n v="7"/>
    <x v="3"/>
    <s v="Area Sales Manager"/>
    <s v="Kathleen Hickman"/>
    <s v="cheyenne.herman@bilearner.com"/>
    <s v="Active"/>
    <n v="1"/>
    <n v="0"/>
    <x v="0"/>
    <s v="Temporary"/>
    <m/>
    <x v="0"/>
    <x v="2"/>
    <s v="Field Operations"/>
    <d v="1995-12-23T00:00:00"/>
    <n v="29"/>
    <s v="Japan"/>
    <s v="Tokyo"/>
    <s v="Top Hand"/>
    <x v="0"/>
    <s v="Fully Meets"/>
    <x v="0"/>
    <n v="130152"/>
  </r>
  <r>
    <n v="2721"/>
    <s v="Emerson"/>
    <s v="Zavala"/>
    <d v="2020-03-01T00:00:00"/>
    <m/>
    <n v="67"/>
    <x v="0"/>
    <s v="Area Sales Manager"/>
    <s v="Brendan Melendez"/>
    <s v="emerson.zavala@bilearner.com"/>
    <s v="Active"/>
    <n v="1"/>
    <n v="0"/>
    <x v="1"/>
    <s v="Full-Time"/>
    <m/>
    <x v="0"/>
    <x v="2"/>
    <s v="Shop (Fleet)"/>
    <d v="1992-02-13T00:00:00"/>
    <n v="33"/>
    <s v="Japan"/>
    <s v="Tokyo"/>
    <s v="Manager"/>
    <x v="1"/>
    <s v="Fully Meets"/>
    <x v="0"/>
    <n v="943540"/>
  </r>
  <r>
    <n v="2722"/>
    <s v="Sawyer"/>
    <s v="Oneal"/>
    <d v="2020-10-05T00:00:00"/>
    <m/>
    <n v="60"/>
    <x v="0"/>
    <s v="Area Sales Manager"/>
    <s v="Wendy Sullivan"/>
    <s v="sawyer.oneal@bilearner.com"/>
    <s v="Active"/>
    <n v="1"/>
    <n v="0"/>
    <x v="0"/>
    <s v="Temporary"/>
    <m/>
    <x v="0"/>
    <x v="2"/>
    <s v="General - Con"/>
    <d v="1998-11-13T00:00:00"/>
    <n v="26"/>
    <s v="Japan"/>
    <s v="Tokyo"/>
    <s v="Technician"/>
    <x v="1"/>
    <s v="Fully Meets"/>
    <x v="2"/>
    <n v="199680"/>
  </r>
  <r>
    <n v="2723"/>
    <s v="Kyleigh"/>
    <s v="Mathis"/>
    <d v="2021-05-12T00:00:00"/>
    <d v="2022-07-01T00:00:00"/>
    <n v="13"/>
    <x v="2"/>
    <s v="Area Sales Manager"/>
    <s v="Ariel Davis"/>
    <s v="kyleigh.mathis@bilearner.com"/>
    <s v="Active"/>
    <n v="1"/>
    <n v="0"/>
    <x v="2"/>
    <s v="Temporary"/>
    <m/>
    <x v="0"/>
    <x v="2"/>
    <s v="Field Operations"/>
    <d v="1980-04-18T00:00:00"/>
    <n v="45"/>
    <s v="Japan"/>
    <s v="Tokyo"/>
    <s v="Technician"/>
    <x v="1"/>
    <s v="Fully Meets"/>
    <x v="2"/>
    <n v="295537.61"/>
  </r>
  <r>
    <n v="2724"/>
    <s v="Maximus"/>
    <s v="Mcdowell"/>
    <d v="2023-01-01T00:00:00"/>
    <d v="2023-07-05T00:00:00"/>
    <n v="6"/>
    <x v="3"/>
    <s v="Area Sales Manager"/>
    <s v="Nicholas Robinson"/>
    <s v="maximus.mcdowell@bilearner.com"/>
    <s v="Active"/>
    <n v="1"/>
    <n v="0"/>
    <x v="2"/>
    <s v="Temporary"/>
    <m/>
    <x v="0"/>
    <x v="2"/>
    <s v="Catv"/>
    <d v="1994-08-03T00:00:00"/>
    <n v="31"/>
    <s v="Japan"/>
    <s v="Tokyo"/>
    <s v="Foreman"/>
    <x v="1"/>
    <s v="Fully Meets"/>
    <x v="4"/>
    <n v="38424"/>
  </r>
  <r>
    <n v="2725"/>
    <s v="Dean"/>
    <s v="Little"/>
    <d v="2019-11-18T00:00:00"/>
    <m/>
    <n v="70"/>
    <x v="0"/>
    <s v="Area Sales Manager"/>
    <s v="Elaine Johnson"/>
    <s v="dean.little@bilearner.com"/>
    <s v="Active"/>
    <n v="1"/>
    <n v="0"/>
    <x v="0"/>
    <s v="Full-Time"/>
    <m/>
    <x v="0"/>
    <x v="2"/>
    <s v="Field Operations"/>
    <d v="1998-10-14T00:00:00"/>
    <n v="26"/>
    <s v="Japan"/>
    <s v="Tokyo"/>
    <s v="Laborer"/>
    <x v="1"/>
    <s v="Fully Meets"/>
    <x v="0"/>
    <n v="80136"/>
  </r>
  <r>
    <n v="2726"/>
    <s v="Martin"/>
    <s v="Herrera"/>
    <d v="2021-05-12T00:00:00"/>
    <d v="2021-11-07T00:00:00"/>
    <n v="5"/>
    <x v="4"/>
    <s v="Area Sales Manager"/>
    <s v="Rachel White"/>
    <s v="martin.herrera@bilearner.com"/>
    <s v="Active"/>
    <n v="1"/>
    <n v="0"/>
    <x v="0"/>
    <s v="Full-Time"/>
    <m/>
    <x v="0"/>
    <x v="2"/>
    <s v="Wireline Construction"/>
    <d v="1994-09-30T00:00:00"/>
    <n v="31"/>
    <s v="Japan"/>
    <s v="Tokyo"/>
    <s v="Groundman"/>
    <x v="1"/>
    <s v="Fully Meets"/>
    <x v="2"/>
    <n v="116244"/>
  </r>
  <r>
    <n v="2727"/>
    <s v="Uriah"/>
    <s v="Briggs"/>
    <d v="2020-02-14T00:00:00"/>
    <d v="2021-12-21T00:00:00"/>
    <n v="22"/>
    <x v="2"/>
    <s v="Area Sales Manager"/>
    <s v="Sheri Valenzuela"/>
    <s v="uriah.briggs@bilearner.com"/>
    <s v="Active"/>
    <n v="1"/>
    <n v="0"/>
    <x v="0"/>
    <s v="Full-Time"/>
    <m/>
    <x v="0"/>
    <x v="2"/>
    <s v="General - Con"/>
    <d v="1993-01-24T00:00:00"/>
    <n v="32"/>
    <s v="Japan"/>
    <s v="Tokyo"/>
    <s v="Lineman"/>
    <x v="1"/>
    <s v="Fully Meets"/>
    <x v="3"/>
    <n v="135480"/>
  </r>
  <r>
    <n v="2728"/>
    <s v="Kianna"/>
    <s v="Little"/>
    <d v="2020-05-08T00:00:00"/>
    <d v="2023-03-28T00:00:00"/>
    <n v="34"/>
    <x v="1"/>
    <s v="Area Sales Manager"/>
    <s v="Brandon Perez"/>
    <s v="kianna.little@bilearner.com"/>
    <s v="Active"/>
    <n v="1"/>
    <n v="0"/>
    <x v="1"/>
    <s v="Full-Time"/>
    <m/>
    <x v="0"/>
    <x v="2"/>
    <s v="Splicing"/>
    <d v="1993-11-04T00:00:00"/>
    <n v="31"/>
    <s v="Japan"/>
    <s v="Tokyo"/>
    <s v="Foreman"/>
    <x v="1"/>
    <s v="Fully Meets"/>
    <x v="2"/>
    <n v="34008"/>
  </r>
  <r>
    <n v="2729"/>
    <s v="David"/>
    <s v="Kirk"/>
    <d v="2018-12-10T00:00:00"/>
    <m/>
    <n v="81"/>
    <x v="0"/>
    <s v="Area Sales Manager"/>
    <s v="Kathryn Kidd DVM"/>
    <s v="david.kirk@bilearner.com"/>
    <s v="Active"/>
    <n v="1"/>
    <n v="0"/>
    <x v="2"/>
    <s v="Full-Time"/>
    <m/>
    <x v="0"/>
    <x v="2"/>
    <s v="Engineers"/>
    <d v="1993-07-24T00:00:00"/>
    <n v="32"/>
    <s v="Japan"/>
    <s v="Tokyo"/>
    <s v="Engineer"/>
    <x v="0"/>
    <s v="Fully Meets"/>
    <x v="2"/>
    <n v="570667.19999999995"/>
  </r>
  <r>
    <n v="2730"/>
    <s v="Alexandra"/>
    <s v="Bryant"/>
    <d v="2021-12-08T00:00:00"/>
    <m/>
    <n v="45"/>
    <x v="1"/>
    <s v="Area Sales Manager"/>
    <s v="Mario Moran"/>
    <s v="alexandra.bryant@bilearner.com"/>
    <s v="Active"/>
    <n v="1"/>
    <n v="0"/>
    <x v="0"/>
    <s v="Part-Time"/>
    <m/>
    <x v="0"/>
    <x v="2"/>
    <s v="Underground"/>
    <d v="1990-08-06T00:00:00"/>
    <n v="35"/>
    <s v="India"/>
    <s v="Bangalore"/>
    <s v="Operator"/>
    <x v="0"/>
    <s v="Fully Meets"/>
    <x v="2"/>
    <n v="184212"/>
  </r>
  <r>
    <n v="2731"/>
    <s v="Denzel"/>
    <s v="Jensen"/>
    <d v="2019-01-31T00:00:00"/>
    <m/>
    <n v="80"/>
    <x v="0"/>
    <s v="Administrative Assistant"/>
    <s v="Brian Allen"/>
    <s v="denzel.jensen@bilearner.com"/>
    <s v="Active"/>
    <n v="1"/>
    <n v="0"/>
    <x v="2"/>
    <s v="Full-Time"/>
    <m/>
    <x v="0"/>
    <x v="2"/>
    <s v="General - Con"/>
    <d v="1995-08-17T00:00:00"/>
    <n v="30"/>
    <s v="United Kingdom"/>
    <s v="Bristol Temple Back"/>
    <s v="Technician"/>
    <x v="0"/>
    <s v="Fully Meets"/>
    <x v="4"/>
    <n v="846624"/>
  </r>
  <r>
    <n v="2732"/>
    <s v="Fletcher"/>
    <s v="Maxwell"/>
    <d v="2022-08-31T00:00:00"/>
    <d v="2023-04-27T00:00:00"/>
    <n v="7"/>
    <x v="3"/>
    <s v="Area Sales Manager"/>
    <s v="Stephanie Jackson"/>
    <s v="fletcher.maxwell@bilearner.com"/>
    <s v="Active"/>
    <n v="1"/>
    <n v="0"/>
    <x v="0"/>
    <s v="Full-Time"/>
    <m/>
    <x v="0"/>
    <x v="2"/>
    <s v="Shop (Fleet)"/>
    <d v="1990-05-12T00:00:00"/>
    <n v="35"/>
    <s v="Virgin Islands, British"/>
    <s v="BVI"/>
    <s v="Shop"/>
    <x v="1"/>
    <s v="Fully Meets"/>
    <x v="2"/>
    <n v="121758"/>
  </r>
  <r>
    <n v="2733"/>
    <s v="Davian"/>
    <s v="Davis"/>
    <d v="2022-02-01T00:00:00"/>
    <m/>
    <n v="44"/>
    <x v="1"/>
    <s v="Area Sales Manager"/>
    <s v="Rodney Robinson"/>
    <s v="davian.davis@bilearner.com"/>
    <s v="Active"/>
    <n v="1"/>
    <n v="0"/>
    <x v="0"/>
    <s v="Temporary"/>
    <m/>
    <x v="0"/>
    <x v="2"/>
    <s v="General - Sga"/>
    <d v="1993-01-21T00:00:00"/>
    <n v="32"/>
    <s v="India"/>
    <s v="Mumbai Vikhroli"/>
    <s v="Administrator"/>
    <x v="1"/>
    <s v="Fully Meets"/>
    <x v="3"/>
    <n v="74272.25"/>
  </r>
  <r>
    <n v="2734"/>
    <s v="Maxim"/>
    <s v="Mooney"/>
    <d v="2020-12-02T00:00:00"/>
    <m/>
    <n v="58"/>
    <x v="1"/>
    <s v="Area Sales Manager"/>
    <s v="Alicia Mitchell"/>
    <s v="maxim.mooney@bilearner.com"/>
    <s v="Active"/>
    <n v="1"/>
    <n v="0"/>
    <x v="0"/>
    <s v="Part-Time"/>
    <m/>
    <x v="0"/>
    <x v="2"/>
    <s v="General - Con"/>
    <d v="1996-01-24T00:00:00"/>
    <n v="29"/>
    <s v="Mauritius"/>
    <s v="Mauritius"/>
    <s v="Laborer"/>
    <x v="0"/>
    <s v="Fully Meets"/>
    <x v="0"/>
    <n v="81408"/>
  </r>
  <r>
    <n v="2735"/>
    <s v="Santiago"/>
    <s v="Rosales"/>
    <d v="2020-10-16T00:00:00"/>
    <m/>
    <n v="59"/>
    <x v="1"/>
    <s v="Area Sales Manager"/>
    <s v="Melissa Ray"/>
    <s v="santiago.rosales@bilearner.com"/>
    <s v="Active"/>
    <n v="1"/>
    <n v="0"/>
    <x v="0"/>
    <s v="Part-Time"/>
    <m/>
    <x v="0"/>
    <x v="2"/>
    <s v="Field Operations"/>
    <d v="1988-07-19T00:00:00"/>
    <n v="37"/>
    <s v="Malta"/>
    <s v="Malta"/>
    <s v="Groundman"/>
    <x v="0"/>
    <s v="Fully Meets"/>
    <x v="2"/>
    <n v="73620"/>
  </r>
  <r>
    <n v="2736"/>
    <s v="Zara"/>
    <s v="Werner"/>
    <d v="2020-05-27T00:00:00"/>
    <m/>
    <n v="64"/>
    <x v="0"/>
    <s v="Area Sales Manager"/>
    <s v="Michael Garza"/>
    <s v="zara.werner@bilearner.com"/>
    <s v="Active"/>
    <n v="1"/>
    <n v="0"/>
    <x v="0"/>
    <s v="Full-Time"/>
    <m/>
    <x v="0"/>
    <x v="2"/>
    <s v="General - Con"/>
    <d v="1984-09-20T00:00:00"/>
    <n v="41"/>
    <s v="India"/>
    <s v="Mumbai Vikhroli"/>
    <s v="Laborer"/>
    <x v="1"/>
    <s v="Fully Meets"/>
    <x v="3"/>
    <n v="59016"/>
  </r>
  <r>
    <n v="2737"/>
    <s v="Darian"/>
    <s v="Hansen"/>
    <d v="2021-08-20T00:00:00"/>
    <d v="2021-10-09T00:00:00"/>
    <n v="1"/>
    <x v="4"/>
    <s v="Area Sales Manager"/>
    <s v="Victoria Padilla"/>
    <s v="darian.hansen@bilearner.com"/>
    <s v="Active"/>
    <n v="1"/>
    <n v="0"/>
    <x v="1"/>
    <s v="Temporary"/>
    <m/>
    <x v="0"/>
    <x v="2"/>
    <s v="General - Con"/>
    <d v="1986-12-17T00:00:00"/>
    <n v="38"/>
    <s v="China"/>
    <s v="Foshan"/>
    <s v="Technician"/>
    <x v="1"/>
    <s v="Fully Meets"/>
    <x v="0"/>
    <n v="774996"/>
  </r>
  <r>
    <n v="2738"/>
    <s v="Kaeden"/>
    <s v="Branch"/>
    <d v="2019-02-07T00:00:00"/>
    <d v="2019-03-25T00:00:00"/>
    <n v="1"/>
    <x v="4"/>
    <s v="Area Sales Manager"/>
    <s v="Spencer Larson"/>
    <s v="kaeden.branch@bilearner.com"/>
    <s v="Active"/>
    <n v="1"/>
    <n v="0"/>
    <x v="1"/>
    <s v="Full-Time"/>
    <m/>
    <x v="0"/>
    <x v="2"/>
    <s v="Field Operations"/>
    <d v="1986-05-03T00:00:00"/>
    <n v="39"/>
    <s v="Brazil"/>
    <s v="Sao Paulo"/>
    <s v="Laborer"/>
    <x v="1"/>
    <s v="Fully Meets"/>
    <x v="3"/>
    <n v="60000"/>
  </r>
  <r>
    <n v="2739"/>
    <s v="Gabriel"/>
    <s v="Swanson"/>
    <d v="2021-02-18T00:00:00"/>
    <d v="2021-11-26T00:00:00"/>
    <n v="9"/>
    <x v="3"/>
    <s v="Area Sales Manager"/>
    <s v="Cynthia Martin"/>
    <s v="gabriel.swanson@bilearner.com"/>
    <s v="Active"/>
    <n v="1"/>
    <n v="0"/>
    <x v="0"/>
    <s v="Part-Time"/>
    <m/>
    <x v="0"/>
    <x v="2"/>
    <s v="General - Con"/>
    <d v="1996-08-17T00:00:00"/>
    <n v="29"/>
    <s v="United Kingdom"/>
    <s v="London"/>
    <s v="Technician"/>
    <x v="1"/>
    <s v="Fully Meets"/>
    <x v="0"/>
    <n v="109200"/>
  </r>
  <r>
    <n v="2740"/>
    <s v="Madyson"/>
    <s v="Chapman"/>
    <d v="2022-12-02T00:00:00"/>
    <m/>
    <n v="34"/>
    <x v="1"/>
    <s v="Area Sales Manager"/>
    <s v="Cody Hughes"/>
    <s v="madyson.chapman@bilearner.com"/>
    <s v="Active"/>
    <n v="1"/>
    <n v="0"/>
    <x v="1"/>
    <s v="Part-Time"/>
    <m/>
    <x v="0"/>
    <x v="2"/>
    <s v="General - Sga"/>
    <d v="1992-03-18T00:00:00"/>
    <n v="33"/>
    <s v="India"/>
    <s v="Mumbai Vikhroli"/>
    <s v="Construction Manager"/>
    <x v="1"/>
    <s v="Fully Meets"/>
    <x v="4"/>
    <n v="251414.39999999999"/>
  </r>
  <r>
    <n v="2741"/>
    <s v="Kellen"/>
    <s v="Hill"/>
    <d v="2021-07-29T00:00:00"/>
    <d v="2022-05-05T00:00:00"/>
    <n v="9"/>
    <x v="3"/>
    <s v="Area Sales Manager"/>
    <s v="Ronald Mata"/>
    <s v="kellen.hill@bilearner.com"/>
    <s v="Active"/>
    <n v="1"/>
    <n v="0"/>
    <x v="1"/>
    <s v="Part-Time"/>
    <m/>
    <x v="0"/>
    <x v="2"/>
    <s v="Wireline Construction"/>
    <d v="1997-03-27T00:00:00"/>
    <n v="28"/>
    <s v="Hong Kong"/>
    <s v="Hong Kong"/>
    <s v="Technician"/>
    <x v="1"/>
    <s v="Fully Meets"/>
    <x v="0"/>
    <n v="812500"/>
  </r>
  <r>
    <n v="2742"/>
    <s v="Samir"/>
    <s v="Gray"/>
    <d v="2022-04-23T00:00:00"/>
    <d v="2022-12-16T00:00:00"/>
    <n v="7"/>
    <x v="3"/>
    <s v="Area Sales Manager"/>
    <s v="Chad Boone"/>
    <s v="samir.gray@bilearner.com"/>
    <s v="Active"/>
    <n v="1"/>
    <n v="0"/>
    <x v="1"/>
    <s v="Full-Time"/>
    <m/>
    <x v="0"/>
    <x v="2"/>
    <s v="Field Operations"/>
    <d v="1985-12-13T00:00:00"/>
    <n v="39"/>
    <s v="Poland"/>
    <s v="Warsaw"/>
    <s v="Foreman"/>
    <x v="1"/>
    <s v="Fully Meets"/>
    <x v="2"/>
    <n v="255921.6"/>
  </r>
  <r>
    <n v="2743"/>
    <s v="Stephanie"/>
    <s v="Hampton"/>
    <d v="2021-07-31T00:00:00"/>
    <d v="2022-04-07T00:00:00"/>
    <n v="8"/>
    <x v="3"/>
    <s v="Area Sales Manager"/>
    <s v="Carmen Wilson"/>
    <s v="stephanie.hampton@bilearner.com"/>
    <s v="Active"/>
    <n v="1"/>
    <n v="0"/>
    <x v="1"/>
    <s v="Temporary"/>
    <m/>
    <x v="0"/>
    <x v="2"/>
    <s v="Field Operations"/>
    <d v="1981-12-14T00:00:00"/>
    <n v="43"/>
    <s v="Poland"/>
    <s v="Warsaw"/>
    <s v="Top Hand"/>
    <x v="1"/>
    <s v="Fully Meets"/>
    <x v="0"/>
    <n v="100272"/>
  </r>
  <r>
    <n v="2744"/>
    <s v="Walter"/>
    <s v="Mayo"/>
    <d v="2020-06-12T00:00:00"/>
    <m/>
    <n v="63"/>
    <x v="0"/>
    <s v="Area Sales Manager"/>
    <s v="Paul Hernandez"/>
    <s v="walter.mayo@bilearner.com"/>
    <s v="Active"/>
    <n v="1"/>
    <n v="0"/>
    <x v="0"/>
    <s v="Full-Time"/>
    <m/>
    <x v="0"/>
    <x v="2"/>
    <s v="Field Operations"/>
    <d v="1995-05-02T00:00:00"/>
    <n v="30"/>
    <s v="Luxembourg"/>
    <s v="Luxembourg"/>
    <s v="Laborer"/>
    <x v="0"/>
    <s v="Fully Meets"/>
    <x v="0"/>
    <n v="281571.59999999998"/>
  </r>
  <r>
    <n v="2745"/>
    <s v="Harley"/>
    <s v="Greer"/>
    <d v="2019-01-25T00:00:00"/>
    <m/>
    <n v="80"/>
    <x v="0"/>
    <s v="Area Sales Manager"/>
    <s v="John Ferguson"/>
    <s v="harley.greer@bilearner.com"/>
    <s v="Active"/>
    <n v="1"/>
    <n v="0"/>
    <x v="0"/>
    <s v="Part-Time"/>
    <m/>
    <x v="0"/>
    <x v="2"/>
    <s v="Executive"/>
    <d v="1996-06-23T00:00:00"/>
    <n v="29"/>
    <s v="Jersey"/>
    <s v="Jersey"/>
    <s v="Director"/>
    <x v="0"/>
    <s v="Fully Meets"/>
    <x v="3"/>
    <n v="48410"/>
  </r>
  <r>
    <n v="2746"/>
    <s v="Misael"/>
    <s v="Pratt"/>
    <d v="2020-10-24T00:00:00"/>
    <d v="2023-04-08T00:00:00"/>
    <n v="29"/>
    <x v="1"/>
    <s v="Administrative Assistant"/>
    <s v="Bailey Case"/>
    <s v="misael.pratt@bilearner.com"/>
    <s v="Terminated"/>
    <n v="0"/>
    <n v="1"/>
    <x v="1"/>
    <s v="Full-Time"/>
    <s v="Performance Issue"/>
    <x v="2"/>
    <x v="2"/>
    <s v="Project Management - Con"/>
    <d v="1993-07-15T00:00:00"/>
    <n v="32"/>
    <s v="Jersey"/>
    <s v="Jersey"/>
    <s v="Supervisor"/>
    <x v="0"/>
    <s v="Fully Meets"/>
    <x v="3"/>
    <n v="682500"/>
  </r>
  <r>
    <n v="2747"/>
    <s v="Sneha"/>
    <s v="Jhaveri"/>
    <d v="2018-08-18T00:00:00"/>
    <d v="2019-02-28T00:00:00"/>
    <n v="6"/>
    <x v="3"/>
    <s v="Production Technician I"/>
    <s v="Todd Gonzales"/>
    <s v="sneha.jhaveri@bilearner.com"/>
    <s v="Active"/>
    <n v="1"/>
    <n v="0"/>
    <x v="2"/>
    <s v="Part-Time"/>
    <m/>
    <x v="0"/>
    <x v="5"/>
    <s v="General - Con"/>
    <d v="1990-11-20T00:00:00"/>
    <n v="34"/>
    <s v="Malta"/>
    <s v="Malta"/>
    <s v="Lineman"/>
    <x v="0"/>
    <s v="Fully Meets"/>
    <x v="0"/>
    <n v="226140"/>
  </r>
  <r>
    <n v="2748"/>
    <s v="Melinda"/>
    <s v="Saar-Beckles"/>
    <d v="2022-07-11T00:00:00"/>
    <m/>
    <n v="38"/>
    <x v="1"/>
    <s v="Production Technician I"/>
    <s v="Deanna Kerr"/>
    <s v="melinda.saar-beckles@bilearner.com"/>
    <s v="Active"/>
    <n v="1"/>
    <n v="0"/>
    <x v="1"/>
    <s v="Full-Time"/>
    <m/>
    <x v="0"/>
    <x v="5"/>
    <s v="General - Sga"/>
    <d v="1993-03-09T00:00:00"/>
    <n v="32"/>
    <s v="Luxembourg"/>
    <s v="Luxembourg"/>
    <s v="Laborer"/>
    <x v="0"/>
    <s v="Fully Meets"/>
    <x v="4"/>
    <n v="62950"/>
  </r>
  <r>
    <n v="2749"/>
    <s v="Elizabeth"/>
    <s v="Meads"/>
    <d v="2018-11-15T00:00:00"/>
    <d v="2018-11-19T00:00:00"/>
    <n v="0"/>
    <x v="4"/>
    <s v="Production Technician I"/>
    <s v="Matthew Wilcox"/>
    <s v="elizabeth.meads@bilearner.com"/>
    <s v="Terminated"/>
    <n v="0"/>
    <n v="1"/>
    <x v="1"/>
    <s v="Part-Time"/>
    <s v="Performance Issue"/>
    <x v="2"/>
    <x v="3"/>
    <s v="Technology / It"/>
    <d v="1984-07-18T00:00:00"/>
    <n v="41"/>
    <s v="India"/>
    <s v="Mumbai Andheri"/>
    <s v="Administrator"/>
    <x v="0"/>
    <s v="Fully Meets"/>
    <x v="3"/>
    <n v="529860"/>
  </r>
  <r>
    <n v="2750"/>
    <s v="Patrick"/>
    <s v="Moran"/>
    <d v="2022-06-04T00:00:00"/>
    <m/>
    <n v="40"/>
    <x v="1"/>
    <s v="Production Technician II"/>
    <s v="Timothy Roman"/>
    <s v="patrick.moran@bilearner.com"/>
    <s v="Active"/>
    <n v="1"/>
    <n v="0"/>
    <x v="1"/>
    <s v="Full-Time"/>
    <m/>
    <x v="0"/>
    <x v="5"/>
    <s v="Field Operations"/>
    <d v="1995-04-12T00:00:00"/>
    <n v="30"/>
    <s v="United Kingdom"/>
    <s v="London"/>
    <s v="Laborer"/>
    <x v="1"/>
    <s v="Fully Meets"/>
    <x v="0"/>
    <n v="613092"/>
  </r>
  <r>
    <n v="2751"/>
    <s v="Mathew"/>
    <s v="Linden"/>
    <d v="2018-10-27T00:00:00"/>
    <d v="2019-07-10T00:00:00"/>
    <n v="8"/>
    <x v="3"/>
    <s v="Production Technician II"/>
    <s v="Steven White"/>
    <s v="mathew.linden@bilearner.com"/>
    <s v="Terminated"/>
    <n v="0"/>
    <n v="1"/>
    <x v="1"/>
    <s v="Part-Time"/>
    <m/>
    <x v="0"/>
    <x v="5"/>
    <s v="Field Operations"/>
    <d v="1974-11-09T00:00:00"/>
    <n v="50"/>
    <s v="United Kingdom"/>
    <s v="London"/>
    <s v="Laborer"/>
    <x v="1"/>
    <s v="Fully Meets"/>
    <x v="3"/>
    <n v="51337"/>
  </r>
  <r>
    <n v="2752"/>
    <s v="Adeel"/>
    <s v="Osturnka"/>
    <d v="2022-10-21T00:00:00"/>
    <d v="2023-05-09T00:00:00"/>
    <n v="6"/>
    <x v="3"/>
    <s v="Production Technician I"/>
    <s v="Laura Rodriguez"/>
    <s v="adeel.osturnka@bilearner.com"/>
    <s v="Active"/>
    <n v="1"/>
    <n v="0"/>
    <x v="2"/>
    <s v="Temporary"/>
    <m/>
    <x v="0"/>
    <x v="5"/>
    <s v="General - Con"/>
    <d v="1994-02-27T00:00:00"/>
    <n v="31"/>
    <s v="United Kingdom"/>
    <s v="London"/>
    <s v="Flagger"/>
    <x v="1"/>
    <s v="Fully Meets"/>
    <x v="0"/>
    <n v="768960"/>
  </r>
  <r>
    <n v="2753"/>
    <s v="Lisa"/>
    <s v="Cornett"/>
    <d v="2023-01-13T00:00:00"/>
    <d v="2023-05-24T00:00:00"/>
    <n v="4"/>
    <x v="4"/>
    <s v="Production Technician I"/>
    <s v="Joshua Smith"/>
    <s v="lisa.cornett@bilearner.com"/>
    <s v="Active"/>
    <n v="1"/>
    <n v="0"/>
    <x v="0"/>
    <s v="Part-Time"/>
    <m/>
    <x v="0"/>
    <x v="5"/>
    <s v="Field Operations"/>
    <d v="1971-07-23T00:00:00"/>
    <n v="54"/>
    <s v="Poland"/>
    <s v="Warsaw"/>
    <s v="Driver"/>
    <x v="0"/>
    <s v="Fully Meets"/>
    <x v="0"/>
    <n v="71412"/>
  </r>
  <r>
    <n v="2754"/>
    <s v="Louis"/>
    <s v="Punjabhi"/>
    <d v="2020-04-05T00:00:00"/>
    <m/>
    <n v="66"/>
    <x v="0"/>
    <s v="Production Technician I"/>
    <s v="Gabriella Copeland"/>
    <s v="louis.punjabhi@bilearner.com"/>
    <s v="Active"/>
    <n v="1"/>
    <n v="0"/>
    <x v="1"/>
    <s v="Full-Time"/>
    <m/>
    <x v="0"/>
    <x v="5"/>
    <s v="Engineers"/>
    <d v="2001-03-09T00:00:00"/>
    <n v="24"/>
    <s v="China"/>
    <s v="Foshan"/>
    <s v="Engineer"/>
    <x v="1"/>
    <s v="Fully Meets"/>
    <x v="2"/>
    <n v="241440"/>
  </r>
  <r>
    <n v="2755"/>
    <s v="Michael"/>
    <s v="Carey"/>
    <d v="2022-05-26T00:00:00"/>
    <m/>
    <n v="40"/>
    <x v="1"/>
    <s v="Production Technician I"/>
    <s v="Connor Macdonald"/>
    <s v="michael.carey@bilearner.com"/>
    <s v="Active"/>
    <n v="1"/>
    <n v="0"/>
    <x v="0"/>
    <s v="Temporary"/>
    <m/>
    <x v="0"/>
    <x v="5"/>
    <s v="General - Con"/>
    <d v="1993-03-01T00:00:00"/>
    <n v="32"/>
    <s v="Netherlands"/>
    <s v="Amsterdam"/>
    <s v="Technician"/>
    <x v="1"/>
    <s v="Fully Meets"/>
    <x v="2"/>
    <n v="119442"/>
  </r>
  <r>
    <n v="2756"/>
    <s v="Earnest"/>
    <s v="Hankard"/>
    <d v="2021-05-05T00:00:00"/>
    <m/>
    <n v="53"/>
    <x v="1"/>
    <s v="Production Technician II"/>
    <s v="David Miller"/>
    <s v="earnest.hankard@bilearner.com"/>
    <s v="Active"/>
    <n v="1"/>
    <n v="0"/>
    <x v="2"/>
    <s v="Part-Time"/>
    <m/>
    <x v="0"/>
    <x v="5"/>
    <s v="Field Operations"/>
    <d v="1987-12-30T00:00:00"/>
    <n v="37"/>
    <s v="Malaysia"/>
    <s v="Johor"/>
    <s v="Driller"/>
    <x v="1"/>
    <s v="Fully Meets"/>
    <x v="2"/>
    <n v="560784"/>
  </r>
  <r>
    <n v="2757"/>
    <s v="Kimberly"/>
    <s v="Beak"/>
    <d v="2023-07-01T00:00:00"/>
    <d v="2023-08-04T00:00:00"/>
    <n v="1"/>
    <x v="4"/>
    <s v="Production Technician II"/>
    <s v="Joanna Poole"/>
    <s v="kimberly.beak@bilearner.com"/>
    <s v="Terminated"/>
    <n v="0"/>
    <n v="1"/>
    <x v="2"/>
    <s v="Part-Time"/>
    <s v="Performance Issue"/>
    <x v="2"/>
    <x v="5"/>
    <s v="Project Management - Con"/>
    <d v="2000-03-23T00:00:00"/>
    <n v="25"/>
    <s v="Malaysia"/>
    <s v="Johor"/>
    <s v="Coordinator"/>
    <x v="0"/>
    <s v="Fully Meets"/>
    <x v="2"/>
    <n v="675096"/>
  </r>
  <r>
    <n v="2758"/>
    <s v="Jonathan R"/>
    <s v="LeBel"/>
    <d v="2018-12-20T00:00:00"/>
    <d v="2023-06-13T00:00:00"/>
    <n v="53"/>
    <x v="1"/>
    <s v="Production Technician I"/>
    <s v="James Austin"/>
    <s v="jonathan r.lebel@bilearner.com"/>
    <s v="Terminated"/>
    <n v="0"/>
    <n v="1"/>
    <x v="2"/>
    <s v="Full-Time"/>
    <s v="Performance Issue"/>
    <x v="2"/>
    <x v="5"/>
    <s v="Wireline Construction"/>
    <d v="1994-05-11T00:00:00"/>
    <n v="31"/>
    <s v="China"/>
    <s v="Foshan"/>
    <s v="Lineman"/>
    <x v="1"/>
    <s v="Fully Meets"/>
    <x v="2"/>
    <n v="59400"/>
  </r>
  <r>
    <n v="2759"/>
    <s v="Rick"/>
    <s v="Stoica"/>
    <d v="2018-08-26T00:00:00"/>
    <m/>
    <n v="85"/>
    <x v="0"/>
    <s v="Production Technician I"/>
    <s v="Mrs. Megan Booker"/>
    <s v="rick.stoica@bilearner.com"/>
    <s v="Active"/>
    <n v="1"/>
    <n v="0"/>
    <x v="1"/>
    <s v="Full-Time"/>
    <m/>
    <x v="0"/>
    <x v="5"/>
    <s v="Aerial"/>
    <d v="1976-07-25T00:00:00"/>
    <n v="49"/>
    <s v="Netherlands"/>
    <s v="Amsterdam"/>
    <s v="Lineman"/>
    <x v="1"/>
    <s v="Fully Meets"/>
    <x v="2"/>
    <n v="454632"/>
  </r>
  <r>
    <n v="2760"/>
    <s v="Adil"/>
    <s v="Sahoo"/>
    <d v="2020-12-06T00:00:00"/>
    <d v="2022-08-26T00:00:00"/>
    <n v="20"/>
    <x v="2"/>
    <s v="Production Technician II"/>
    <s v="Alexis Shaw"/>
    <s v="adil.sahoo@bilearner.com"/>
    <s v="Active"/>
    <n v="1"/>
    <n v="0"/>
    <x v="2"/>
    <s v="Temporary"/>
    <m/>
    <x v="0"/>
    <x v="5"/>
    <s v="Fielders"/>
    <d v="1982-01-28T00:00:00"/>
    <n v="43"/>
    <s v="Malaysia"/>
    <s v="Johor"/>
    <s v="Engineer"/>
    <x v="1"/>
    <s v="Fully Meets"/>
    <x v="2"/>
    <n v="414000"/>
  </r>
  <r>
    <n v="2761"/>
    <s v="Barbara"/>
    <s v="Gaul"/>
    <d v="2021-12-13T00:00:00"/>
    <d v="2022-06-11T00:00:00"/>
    <n v="5"/>
    <x v="4"/>
    <s v="Production Technician I"/>
    <s v="Austin Klein"/>
    <s v="barbara.gaul@bilearner.com"/>
    <s v="Active"/>
    <n v="1"/>
    <n v="0"/>
    <x v="0"/>
    <s v="Temporary"/>
    <m/>
    <x v="0"/>
    <x v="5"/>
    <s v="Wireline Construction"/>
    <d v="1981-11-27T00:00:00"/>
    <n v="43"/>
    <s v="Netherlands"/>
    <s v="Amsterdam"/>
    <s v="Laborer"/>
    <x v="0"/>
    <s v="Fully Meets"/>
    <x v="0"/>
    <n v="752400"/>
  </r>
  <r>
    <n v="2762"/>
    <s v="Carla"/>
    <s v="Demita"/>
    <d v="2021-06-27T00:00:00"/>
    <d v="2022-01-02T00:00:00"/>
    <n v="6"/>
    <x v="3"/>
    <s v="Production Technician II"/>
    <s v="Cheryl Cole"/>
    <s v="carla.demita@bilearner.com"/>
    <s v="Terminated"/>
    <n v="0"/>
    <n v="1"/>
    <x v="2"/>
    <s v="Temporary"/>
    <s v="Career Opportunity"/>
    <x v="1"/>
    <x v="5"/>
    <s v="Field Operations"/>
    <d v="1991-11-14T00:00:00"/>
    <n v="33"/>
    <s v="Netherlands"/>
    <s v="Amsterdam"/>
    <s v="Laborer"/>
    <x v="0"/>
    <s v="Fully Meets"/>
    <x v="0"/>
    <n v="530664"/>
  </r>
  <r>
    <n v="2763"/>
    <s v="Paula"/>
    <s v="Gross"/>
    <d v="2019-10-19T00:00:00"/>
    <m/>
    <n v="71"/>
    <x v="0"/>
    <s v="Production Technician I"/>
    <s v="Katelyn Coleman"/>
    <s v="paula.gross@bilearner.com"/>
    <s v="Active"/>
    <n v="1"/>
    <n v="0"/>
    <x v="2"/>
    <s v="Full-Time"/>
    <m/>
    <x v="0"/>
    <x v="5"/>
    <s v="Field Operations"/>
    <d v="1963-12-17T00:00:00"/>
    <n v="61"/>
    <s v="Malaysia"/>
    <s v="Kuala Lumpur"/>
    <s v="Construction Manager"/>
    <x v="0"/>
    <s v="Fully Meets"/>
    <x v="2"/>
    <n v="29976"/>
  </r>
  <r>
    <n v="2764"/>
    <s v="Francesco A"/>
    <s v="Barone"/>
    <d v="2022-11-26T00:00:00"/>
    <d v="2023-01-13T00:00:00"/>
    <n v="1"/>
    <x v="4"/>
    <s v="Production Technician I"/>
    <s v="Ronald Sims"/>
    <s v="francesco a.barone@bilearner.com"/>
    <s v="Active"/>
    <n v="1"/>
    <n v="0"/>
    <x v="2"/>
    <s v="Full-Time"/>
    <m/>
    <x v="0"/>
    <x v="5"/>
    <s v="Engineers"/>
    <d v="1997-03-27T00:00:00"/>
    <n v="28"/>
    <s v="Ireland"/>
    <s v="Dublin George’s Quay"/>
    <s v="Engineer"/>
    <x v="1"/>
    <s v="Fully Meets"/>
    <x v="2"/>
    <n v="408495.6"/>
  </r>
  <r>
    <n v="2765"/>
    <s v="Rex"/>
    <s v="England"/>
    <d v="2019-08-19T00:00:00"/>
    <m/>
    <n v="73"/>
    <x v="0"/>
    <s v="Production Technician I"/>
    <s v="Richard Long"/>
    <s v="rex.england@bilearner.com"/>
    <s v="Active"/>
    <n v="1"/>
    <n v="0"/>
    <x v="1"/>
    <s v="Full-Time"/>
    <m/>
    <x v="0"/>
    <x v="5"/>
    <s v="Wireline Construction"/>
    <d v="1983-05-23T00:00:00"/>
    <n v="42"/>
    <s v="Luxembourg"/>
    <s v="Luxembourg"/>
    <s v="Administrative"/>
    <x v="1"/>
    <s v="Fully Meets"/>
    <x v="0"/>
    <n v="748812"/>
  </r>
  <r>
    <n v="2766"/>
    <s v="Trina"/>
    <s v="Hendrickson"/>
    <d v="2018-08-22T00:00:00"/>
    <d v="2022-04-14T00:00:00"/>
    <n v="43"/>
    <x v="1"/>
    <s v="Production Technician II"/>
    <s v="Kaitlyn Hale"/>
    <s v="trina.hendrickson@bilearner.com"/>
    <s v="Terminated"/>
    <n v="0"/>
    <n v="1"/>
    <x v="2"/>
    <s v="Full-Time"/>
    <s v="Performance Issue"/>
    <x v="2"/>
    <x v="5"/>
    <s v="Engineers"/>
    <d v="1986-07-11T00:00:00"/>
    <n v="39"/>
    <s v="Malta"/>
    <s v="Malta"/>
    <s v="Engineer"/>
    <x v="0"/>
    <s v="Fully Meets"/>
    <x v="2"/>
    <n v="143312"/>
  </r>
  <r>
    <n v="2767"/>
    <s v="Colleen"/>
    <s v="Volk"/>
    <d v="2022-05-04T00:00:00"/>
    <m/>
    <n v="41"/>
    <x v="1"/>
    <s v="Production Technician I"/>
    <s v="Joseph Carr"/>
    <s v="colleen.volk@bilearner.com"/>
    <s v="Active"/>
    <n v="1"/>
    <n v="0"/>
    <x v="1"/>
    <s v="Full-Time"/>
    <m/>
    <x v="0"/>
    <x v="5"/>
    <s v="Field Operations"/>
    <d v="1992-05-30T00:00:00"/>
    <n v="33"/>
    <s v="United Kingdom"/>
    <s v="Bristol Temple Back"/>
    <s v="Technician"/>
    <x v="0"/>
    <s v="Fully Meets"/>
    <x v="2"/>
    <n v="114000"/>
  </r>
  <r>
    <n v="2768"/>
    <s v="Jean"/>
    <s v="Engdahl"/>
    <d v="2022-06-12T00:00:00"/>
    <m/>
    <n v="39"/>
    <x v="1"/>
    <s v="Production Technician I"/>
    <s v="Deborah Schultz"/>
    <s v="jean.engdahl@bilearner.com"/>
    <s v="Active"/>
    <n v="1"/>
    <n v="0"/>
    <x v="2"/>
    <s v="Temporary"/>
    <m/>
    <x v="0"/>
    <x v="5"/>
    <s v="Underground"/>
    <d v="1992-09-27T00:00:00"/>
    <n v="33"/>
    <s v="India"/>
    <s v="Mumbai Vikhroli"/>
    <s v="Operator"/>
    <x v="1"/>
    <s v="Fully Meets"/>
    <x v="2"/>
    <n v="58385"/>
  </r>
  <r>
    <n v="2769"/>
    <s v="Paris"/>
    <s v="Blake"/>
    <d v="2018-11-08T00:00:00"/>
    <m/>
    <n v="82"/>
    <x v="0"/>
    <s v="Production Technician I"/>
    <s v="Robert Brooks"/>
    <s v="paris.blake@bilearner.com"/>
    <s v="Active"/>
    <n v="1"/>
    <n v="0"/>
    <x v="0"/>
    <s v="Part-Time"/>
    <m/>
    <x v="0"/>
    <x v="5"/>
    <s v="Aerial"/>
    <d v="1979-08-27T00:00:00"/>
    <n v="46"/>
    <s v="Virgin Islands, British"/>
    <s v="BVI"/>
    <s v="Foreman"/>
    <x v="1"/>
    <s v="Fully Meets"/>
    <x v="0"/>
    <n v="101312.4"/>
  </r>
  <r>
    <n v="2770"/>
    <s v="Neveah"/>
    <s v="Bird"/>
    <d v="2021-07-05T00:00:00"/>
    <m/>
    <n v="51"/>
    <x v="1"/>
    <s v="Production Technician I"/>
    <s v="Richard Davis"/>
    <s v="neveah.bird@bilearner.com"/>
    <s v="Active"/>
    <n v="1"/>
    <n v="0"/>
    <x v="2"/>
    <s v="Part-Time"/>
    <m/>
    <x v="0"/>
    <x v="5"/>
    <s v="Field Operations"/>
    <d v="1996-11-14T00:00:00"/>
    <n v="28"/>
    <s v="Germany"/>
    <s v="Munich"/>
    <s v="Laborer"/>
    <x v="1"/>
    <s v="Fully Meets"/>
    <x v="3"/>
    <n v="608400"/>
  </r>
  <r>
    <n v="2771"/>
    <s v="Tia"/>
    <s v="Potter"/>
    <d v="2020-07-08T00:00:00"/>
    <d v="2021-09-24T00:00:00"/>
    <n v="14"/>
    <x v="2"/>
    <s v="Production Technician I"/>
    <s v="Tonya Moreno"/>
    <s v="tia.potter@bilearner.com"/>
    <s v="Terminated"/>
    <n v="0"/>
    <n v="1"/>
    <x v="1"/>
    <s v="Temporary"/>
    <s v="Performance Issue"/>
    <x v="2"/>
    <x v="5"/>
    <s v="Wireline Construction"/>
    <d v="1991-12-25T00:00:00"/>
    <n v="33"/>
    <s v="Jersey"/>
    <s v="Jersey"/>
    <s v="Laborer"/>
    <x v="1"/>
    <s v="Fully Meets"/>
    <x v="3"/>
    <n v="99996"/>
  </r>
  <r>
    <n v="2772"/>
    <s v="Alexandra"/>
    <s v="Bean"/>
    <d v="2020-03-13T00:00:00"/>
    <m/>
    <n v="66"/>
    <x v="0"/>
    <s v="Production Technician I"/>
    <s v="Francis York"/>
    <s v="alexandra.bean@bilearner.com"/>
    <s v="Active"/>
    <n v="1"/>
    <n v="0"/>
    <x v="1"/>
    <s v="Temporary"/>
    <m/>
    <x v="0"/>
    <x v="5"/>
    <s v="Wireline Construction"/>
    <d v="1968-08-08T00:00:00"/>
    <n v="57"/>
    <s v="Japan"/>
    <s v="Tokyo"/>
    <s v="Laborer"/>
    <x v="1"/>
    <s v="Fully Meets"/>
    <x v="4"/>
    <n v="266656"/>
  </r>
  <r>
    <n v="2773"/>
    <s v="Tony"/>
    <s v="Grimes"/>
    <d v="2022-12-28T00:00:00"/>
    <m/>
    <n v="33"/>
    <x v="1"/>
    <s v="Production Technician I"/>
    <s v="Misty Cole"/>
    <s v="tony.grimes@bilearner.com"/>
    <s v="Active"/>
    <n v="1"/>
    <n v="0"/>
    <x v="1"/>
    <s v="Full-Time"/>
    <m/>
    <x v="0"/>
    <x v="5"/>
    <s v="Splicing"/>
    <d v="1989-04-04T00:00:00"/>
    <n v="36"/>
    <s v="Netherlands"/>
    <s v="Amsterdam"/>
    <s v="Laborer"/>
    <x v="1"/>
    <s v="Fully Meets"/>
    <x v="2"/>
    <n v="144000"/>
  </r>
  <r>
    <n v="2774"/>
    <s v="Macy"/>
    <s v="Nielsen"/>
    <d v="2020-03-17T00:00:00"/>
    <m/>
    <n v="66"/>
    <x v="0"/>
    <s v="Production Technician I"/>
    <s v="Kenneth Perry"/>
    <s v="macy.nielsen@bilearner.com"/>
    <s v="Active"/>
    <n v="1"/>
    <n v="0"/>
    <x v="1"/>
    <s v="Part-Time"/>
    <m/>
    <x v="0"/>
    <x v="5"/>
    <s v="Field Operations"/>
    <d v="1985-05-24T00:00:00"/>
    <n v="40"/>
    <s v="United Kingdom"/>
    <s v="London"/>
    <s v="Laborer"/>
    <x v="1"/>
    <s v="Fully Meets"/>
    <x v="3"/>
    <n v="121944"/>
  </r>
  <r>
    <n v="2775"/>
    <s v="Toby"/>
    <s v="Yates"/>
    <d v="2023-01-07T00:00:00"/>
    <m/>
    <n v="32"/>
    <x v="1"/>
    <s v="Production Technician I"/>
    <s v="Andrew Wilkinson"/>
    <s v="toby.yates@bilearner.com"/>
    <s v="Active"/>
    <n v="1"/>
    <n v="0"/>
    <x v="2"/>
    <s v="Temporary"/>
    <m/>
    <x v="0"/>
    <x v="5"/>
    <s v="Field Operations"/>
    <d v="1985-05-24T00:00:00"/>
    <n v="40"/>
    <s v="Netherlands"/>
    <s v="Amsterdam"/>
    <s v="Tower Hand"/>
    <x v="0"/>
    <s v="Fully Meets"/>
    <x v="2"/>
    <n v="50259.12"/>
  </r>
  <r>
    <n v="2776"/>
    <s v="Karlee"/>
    <s v="Davies"/>
    <d v="2021-12-22T00:00:00"/>
    <m/>
    <n v="45"/>
    <x v="1"/>
    <s v="Production Technician I"/>
    <s v="Debbie Pearson"/>
    <s v="karlee.davies@bilearner.com"/>
    <s v="Active"/>
    <n v="1"/>
    <n v="0"/>
    <x v="1"/>
    <s v="Part-Time"/>
    <m/>
    <x v="0"/>
    <x v="5"/>
    <s v="General - Eng"/>
    <d v="1976-11-21T00:00:00"/>
    <n v="48"/>
    <s v="Malaysia"/>
    <s v="Johor"/>
    <s v="Engineer"/>
    <x v="1"/>
    <s v="Fully Meets"/>
    <x v="0"/>
    <n v="85200"/>
  </r>
  <r>
    <n v="2777"/>
    <s v="Hector"/>
    <s v="Escobar"/>
    <d v="2020-04-29T00:00:00"/>
    <d v="2022-11-22T00:00:00"/>
    <n v="30"/>
    <x v="1"/>
    <s v="Production Technician I"/>
    <s v="Frank Wilkinson"/>
    <s v="hector.escobar@bilearner.com"/>
    <s v="Active"/>
    <n v="1"/>
    <n v="0"/>
    <x v="2"/>
    <s v="Full-Time"/>
    <m/>
    <x v="0"/>
    <x v="5"/>
    <s v="General - Con"/>
    <d v="1999-07-30T00:00:00"/>
    <n v="26"/>
    <s v="Mauritius"/>
    <s v="Mauritius"/>
    <s v="Laborer"/>
    <x v="1"/>
    <s v="Fully Meets"/>
    <x v="3"/>
    <n v="99600"/>
  </r>
  <r>
    <n v="2778"/>
    <s v="Javon"/>
    <s v="Mckenzie"/>
    <d v="2020-12-02T00:00:00"/>
    <m/>
    <n v="58"/>
    <x v="1"/>
    <s v="Production Technician I"/>
    <s v="Raymond Burton"/>
    <s v="javon.mckenzie@bilearner.com"/>
    <s v="Active"/>
    <n v="1"/>
    <n v="0"/>
    <x v="2"/>
    <s v="Temporary"/>
    <m/>
    <x v="0"/>
    <x v="5"/>
    <s v="Wireless"/>
    <d v="1978-12-19T00:00:00"/>
    <n v="46"/>
    <s v="Singapore"/>
    <s v="Singapore"/>
    <s v="Foreman"/>
    <x v="1"/>
    <s v="Fully Meets"/>
    <x v="3"/>
    <n v="489996"/>
  </r>
  <r>
    <n v="2779"/>
    <s v="Lilly"/>
    <s v="Huynh"/>
    <d v="2021-12-08T00:00:00"/>
    <d v="2022-06-20T00:00:00"/>
    <n v="6"/>
    <x v="3"/>
    <s v="Production Technician I"/>
    <s v="Adam Murphy"/>
    <s v="lilly.huynh@bilearner.com"/>
    <s v="Active"/>
    <n v="1"/>
    <n v="0"/>
    <x v="0"/>
    <s v="Part-Time"/>
    <m/>
    <x v="0"/>
    <x v="5"/>
    <s v="Field Operations"/>
    <d v="1992-09-05T00:00:00"/>
    <n v="33"/>
    <s v="Mauritius"/>
    <s v="Mauritius"/>
    <s v="Laborer"/>
    <x v="1"/>
    <s v="Fully Meets"/>
    <x v="2"/>
    <n v="540660"/>
  </r>
  <r>
    <n v="2780"/>
    <s v="Anika"/>
    <s v="Robbins"/>
    <d v="2022-04-13T00:00:00"/>
    <d v="2023-08-04T00:00:00"/>
    <n v="15"/>
    <x v="2"/>
    <s v="Production Technician I"/>
    <s v="Kimberly Stout"/>
    <s v="anika.robbins@bilearner.com"/>
    <s v="Active"/>
    <n v="1"/>
    <n v="0"/>
    <x v="0"/>
    <s v="Part-Time"/>
    <m/>
    <x v="0"/>
    <x v="5"/>
    <s v="General - Con"/>
    <d v="1978-04-25T00:00:00"/>
    <n v="47"/>
    <s v="India"/>
    <s v="Mumbai Vikhroli"/>
    <s v="Foreman"/>
    <x v="1"/>
    <s v="Fully Meets"/>
    <x v="0"/>
    <n v="445968"/>
  </r>
  <r>
    <n v="2781"/>
    <s v="Ishaan"/>
    <s v="Robinson"/>
    <d v="2020-12-23T00:00:00"/>
    <d v="2022-07-23T00:00:00"/>
    <n v="19"/>
    <x v="2"/>
    <s v="Production Technician I"/>
    <s v="Jonathan Hale"/>
    <s v="ishaan.robinson@bilearner.com"/>
    <s v="Terminated"/>
    <n v="0"/>
    <n v="1"/>
    <x v="0"/>
    <s v="Part-Time"/>
    <s v="End of Contract"/>
    <x v="1"/>
    <x v="5"/>
    <s v="Field Operations"/>
    <d v="1979-12-31T00:00:00"/>
    <n v="45"/>
    <s v="Poland"/>
    <s v="Krakow"/>
    <s v="Operator"/>
    <x v="1"/>
    <s v="Fully Meets"/>
    <x v="0"/>
    <n v="120000"/>
  </r>
  <r>
    <n v="2782"/>
    <s v="Paola"/>
    <s v="Macdonald"/>
    <d v="2019-03-31T00:00:00"/>
    <m/>
    <n v="78"/>
    <x v="0"/>
    <s v="Production Technician I"/>
    <s v="Robert Schmitt DDS"/>
    <s v="paola.macdonald@bilearner.com"/>
    <s v="Active"/>
    <n v="1"/>
    <n v="0"/>
    <x v="1"/>
    <s v="Temporary"/>
    <m/>
    <x v="0"/>
    <x v="5"/>
    <s v="General - Con"/>
    <d v="1979-11-02T00:00:00"/>
    <n v="45"/>
    <s v="China"/>
    <s v="Foshan"/>
    <s v="Laborer"/>
    <x v="0"/>
    <s v="Fully Meets"/>
    <x v="2"/>
    <n v="109824"/>
  </r>
  <r>
    <n v="2783"/>
    <s v="Lorelei"/>
    <s v="Sellers"/>
    <d v="2023-06-11T00:00:00"/>
    <d v="2023-07-30T00:00:00"/>
    <n v="1"/>
    <x v="4"/>
    <s v="Production Technician II"/>
    <s v="Jamie Parker"/>
    <s v="lorelei.sellers@bilearner.com"/>
    <s v="Active"/>
    <n v="1"/>
    <n v="0"/>
    <x v="2"/>
    <s v="Temporary"/>
    <m/>
    <x v="0"/>
    <x v="5"/>
    <s v="Wireline Construction"/>
    <d v="1993-05-23T00:00:00"/>
    <n v="32"/>
    <s v="China"/>
    <s v="Foshan"/>
    <s v="Technician"/>
    <x v="1"/>
    <s v="Fully Meets"/>
    <x v="4"/>
    <n v="410592"/>
  </r>
  <r>
    <n v="2784"/>
    <s v="Gillian"/>
    <s v="Riddle"/>
    <d v="2021-05-20T00:00:00"/>
    <d v="2023-01-31T00:00:00"/>
    <n v="20"/>
    <x v="2"/>
    <s v="Production Technician II"/>
    <s v="Lauren Thomas"/>
    <s v="gillian.riddle@bilearner.com"/>
    <s v="Active"/>
    <n v="1"/>
    <n v="0"/>
    <x v="0"/>
    <s v="Full-Time"/>
    <m/>
    <x v="0"/>
    <x v="5"/>
    <s v="Field Operations"/>
    <d v="1980-05-30T00:00:00"/>
    <n v="45"/>
    <s v="Ireland"/>
    <s v="Dublin George’s Quay"/>
    <s v="Foreman"/>
    <x v="1"/>
    <s v="Fully Meets"/>
    <x v="2"/>
    <n v="850248"/>
  </r>
  <r>
    <n v="2785"/>
    <s v="Atticus"/>
    <s v="White"/>
    <d v="2020-11-14T00:00:00"/>
    <m/>
    <n v="58"/>
    <x v="1"/>
    <s v="Production Technician II"/>
    <s v="Pamela Taylor"/>
    <s v="atticus.white@bilearner.com"/>
    <s v="Active"/>
    <n v="1"/>
    <n v="0"/>
    <x v="1"/>
    <s v="Full-Time"/>
    <m/>
    <x v="0"/>
    <x v="5"/>
    <s v="Field Operations"/>
    <d v="1991-06-17T00:00:00"/>
    <n v="34"/>
    <s v="China"/>
    <s v="Foshan"/>
    <s v="Top Hand"/>
    <x v="1"/>
    <s v="Fully Meets"/>
    <x v="0"/>
    <n v="480204"/>
  </r>
  <r>
    <n v="2786"/>
    <s v="Virginia"/>
    <s v="Nunez"/>
    <d v="2018-12-29T00:00:00"/>
    <m/>
    <n v="81"/>
    <x v="0"/>
    <s v="Production Technician II"/>
    <s v="Phyllis Cox"/>
    <s v="virginia.nunez@bilearner.com"/>
    <s v="Active"/>
    <n v="1"/>
    <n v="0"/>
    <x v="0"/>
    <s v="Full-Time"/>
    <m/>
    <x v="0"/>
    <x v="5"/>
    <s v="Field Operations"/>
    <d v="1987-07-09T00:00:00"/>
    <n v="38"/>
    <s v="Poland"/>
    <s v="Warsaw"/>
    <s v="Laborer"/>
    <x v="0"/>
    <s v="Fully Meets"/>
    <x v="4"/>
    <n v="111360"/>
  </r>
  <r>
    <n v="2787"/>
    <s v="Caden"/>
    <s v="Taylor"/>
    <d v="2021-04-22T00:00:00"/>
    <m/>
    <n v="53"/>
    <x v="1"/>
    <s v="Production Technician II"/>
    <s v="Jonathan Williams"/>
    <s v="caden.taylor@bilearner.com"/>
    <s v="Active"/>
    <n v="1"/>
    <n v="0"/>
    <x v="0"/>
    <s v="Full-Time"/>
    <m/>
    <x v="0"/>
    <x v="5"/>
    <s v="Executive"/>
    <d v="1996-01-12T00:00:00"/>
    <n v="29"/>
    <s v="Netherlands"/>
    <s v="Amsterdam"/>
    <s v="Director"/>
    <x v="0"/>
    <s v="Fully Meets"/>
    <x v="0"/>
    <n v="104209.2"/>
  </r>
  <r>
    <n v="2788"/>
    <s v="Brooks"/>
    <s v="Leach"/>
    <d v="2023-06-03T00:00:00"/>
    <d v="2023-07-14T00:00:00"/>
    <n v="1"/>
    <x v="4"/>
    <s v="Production Technician II"/>
    <s v="Edward Navarro"/>
    <s v="brooks.leach@bilearner.com"/>
    <s v="Terminated"/>
    <n v="0"/>
    <n v="1"/>
    <x v="0"/>
    <s v="Full-Time"/>
    <s v="Contract Termination"/>
    <x v="2"/>
    <x v="5"/>
    <s v="Project Management - Con"/>
    <d v="1969-10-11T00:00:00"/>
    <n v="55"/>
    <s v="Mauritius"/>
    <s v="Mauritius"/>
    <s v="Supervisor"/>
    <x v="0"/>
    <s v="Fully Meets"/>
    <x v="4"/>
    <n v="60108"/>
  </r>
  <r>
    <n v="2789"/>
    <s v="Isabel"/>
    <s v="Wyatt"/>
    <d v="2021-04-26T00:00:00"/>
    <d v="2021-07-06T00:00:00"/>
    <n v="2"/>
    <x v="4"/>
    <s v="Production Technician I"/>
    <s v="Matthew Craig"/>
    <s v="isabel.wyatt@bilearner.com"/>
    <s v="Active"/>
    <n v="1"/>
    <n v="0"/>
    <x v="0"/>
    <s v="Temporary"/>
    <m/>
    <x v="0"/>
    <x v="5"/>
    <s v="Wireless"/>
    <d v="1990-08-21T00:00:00"/>
    <n v="35"/>
    <s v="India"/>
    <s v="Mumbai Andheri"/>
    <s v="Manager"/>
    <x v="1"/>
    <s v="Fully Meets"/>
    <x v="0"/>
    <n v="242052"/>
  </r>
  <r>
    <n v="2790"/>
    <s v="Angelo"/>
    <s v="Henry"/>
    <d v="2019-04-30T00:00:00"/>
    <d v="2019-10-09T00:00:00"/>
    <n v="5"/>
    <x v="4"/>
    <s v="Production Technician I"/>
    <s v="Warren Pollard"/>
    <s v="angelo.henry@bilearner.com"/>
    <s v="Active"/>
    <n v="1"/>
    <n v="0"/>
    <x v="0"/>
    <s v="Part-Time"/>
    <m/>
    <x v="0"/>
    <x v="5"/>
    <s v="Catv"/>
    <d v="1986-04-08T00:00:00"/>
    <n v="39"/>
    <s v="India"/>
    <s v="Mumbai Vikhroli"/>
    <s v="Laborer"/>
    <x v="1"/>
    <s v="Fully Meets"/>
    <x v="0"/>
    <n v="50016"/>
  </r>
  <r>
    <n v="2791"/>
    <s v="Joselyn"/>
    <s v="Moss"/>
    <d v="2021-07-04T00:00:00"/>
    <d v="2023-06-25T00:00:00"/>
    <n v="23"/>
    <x v="2"/>
    <s v="Production Technician I"/>
    <s v="Felicia Smith"/>
    <s v="joselyn.moss@bilearner.com"/>
    <s v="Active"/>
    <n v="1"/>
    <n v="0"/>
    <x v="0"/>
    <s v="Temporary"/>
    <m/>
    <x v="0"/>
    <x v="5"/>
    <s v="Field Operations"/>
    <d v="1980-02-14T00:00:00"/>
    <n v="45"/>
    <s v="India"/>
    <s v="Mumbai Vikhroli"/>
    <s v="Driller"/>
    <x v="1"/>
    <s v="Fully Meets"/>
    <x v="2"/>
    <n v="746760"/>
  </r>
  <r>
    <n v="2792"/>
    <s v="Diamond"/>
    <s v="Mcclain"/>
    <d v="2023-02-24T00:00:00"/>
    <m/>
    <n v="31"/>
    <x v="1"/>
    <s v="Production Technician I"/>
    <s v="Robert Nguyen"/>
    <s v="diamond.mcclain@bilearner.com"/>
    <s v="Active"/>
    <n v="1"/>
    <n v="0"/>
    <x v="2"/>
    <s v="Temporary"/>
    <m/>
    <x v="0"/>
    <x v="5"/>
    <s v="Engineers"/>
    <d v="1996-02-22T00:00:00"/>
    <n v="29"/>
    <s v="Brazil"/>
    <s v="Sao Paulo"/>
    <s v="Technician"/>
    <x v="1"/>
    <s v="Fully Meets"/>
    <x v="4"/>
    <n v="108000"/>
  </r>
  <r>
    <n v="2793"/>
    <s v="Eden"/>
    <s v="Dalton"/>
    <d v="2021-03-02T00:00:00"/>
    <m/>
    <n v="55"/>
    <x v="1"/>
    <s v="Production Technician I"/>
    <s v="Jesse Hall"/>
    <s v="eden.dalton@bilearner.com"/>
    <s v="Active"/>
    <n v="1"/>
    <n v="0"/>
    <x v="1"/>
    <s v="Full-Time"/>
    <m/>
    <x v="0"/>
    <x v="5"/>
    <s v="Yard (Material Handling)"/>
    <d v="1992-04-19T00:00:00"/>
    <n v="33"/>
    <s v="Brazil"/>
    <s v="Sao Paulo"/>
    <s v="Supervisor"/>
    <x v="1"/>
    <s v="Fully Meets"/>
    <x v="4"/>
    <n v="64728"/>
  </r>
  <r>
    <n v="2794"/>
    <s v="Emely"/>
    <s v="Parks"/>
    <d v="2021-12-27T00:00:00"/>
    <m/>
    <n v="45"/>
    <x v="1"/>
    <s v="Production Technician I"/>
    <s v="George Palmer Jr."/>
    <s v="emely.parks@bilearner.com"/>
    <s v="Active"/>
    <n v="1"/>
    <n v="0"/>
    <x v="0"/>
    <s v="Temporary"/>
    <m/>
    <x v="0"/>
    <x v="5"/>
    <s v="Field Operations"/>
    <d v="1988-03-28T00:00:00"/>
    <n v="37"/>
    <s v="Brazil"/>
    <s v="Sao Paulo"/>
    <s v="Laborer"/>
    <x v="1"/>
    <s v="Fully Meets"/>
    <x v="3"/>
    <n v="108540"/>
  </r>
  <r>
    <n v="2795"/>
    <s v="Corinne"/>
    <s v="Hopkins"/>
    <d v="2022-07-10T00:00:00"/>
    <d v="2022-09-11T00:00:00"/>
    <n v="2"/>
    <x v="4"/>
    <s v="Production Technician I"/>
    <s v="Casey Garner"/>
    <s v="corinne.hopkins@bilearner.com"/>
    <s v="Active"/>
    <n v="1"/>
    <n v="0"/>
    <x v="2"/>
    <s v="Temporary"/>
    <m/>
    <x v="0"/>
    <x v="5"/>
    <s v="General - Eng"/>
    <d v="1987-03-10T00:00:00"/>
    <n v="38"/>
    <s v="Brazil"/>
    <s v="Sao Paulo"/>
    <s v="Drafter"/>
    <x v="0"/>
    <s v="Fully Meets"/>
    <x v="0"/>
    <n v="111600"/>
  </r>
  <r>
    <n v="2796"/>
    <s v="Destiny"/>
    <s v="Blake"/>
    <d v="2022-09-19T00:00:00"/>
    <d v="2023-06-17T00:00:00"/>
    <n v="8"/>
    <x v="3"/>
    <s v="Production Technician I"/>
    <s v="Megan Harrison"/>
    <s v="destiny.blake@bilearner.com"/>
    <s v="Active"/>
    <n v="1"/>
    <n v="0"/>
    <x v="0"/>
    <s v="Full-Time"/>
    <m/>
    <x v="0"/>
    <x v="5"/>
    <s v="Engineers"/>
    <d v="1984-03-26T00:00:00"/>
    <n v="41"/>
    <s v="Brazil"/>
    <s v="Sao Paulo"/>
    <s v="Program Manager"/>
    <x v="0"/>
    <s v="Fully Meets"/>
    <x v="4"/>
    <n v="180216"/>
  </r>
  <r>
    <n v="2797"/>
    <s v="Zaria"/>
    <s v="Kidd"/>
    <d v="2021-05-30T00:00:00"/>
    <m/>
    <n v="52"/>
    <x v="1"/>
    <s v="Production Technician I"/>
    <s v="Sierra Thompson"/>
    <s v="zaria.kidd@bilearner.com"/>
    <s v="Active"/>
    <n v="1"/>
    <n v="0"/>
    <x v="0"/>
    <s v="Temporary"/>
    <m/>
    <x v="0"/>
    <x v="5"/>
    <s v="Aerial"/>
    <d v="1984-10-05T00:00:00"/>
    <n v="41"/>
    <s v="Brazil"/>
    <s v="Sao Paulo"/>
    <s v="Lineman"/>
    <x v="1"/>
    <s v="Exceeds"/>
    <x v="4"/>
    <n v="819420"/>
  </r>
  <r>
    <n v="2798"/>
    <s v="Adam"/>
    <s v="Ingram"/>
    <d v="2020-04-07T00:00:00"/>
    <m/>
    <n v="65"/>
    <x v="0"/>
    <s v="Production Technician I"/>
    <s v="Donna Sullivan"/>
    <s v="adam.ingram@bilearner.com"/>
    <s v="Active"/>
    <n v="1"/>
    <n v="0"/>
    <x v="0"/>
    <s v="Part-Time"/>
    <m/>
    <x v="0"/>
    <x v="5"/>
    <s v="Engineers"/>
    <d v="1965-10-26T00:00:00"/>
    <n v="59"/>
    <s v="Brazil"/>
    <s v="Sao Paulo"/>
    <s v="Planner"/>
    <x v="1"/>
    <s v="Fully Meets"/>
    <x v="2"/>
    <n v="900000"/>
  </r>
  <r>
    <n v="2799"/>
    <s v="Makenna"/>
    <s v="Foster"/>
    <d v="2021-04-20T00:00:00"/>
    <d v="2022-09-17T00:00:00"/>
    <n v="16"/>
    <x v="2"/>
    <s v="Production Technician I"/>
    <s v="Timothy Pratt"/>
    <s v="makenna.foster@bilearner.com"/>
    <s v="Active"/>
    <n v="1"/>
    <n v="0"/>
    <x v="2"/>
    <s v="Part-Time"/>
    <m/>
    <x v="0"/>
    <x v="5"/>
    <s v="Engineers"/>
    <d v="2003-10-21T00:00:00"/>
    <n v="21"/>
    <s v="Brazil"/>
    <s v="Sao Paulo"/>
    <s v="Engineer"/>
    <x v="1"/>
    <s v="Fully Meets"/>
    <x v="2"/>
    <n v="129204"/>
  </r>
  <r>
    <n v="2800"/>
    <s v="Nayeli"/>
    <s v="Keith"/>
    <d v="2019-08-02T00:00:00"/>
    <m/>
    <n v="74"/>
    <x v="0"/>
    <s v="Production Technician I"/>
    <s v="Kathryn Wolf"/>
    <s v="nayeli.keith@bilearner.com"/>
    <s v="Active"/>
    <n v="1"/>
    <n v="0"/>
    <x v="0"/>
    <s v="Temporary"/>
    <m/>
    <x v="0"/>
    <x v="5"/>
    <s v="General - Con"/>
    <d v="1985-06-10T00:00:00"/>
    <n v="40"/>
    <s v="Brazil"/>
    <s v="Sao Paulo"/>
    <s v="Foreman"/>
    <x v="1"/>
    <s v="Fully Meets"/>
    <x v="4"/>
    <n v="803568"/>
  </r>
  <r>
    <n v="2801"/>
    <s v="Devon"/>
    <s v="Shannon"/>
    <d v="2022-01-11T00:00:00"/>
    <m/>
    <n v="44"/>
    <x v="1"/>
    <s v="Production Technician I"/>
    <s v="Kiara Herman"/>
    <s v="devon.shannon@bilearner.com"/>
    <s v="Active"/>
    <n v="1"/>
    <n v="0"/>
    <x v="1"/>
    <s v="Temporary"/>
    <m/>
    <x v="0"/>
    <x v="5"/>
    <s v="Field Operations"/>
    <d v="1974-08-22T00:00:00"/>
    <n v="51"/>
    <s v="Brazil"/>
    <s v="Sao Paulo"/>
    <s v="Tower Hand"/>
    <x v="1"/>
    <s v="Fully Meets"/>
    <x v="3"/>
    <n v="102000"/>
  </r>
  <r>
    <n v="2802"/>
    <s v="Lucy"/>
    <s v="Harrington"/>
    <d v="2020-11-15T00:00:00"/>
    <m/>
    <n v="58"/>
    <x v="1"/>
    <s v="Production Technician I"/>
    <s v="Meghan Morrison DDS"/>
    <s v="lucy.harrington@bilearner.com"/>
    <s v="Active"/>
    <n v="1"/>
    <n v="0"/>
    <x v="0"/>
    <s v="Part-Time"/>
    <m/>
    <x v="0"/>
    <x v="5"/>
    <s v="General - Con"/>
    <d v="1992-06-16T00:00:00"/>
    <n v="33"/>
    <s v="Brazil"/>
    <s v="Sao Paulo"/>
    <s v="Technician"/>
    <x v="0"/>
    <s v="Fully Meets"/>
    <x v="0"/>
    <n v="443815.67999999999"/>
  </r>
  <r>
    <n v="2803"/>
    <s v="Rebecca"/>
    <s v="Francis"/>
    <d v="2020-05-08T00:00:00"/>
    <m/>
    <n v="64"/>
    <x v="0"/>
    <s v="Production Technician I"/>
    <s v="Brittany Fisher"/>
    <s v="rebecca.francis@bilearner.com"/>
    <s v="Active"/>
    <n v="1"/>
    <n v="0"/>
    <x v="2"/>
    <s v="Part-Time"/>
    <m/>
    <x v="0"/>
    <x v="5"/>
    <s v="General - Con"/>
    <d v="1990-01-21T00:00:00"/>
    <n v="35"/>
    <s v="Brazil"/>
    <s v="Sao Paulo"/>
    <s v="Foreman"/>
    <x v="0"/>
    <s v="Fully Meets"/>
    <x v="3"/>
    <n v="702000"/>
  </r>
  <r>
    <n v="2804"/>
    <s v="Salma"/>
    <s v="Frederick"/>
    <d v="2019-03-10T00:00:00"/>
    <m/>
    <n v="78"/>
    <x v="0"/>
    <s v="Production Technician II"/>
    <s v="Scott Brady"/>
    <s v="salma.frederick@bilearner.com"/>
    <s v="Active"/>
    <n v="1"/>
    <n v="0"/>
    <x v="2"/>
    <s v="Full-Time"/>
    <m/>
    <x v="0"/>
    <x v="5"/>
    <s v="Project Management - Con"/>
    <d v="1994-08-12T00:00:00"/>
    <n v="31"/>
    <s v="Brazil"/>
    <s v="Sao Paulo"/>
    <s v="Coordinator"/>
    <x v="1"/>
    <s v="Fully Meets"/>
    <x v="0"/>
    <n v="764796"/>
  </r>
  <r>
    <n v="2805"/>
    <s v="Avery"/>
    <s v="Vance"/>
    <d v="2022-04-19T00:00:00"/>
    <m/>
    <n v="41"/>
    <x v="1"/>
    <s v="Production Technician II"/>
    <s v="Charlotte Clark"/>
    <s v="avery.vance@bilearner.com"/>
    <s v="Active"/>
    <n v="1"/>
    <n v="0"/>
    <x v="1"/>
    <s v="Part-Time"/>
    <m/>
    <x v="0"/>
    <x v="5"/>
    <s v="Field Operations"/>
    <d v="1984-04-13T00:00:00"/>
    <n v="41"/>
    <s v="Brazil"/>
    <s v="Sao Paulo"/>
    <s v="Driver"/>
    <x v="1"/>
    <s v="Fully Meets"/>
    <x v="4"/>
    <n v="42560"/>
  </r>
  <r>
    <n v="2806"/>
    <s v="Stephany"/>
    <s v="Jenkins"/>
    <d v="2019-11-30T00:00:00"/>
    <m/>
    <n v="70"/>
    <x v="0"/>
    <s v="Production Technician II"/>
    <s v="Rebecca Stanley"/>
    <s v="stephany.jenkins@bilearner.com"/>
    <s v="Active"/>
    <n v="1"/>
    <n v="0"/>
    <x v="1"/>
    <s v="Part-Time"/>
    <m/>
    <x v="0"/>
    <x v="5"/>
    <s v="Catv"/>
    <d v="1982-04-15T00:00:00"/>
    <n v="43"/>
    <s v="Brazil"/>
    <s v="Sao Paulo"/>
    <s v="Supervisor"/>
    <x v="0"/>
    <s v="Fully Meets"/>
    <x v="2"/>
    <n v="111588"/>
  </r>
  <r>
    <n v="2807"/>
    <s v="Brian"/>
    <s v="Kelly"/>
    <d v="2021-07-06T00:00:00"/>
    <d v="2023-01-07T00:00:00"/>
    <n v="18"/>
    <x v="2"/>
    <s v="Production Technician II"/>
    <s v="Scott Brown"/>
    <s v="brian.kelly@bilearner.com"/>
    <s v="Terminated"/>
    <n v="0"/>
    <n v="1"/>
    <x v="2"/>
    <s v="Part-Time"/>
    <s v="Performance Issue"/>
    <x v="2"/>
    <x v="5"/>
    <s v="Wireline Construction"/>
    <d v="1993-03-08T00:00:00"/>
    <n v="32"/>
    <s v="Brazil"/>
    <s v="Sao Paulo"/>
    <s v="Driver"/>
    <x v="0"/>
    <s v="Fully Meets"/>
    <x v="2"/>
    <n v="53520"/>
  </r>
  <r>
    <n v="2808"/>
    <s v="Keagan"/>
    <s v="Villa"/>
    <d v="2018-11-27T00:00:00"/>
    <m/>
    <n v="82"/>
    <x v="0"/>
    <s v="Production Technician II"/>
    <s v="Sharon Fox"/>
    <s v="keagan.villa@bilearner.com"/>
    <s v="Active"/>
    <n v="1"/>
    <n v="0"/>
    <x v="2"/>
    <s v="Temporary"/>
    <m/>
    <x v="0"/>
    <x v="5"/>
    <s v="Billable Consultants"/>
    <d v="1984-03-05T00:00:00"/>
    <n v="41"/>
    <s v="Brazil"/>
    <s v="Sao Paulo"/>
    <s v="Engineer"/>
    <x v="0"/>
    <s v="Fully Meets"/>
    <x v="0"/>
    <n v="624360"/>
  </r>
  <r>
    <n v="2809"/>
    <s v="Kendra"/>
    <s v="Foley"/>
    <d v="2023-01-30T00:00:00"/>
    <m/>
    <n v="32"/>
    <x v="1"/>
    <s v="Production Technician I"/>
    <s v="Robert Powers"/>
    <s v="kendra.foley@bilearner.com"/>
    <s v="Active"/>
    <n v="1"/>
    <n v="0"/>
    <x v="1"/>
    <s v="Part-Time"/>
    <m/>
    <x v="0"/>
    <x v="5"/>
    <s v="Splicing"/>
    <d v="1997-08-16T00:00:00"/>
    <n v="28"/>
    <s v="Germany"/>
    <s v="Frankfurt"/>
    <s v="Splicer"/>
    <x v="1"/>
    <s v="Fully Meets"/>
    <x v="2"/>
    <n v="278472"/>
  </r>
  <r>
    <n v="2810"/>
    <s v="Jabari"/>
    <s v="Stanton"/>
    <d v="2022-11-17T00:00:00"/>
    <d v="2023-02-08T00:00:00"/>
    <n v="2"/>
    <x v="4"/>
    <s v="Production Technician I"/>
    <s v="Debra Phillips"/>
    <s v="jabari.stanton@bilearner.com"/>
    <s v="Active"/>
    <n v="1"/>
    <n v="0"/>
    <x v="1"/>
    <s v="Part-Time"/>
    <m/>
    <x v="0"/>
    <x v="5"/>
    <s v="Field Operations"/>
    <d v="1981-09-07T00:00:00"/>
    <n v="44"/>
    <s v="China"/>
    <s v="Foshan"/>
    <s v="Laborer"/>
    <x v="1"/>
    <s v="Fully Meets"/>
    <x v="0"/>
    <n v="105000"/>
  </r>
  <r>
    <n v="2811"/>
    <s v="Phoenix"/>
    <s v="Farley"/>
    <d v="2018-08-13T00:00:00"/>
    <d v="2020-05-28T00:00:00"/>
    <n v="21"/>
    <x v="2"/>
    <s v="Production Technician I"/>
    <s v="David Holt"/>
    <s v="phoenix.farley@bilearner.com"/>
    <s v="Active"/>
    <n v="1"/>
    <n v="0"/>
    <x v="2"/>
    <s v="Full-Time"/>
    <m/>
    <x v="0"/>
    <x v="5"/>
    <s v="Field Operations"/>
    <d v="1987-06-13T00:00:00"/>
    <n v="38"/>
    <s v="Germany"/>
    <s v="Cologne"/>
    <s v="Laborer"/>
    <x v="1"/>
    <s v="Fully Meets"/>
    <x v="2"/>
    <n v="249852"/>
  </r>
  <r>
    <n v="2812"/>
    <s v="Aurora"/>
    <s v="Bass"/>
    <d v="2021-07-02T00:00:00"/>
    <d v="2023-07-09T00:00:00"/>
    <n v="24"/>
    <x v="1"/>
    <s v="Production Technician I"/>
    <s v="Lisa Ingram"/>
    <s v="aurora.bass@bilearner.com"/>
    <s v="Terminated"/>
    <n v="0"/>
    <n v="1"/>
    <x v="2"/>
    <s v="Temporary"/>
    <s v="Career Opportunity"/>
    <x v="1"/>
    <x v="5"/>
    <s v="General - Eng"/>
    <d v="1975-12-05T00:00:00"/>
    <n v="49"/>
    <s v="China"/>
    <s v="Foshan"/>
    <s v="Manager"/>
    <x v="1"/>
    <s v="Fully Meets"/>
    <x v="0"/>
    <n v="126111.6"/>
  </r>
  <r>
    <n v="2813"/>
    <s v="Enrique"/>
    <s v="Parks"/>
    <d v="2022-06-28T00:00:00"/>
    <m/>
    <n v="39"/>
    <x v="1"/>
    <s v="Production Technician I"/>
    <s v="Mr. Ryan Griffin"/>
    <s v="enrique.parks@bilearner.com"/>
    <s v="Active"/>
    <n v="1"/>
    <n v="0"/>
    <x v="0"/>
    <s v="Full-Time"/>
    <m/>
    <x v="0"/>
    <x v="5"/>
    <s v="Wireline Construction"/>
    <d v="1976-10-06T00:00:00"/>
    <n v="49"/>
    <s v="India"/>
    <s v="Bangalore"/>
    <s v="Vp"/>
    <x v="1"/>
    <s v="Fully Meets"/>
    <x v="4"/>
    <n v="382632"/>
  </r>
  <r>
    <n v="2814"/>
    <s v="Kylie"/>
    <s v="Cox"/>
    <d v="2019-01-25T00:00:00"/>
    <m/>
    <n v="80"/>
    <x v="0"/>
    <s v="Production Technician I"/>
    <s v="Michelle Woodard"/>
    <s v="kylie.cox@bilearner.com"/>
    <s v="Active"/>
    <n v="1"/>
    <n v="0"/>
    <x v="2"/>
    <s v="Temporary"/>
    <m/>
    <x v="0"/>
    <x v="5"/>
    <s v="Field Operations"/>
    <d v="1988-04-13T00:00:00"/>
    <n v="37"/>
    <s v="Luxembourg"/>
    <s v="Luxembourg"/>
    <s v="Technician"/>
    <x v="1"/>
    <s v="Fully Meets"/>
    <x v="2"/>
    <n v="39180"/>
  </r>
  <r>
    <n v="2815"/>
    <s v="Luke"/>
    <s v="Burke"/>
    <d v="2023-07-23T00:00:00"/>
    <m/>
    <n v="26"/>
    <x v="1"/>
    <s v="Production Technician I"/>
    <s v="David Smith"/>
    <s v="luke.burke@bilearner.com"/>
    <s v="Active"/>
    <n v="1"/>
    <n v="0"/>
    <x v="0"/>
    <s v="Part-Time"/>
    <m/>
    <x v="0"/>
    <x v="5"/>
    <s v="Project Management - Con"/>
    <d v="1995-12-11T00:00:00"/>
    <n v="29"/>
    <s v="India"/>
    <s v="Mumbai Vikhroli"/>
    <s v="Manager"/>
    <x v="0"/>
    <s v="Fully Meets"/>
    <x v="0"/>
    <n v="55823"/>
  </r>
  <r>
    <n v="2816"/>
    <s v="Ricardo"/>
    <s v="Mcdonald"/>
    <d v="2022-07-25T00:00:00"/>
    <m/>
    <n v="38"/>
    <x v="1"/>
    <s v="Production Technician I"/>
    <s v="Jennifer Hernandez"/>
    <s v="ricardo.mcdonald@bilearner.com"/>
    <s v="Active"/>
    <n v="1"/>
    <n v="0"/>
    <x v="1"/>
    <s v="Temporary"/>
    <m/>
    <x v="0"/>
    <x v="5"/>
    <s v="General - Con"/>
    <d v="1981-03-21T00:00:00"/>
    <n v="44"/>
    <s v="India"/>
    <s v="Mumbai Vikhroli"/>
    <s v="Splicer"/>
    <x v="0"/>
    <s v="Fully Meets"/>
    <x v="3"/>
    <n v="73416"/>
  </r>
  <r>
    <n v="2817"/>
    <s v="Camila"/>
    <s v="Hodges"/>
    <d v="2023-01-11T00:00:00"/>
    <m/>
    <n v="32"/>
    <x v="1"/>
    <s v="Production Technician I"/>
    <s v="Theresa Davis"/>
    <s v="camila.hodges@bilearner.com"/>
    <s v="Active"/>
    <n v="1"/>
    <n v="0"/>
    <x v="0"/>
    <s v="Part-Time"/>
    <m/>
    <x v="0"/>
    <x v="5"/>
    <s v="Field Operations"/>
    <d v="1960-01-07T00:00:00"/>
    <n v="65"/>
    <s v="India"/>
    <s v="Mumbai Vikhroli"/>
    <s v="Laborer"/>
    <x v="1"/>
    <s v="Fully Meets"/>
    <x v="0"/>
    <n v="117000"/>
  </r>
  <r>
    <n v="2818"/>
    <s v="Tripp"/>
    <s v="Sanders"/>
    <d v="2023-07-28T00:00:00"/>
    <d v="2023-07-30T00:00:00"/>
    <n v="0"/>
    <x v="4"/>
    <s v="Production Technician I"/>
    <s v="Dr. Wendy Lopez"/>
    <s v="tripp.sanders@bilearner.com"/>
    <s v="Active"/>
    <n v="1"/>
    <n v="0"/>
    <x v="2"/>
    <s v="Temporary"/>
    <m/>
    <x v="0"/>
    <x v="5"/>
    <s v="Fielders"/>
    <d v="1968-05-24T00:00:00"/>
    <n v="57"/>
    <s v="Luxembourg"/>
    <s v="Luxembourg"/>
    <s v="Engineer"/>
    <x v="1"/>
    <s v="Exceeds"/>
    <x v="2"/>
    <n v="27528"/>
  </r>
  <r>
    <n v="2819"/>
    <s v="Davin"/>
    <s v="Wade"/>
    <d v="2023-05-06T00:00:00"/>
    <m/>
    <n v="29"/>
    <x v="1"/>
    <s v="Production Technician I"/>
    <s v="Heidi Williams"/>
    <s v="davin.wade@bilearner.com"/>
    <s v="Active"/>
    <n v="1"/>
    <n v="0"/>
    <x v="1"/>
    <s v="Part-Time"/>
    <m/>
    <x v="0"/>
    <x v="5"/>
    <s v="General - Con"/>
    <d v="1968-04-19T00:00:00"/>
    <n v="57"/>
    <s v="Luxembourg"/>
    <s v="Luxembourg"/>
    <s v="Flagger"/>
    <x v="1"/>
    <s v="Fully Meets"/>
    <x v="0"/>
    <n v="802224"/>
  </r>
  <r>
    <n v="2820"/>
    <s v="Pierce"/>
    <s v="Bender"/>
    <d v="2022-09-18T00:00:00"/>
    <m/>
    <n v="36"/>
    <x v="1"/>
    <s v="Production Technician I"/>
    <s v="Eric Soto"/>
    <s v="pierce.bender@bilearner.com"/>
    <s v="Active"/>
    <n v="1"/>
    <n v="0"/>
    <x v="1"/>
    <s v="Temporary"/>
    <m/>
    <x v="0"/>
    <x v="5"/>
    <s v="Wireline Construction"/>
    <d v="1980-05-31T00:00:00"/>
    <n v="45"/>
    <s v="Poland"/>
    <s v="Lublin"/>
    <s v="Laborer"/>
    <x v="1"/>
    <s v="Fully Meets"/>
    <x v="2"/>
    <n v="274564.8"/>
  </r>
  <r>
    <n v="2821"/>
    <s v="Marin"/>
    <s v="Mosley"/>
    <d v="2019-09-08T00:00:00"/>
    <d v="2021-09-10T00:00:00"/>
    <n v="24"/>
    <x v="1"/>
    <s v="Production Technician I"/>
    <s v="Alfred Sanders"/>
    <s v="marin.mosley@bilearner.com"/>
    <s v="Active"/>
    <n v="1"/>
    <n v="0"/>
    <x v="1"/>
    <s v="Temporary"/>
    <m/>
    <x v="0"/>
    <x v="5"/>
    <s v="Field Operations"/>
    <d v="2001-06-05T00:00:00"/>
    <n v="24"/>
    <s v="United Kingdom"/>
    <s v="Reading"/>
    <s v="Technician"/>
    <x v="1"/>
    <s v="Fully Meets"/>
    <x v="2"/>
    <n v="94200"/>
  </r>
  <r>
    <n v="2822"/>
    <s v="Barrett"/>
    <s v="Sosa"/>
    <d v="2019-08-30T00:00:00"/>
    <m/>
    <n v="73"/>
    <x v="0"/>
    <s v="Production Technician I"/>
    <s v="Jerome Adams"/>
    <s v="barrett.sosa@bilearner.com"/>
    <s v="Active"/>
    <n v="1"/>
    <n v="0"/>
    <x v="2"/>
    <s v="Part-Time"/>
    <m/>
    <x v="0"/>
    <x v="5"/>
    <s v="Aerial"/>
    <d v="1980-05-17T00:00:00"/>
    <n v="45"/>
    <s v="Poland"/>
    <s v="Lublin"/>
    <s v="Lineman"/>
    <x v="0"/>
    <s v="Fully Meets"/>
    <x v="0"/>
    <n v="79920"/>
  </r>
  <r>
    <n v="2823"/>
    <s v="Eliezer"/>
    <s v="Briggs"/>
    <d v="2023-05-22T00:00:00"/>
    <m/>
    <n v="28"/>
    <x v="1"/>
    <s v="Production Technician I"/>
    <s v="Ariel Graham"/>
    <s v="eliezer.briggs@bilearner.com"/>
    <s v="Active"/>
    <n v="1"/>
    <n v="0"/>
    <x v="0"/>
    <s v="Part-Time"/>
    <m/>
    <x v="0"/>
    <x v="5"/>
    <s v="General - Con"/>
    <d v="1998-02-02T00:00:00"/>
    <n v="27"/>
    <s v="Poland"/>
    <s v="Warsaw"/>
    <s v="Operator"/>
    <x v="0"/>
    <s v="Fully Meets"/>
    <x v="2"/>
    <n v="460488"/>
  </r>
  <r>
    <n v="2824"/>
    <s v="Talan"/>
    <s v="Garrett"/>
    <d v="2021-03-02T00:00:00"/>
    <m/>
    <n v="55"/>
    <x v="1"/>
    <s v="Production Technician II"/>
    <s v="Melinda Shaw"/>
    <s v="talan.garrett@bilearner.com"/>
    <s v="Active"/>
    <n v="1"/>
    <n v="0"/>
    <x v="2"/>
    <s v="Full-Time"/>
    <m/>
    <x v="0"/>
    <x v="5"/>
    <s v="Wireline Construction"/>
    <d v="1993-11-11T00:00:00"/>
    <n v="31"/>
    <s v="Malaysia"/>
    <s v="Johor"/>
    <s v="Laborer"/>
    <x v="1"/>
    <s v="Fully Meets"/>
    <x v="3"/>
    <n v="817872"/>
  </r>
  <r>
    <n v="2825"/>
    <s v="Van"/>
    <s v="Griffin"/>
    <d v="2023-02-13T00:00:00"/>
    <m/>
    <n v="31"/>
    <x v="1"/>
    <s v="Production Technician II"/>
    <s v="Elizabeth Brown"/>
    <s v="van.griffin@bilearner.com"/>
    <s v="Active"/>
    <n v="1"/>
    <n v="0"/>
    <x v="1"/>
    <s v="Temporary"/>
    <m/>
    <x v="0"/>
    <x v="5"/>
    <s v="Project Management - Eng"/>
    <d v="1997-04-25T00:00:00"/>
    <n v="28"/>
    <s v="Malaysia"/>
    <s v="Johor"/>
    <s v="Project Manager"/>
    <x v="1"/>
    <s v="Fully Meets"/>
    <x v="0"/>
    <n v="140832"/>
  </r>
  <r>
    <n v="2826"/>
    <s v="Roger"/>
    <s v="Kaufman"/>
    <d v="2022-08-11T00:00:00"/>
    <d v="2022-12-01T00:00:00"/>
    <n v="3"/>
    <x v="4"/>
    <s v="Production Technician II"/>
    <s v="Jennifer Farmer"/>
    <s v="roger.kaufman@bilearner.com"/>
    <s v="Terminated"/>
    <n v="0"/>
    <n v="1"/>
    <x v="0"/>
    <s v="Full-Time"/>
    <m/>
    <x v="0"/>
    <x v="5"/>
    <s v="General - Con"/>
    <d v="1988-06-21T00:00:00"/>
    <n v="37"/>
    <s v="United Kingdom"/>
    <s v="Bristol Temple Back"/>
    <s v="Technician"/>
    <x v="0"/>
    <s v="Fully Meets"/>
    <x v="3"/>
    <n v="907400"/>
  </r>
  <r>
    <n v="2827"/>
    <s v="Ignacio"/>
    <s v="Mcintyre"/>
    <d v="2020-02-19T00:00:00"/>
    <d v="2022-12-10T00:00:00"/>
    <n v="33"/>
    <x v="1"/>
    <s v="Production Technician II"/>
    <s v="Bruce Barber"/>
    <s v="ignacio.mcintyre@bilearner.com"/>
    <s v="Terminated"/>
    <n v="0"/>
    <n v="1"/>
    <x v="1"/>
    <s v="Full-Time"/>
    <s v="Performance Issue"/>
    <x v="2"/>
    <x v="5"/>
    <s v="Field Operations"/>
    <d v="1995-03-04T00:00:00"/>
    <n v="30"/>
    <s v="Australia"/>
    <s v="Sydney"/>
    <s v="Driver"/>
    <x v="0"/>
    <s v="Fully Meets"/>
    <x v="0"/>
    <n v="96012"/>
  </r>
  <r>
    <n v="2828"/>
    <s v="Jaydon"/>
    <s v="Lambert"/>
    <d v="2021-10-15T00:00:00"/>
    <d v="2023-03-26T00:00:00"/>
    <n v="17"/>
    <x v="2"/>
    <s v="Production Technician II"/>
    <s v="Dennis Foster"/>
    <s v="jaydon.lambert@bilearner.com"/>
    <s v="Terminated"/>
    <n v="0"/>
    <n v="1"/>
    <x v="1"/>
    <s v="Temporary"/>
    <s v="Performance Issue"/>
    <x v="2"/>
    <x v="5"/>
    <s v="Field Operations"/>
    <d v="2000-08-08T00:00:00"/>
    <n v="25"/>
    <s v="United Kingdom"/>
    <s v="Bristol Whitefrairs"/>
    <s v="Technician"/>
    <x v="0"/>
    <s v="Fully Meets"/>
    <x v="2"/>
    <n v="111600"/>
  </r>
  <r>
    <n v="2829"/>
    <s v="Serenity"/>
    <s v="Carlson"/>
    <d v="2022-11-16T00:00:00"/>
    <m/>
    <n v="34"/>
    <x v="1"/>
    <s v="Production Technician I"/>
    <s v="Ryan Kelly"/>
    <s v="serenity.carlson@bilearner.com"/>
    <s v="Active"/>
    <n v="1"/>
    <n v="0"/>
    <x v="2"/>
    <s v="Part-Time"/>
    <m/>
    <x v="0"/>
    <x v="5"/>
    <s v="Engineers"/>
    <d v="1977-10-22T00:00:00"/>
    <n v="47"/>
    <s v="Poland"/>
    <s v="Lublin"/>
    <s v="Director"/>
    <x v="1"/>
    <s v="Fully Meets"/>
    <x v="2"/>
    <n v="79117"/>
  </r>
  <r>
    <n v="2830"/>
    <s v="Leslie"/>
    <s v="Maynard"/>
    <d v="2022-06-30T00:00:00"/>
    <d v="2023-02-03T00:00:00"/>
    <n v="7"/>
    <x v="3"/>
    <s v="Production Technician I"/>
    <s v="Nathan Johnson"/>
    <s v="leslie.maynard@bilearner.com"/>
    <s v="Active"/>
    <n v="1"/>
    <n v="0"/>
    <x v="1"/>
    <s v="Part-Time"/>
    <m/>
    <x v="0"/>
    <x v="5"/>
    <s v="General - Eng"/>
    <d v="1985-01-29T00:00:00"/>
    <n v="40"/>
    <s v="United Kingdom"/>
    <s v="Bristol Temple Back"/>
    <s v="Administrative"/>
    <x v="1"/>
    <s v="Fully Meets"/>
    <x v="4"/>
    <n v="500100"/>
  </r>
  <r>
    <n v="2831"/>
    <s v="Craig"/>
    <s v="Sherman"/>
    <d v="2021-07-28T00:00:00"/>
    <m/>
    <n v="50"/>
    <x v="1"/>
    <s v="Production Technician I"/>
    <s v="Philip Morris"/>
    <s v="craig.sherman@bilearner.com"/>
    <s v="Active"/>
    <n v="1"/>
    <n v="0"/>
    <x v="1"/>
    <s v="Full-Time"/>
    <m/>
    <x v="0"/>
    <x v="5"/>
    <s v="Aerial"/>
    <d v="1990-01-22T00:00:00"/>
    <n v="35"/>
    <s v="India"/>
    <s v="Mumbai Vikhroli"/>
    <s v="Lineman"/>
    <x v="1"/>
    <s v="Fully Meets"/>
    <x v="2"/>
    <n v="102290.4"/>
  </r>
  <r>
    <n v="2832"/>
    <s v="Lilyana"/>
    <s v="Huffman"/>
    <d v="2021-11-21T00:00:00"/>
    <m/>
    <n v="46"/>
    <x v="1"/>
    <s v="Production Technician I"/>
    <s v="Felicia Gomez"/>
    <s v="lilyana.huffman@bilearner.com"/>
    <s v="Active"/>
    <n v="1"/>
    <n v="0"/>
    <x v="0"/>
    <s v="Full-Time"/>
    <m/>
    <x v="0"/>
    <x v="5"/>
    <s v="Field Operations"/>
    <d v="1993-02-03T00:00:00"/>
    <n v="32"/>
    <s v="Poland"/>
    <s v="Poznan"/>
    <s v="Laborer"/>
    <x v="1"/>
    <s v="Fully Meets"/>
    <x v="3"/>
    <n v="71000"/>
  </r>
  <r>
    <n v="2833"/>
    <s v="Jacey"/>
    <s v="Reeves"/>
    <d v="2020-10-12T00:00:00"/>
    <m/>
    <n v="59"/>
    <x v="1"/>
    <s v="Production Technician I"/>
    <s v="Sandy Wilson"/>
    <s v="jacey.reeves@bilearner.com"/>
    <s v="Active"/>
    <n v="1"/>
    <n v="0"/>
    <x v="0"/>
    <s v="Full-Time"/>
    <m/>
    <x v="0"/>
    <x v="5"/>
    <s v="General - Con"/>
    <d v="1999-04-02T00:00:00"/>
    <n v="26"/>
    <s v="India"/>
    <s v="Mumbai Vikhroli"/>
    <s v="Laborer"/>
    <x v="1"/>
    <s v="Fully Meets"/>
    <x v="2"/>
    <n v="422340"/>
  </r>
  <r>
    <n v="2834"/>
    <s v="Madyson"/>
    <s v="Silva"/>
    <d v="2018-10-02T00:00:00"/>
    <d v="2020-09-17T00:00:00"/>
    <n v="23"/>
    <x v="2"/>
    <s v="Production Technician I"/>
    <s v="Bonnie Bell"/>
    <s v="madyson.silva@bilearner.com"/>
    <s v="Active"/>
    <n v="1"/>
    <n v="0"/>
    <x v="1"/>
    <s v="Full-Time"/>
    <m/>
    <x v="0"/>
    <x v="5"/>
    <s v="General - Con"/>
    <d v="1972-06-09T00:00:00"/>
    <n v="53"/>
    <s v="Poland"/>
    <s v="Warsaw"/>
    <s v="Technician"/>
    <x v="0"/>
    <s v="Fully Meets"/>
    <x v="3"/>
    <n v="104749.2"/>
  </r>
  <r>
    <n v="2835"/>
    <s v="Liberty"/>
    <s v="Poole"/>
    <d v="2021-07-17T00:00:00"/>
    <d v="2023-02-27T00:00:00"/>
    <n v="19"/>
    <x v="2"/>
    <s v="Production Technician I"/>
    <s v="Jonathan Stephens"/>
    <s v="liberty.poole@bilearner.com"/>
    <s v="Active"/>
    <n v="1"/>
    <n v="0"/>
    <x v="0"/>
    <s v="Part-Time"/>
    <m/>
    <x v="0"/>
    <x v="5"/>
    <s v="Engineers"/>
    <d v="1979-03-12T00:00:00"/>
    <n v="46"/>
    <s v="United Kingdom"/>
    <s v="Reading"/>
    <s v="Project Manager"/>
    <x v="0"/>
    <s v="Fully Meets"/>
    <x v="3"/>
    <n v="212076"/>
  </r>
  <r>
    <n v="2836"/>
    <s v="Antonio"/>
    <s v="Romero"/>
    <d v="2022-04-13T00:00:00"/>
    <m/>
    <n v="41"/>
    <x v="1"/>
    <s v="Production Technician I"/>
    <s v="Michael Horton"/>
    <s v="antonio.romero@bilearner.com"/>
    <s v="Active"/>
    <n v="1"/>
    <n v="0"/>
    <x v="0"/>
    <s v="Part-Time"/>
    <m/>
    <x v="0"/>
    <x v="5"/>
    <s v="Catv"/>
    <d v="1983-12-04T00:00:00"/>
    <n v="41"/>
    <s v="Luxembourg"/>
    <s v="Luxembourg"/>
    <s v="Lineman"/>
    <x v="0"/>
    <s v="Fully Meets"/>
    <x v="2"/>
    <n v="76332"/>
  </r>
  <r>
    <n v="2837"/>
    <s v="Jaylen"/>
    <s v="Butler"/>
    <d v="2021-03-20T00:00:00"/>
    <d v="2023-02-18T00:00:00"/>
    <n v="22"/>
    <x v="2"/>
    <s v="Production Technician I"/>
    <s v="Eric Young"/>
    <s v="jaylen.butler@bilearner.com"/>
    <s v="Active"/>
    <n v="1"/>
    <n v="0"/>
    <x v="2"/>
    <s v="Temporary"/>
    <m/>
    <x v="0"/>
    <x v="5"/>
    <s v="Splicing"/>
    <d v="1993-02-07T00:00:00"/>
    <n v="32"/>
    <s v="India"/>
    <s v="Indore"/>
    <s v="Intern"/>
    <x v="1"/>
    <s v="Fully Meets"/>
    <x v="0"/>
    <n v="43968"/>
  </r>
  <r>
    <n v="2838"/>
    <s v="Gloria"/>
    <s v="Marks"/>
    <d v="2021-09-09T00:00:00"/>
    <d v="2021-11-05T00:00:00"/>
    <n v="1"/>
    <x v="4"/>
    <s v="Production Technician I"/>
    <s v="Michele Young"/>
    <s v="gloria.marks@bilearner.com"/>
    <s v="Active"/>
    <n v="1"/>
    <n v="0"/>
    <x v="2"/>
    <s v="Temporary"/>
    <m/>
    <x v="0"/>
    <x v="5"/>
    <s v="General - Sga"/>
    <d v="1985-04-03T00:00:00"/>
    <n v="40"/>
    <s v="India"/>
    <s v="Indore"/>
    <s v="Director"/>
    <x v="1"/>
    <s v="Fully Meets"/>
    <x v="3"/>
    <n v="16008200"/>
  </r>
  <r>
    <n v="2839"/>
    <s v="Jaylee"/>
    <s v="Cunningham"/>
    <d v="2019-12-06T00:00:00"/>
    <d v="2022-03-28T00:00:00"/>
    <n v="27"/>
    <x v="1"/>
    <s v="Production Technician I"/>
    <s v="Karen Espinoza"/>
    <s v="jaylee.cunningham@bilearner.com"/>
    <s v="Active"/>
    <n v="1"/>
    <n v="0"/>
    <x v="2"/>
    <s v="Part-Time"/>
    <m/>
    <x v="0"/>
    <x v="5"/>
    <s v="General - Con"/>
    <d v="1983-09-10T00:00:00"/>
    <n v="42"/>
    <s v="United Kingdom"/>
    <s v="London"/>
    <s v="Foreman"/>
    <x v="1"/>
    <s v="Fully Meets"/>
    <x v="4"/>
    <n v="58680"/>
  </r>
  <r>
    <n v="2840"/>
    <s v="Jordon"/>
    <s v="Wyatt"/>
    <d v="2023-04-26T00:00:00"/>
    <d v="2023-05-19T00:00:00"/>
    <n v="0"/>
    <x v="4"/>
    <s v="Production Technician I"/>
    <s v="Yvonne Reilly"/>
    <s v="jordon.wyatt@bilearner.com"/>
    <s v="Active"/>
    <n v="1"/>
    <n v="0"/>
    <x v="0"/>
    <s v="Part-Time"/>
    <m/>
    <x v="0"/>
    <x v="5"/>
    <s v="Fielders"/>
    <d v="1996-12-28T00:00:00"/>
    <n v="28"/>
    <s v="Mauritius"/>
    <s v="Mauritius"/>
    <s v="Engineer"/>
    <x v="1"/>
    <s v="Fully Meets"/>
    <x v="2"/>
    <n v="462276"/>
  </r>
  <r>
    <n v="2841"/>
    <s v="Darien"/>
    <s v="Doyle"/>
    <d v="2019-04-06T00:00:00"/>
    <m/>
    <n v="78"/>
    <x v="0"/>
    <s v="Production Technician I"/>
    <s v="David Ball"/>
    <s v="darien.doyle@bilearner.com"/>
    <s v="Active"/>
    <n v="1"/>
    <n v="0"/>
    <x v="0"/>
    <s v="Temporary"/>
    <m/>
    <x v="0"/>
    <x v="5"/>
    <s v="General - Con"/>
    <d v="1985-05-18T00:00:00"/>
    <n v="40"/>
    <s v="United Kingdom"/>
    <s v="Bristol Temple Back"/>
    <s v="Foreman"/>
    <x v="1"/>
    <s v="Fully Meets"/>
    <x v="3"/>
    <n v="535932"/>
  </r>
  <r>
    <n v="2842"/>
    <s v="Ryan"/>
    <s v="Rollins"/>
    <d v="2020-10-19T00:00:00"/>
    <d v="2023-02-28T00:00:00"/>
    <n v="28"/>
    <x v="1"/>
    <s v="Production Technician I"/>
    <s v="Dr. Terry Young"/>
    <s v="ryan.rollins@bilearner.com"/>
    <s v="Terminated"/>
    <n v="0"/>
    <n v="1"/>
    <x v="2"/>
    <s v="Temporary"/>
    <s v="Career Opportunity"/>
    <x v="1"/>
    <x v="5"/>
    <s v="General - Con"/>
    <d v="1985-06-30T00:00:00"/>
    <n v="40"/>
    <s v="India"/>
    <s v="Indore"/>
    <s v="Laborer"/>
    <x v="0"/>
    <s v="Fully Meets"/>
    <x v="4"/>
    <n v="817656"/>
  </r>
  <r>
    <n v="2843"/>
    <s v="Manuel"/>
    <s v="Haley"/>
    <d v="2021-11-22T00:00:00"/>
    <m/>
    <n v="46"/>
    <x v="1"/>
    <s v="Production Technician II"/>
    <s v="Raymond Johnson"/>
    <s v="manuel.haley@bilearner.com"/>
    <s v="Active"/>
    <n v="1"/>
    <n v="0"/>
    <x v="1"/>
    <s v="Temporary"/>
    <m/>
    <x v="0"/>
    <x v="5"/>
    <s v="General - Con"/>
    <d v="1978-02-25T00:00:00"/>
    <n v="47"/>
    <s v="Brazil"/>
    <s v="Sao Paulo"/>
    <s v="Technician"/>
    <x v="1"/>
    <s v="Fully Meets"/>
    <x v="4"/>
    <n v="82076.039999999994"/>
  </r>
  <r>
    <n v="2844"/>
    <s v="Litzy"/>
    <s v="Lloyd"/>
    <d v="2020-12-30T00:00:00"/>
    <d v="2023-07-25T00:00:00"/>
    <n v="30"/>
    <x v="1"/>
    <s v="Production Technician II"/>
    <s v="Anthony Saunders"/>
    <s v="litzy.lloyd@bilearner.com"/>
    <s v="Terminated"/>
    <n v="0"/>
    <n v="1"/>
    <x v="0"/>
    <s v="Part-Time"/>
    <m/>
    <x v="0"/>
    <x v="5"/>
    <s v="Engineers"/>
    <d v="1993-12-19T00:00:00"/>
    <n v="31"/>
    <s v="Poland"/>
    <s v="Warsaw"/>
    <s v="Technician"/>
    <x v="1"/>
    <s v="Fully Meets"/>
    <x v="3"/>
    <n v="702000"/>
  </r>
  <r>
    <n v="2845"/>
    <s v="Jett"/>
    <s v="York"/>
    <d v="2020-09-03T00:00:00"/>
    <m/>
    <n v="61"/>
    <x v="0"/>
    <s v="Production Technician II"/>
    <s v="Nancy Newman"/>
    <s v="jett.york@bilearner.com"/>
    <s v="Active"/>
    <n v="1"/>
    <n v="0"/>
    <x v="1"/>
    <s v="Part-Time"/>
    <m/>
    <x v="0"/>
    <x v="5"/>
    <s v="General - Con"/>
    <d v="1972-11-25T00:00:00"/>
    <n v="52"/>
    <s v="China"/>
    <s v="Foshan"/>
    <s v="Foreman"/>
    <x v="0"/>
    <s v="Fully Meets"/>
    <x v="0"/>
    <n v="48000"/>
  </r>
  <r>
    <n v="2846"/>
    <s v="Natalia"/>
    <s v="Bush"/>
    <d v="2019-10-14T00:00:00"/>
    <d v="2022-08-19T00:00:00"/>
    <n v="34"/>
    <x v="1"/>
    <s v="Production Technician II"/>
    <s v="Robin Jones"/>
    <s v="natalia.bush@bilearner.com"/>
    <s v="Terminated"/>
    <n v="0"/>
    <n v="1"/>
    <x v="0"/>
    <s v="Full-Time"/>
    <s v="Early release of contract"/>
    <x v="2"/>
    <x v="5"/>
    <s v="Wireless"/>
    <d v="1987-10-08T00:00:00"/>
    <n v="37"/>
    <s v="China"/>
    <s v="Foshan"/>
    <s v="Technician"/>
    <x v="0"/>
    <s v="Fully Meets"/>
    <x v="3"/>
    <n v="105300"/>
  </r>
  <r>
    <n v="2847"/>
    <s v="Mallory"/>
    <s v="Carey"/>
    <d v="2021-02-19T00:00:00"/>
    <d v="2021-09-18T00:00:00"/>
    <n v="6"/>
    <x v="3"/>
    <s v="Production Technician II"/>
    <s v="Jessica Saunders"/>
    <s v="mallory.carey@bilearner.com"/>
    <s v="Terminated"/>
    <n v="0"/>
    <n v="1"/>
    <x v="2"/>
    <s v="Full-Time"/>
    <s v="Performance Issue"/>
    <x v="2"/>
    <x v="5"/>
    <s v="Underground"/>
    <d v="1985-10-26T00:00:00"/>
    <n v="39"/>
    <s v="India"/>
    <s v="Mumbai Vikhroli"/>
    <s v="Laborer"/>
    <x v="0"/>
    <s v="Fully Meets"/>
    <x v="2"/>
    <n v="104024.4"/>
  </r>
  <r>
    <n v="2848"/>
    <s v="Pierre"/>
    <s v="Tate"/>
    <d v="2022-03-13T00:00:00"/>
    <d v="2022-09-02T00:00:00"/>
    <n v="5"/>
    <x v="4"/>
    <s v="Production Technician I"/>
    <s v="Willie Compton"/>
    <s v="pierre.tate@bilearner.com"/>
    <s v="Terminated"/>
    <n v="0"/>
    <n v="1"/>
    <x v="1"/>
    <s v="Temporary"/>
    <s v="Performance Issue"/>
    <x v="2"/>
    <x v="5"/>
    <s v="Project Management - Con"/>
    <d v="1979-08-13T00:00:00"/>
    <n v="46"/>
    <s v="India"/>
    <s v="Indore"/>
    <s v="Project Manager"/>
    <x v="1"/>
    <s v="Exceeds"/>
    <x v="4"/>
    <n v="523416"/>
  </r>
  <r>
    <n v="2849"/>
    <s v="Shannon"/>
    <s v="Hurst"/>
    <d v="2018-10-02T00:00:00"/>
    <m/>
    <n v="84"/>
    <x v="0"/>
    <s v="Production Technician I"/>
    <s v="Andrew Thomas"/>
    <s v="shannon.hurst@bilearner.com"/>
    <s v="Active"/>
    <n v="1"/>
    <n v="0"/>
    <x v="2"/>
    <s v="Full-Time"/>
    <m/>
    <x v="0"/>
    <x v="5"/>
    <s v="General - Con"/>
    <d v="1994-10-10T00:00:00"/>
    <n v="30"/>
    <s v="United Kingdom"/>
    <s v="Reading"/>
    <s v="Technician"/>
    <x v="1"/>
    <s v="Fully Meets"/>
    <x v="3"/>
    <n v="872976"/>
  </r>
  <r>
    <n v="2850"/>
    <s v="Carleigh"/>
    <s v="Schultz"/>
    <d v="2022-10-06T00:00:00"/>
    <d v="2022-10-16T00:00:00"/>
    <n v="0"/>
    <x v="4"/>
    <s v="Production Technician I"/>
    <s v="Victoria Williams"/>
    <s v="carleigh.schultz@bilearner.com"/>
    <s v="Active"/>
    <n v="1"/>
    <n v="0"/>
    <x v="1"/>
    <s v="Part-Time"/>
    <m/>
    <x v="0"/>
    <x v="5"/>
    <s v="General - Con"/>
    <d v="1981-02-20T00:00:00"/>
    <n v="44"/>
    <s v="Germany"/>
    <s v="Munich"/>
    <s v="Technician"/>
    <x v="1"/>
    <s v="Exceeds"/>
    <x v="4"/>
    <n v="48000"/>
  </r>
  <r>
    <n v="2851"/>
    <s v="Rihanna"/>
    <s v="Briggs"/>
    <d v="2020-09-21T00:00:00"/>
    <m/>
    <n v="60"/>
    <x v="0"/>
    <s v="Production Technician I"/>
    <s v="Stephanie Gonzalez"/>
    <s v="rihanna.briggs@bilearner.com"/>
    <s v="Active"/>
    <n v="1"/>
    <n v="0"/>
    <x v="1"/>
    <s v="Part-Time"/>
    <m/>
    <x v="0"/>
    <x v="5"/>
    <s v="Field Operations"/>
    <d v="1982-07-09T00:00:00"/>
    <n v="43"/>
    <s v="India"/>
    <s v="Mumbai Vikhroli"/>
    <s v="Construction Manager"/>
    <x v="1"/>
    <s v="Fully Meets"/>
    <x v="0"/>
    <n v="103200"/>
  </r>
  <r>
    <n v="2852"/>
    <s v="Eden"/>
    <s v="Levy"/>
    <d v="2021-12-06T00:00:00"/>
    <m/>
    <n v="46"/>
    <x v="1"/>
    <s v="Production Technician I"/>
    <s v="Brianna Butler"/>
    <s v="eden.levy@bilearner.com"/>
    <s v="Active"/>
    <n v="1"/>
    <n v="0"/>
    <x v="2"/>
    <s v="Temporary"/>
    <m/>
    <x v="0"/>
    <x v="5"/>
    <s v="Field Operations"/>
    <d v="1986-12-19T00:00:00"/>
    <n v="38"/>
    <s v="Poland"/>
    <s v="Lublin"/>
    <s v="Laborer"/>
    <x v="1"/>
    <s v="Fully Meets"/>
    <x v="4"/>
    <n v="106200"/>
  </r>
  <r>
    <n v="2853"/>
    <s v="Nathanial"/>
    <s v="Davis"/>
    <d v="2022-11-16T00:00:00"/>
    <d v="2023-03-21T00:00:00"/>
    <n v="4"/>
    <x v="4"/>
    <s v="Production Technician I"/>
    <s v="Donald Hamilton"/>
    <s v="nathanial.davis@bilearner.com"/>
    <s v="Terminated"/>
    <n v="0"/>
    <n v="1"/>
    <x v="0"/>
    <s v="Part-Time"/>
    <s v="Early release of contract"/>
    <x v="2"/>
    <x v="5"/>
    <s v="General - Con"/>
    <d v="1989-01-30T00:00:00"/>
    <n v="36"/>
    <s v="Poland"/>
    <s v="Lublin"/>
    <s v="Operator"/>
    <x v="1"/>
    <s v="Needs Improvement"/>
    <x v="3"/>
    <n v="99600"/>
  </r>
  <r>
    <n v="2854"/>
    <s v="Eileen"/>
    <s v="Beard"/>
    <d v="2022-08-02T00:00:00"/>
    <d v="2023-07-27T00:00:00"/>
    <n v="11"/>
    <x v="3"/>
    <s v="Production Technician I"/>
    <s v="Amber Adams"/>
    <s v="eileen.beard@bilearner.com"/>
    <s v="Active"/>
    <n v="1"/>
    <n v="0"/>
    <x v="2"/>
    <s v="Full-Time"/>
    <m/>
    <x v="0"/>
    <x v="5"/>
    <s v="Executive"/>
    <d v="1997-05-31T00:00:00"/>
    <n v="28"/>
    <s v="India"/>
    <s v="Mumbai Vikhroli"/>
    <s v="Executive"/>
    <x v="0"/>
    <s v="Needs Improvement"/>
    <x v="2"/>
    <n v="104095.2"/>
  </r>
  <r>
    <n v="2855"/>
    <s v="Kale"/>
    <s v="Potter"/>
    <d v="2022-01-19T00:00:00"/>
    <m/>
    <n v="44"/>
    <x v="1"/>
    <s v="Production Technician I"/>
    <s v="Michael Armstrong"/>
    <s v="kale.potter@bilearner.com"/>
    <s v="Active"/>
    <n v="1"/>
    <n v="0"/>
    <x v="2"/>
    <s v="Full-Time"/>
    <m/>
    <x v="0"/>
    <x v="5"/>
    <s v="Field Operations"/>
    <d v="1988-07-08T00:00:00"/>
    <n v="37"/>
    <s v="India"/>
    <s v="Mumbai Vikhroli"/>
    <s v="Clerk"/>
    <x v="0"/>
    <s v="Needs Improvement"/>
    <x v="0"/>
    <n v="45203"/>
  </r>
  <r>
    <n v="2856"/>
    <s v="Sage"/>
    <s v="Boyer"/>
    <d v="2022-04-09T00:00:00"/>
    <m/>
    <n v="41"/>
    <x v="1"/>
    <s v="Production Technician I"/>
    <s v="Thomas Lewis"/>
    <s v="sage.boyer@bilearner.com"/>
    <s v="Active"/>
    <n v="1"/>
    <n v="0"/>
    <x v="1"/>
    <s v="Temporary"/>
    <m/>
    <x v="0"/>
    <x v="5"/>
    <s v="Sales &amp; Marketing"/>
    <d v="1976-03-14T00:00:00"/>
    <n v="49"/>
    <s v="Japan"/>
    <s v="Tokyo"/>
    <s v="Director"/>
    <x v="0"/>
    <s v="Needs Improvement"/>
    <x v="3"/>
    <n v="500412"/>
  </r>
  <r>
    <n v="2857"/>
    <s v="Dane"/>
    <s v="Owens"/>
    <d v="2019-07-19T00:00:00"/>
    <d v="2022-08-08T00:00:00"/>
    <n v="36"/>
    <x v="1"/>
    <s v="Production Technician I"/>
    <s v="Christina Young"/>
    <s v="dane.owens@bilearner.com"/>
    <s v="Active"/>
    <n v="1"/>
    <n v="0"/>
    <x v="1"/>
    <s v="Part-Time"/>
    <m/>
    <x v="0"/>
    <x v="5"/>
    <s v="General - Con"/>
    <d v="1990-04-28T00:00:00"/>
    <n v="35"/>
    <s v="Japan"/>
    <s v="Tokyo"/>
    <s v="Laborer"/>
    <x v="1"/>
    <s v="Fully Meets"/>
    <x v="2"/>
    <n v="316512"/>
  </r>
  <r>
    <n v="2858"/>
    <s v="Colin"/>
    <s v="Simpson"/>
    <d v="2021-09-02T00:00:00"/>
    <d v="2022-11-14T00:00:00"/>
    <n v="14"/>
    <x v="2"/>
    <s v="Production Technician I"/>
    <s v="Kayla Chavez"/>
    <s v="colin.simpson@bilearner.com"/>
    <s v="Active"/>
    <n v="1"/>
    <n v="0"/>
    <x v="1"/>
    <s v="Temporary"/>
    <m/>
    <x v="0"/>
    <x v="5"/>
    <s v="Engineers"/>
    <d v="1991-10-15T00:00:00"/>
    <n v="33"/>
    <s v="Japan"/>
    <s v="Tokyo"/>
    <s v="Engineer"/>
    <x v="1"/>
    <s v="Fully Meets"/>
    <x v="3"/>
    <n v="608400"/>
  </r>
  <r>
    <n v="2859"/>
    <s v="Rachel"/>
    <s v="Buckley"/>
    <d v="2019-02-01T00:00:00"/>
    <m/>
    <n v="80"/>
    <x v="0"/>
    <s v="Production Technician I"/>
    <s v="Tracey Turner"/>
    <s v="rachel.buckley@bilearner.com"/>
    <s v="Active"/>
    <n v="1"/>
    <n v="0"/>
    <x v="1"/>
    <s v="Part-Time"/>
    <m/>
    <x v="0"/>
    <x v="5"/>
    <s v="Field Operations"/>
    <d v="1992-07-12T00:00:00"/>
    <n v="33"/>
    <s v="United States"/>
    <s v="Boston"/>
    <s v="Engineer"/>
    <x v="1"/>
    <s v="Needs Improvement"/>
    <x v="2"/>
    <n v="123000"/>
  </r>
  <r>
    <n v="2860"/>
    <s v="Maria"/>
    <s v="Cameron"/>
    <d v="2023-04-13T00:00:00"/>
    <d v="2023-05-26T00:00:00"/>
    <n v="1"/>
    <x v="4"/>
    <s v="Production Technician I"/>
    <s v="Michelle Murphy"/>
    <s v="maria.cameron@bilearner.com"/>
    <s v="Active"/>
    <n v="1"/>
    <n v="0"/>
    <x v="2"/>
    <s v="Part-Time"/>
    <m/>
    <x v="0"/>
    <x v="5"/>
    <s v="General - Con"/>
    <d v="1988-03-18T00:00:00"/>
    <n v="37"/>
    <s v="Jersey"/>
    <s v="Jersey"/>
    <s v="Laborer"/>
    <x v="1"/>
    <s v="Fully Meets"/>
    <x v="2"/>
    <n v="915200"/>
  </r>
  <r>
    <n v="2861"/>
    <s v="Judith"/>
    <s v="Savage"/>
    <d v="2018-10-06T00:00:00"/>
    <m/>
    <n v="84"/>
    <x v="0"/>
    <s v="Production Technician I"/>
    <s v="Sharon Jones"/>
    <s v="judith.savage@bilearner.com"/>
    <s v="Active"/>
    <n v="1"/>
    <n v="0"/>
    <x v="1"/>
    <s v="Full-Time"/>
    <m/>
    <x v="0"/>
    <x v="5"/>
    <s v="General - Con"/>
    <d v="1992-02-24T00:00:00"/>
    <n v="33"/>
    <s v="China"/>
    <s v="Beijing"/>
    <s v="Technician"/>
    <x v="1"/>
    <s v="Fully Meets"/>
    <x v="2"/>
    <n v="922044"/>
  </r>
  <r>
    <n v="2862"/>
    <s v="Randall"/>
    <s v="West"/>
    <d v="2020-03-24T00:00:00"/>
    <d v="2022-03-24T00:00:00"/>
    <n v="24"/>
    <x v="1"/>
    <s v="Production Technician II"/>
    <s v="Tony Spears"/>
    <s v="randall.west@bilearner.com"/>
    <s v="Active"/>
    <n v="1"/>
    <n v="0"/>
    <x v="2"/>
    <s v="Part-Time"/>
    <m/>
    <x v="0"/>
    <x v="5"/>
    <s v="Engineers"/>
    <d v="1962-05-06T00:00:00"/>
    <n v="63"/>
    <s v="United States"/>
    <s v="Estero"/>
    <s v="Engineer"/>
    <x v="1"/>
    <s v="Fully Meets"/>
    <x v="0"/>
    <n v="552564"/>
  </r>
  <r>
    <n v="2863"/>
    <s v="Caitlin"/>
    <s v="Palmer"/>
    <d v="2021-10-08T00:00:00"/>
    <m/>
    <n v="47"/>
    <x v="1"/>
    <s v="Production Technician II"/>
    <s v="April Sutton"/>
    <s v="caitlin.palmer@bilearner.com"/>
    <s v="Active"/>
    <n v="1"/>
    <n v="0"/>
    <x v="1"/>
    <s v="Temporary"/>
    <m/>
    <x v="0"/>
    <x v="5"/>
    <s v="Yard (Material Handling)"/>
    <d v="1982-10-15T00:00:00"/>
    <n v="42"/>
    <s v="China"/>
    <s v="Foshan"/>
    <s v="Coordinator"/>
    <x v="1"/>
    <s v="Needs Improvement"/>
    <x v="0"/>
    <n v="36588"/>
  </r>
  <r>
    <n v="2864"/>
    <s v="Luke"/>
    <s v="Heath"/>
    <d v="2022-05-16T00:00:00"/>
    <m/>
    <n v="40"/>
    <x v="1"/>
    <s v="Production Technician II"/>
    <s v="Jeffrey Robinson"/>
    <s v="luke.heath@bilearner.com"/>
    <s v="Active"/>
    <n v="1"/>
    <n v="0"/>
    <x v="2"/>
    <s v="Full-Time"/>
    <m/>
    <x v="0"/>
    <x v="5"/>
    <s v="Field Operations"/>
    <d v="1995-06-11T00:00:00"/>
    <n v="30"/>
    <s v="Hong Kong"/>
    <s v="Hong Kong"/>
    <s v="Technician"/>
    <x v="1"/>
    <s v="Fully Meets"/>
    <x v="2"/>
    <n v="267744"/>
  </r>
  <r>
    <n v="2865"/>
    <s v="Esperanza"/>
    <s v="Horne"/>
    <d v="2022-05-10T00:00:00"/>
    <d v="2022-10-17T00:00:00"/>
    <n v="5"/>
    <x v="4"/>
    <s v="Production Technician II"/>
    <s v="Jeremy Frey"/>
    <s v="esperanza.horne@bilearner.com"/>
    <s v="Terminated"/>
    <n v="0"/>
    <n v="1"/>
    <x v="2"/>
    <s v="Part-Time"/>
    <s v="Career Opportunity"/>
    <x v="1"/>
    <x v="5"/>
    <s v="General - Con"/>
    <d v="1974-07-19T00:00:00"/>
    <n v="51"/>
    <s v="Ireland"/>
    <s v="Shannon"/>
    <s v="Foreman"/>
    <x v="0"/>
    <s v="Fully Meets"/>
    <x v="4"/>
    <n v="887268"/>
  </r>
  <r>
    <n v="2866"/>
    <s v="Jadon"/>
    <s v="Mata"/>
    <d v="2021-11-16T00:00:00"/>
    <m/>
    <n v="46"/>
    <x v="1"/>
    <s v="Production Technician II"/>
    <s v="Danielle Rangel"/>
    <s v="jadon.mata@bilearner.com"/>
    <s v="Active"/>
    <n v="1"/>
    <n v="0"/>
    <x v="2"/>
    <s v="Temporary"/>
    <m/>
    <x v="0"/>
    <x v="5"/>
    <s v="Field Operations"/>
    <d v="1992-06-07T00:00:00"/>
    <n v="33"/>
    <s v="United States"/>
    <s v="Florida"/>
    <s v="Driller"/>
    <x v="0"/>
    <s v="Fully Meets"/>
    <x v="2"/>
    <n v="639288"/>
  </r>
  <r>
    <n v="2867"/>
    <s v="Gillian"/>
    <s v="Hawkins"/>
    <d v="2019-02-25T00:00:00"/>
    <m/>
    <n v="79"/>
    <x v="0"/>
    <s v="Production Technician II"/>
    <s v="Matthew Payne"/>
    <s v="gillian.hawkins@bilearner.com"/>
    <s v="Active"/>
    <n v="1"/>
    <n v="0"/>
    <x v="2"/>
    <s v="Temporary"/>
    <m/>
    <x v="0"/>
    <x v="3"/>
    <s v="Technology / It"/>
    <d v="2000-12-10T00:00:00"/>
    <n v="24"/>
    <s v="India"/>
    <s v="Mumbai Vikhroli"/>
    <s v="Manager"/>
    <x v="0"/>
    <s v="Fully Meets"/>
    <x v="2"/>
    <n v="109200"/>
  </r>
  <r>
    <n v="2868"/>
    <s v="Lisa"/>
    <s v="Griffin"/>
    <d v="2022-07-01T00:00:00"/>
    <m/>
    <n v="39"/>
    <x v="1"/>
    <s v="Production Technician I"/>
    <s v="Christopher Clark"/>
    <s v="lisa.griffin@bilearner.com"/>
    <s v="Active"/>
    <n v="1"/>
    <n v="0"/>
    <x v="1"/>
    <s v="Temporary"/>
    <m/>
    <x v="0"/>
    <x v="5"/>
    <s v="Executive"/>
    <d v="1999-11-22T00:00:00"/>
    <n v="25"/>
    <s v="Jersey"/>
    <s v="Jersey"/>
    <s v="Vp"/>
    <x v="1"/>
    <s v="Fully Meets"/>
    <x v="3"/>
    <n v="273432"/>
  </r>
  <r>
    <n v="2869"/>
    <s v="Nelson"/>
    <s v="Carpenter"/>
    <d v="2022-12-17T00:00:00"/>
    <m/>
    <n v="33"/>
    <x v="1"/>
    <s v="Production Technician I"/>
    <s v="Emily Williamson"/>
    <s v="nelson.carpenter@bilearner.com"/>
    <s v="Active"/>
    <n v="1"/>
    <n v="0"/>
    <x v="0"/>
    <s v="Full-Time"/>
    <m/>
    <x v="0"/>
    <x v="5"/>
    <s v="Aerial"/>
    <d v="2003-05-07T00:00:00"/>
    <n v="22"/>
    <s v="Australia"/>
    <s v="Sydney"/>
    <s v="Lineman"/>
    <x v="1"/>
    <s v="Fully Meets"/>
    <x v="2"/>
    <n v="56773.33"/>
  </r>
  <r>
    <n v="2870"/>
    <s v="Sanai"/>
    <s v="Sweeney"/>
    <d v="2023-07-26T00:00:00"/>
    <d v="2023-07-31T00:00:00"/>
    <n v="0"/>
    <x v="4"/>
    <s v="Production Technician I"/>
    <s v="David Mccormick"/>
    <s v="sanai.sweeney@bilearner.com"/>
    <s v="Active"/>
    <n v="1"/>
    <n v="0"/>
    <x v="2"/>
    <s v="Part-Time"/>
    <m/>
    <x v="0"/>
    <x v="5"/>
    <s v="Sales &amp; Marketing"/>
    <d v="2000-11-09T00:00:00"/>
    <n v="24"/>
    <s v="Japan"/>
    <s v="Tokyo"/>
    <s v="Vp"/>
    <x v="1"/>
    <s v="Fully Meets"/>
    <x v="0"/>
    <n v="2132100"/>
  </r>
  <r>
    <n v="2871"/>
    <s v="Tania"/>
    <s v="Taylor"/>
    <d v="2022-03-11T00:00:00"/>
    <d v="2022-08-02T00:00:00"/>
    <n v="4"/>
    <x v="4"/>
    <s v="Production Technician I"/>
    <s v="Christina Smith"/>
    <s v="tania.taylor@bilearner.com"/>
    <s v="Active"/>
    <n v="1"/>
    <n v="0"/>
    <x v="0"/>
    <s v="Part-Time"/>
    <m/>
    <x v="0"/>
    <x v="5"/>
    <s v="Catv"/>
    <d v="1992-08-25T00:00:00"/>
    <n v="33"/>
    <s v="India"/>
    <s v="Mumbai Vikhroli"/>
    <s v="Project Manager"/>
    <x v="1"/>
    <s v="Fully Meets"/>
    <x v="3"/>
    <n v="81550"/>
  </r>
  <r>
    <n v="2872"/>
    <s v="Greta"/>
    <s v="Horne"/>
    <d v="2020-06-29T00:00:00"/>
    <d v="2021-05-20T00:00:00"/>
    <n v="10"/>
    <x v="3"/>
    <s v="Production Technician I"/>
    <s v="Steven Myers"/>
    <s v="greta.horne@bilearner.com"/>
    <s v="Active"/>
    <n v="1"/>
    <n v="0"/>
    <x v="0"/>
    <s v="Full-Time"/>
    <m/>
    <x v="0"/>
    <x v="5"/>
    <s v="Wireline Construction"/>
    <d v="1989-06-05T00:00:00"/>
    <n v="36"/>
    <s v="Poland"/>
    <s v="Lublin"/>
    <s v="Operator"/>
    <x v="1"/>
    <s v="Fully Meets"/>
    <x v="2"/>
    <n v="308844"/>
  </r>
  <r>
    <n v="2873"/>
    <s v="Jordyn"/>
    <s v="Snyder"/>
    <d v="2022-03-28T00:00:00"/>
    <m/>
    <n v="42"/>
    <x v="1"/>
    <s v="Production Technician I"/>
    <s v="Scott Brown"/>
    <s v="jordyn.snyder@bilearner.com"/>
    <s v="Active"/>
    <n v="1"/>
    <n v="0"/>
    <x v="2"/>
    <s v="Full-Time"/>
    <m/>
    <x v="0"/>
    <x v="5"/>
    <s v="Field Operations"/>
    <d v="1998-08-21T00:00:00"/>
    <n v="27"/>
    <s v="China"/>
    <s v="Foshan"/>
    <s v="Supervisor"/>
    <x v="1"/>
    <s v="Fully Meets"/>
    <x v="0"/>
    <n v="81972"/>
  </r>
  <r>
    <n v="2874"/>
    <s v="Alex"/>
    <s v="Collins"/>
    <d v="2022-02-14T00:00:00"/>
    <m/>
    <n v="43"/>
    <x v="1"/>
    <s v="Production Technician I"/>
    <s v="Tracy Scott"/>
    <s v="alex.collins@bilearner.com"/>
    <s v="Active"/>
    <n v="1"/>
    <n v="0"/>
    <x v="2"/>
    <s v="Full-Time"/>
    <m/>
    <x v="0"/>
    <x v="5"/>
    <s v="Fielders"/>
    <d v="1986-11-04T00:00:00"/>
    <n v="38"/>
    <s v="India"/>
    <s v="Mumbai Andheri"/>
    <s v="Engineer"/>
    <x v="1"/>
    <s v="Fully Meets"/>
    <x v="4"/>
    <n v="69048"/>
  </r>
  <r>
    <n v="2875"/>
    <s v="Harley"/>
    <s v="Walker"/>
    <d v="2020-12-25T00:00:00"/>
    <d v="2021-09-13T00:00:00"/>
    <n v="8"/>
    <x v="3"/>
    <s v="Production Technician I"/>
    <s v="Wanda Murray"/>
    <s v="harley.walker@bilearner.com"/>
    <s v="Active"/>
    <n v="1"/>
    <n v="0"/>
    <x v="1"/>
    <s v="Temporary"/>
    <m/>
    <x v="0"/>
    <x v="5"/>
    <s v="General - Con"/>
    <d v="1998-06-02T00:00:00"/>
    <n v="27"/>
    <s v="Mauritius"/>
    <s v="Mauritius"/>
    <s v="Administrative"/>
    <x v="0"/>
    <s v="Fully Meets"/>
    <x v="0"/>
    <n v="85000"/>
  </r>
  <r>
    <n v="2876"/>
    <s v="Luka"/>
    <s v="Novak"/>
    <d v="2023-04-27T00:00:00"/>
    <m/>
    <n v="29"/>
    <x v="1"/>
    <s v="Production Technician I"/>
    <s v="Kim Berry"/>
    <s v="luka.novak@bilearner.com"/>
    <s v="Active"/>
    <n v="1"/>
    <n v="0"/>
    <x v="2"/>
    <s v="Temporary"/>
    <m/>
    <x v="0"/>
    <x v="5"/>
    <s v="Field Operations"/>
    <d v="1991-12-28T00:00:00"/>
    <n v="33"/>
    <s v="Mauritius"/>
    <s v="Mauritius"/>
    <s v="Warehouse Technician"/>
    <x v="0"/>
    <s v="Fully Meets"/>
    <x v="0"/>
    <n v="145000.07999999999"/>
  </r>
  <r>
    <n v="2877"/>
    <s v="Skylar"/>
    <s v="Riggs"/>
    <d v="2022-11-11T00:00:00"/>
    <d v="2022-12-07T00:00:00"/>
    <n v="0"/>
    <x v="4"/>
    <s v="Production Technician I"/>
    <s v="Emily Jennings"/>
    <s v="skylar.riggs@bilearner.com"/>
    <s v="Active"/>
    <n v="1"/>
    <n v="0"/>
    <x v="0"/>
    <s v="Part-Time"/>
    <m/>
    <x v="0"/>
    <x v="5"/>
    <s v="Project Management - Con"/>
    <d v="1997-03-29T00:00:00"/>
    <n v="28"/>
    <s v="Mauritius"/>
    <s v="Mauritius"/>
    <s v="Manager"/>
    <x v="0"/>
    <s v="Fully Meets"/>
    <x v="2"/>
    <n v="94584"/>
  </r>
  <r>
    <n v="2878"/>
    <s v="Shania"/>
    <s v="Barrera"/>
    <d v="2021-05-04T00:00:00"/>
    <d v="2021-10-12T00:00:00"/>
    <n v="5"/>
    <x v="4"/>
    <s v="Production Technician I"/>
    <s v="Michael Hopkins"/>
    <s v="shania.barrera@bilearner.com"/>
    <s v="Active"/>
    <n v="1"/>
    <n v="0"/>
    <x v="2"/>
    <s v="Part-Time"/>
    <m/>
    <x v="0"/>
    <x v="5"/>
    <s v="General - Sga"/>
    <d v="1997-11-22T00:00:00"/>
    <n v="27"/>
    <s v="Mauritius"/>
    <s v="Mauritius"/>
    <s v="Contracts"/>
    <x v="1"/>
    <s v="Fully Meets"/>
    <x v="2"/>
    <n v="32600"/>
  </r>
  <r>
    <n v="2879"/>
    <s v="Trystan"/>
    <s v="Fernandez"/>
    <d v="2018-12-20T00:00:00"/>
    <m/>
    <n v="81"/>
    <x v="0"/>
    <s v="Production Technician I"/>
    <s v="Cory Freeman"/>
    <s v="trystan.fernandez@bilearner.com"/>
    <s v="Active"/>
    <n v="1"/>
    <n v="0"/>
    <x v="1"/>
    <s v="Full-Time"/>
    <m/>
    <x v="0"/>
    <x v="5"/>
    <s v="Executive"/>
    <d v="1990-06-21T00:00:00"/>
    <n v="35"/>
    <s v="India"/>
    <s v="Indore"/>
    <s v="Vp"/>
    <x v="1"/>
    <s v="Fully Meets"/>
    <x v="2"/>
    <n v="907400"/>
  </r>
  <r>
    <n v="2880"/>
    <s v="Aimee"/>
    <s v="Berg"/>
    <d v="2021-06-11T00:00:00"/>
    <d v="2022-12-03T00:00:00"/>
    <n v="17"/>
    <x v="2"/>
    <s v="Production Technician I"/>
    <s v="Rodney Grant"/>
    <s v="aimee.berg@bilearner.com"/>
    <s v="Active"/>
    <n v="1"/>
    <n v="0"/>
    <x v="0"/>
    <s v="Temporary"/>
    <m/>
    <x v="0"/>
    <x v="5"/>
    <s v="General - Con"/>
    <d v="1997-11-02T00:00:00"/>
    <n v="27"/>
    <s v="India"/>
    <s v="Mumbai Vikhroli"/>
    <s v="Safety Manager"/>
    <x v="0"/>
    <s v="Fully Meets"/>
    <x v="0"/>
    <n v="648312"/>
  </r>
  <r>
    <n v="2881"/>
    <s v="Kyson"/>
    <s v="Scott"/>
    <d v="2023-06-07T00:00:00"/>
    <m/>
    <n v="27"/>
    <x v="1"/>
    <s v="Production Technician I"/>
    <s v="Marcus Lloyd"/>
    <s v="kyson.scott@bilearner.com"/>
    <s v="Active"/>
    <n v="1"/>
    <n v="0"/>
    <x v="0"/>
    <s v="Full-Time"/>
    <m/>
    <x v="0"/>
    <x v="5"/>
    <s v="Field Operations"/>
    <d v="1990-01-18T00:00:00"/>
    <n v="35"/>
    <s v="India"/>
    <s v="Mumbai Vikhroli"/>
    <s v="Laborer"/>
    <x v="1"/>
    <s v="Fully Meets"/>
    <x v="0"/>
    <n v="139494"/>
  </r>
  <r>
    <n v="2882"/>
    <s v="Lamar"/>
    <s v="Kirk"/>
    <d v="2019-05-21T00:00:00"/>
    <d v="2020-01-05T00:00:00"/>
    <n v="7"/>
    <x v="3"/>
    <s v="Production Technician I"/>
    <s v="Peter Norton"/>
    <s v="lamar.kirk@bilearner.com"/>
    <s v="Terminated"/>
    <n v="0"/>
    <n v="1"/>
    <x v="2"/>
    <s v="Full-Time"/>
    <s v="Performance Issue"/>
    <x v="2"/>
    <x v="5"/>
    <s v="Shop (Fleet)"/>
    <d v="1979-08-16T00:00:00"/>
    <n v="46"/>
    <s v="China"/>
    <s v="Foshan"/>
    <s v="Welder"/>
    <x v="1"/>
    <s v="Fully Meets"/>
    <x v="0"/>
    <n v="342504"/>
  </r>
  <r>
    <n v="2883"/>
    <s v="Slade"/>
    <s v="Lynn"/>
    <d v="2019-03-01T00:00:00"/>
    <m/>
    <n v="79"/>
    <x v="0"/>
    <s v="Production Technician II"/>
    <s v="Ashley Pearson"/>
    <s v="slade.lynn@bilearner.com"/>
    <s v="Active"/>
    <n v="1"/>
    <n v="0"/>
    <x v="2"/>
    <s v="Full-Time"/>
    <m/>
    <x v="0"/>
    <x v="5"/>
    <s v="General - Con"/>
    <d v="1992-01-10T00:00:00"/>
    <n v="33"/>
    <s v="Malaysia"/>
    <s v="Johor"/>
    <s v="Operator"/>
    <x v="1"/>
    <s v="Fully Meets"/>
    <x v="0"/>
    <n v="74004"/>
  </r>
  <r>
    <n v="2884"/>
    <s v="Riley"/>
    <s v="Leon"/>
    <d v="2022-02-26T00:00:00"/>
    <m/>
    <n v="43"/>
    <x v="1"/>
    <s v="Production Technician II"/>
    <s v="Larry Lewis"/>
    <s v="riley.leon@bilearner.com"/>
    <s v="Active"/>
    <n v="1"/>
    <n v="0"/>
    <x v="2"/>
    <s v="Part-Time"/>
    <m/>
    <x v="0"/>
    <x v="5"/>
    <s v="Wireline Construction"/>
    <d v="1994-07-03T00:00:00"/>
    <n v="31"/>
    <s v="Switzerland"/>
    <s v="Zug"/>
    <s v="Technician"/>
    <x v="1"/>
    <s v="Fully Meets"/>
    <x v="2"/>
    <n v="92088"/>
  </r>
  <r>
    <n v="2885"/>
    <s v="Humberto"/>
    <s v="Yoder"/>
    <d v="2022-04-14T00:00:00"/>
    <d v="2022-10-10T00:00:00"/>
    <n v="5"/>
    <x v="4"/>
    <s v="Production Technician II"/>
    <s v="Kelli Blair"/>
    <s v="humberto.yoder@bilearner.com"/>
    <s v="Terminated"/>
    <n v="0"/>
    <n v="1"/>
    <x v="1"/>
    <s v="Part-Time"/>
    <m/>
    <x v="0"/>
    <x v="5"/>
    <s v="Field Operations"/>
    <d v="1998-01-18T00:00:00"/>
    <n v="27"/>
    <s v="Japan"/>
    <s v="Tokyo"/>
    <s v="Groundman"/>
    <x v="1"/>
    <s v="Fully Meets"/>
    <x v="4"/>
    <n v="73610.759999999995"/>
  </r>
  <r>
    <n v="2886"/>
    <s v="Michelle"/>
    <s v="Pearson"/>
    <d v="2020-08-06T00:00:00"/>
    <m/>
    <n v="62"/>
    <x v="0"/>
    <s v="Production Technician II"/>
    <s v="Terry Bautista"/>
    <s v="michelle.pearson@bilearner.com"/>
    <s v="Active"/>
    <n v="1"/>
    <n v="0"/>
    <x v="0"/>
    <s v="Temporary"/>
    <m/>
    <x v="0"/>
    <x v="5"/>
    <s v="Field Operations"/>
    <d v="1970-10-24T00:00:00"/>
    <n v="54"/>
    <s v="Japan"/>
    <s v="Tokyo"/>
    <s v="Supervisor"/>
    <x v="1"/>
    <s v="Fully Meets"/>
    <x v="2"/>
    <n v="421242"/>
  </r>
  <r>
    <n v="2887"/>
    <s v="Natalya"/>
    <s v="Reyes"/>
    <d v="2020-01-28T00:00:00"/>
    <d v="2022-02-15T00:00:00"/>
    <n v="24"/>
    <x v="1"/>
    <s v="Production Technician II"/>
    <s v="Dylan Allen"/>
    <s v="natalya.reyes@bilearner.com"/>
    <s v="Terminated"/>
    <n v="0"/>
    <n v="1"/>
    <x v="1"/>
    <s v="Temporary"/>
    <s v="Career Opportunity"/>
    <x v="1"/>
    <x v="5"/>
    <s v="Shop (Fleet)"/>
    <d v="2002-07-25T00:00:00"/>
    <n v="23"/>
    <s v="Luxembourg"/>
    <s v="Luxembourg"/>
    <s v="Shop"/>
    <x v="0"/>
    <s v="Fully Meets"/>
    <x v="3"/>
    <n v="46740"/>
  </r>
  <r>
    <n v="2888"/>
    <s v="Celia"/>
    <s v="Mcpherson"/>
    <d v="2021-04-17T00:00:00"/>
    <d v="2022-03-18T00:00:00"/>
    <n v="11"/>
    <x v="3"/>
    <s v="Production Technician II"/>
    <s v="Thomas Reed"/>
    <s v="celia.mcpherson@bilearner.com"/>
    <s v="Terminated"/>
    <n v="0"/>
    <n v="1"/>
    <x v="0"/>
    <s v="Temporary"/>
    <s v="Contract Termination"/>
    <x v="2"/>
    <x v="5"/>
    <s v="Wireless"/>
    <d v="1998-08-15T00:00:00"/>
    <n v="27"/>
    <s v="China"/>
    <s v="Foshan"/>
    <s v="Foreman"/>
    <x v="0"/>
    <s v="Fully Meets"/>
    <x v="3"/>
    <n v="446376"/>
  </r>
  <r>
    <n v="2889"/>
    <s v="Matias"/>
    <s v="Barton"/>
    <d v="2019-09-29T00:00:00"/>
    <d v="2023-06-28T00:00:00"/>
    <n v="44"/>
    <x v="1"/>
    <s v="Production Technician II"/>
    <s v="Brian Castillo"/>
    <s v="matias.barton@bilearner.com"/>
    <s v="Terminated"/>
    <n v="0"/>
    <n v="1"/>
    <x v="2"/>
    <s v="Temporary"/>
    <s v="Career Opportunity"/>
    <x v="1"/>
    <x v="5"/>
    <s v="Fielders"/>
    <d v="1983-05-30T00:00:00"/>
    <n v="42"/>
    <s v="United Arab Emirates"/>
    <s v="Dubai"/>
    <s v="Engineer"/>
    <x v="0"/>
    <s v="Fully Meets"/>
    <x v="4"/>
    <n v="495840"/>
  </r>
  <r>
    <n v="2890"/>
    <s v="Caitlyn"/>
    <s v="Vaughan"/>
    <d v="2022-10-07T00:00:00"/>
    <m/>
    <n v="35"/>
    <x v="1"/>
    <s v="Production Technician I"/>
    <s v="Christopher Ball"/>
    <s v="caitlyn.vaughan@bilearner.com"/>
    <s v="Active"/>
    <n v="1"/>
    <n v="0"/>
    <x v="1"/>
    <s v="Full-Time"/>
    <m/>
    <x v="0"/>
    <x v="5"/>
    <s v="General - Sga"/>
    <d v="1997-10-13T00:00:00"/>
    <n v="27"/>
    <s v="India"/>
    <s v="Indore"/>
    <s v="Director"/>
    <x v="1"/>
    <s v="Fully Meets"/>
    <x v="2"/>
    <n v="967200"/>
  </r>
  <r>
    <n v="2891"/>
    <s v="Addyson"/>
    <s v="Pollard"/>
    <d v="2021-08-11T00:00:00"/>
    <d v="2021-11-07T00:00:00"/>
    <n v="2"/>
    <x v="4"/>
    <s v="Production Technician I"/>
    <s v="Andrew Bass"/>
    <s v="addyson.pollard@bilearner.com"/>
    <s v="Active"/>
    <n v="1"/>
    <n v="0"/>
    <x v="0"/>
    <s v="Temporary"/>
    <m/>
    <x v="0"/>
    <x v="5"/>
    <s v="Wireline Construction"/>
    <d v="1991-11-11T00:00:00"/>
    <n v="33"/>
    <s v="India"/>
    <s v="Indore"/>
    <s v="Laborer"/>
    <x v="1"/>
    <s v="Fully Meets"/>
    <x v="4"/>
    <n v="709968"/>
  </r>
  <r>
    <n v="2892"/>
    <s v="Laila"/>
    <s v="Wiggins"/>
    <d v="2021-04-10T00:00:00"/>
    <d v="2022-11-01T00:00:00"/>
    <n v="18"/>
    <x v="2"/>
    <s v="Production Technician I"/>
    <s v="Gregory Lee"/>
    <s v="laila.wiggins@bilearner.com"/>
    <s v="Active"/>
    <n v="1"/>
    <n v="0"/>
    <x v="0"/>
    <s v="Full-Time"/>
    <m/>
    <x v="0"/>
    <x v="5"/>
    <s v="Catv"/>
    <d v="1994-09-16T00:00:00"/>
    <n v="31"/>
    <s v="India"/>
    <s v="Mumbai Vikhroli"/>
    <s v="Lineman"/>
    <x v="1"/>
    <s v="Fully Meets"/>
    <x v="2"/>
    <n v="86000.07"/>
  </r>
  <r>
    <n v="2893"/>
    <s v="Terrance"/>
    <s v="Wiggins"/>
    <d v="2022-02-24T00:00:00"/>
    <m/>
    <n v="43"/>
    <x v="1"/>
    <s v="Production Technician I"/>
    <s v="Tasha Porter"/>
    <s v="terrance.wiggins@bilearner.com"/>
    <s v="Active"/>
    <n v="1"/>
    <n v="0"/>
    <x v="1"/>
    <s v="Temporary"/>
    <m/>
    <x v="0"/>
    <x v="5"/>
    <s v="Field Operations"/>
    <d v="1995-08-17T00:00:00"/>
    <n v="30"/>
    <s v="India"/>
    <s v="Mumbai Vikhroli"/>
    <s v="Foreman"/>
    <x v="1"/>
    <s v="Fully Meets"/>
    <x v="2"/>
    <n v="66000"/>
  </r>
  <r>
    <n v="2894"/>
    <s v="Aliza"/>
    <s v="Pace"/>
    <d v="2022-07-01T00:00:00"/>
    <m/>
    <n v="39"/>
    <x v="1"/>
    <s v="Production Technician I"/>
    <s v="Michael Jenkins"/>
    <s v="aliza.pace@bilearner.com"/>
    <s v="Active"/>
    <n v="1"/>
    <n v="0"/>
    <x v="2"/>
    <s v="Full-Time"/>
    <m/>
    <x v="0"/>
    <x v="5"/>
    <s v="Field Operations"/>
    <d v="1988-10-25T00:00:00"/>
    <n v="36"/>
    <s v="China"/>
    <s v="Foshan"/>
    <s v="Foreman"/>
    <x v="1"/>
    <s v="Fully Meets"/>
    <x v="0"/>
    <n v="882240"/>
  </r>
  <r>
    <n v="2895"/>
    <s v="Mauricio"/>
    <s v="Stein"/>
    <d v="2023-04-04T00:00:00"/>
    <d v="2023-06-20T00:00:00"/>
    <n v="2"/>
    <x v="4"/>
    <s v="Production Technician I"/>
    <s v="Darlene Chambers"/>
    <s v="mauricio.stein@bilearner.com"/>
    <s v="Terminated"/>
    <n v="0"/>
    <n v="1"/>
    <x v="1"/>
    <s v="Temporary"/>
    <s v="Career Opportunity"/>
    <x v="1"/>
    <x v="5"/>
    <s v="Field Operations"/>
    <d v="1998-02-26T00:00:00"/>
    <n v="27"/>
    <s v="Brazil"/>
    <s v="Sao Paulo"/>
    <s v="Top Hand"/>
    <x v="1"/>
    <s v="Fully Meets"/>
    <x v="2"/>
    <n v="703956"/>
  </r>
  <r>
    <n v="2896"/>
    <s v="Gia"/>
    <s v="Winters"/>
    <d v="2021-10-25T00:00:00"/>
    <m/>
    <n v="47"/>
    <x v="1"/>
    <s v="Production Technician I"/>
    <s v="Stephanie Hill"/>
    <s v="gia.winters@bilearner.com"/>
    <s v="Active"/>
    <n v="1"/>
    <n v="0"/>
    <x v="1"/>
    <s v="Part-Time"/>
    <m/>
    <x v="0"/>
    <x v="5"/>
    <s v="Field Operations"/>
    <d v="1998-05-30T00:00:00"/>
    <n v="27"/>
    <s v="Brazil"/>
    <s v="Sao Paulo"/>
    <s v="Laborer"/>
    <x v="1"/>
    <s v="Fully Meets"/>
    <x v="0"/>
    <n v="274906.8"/>
  </r>
  <r>
    <n v="2897"/>
    <s v="Aidyn"/>
    <s v="Cuevas"/>
    <d v="2022-03-04T00:00:00"/>
    <d v="2023-07-02T00:00:00"/>
    <n v="15"/>
    <x v="2"/>
    <s v="Production Technician I"/>
    <s v="Melissa Young"/>
    <s v="aidyn.cuevas@bilearner.com"/>
    <s v="Active"/>
    <n v="1"/>
    <n v="0"/>
    <x v="1"/>
    <s v="Part-Time"/>
    <m/>
    <x v="0"/>
    <x v="5"/>
    <s v="Field Operations"/>
    <d v="1997-05-29T00:00:00"/>
    <n v="28"/>
    <s v="Brazil"/>
    <s v="Sao Paulo"/>
    <s v="Mechanic"/>
    <x v="0"/>
    <s v="Fully Meets"/>
    <x v="0"/>
    <n v="935448"/>
  </r>
  <r>
    <n v="2898"/>
    <s v="Angel"/>
    <s v="Santos"/>
    <d v="2019-12-20T00:00:00"/>
    <m/>
    <n v="69"/>
    <x v="0"/>
    <s v="Production Technician I"/>
    <s v="Kenneth Vaughn"/>
    <s v="angel.santos@bilearner.com"/>
    <s v="Active"/>
    <n v="1"/>
    <n v="0"/>
    <x v="0"/>
    <s v="Full-Time"/>
    <m/>
    <x v="0"/>
    <x v="5"/>
    <s v="Field Operations"/>
    <d v="1991-02-15T00:00:00"/>
    <n v="34"/>
    <s v="India"/>
    <s v="Mumbai Vikhroli"/>
    <s v="Coordinator"/>
    <x v="0"/>
    <s v="Fully Meets"/>
    <x v="0"/>
    <n v="769536"/>
  </r>
  <r>
    <n v="2899"/>
    <s v="Johnathan"/>
    <s v="Huerta"/>
    <d v="2020-09-11T00:00:00"/>
    <d v="2022-03-31T00:00:00"/>
    <n v="18"/>
    <x v="2"/>
    <s v="Production Technician I"/>
    <s v="Mercedes Cervantes"/>
    <s v="johnathan.huerta@bilearner.com"/>
    <s v="Active"/>
    <n v="1"/>
    <n v="0"/>
    <x v="2"/>
    <s v="Part-Time"/>
    <m/>
    <x v="0"/>
    <x v="5"/>
    <s v="Project Management - Con"/>
    <d v="1999-01-08T00:00:00"/>
    <n v="26"/>
    <s v="India"/>
    <s v="Mumbai Vikhroli"/>
    <s v="Coordinator"/>
    <x v="1"/>
    <s v="Fully Meets"/>
    <x v="3"/>
    <n v="499536"/>
  </r>
  <r>
    <n v="2900"/>
    <s v="Katelyn"/>
    <s v="Garner"/>
    <d v="2021-10-31T00:00:00"/>
    <d v="2023-07-12T00:00:00"/>
    <n v="20"/>
    <x v="2"/>
    <s v="Production Technician I"/>
    <s v="Christine Owens"/>
    <s v="katelyn.garner@bilearner.com"/>
    <s v="Active"/>
    <n v="1"/>
    <n v="0"/>
    <x v="2"/>
    <s v="Temporary"/>
    <m/>
    <x v="0"/>
    <x v="5"/>
    <s v="General - Con"/>
    <d v="1981-04-02T00:00:00"/>
    <n v="44"/>
    <s v="Mauritius"/>
    <s v="Mauritius"/>
    <s v="Locator"/>
    <x v="1"/>
    <s v="Exceeds"/>
    <x v="2"/>
    <n v="618924"/>
  </r>
  <r>
    <n v="2901"/>
    <s v="Deshawn"/>
    <s v="Ayers"/>
    <d v="2018-10-21T00:00:00"/>
    <d v="2019-04-24T00:00:00"/>
    <n v="6"/>
    <x v="3"/>
    <s v="Production Technician I"/>
    <s v="Yesenia Hawkins"/>
    <s v="deshawn.ayers@bilearner.com"/>
    <s v="Active"/>
    <n v="1"/>
    <n v="0"/>
    <x v="2"/>
    <s v="Part-Time"/>
    <m/>
    <x v="0"/>
    <x v="5"/>
    <s v="Wireline Construction"/>
    <d v="1985-06-13T00:00:00"/>
    <n v="40"/>
    <s v="United Kingdom"/>
    <s v="Bristol Temple Back"/>
    <s v="Foreman"/>
    <x v="0"/>
    <s v="Fully Meets"/>
    <x v="0"/>
    <n v="93600"/>
  </r>
  <r>
    <n v="2902"/>
    <s v="Siena"/>
    <s v="Meadows"/>
    <d v="2021-01-07T00:00:00"/>
    <m/>
    <n v="56"/>
    <x v="1"/>
    <s v="Production Technician I"/>
    <s v="Rebekah Jordan"/>
    <s v="siena.meadows@bilearner.com"/>
    <s v="Active"/>
    <n v="1"/>
    <n v="0"/>
    <x v="2"/>
    <s v="Part-Time"/>
    <m/>
    <x v="0"/>
    <x v="5"/>
    <s v="Field Operations"/>
    <d v="1970-01-20T00:00:00"/>
    <n v="55"/>
    <s v="Japan"/>
    <s v="Tokyo"/>
    <s v="Laborer"/>
    <x v="0"/>
    <s v="Fully Meets"/>
    <x v="4"/>
    <n v="300444"/>
  </r>
  <r>
    <n v="2903"/>
    <s v="Presley"/>
    <s v="Padilla"/>
    <d v="2023-02-09T00:00:00"/>
    <d v="2023-05-07T00:00:00"/>
    <n v="2"/>
    <x v="4"/>
    <s v="Production Technician I"/>
    <s v="Christine Johnson"/>
    <s v="presley.padilla@bilearner.com"/>
    <s v="Active"/>
    <n v="1"/>
    <n v="0"/>
    <x v="2"/>
    <s v="Full-Time"/>
    <m/>
    <x v="0"/>
    <x v="5"/>
    <s v="Engineers"/>
    <d v="1980-08-19T00:00:00"/>
    <n v="45"/>
    <s v="Netherlands"/>
    <s v="Amsterdam"/>
    <s v="Engineer"/>
    <x v="1"/>
    <s v="Needs Improvement"/>
    <x v="3"/>
    <n v="68000.009999999995"/>
  </r>
  <r>
    <n v="2904"/>
    <s v="Marquis"/>
    <s v="Atkinson"/>
    <d v="2020-02-15T00:00:00"/>
    <d v="2020-10-20T00:00:00"/>
    <n v="8"/>
    <x v="3"/>
    <s v="Production Technician I"/>
    <s v="William Livingston"/>
    <s v="marquis.atkinson@bilearner.com"/>
    <s v="Terminated"/>
    <n v="0"/>
    <n v="1"/>
    <x v="1"/>
    <s v="Part-Time"/>
    <s v="Performance Issue"/>
    <x v="2"/>
    <x v="5"/>
    <s v="Project Management - Con"/>
    <d v="1990-10-05T00:00:00"/>
    <n v="35"/>
    <s v="Luxembourg"/>
    <s v="Luxembourg"/>
    <s v="Technician"/>
    <x v="0"/>
    <s v="Exceeds"/>
    <x v="0"/>
    <n v="225081.60000000001"/>
  </r>
  <r>
    <n v="2905"/>
    <s v="Gillian"/>
    <s v="Williams"/>
    <d v="2022-10-14T00:00:00"/>
    <m/>
    <n v="35"/>
    <x v="1"/>
    <s v="Production Technician II"/>
    <s v="Stacy Schmidt"/>
    <s v="gillian.williams@bilearner.com"/>
    <s v="Active"/>
    <n v="1"/>
    <n v="0"/>
    <x v="1"/>
    <s v="Full-Time"/>
    <m/>
    <x v="0"/>
    <x v="5"/>
    <s v="Yard (Material Handling)"/>
    <d v="1995-04-10T00:00:00"/>
    <n v="30"/>
    <s v="Malaysia"/>
    <s v="Johor"/>
    <s v="Warehouse"/>
    <x v="1"/>
    <s v="Fully Meets"/>
    <x v="4"/>
    <n v="457228.79999999999"/>
  </r>
  <r>
    <n v="2906"/>
    <s v="Anabel"/>
    <s v="Hanna"/>
    <d v="2018-10-02T00:00:00"/>
    <m/>
    <n v="84"/>
    <x v="0"/>
    <s v="Production Technician II"/>
    <s v="Anthony Mcguire"/>
    <s v="anabel.hanna@bilearner.com"/>
    <s v="Active"/>
    <n v="1"/>
    <n v="0"/>
    <x v="0"/>
    <s v="Part-Time"/>
    <m/>
    <x v="0"/>
    <x v="5"/>
    <s v="Field Operations"/>
    <d v="1994-08-08T00:00:00"/>
    <n v="31"/>
    <s v="India"/>
    <s v="Bangalore"/>
    <s v="Technician"/>
    <x v="1"/>
    <s v="Needs Improvement"/>
    <x v="3"/>
    <n v="525192"/>
  </r>
  <r>
    <n v="2907"/>
    <s v="Celeste"/>
    <s v="Branch"/>
    <d v="2020-06-22T00:00:00"/>
    <m/>
    <n v="63"/>
    <x v="0"/>
    <s v="Production Technician II"/>
    <s v="Timothy Clark"/>
    <s v="celeste.branch@bilearner.com"/>
    <s v="Active"/>
    <n v="1"/>
    <n v="0"/>
    <x v="1"/>
    <s v="Part-Time"/>
    <m/>
    <x v="0"/>
    <x v="5"/>
    <s v="Yard (Material Handling)"/>
    <d v="1994-10-08T00:00:00"/>
    <n v="30"/>
    <s v="Brazil"/>
    <s v="Sao Paulo"/>
    <s v="Supervisor"/>
    <x v="1"/>
    <s v="Needs Improvement"/>
    <x v="0"/>
    <n v="109392"/>
  </r>
  <r>
    <n v="2908"/>
    <s v="Shyanne"/>
    <s v="Cooper"/>
    <d v="2021-03-19T00:00:00"/>
    <m/>
    <n v="54"/>
    <x v="1"/>
    <s v="Production Technician II"/>
    <s v="Katherine Banks"/>
    <s v="shyanne.cooper@bilearner.com"/>
    <s v="Active"/>
    <n v="1"/>
    <n v="0"/>
    <x v="0"/>
    <s v="Temporary"/>
    <m/>
    <x v="0"/>
    <x v="5"/>
    <s v="Project Management - Con"/>
    <d v="1986-12-30T00:00:00"/>
    <n v="38"/>
    <s v="Netherlands"/>
    <s v="Amsterdam"/>
    <s v="Coordinator"/>
    <x v="1"/>
    <s v="Exceeds"/>
    <x v="4"/>
    <n v="88565.759999999995"/>
  </r>
  <r>
    <n v="2909"/>
    <s v="Nancy"/>
    <s v="Barrett"/>
    <d v="2019-03-28T00:00:00"/>
    <m/>
    <n v="78"/>
    <x v="0"/>
    <s v="Production Technician II"/>
    <s v="Michael Kim"/>
    <s v="nancy.barrett@bilearner.com"/>
    <s v="Active"/>
    <n v="1"/>
    <n v="0"/>
    <x v="1"/>
    <s v="Part-Time"/>
    <m/>
    <x v="0"/>
    <x v="5"/>
    <s v="Field Operations"/>
    <d v="1995-07-09T00:00:00"/>
    <n v="30"/>
    <s v="China"/>
    <s v="Foshan"/>
    <s v="Laborer"/>
    <x v="0"/>
    <s v="Needs Improvement"/>
    <x v="4"/>
    <n v="67223"/>
  </r>
  <r>
    <n v="2910"/>
    <s v="Ronan"/>
    <s v="Burke"/>
    <d v="2022-05-01T00:00:00"/>
    <m/>
    <n v="41"/>
    <x v="1"/>
    <s v="Production Technician II"/>
    <s v="Elizabeth Jones"/>
    <s v="ronan.burke@bilearner.com"/>
    <s v="Active"/>
    <n v="1"/>
    <n v="0"/>
    <x v="2"/>
    <s v="Full-Time"/>
    <m/>
    <x v="0"/>
    <x v="5"/>
    <s v="Field Operations"/>
    <d v="1998-12-31T00:00:00"/>
    <n v="26"/>
    <s v="Ireland"/>
    <s v="Shannon"/>
    <s v="Laborer"/>
    <x v="0"/>
    <s v="Exceeds"/>
    <x v="4"/>
    <n v="84000"/>
  </r>
  <r>
    <n v="2911"/>
    <s v="Estrella"/>
    <s v="Ho"/>
    <d v="2018-08-07T00:00:00"/>
    <m/>
    <n v="85"/>
    <x v="0"/>
    <s v="Production Technician I"/>
    <s v="Kenneth Moore"/>
    <s v="estrella.ho@bilearner.com"/>
    <s v="Active"/>
    <n v="1"/>
    <n v="0"/>
    <x v="2"/>
    <s v="Full-Time"/>
    <m/>
    <x v="0"/>
    <x v="0"/>
    <s v="Finance &amp; Accounting"/>
    <d v="1988-11-13T00:00:00"/>
    <n v="36"/>
    <s v="Poland"/>
    <s v="Warsaw"/>
    <s v="Administrative"/>
    <x v="1"/>
    <s v="Exceeds"/>
    <x v="2"/>
    <n v="96936"/>
  </r>
  <r>
    <n v="2912"/>
    <s v="Conor"/>
    <s v="Petty"/>
    <d v="2022-05-01T00:00:00"/>
    <m/>
    <n v="41"/>
    <x v="1"/>
    <s v="Production Technician I"/>
    <s v="William Nichols"/>
    <s v="conor.petty@bilearner.com"/>
    <s v="Active"/>
    <n v="1"/>
    <n v="0"/>
    <x v="1"/>
    <s v="Temporary"/>
    <m/>
    <x v="0"/>
    <x v="5"/>
    <s v="Project Management - Con"/>
    <d v="1993-12-19T00:00:00"/>
    <n v="31"/>
    <s v="Australia"/>
    <s v="Sydney"/>
    <s v="Field Project Manager"/>
    <x v="1"/>
    <s v="Needs Improvement"/>
    <x v="0"/>
    <n v="489912"/>
  </r>
  <r>
    <n v="2913"/>
    <s v="Cheyanne"/>
    <s v="Munoz"/>
    <d v="2019-12-03T00:00:00"/>
    <m/>
    <n v="70"/>
    <x v="0"/>
    <s v="Production Technician I"/>
    <s v="Jessica Brown"/>
    <s v="cheyanne.munoz@bilearner.com"/>
    <s v="Active"/>
    <n v="1"/>
    <n v="0"/>
    <x v="1"/>
    <s v="Part-Time"/>
    <m/>
    <x v="0"/>
    <x v="5"/>
    <s v="Splicing"/>
    <d v="1998-08-24T00:00:00"/>
    <n v="27"/>
    <s v="Luxembourg"/>
    <s v="Luxembourg"/>
    <s v="Splicer"/>
    <x v="1"/>
    <s v="Needs Improvement"/>
    <x v="2"/>
    <n v="882240"/>
  </r>
  <r>
    <n v="2914"/>
    <s v="Jaycee"/>
    <s v="Osborn"/>
    <d v="2020-01-02T00:00:00"/>
    <d v="2023-08-03T00:00:00"/>
    <n v="43"/>
    <x v="1"/>
    <s v="Production Technician I"/>
    <s v="Thomas Frederick"/>
    <s v="jaycee.osborn@bilearner.com"/>
    <s v="Active"/>
    <n v="1"/>
    <n v="0"/>
    <x v="1"/>
    <s v="Part-Time"/>
    <m/>
    <x v="0"/>
    <x v="5"/>
    <s v="Splicing"/>
    <d v="1982-12-30T00:00:00"/>
    <n v="42"/>
    <s v="Switzerland"/>
    <s v="Geneva"/>
    <s v="Laborer"/>
    <x v="1"/>
    <s v="Exceeds"/>
    <x v="2"/>
    <n v="282291.59999999998"/>
  </r>
  <r>
    <n v="2915"/>
    <s v="Jordyn"/>
    <s v="Patel"/>
    <d v="2022-04-30T00:00:00"/>
    <d v="2023-08-02T00:00:00"/>
    <n v="15"/>
    <x v="2"/>
    <s v="Production Technician I"/>
    <s v="James Smith"/>
    <s v="jordyn.patel@bilearner.com"/>
    <s v="Terminated"/>
    <n v="0"/>
    <n v="1"/>
    <x v="1"/>
    <s v="Part-Time"/>
    <s v="Performance Issue"/>
    <x v="2"/>
    <x v="5"/>
    <s v="Field Operations"/>
    <d v="1990-05-14T00:00:00"/>
    <n v="35"/>
    <s v="Switzerland"/>
    <s v="Geneva"/>
    <s v="Technician"/>
    <x v="1"/>
    <s v="Exceeds"/>
    <x v="4"/>
    <n v="489912"/>
  </r>
  <r>
    <n v="2916"/>
    <s v="Michael"/>
    <s v="Acosta"/>
    <d v="2020-07-04T00:00:00"/>
    <d v="2021-03-07T00:00:00"/>
    <n v="8"/>
    <x v="3"/>
    <s v="Production Technician I"/>
    <s v="Crystal Jones"/>
    <s v="michael.acosta@bilearner.com"/>
    <s v="Terminated"/>
    <n v="0"/>
    <n v="1"/>
    <x v="2"/>
    <s v="Temporary"/>
    <s v="Career Opportunity"/>
    <x v="1"/>
    <x v="5"/>
    <s v="General - Sga"/>
    <d v="1991-04-12T00:00:00"/>
    <n v="34"/>
    <s v="Brazil"/>
    <s v="Sao Paulo"/>
    <s v="Administrator"/>
    <x v="1"/>
    <s v="Needs Improvement"/>
    <x v="2"/>
    <n v="60564"/>
  </r>
  <r>
    <n v="2917"/>
    <s v="Janiah"/>
    <s v="Ball"/>
    <d v="2020-02-05T00:00:00"/>
    <m/>
    <n v="68"/>
    <x v="0"/>
    <s v="Production Technician I"/>
    <s v="Amy Pearson"/>
    <s v="janiah.ball@bilearner.com"/>
    <s v="Active"/>
    <n v="1"/>
    <n v="0"/>
    <x v="0"/>
    <s v="Part-Time"/>
    <m/>
    <x v="0"/>
    <x v="5"/>
    <s v="Field Operations"/>
    <d v="1975-09-07T00:00:00"/>
    <n v="50"/>
    <s v="Malaysia"/>
    <s v="Johor"/>
    <s v="Technician"/>
    <x v="1"/>
    <s v="Exceeds"/>
    <x v="0"/>
    <n v="467844"/>
  </r>
  <r>
    <n v="2918"/>
    <s v="Brice"/>
    <s v="Medina"/>
    <d v="2018-12-22T00:00:00"/>
    <d v="2022-07-21T00:00:00"/>
    <n v="42"/>
    <x v="1"/>
    <s v="Production Technician I"/>
    <s v="Emma Wilson"/>
    <s v="brice.medina@bilearner.com"/>
    <s v="Active"/>
    <n v="1"/>
    <n v="0"/>
    <x v="2"/>
    <s v="Full-Time"/>
    <m/>
    <x v="0"/>
    <x v="5"/>
    <s v="Field Operations"/>
    <d v="2001-02-23T00:00:00"/>
    <n v="24"/>
    <s v="India"/>
    <s v="Mumbai Vikhroli"/>
    <s v="Lineman"/>
    <x v="0"/>
    <s v="Exceeds"/>
    <x v="0"/>
    <n v="848004"/>
  </r>
  <r>
    <n v="2919"/>
    <s v="Ismael"/>
    <s v="Bowers"/>
    <d v="2019-04-21T00:00:00"/>
    <m/>
    <n v="77"/>
    <x v="0"/>
    <s v="Production Technician I"/>
    <s v="Mark Adkins"/>
    <s v="ismael.bowers@bilearner.com"/>
    <s v="Active"/>
    <n v="1"/>
    <n v="0"/>
    <x v="1"/>
    <s v="Part-Time"/>
    <m/>
    <x v="0"/>
    <x v="5"/>
    <s v="Field Operations"/>
    <d v="1899-12-31T00:00:00"/>
    <n v="125"/>
    <s v="China"/>
    <s v="Foshan"/>
    <s v="Administrative"/>
    <x v="0"/>
    <s v="Needs Improvement"/>
    <x v="3"/>
    <n v="103356"/>
  </r>
  <r>
    <n v="2920"/>
    <s v="Caden"/>
    <s v="Silva"/>
    <d v="2020-04-03T00:00:00"/>
    <m/>
    <n v="66"/>
    <x v="0"/>
    <s v="Production Technician I"/>
    <s v="Gregory Palmer"/>
    <s v="caden.silva@bilearner.com"/>
    <s v="Active"/>
    <n v="1"/>
    <n v="0"/>
    <x v="1"/>
    <s v="Part-Time"/>
    <m/>
    <x v="0"/>
    <x v="5"/>
    <s v="Field Operations"/>
    <d v="1997-06-19T00:00:00"/>
    <n v="28"/>
    <s v="Poland"/>
    <s v="Lublin"/>
    <s v="Technician"/>
    <x v="1"/>
    <s v="Exceeds"/>
    <x v="3"/>
    <n v="212847.6"/>
  </r>
  <r>
    <n v="2921"/>
    <s v="Yadira"/>
    <s v="Dean"/>
    <d v="2018-09-22T00:00:00"/>
    <d v="2019-10-10T00:00:00"/>
    <n v="12"/>
    <x v="2"/>
    <s v="Production Technician I"/>
    <s v="Stephanie Perez"/>
    <s v="yadira.dean@bilearner.com"/>
    <s v="Active"/>
    <n v="1"/>
    <n v="0"/>
    <x v="1"/>
    <s v="Part-Time"/>
    <m/>
    <x v="0"/>
    <x v="5"/>
    <s v="Aerial"/>
    <d v="2004-06-12T00:00:00"/>
    <n v="21"/>
    <s v="Poland"/>
    <s v="Poznan"/>
    <s v="Lineman"/>
    <x v="0"/>
    <s v="Exceeds"/>
    <x v="2"/>
    <n v="579768"/>
  </r>
  <r>
    <n v="2922"/>
    <s v="Miles"/>
    <s v="Roberts"/>
    <d v="2022-10-14T00:00:00"/>
    <d v="2023-07-06T00:00:00"/>
    <n v="8"/>
    <x v="3"/>
    <s v="Production Technician I"/>
    <s v="Carolyn Campbell"/>
    <s v="miles.roberts@bilearner.com"/>
    <s v="Active"/>
    <n v="1"/>
    <n v="0"/>
    <x v="2"/>
    <s v="Full-Time"/>
    <m/>
    <x v="0"/>
    <x v="5"/>
    <s v="General - Con"/>
    <d v="1998-07-10T00:00:00"/>
    <n v="27"/>
    <s v="Poland"/>
    <s v="Warsaw"/>
    <s v="Laborer"/>
    <x v="0"/>
    <s v="Exceeds"/>
    <x v="3"/>
    <n v="108810"/>
  </r>
  <r>
    <n v="2923"/>
    <s v="Joel"/>
    <s v="Spence"/>
    <d v="2022-02-12T00:00:00"/>
    <d v="2022-09-22T00:00:00"/>
    <n v="7"/>
    <x v="3"/>
    <s v="Production Technician I"/>
    <s v="Norma Parker"/>
    <s v="joel.spence@bilearner.com"/>
    <s v="Active"/>
    <n v="1"/>
    <n v="0"/>
    <x v="2"/>
    <s v="Part-Time"/>
    <m/>
    <x v="0"/>
    <x v="5"/>
    <s v="Field Operations"/>
    <d v="1991-01-24T00:00:00"/>
    <n v="34"/>
    <s v="United Kingdom"/>
    <s v="Bristol Temple Back"/>
    <s v="Technician"/>
    <x v="0"/>
    <s v="Needs Improvement"/>
    <x v="0"/>
    <n v="75600"/>
  </r>
  <r>
    <n v="2924"/>
    <s v="Kole"/>
    <s v="Garrison"/>
    <d v="2021-03-23T00:00:00"/>
    <d v="2023-07-20T00:00:00"/>
    <n v="27"/>
    <x v="1"/>
    <s v="Production Technician I"/>
    <s v="Anna Ashley"/>
    <s v="kole.garrison@bilearner.com"/>
    <s v="Terminated"/>
    <n v="0"/>
    <n v="1"/>
    <x v="0"/>
    <s v="Part-Time"/>
    <s v="Contract Termination"/>
    <x v="2"/>
    <x v="5"/>
    <s v="Field Operations"/>
    <d v="1992-04-23T00:00:00"/>
    <n v="33"/>
    <s v="India"/>
    <s v="Mumbai Vikhroli"/>
    <s v="Foreman"/>
    <x v="1"/>
    <s v="Exceeds"/>
    <x v="3"/>
    <n v="170395.2"/>
  </r>
  <r>
    <n v="2925"/>
    <s v="Kaylin"/>
    <s v="Andersen"/>
    <d v="2018-08-30T00:00:00"/>
    <d v="2021-07-11T00:00:00"/>
    <n v="34"/>
    <x v="1"/>
    <s v="Production Technician II"/>
    <s v="Monica Jackson"/>
    <s v="kaylin.andersen@bilearner.com"/>
    <s v="Active"/>
    <n v="1"/>
    <n v="0"/>
    <x v="2"/>
    <s v="Temporary"/>
    <m/>
    <x v="0"/>
    <x v="5"/>
    <s v="General - Sga"/>
    <d v="1990-07-20T00:00:00"/>
    <n v="35"/>
    <s v="United Kingdom"/>
    <s v="Reading"/>
    <s v="Administrator"/>
    <x v="1"/>
    <s v="Exceeds"/>
    <x v="0"/>
    <n v="771192"/>
  </r>
  <r>
    <n v="2926"/>
    <s v="Yareli"/>
    <s v="Valdez"/>
    <d v="2022-12-10T00:00:00"/>
    <d v="2023-07-02T00:00:00"/>
    <n v="6"/>
    <x v="3"/>
    <s v="Production Technician II"/>
    <s v="Sandy Jones"/>
    <s v="yareli.valdez@bilearner.com"/>
    <s v="Terminated"/>
    <n v="0"/>
    <n v="1"/>
    <x v="2"/>
    <s v="Temporary"/>
    <m/>
    <x v="0"/>
    <x v="5"/>
    <s v="Field Operations"/>
    <d v="1988-11-23T00:00:00"/>
    <n v="36"/>
    <s v="Hong Kong"/>
    <s v="Hong Kong"/>
    <s v="Driver"/>
    <x v="1"/>
    <s v="Needs Improvement"/>
    <x v="3"/>
    <n v="239743.2"/>
  </r>
  <r>
    <n v="2927"/>
    <s v="Rubi"/>
    <s v="Sanford"/>
    <d v="2023-02-04T00:00:00"/>
    <d v="2023-07-25T00:00:00"/>
    <n v="5"/>
    <x v="4"/>
    <s v="Production Technician II"/>
    <s v="Thomas Williams"/>
    <s v="rubi.sanford@bilearner.com"/>
    <s v="Terminated"/>
    <n v="0"/>
    <n v="1"/>
    <x v="2"/>
    <s v="Part-Time"/>
    <m/>
    <x v="0"/>
    <x v="5"/>
    <s v="General - Sga"/>
    <d v="1989-09-04T00:00:00"/>
    <n v="36"/>
    <s v="Netherlands"/>
    <s v="Eemnes"/>
    <s v="Supervisor"/>
    <x v="1"/>
    <s v="Exceeds"/>
    <x v="4"/>
    <n v="98400"/>
  </r>
  <r>
    <n v="2928"/>
    <s v="Jayden"/>
    <s v="Bolton"/>
    <d v="2021-01-10T00:00:00"/>
    <m/>
    <n v="56"/>
    <x v="1"/>
    <s v="Production Technician II"/>
    <s v="Jeffrey Garcia"/>
    <s v="jayden.bolton@bilearner.com"/>
    <s v="Active"/>
    <n v="1"/>
    <n v="0"/>
    <x v="1"/>
    <s v="Part-Time"/>
    <m/>
    <x v="0"/>
    <x v="5"/>
    <s v="General - Con"/>
    <d v="1983-02-25T00:00:00"/>
    <n v="42"/>
    <s v="Australia"/>
    <s v="Sydney"/>
    <s v="Lineman"/>
    <x v="0"/>
    <s v="Fully Meets"/>
    <x v="3"/>
    <n v="91200"/>
  </r>
  <r>
    <n v="2929"/>
    <s v="Izabella"/>
    <s v="Watson"/>
    <d v="2020-08-19T00:00:00"/>
    <d v="2021-11-14T00:00:00"/>
    <n v="14"/>
    <x v="2"/>
    <s v="Production Technician II"/>
    <s v="Richard Reynolds"/>
    <s v="izabella.watson@bilearner.com"/>
    <s v="Terminated"/>
    <n v="0"/>
    <n v="1"/>
    <x v="1"/>
    <s v="Temporary"/>
    <s v="Career Opportunity"/>
    <x v="1"/>
    <x v="5"/>
    <s v="Field Operations"/>
    <d v="1978-03-24T00:00:00"/>
    <n v="47"/>
    <s v="United Kingdom"/>
    <s v="London"/>
    <s v="Laborer"/>
    <x v="0"/>
    <s v="Needs Improvement"/>
    <x v="2"/>
    <n v="105600"/>
  </r>
  <r>
    <n v="2930"/>
    <s v="Jon"/>
    <s v="Galvan"/>
    <d v="2023-04-21T00:00:00"/>
    <m/>
    <n v="29"/>
    <x v="1"/>
    <s v="Production Technician II"/>
    <s v="Victoria Andersen"/>
    <s v="jon.galvan@bilearner.com"/>
    <s v="Active"/>
    <n v="1"/>
    <n v="0"/>
    <x v="2"/>
    <s v="Full-Time"/>
    <m/>
    <x v="0"/>
    <x v="5"/>
    <s v="Wireless"/>
    <d v="1985-05-04T00:00:00"/>
    <n v="40"/>
    <s v="Mauritius"/>
    <s v="Mauritius"/>
    <s v="Supervisor"/>
    <x v="0"/>
    <s v="Exceeds"/>
    <x v="2"/>
    <n v="108480"/>
  </r>
  <r>
    <n v="2931"/>
    <s v="Halle"/>
    <s v="Chan"/>
    <d v="2020-01-29T00:00:00"/>
    <d v="2021-01-09T00:00:00"/>
    <n v="11"/>
    <x v="3"/>
    <s v="Production Technician I"/>
    <s v="Sarah Cortez"/>
    <s v="halle.chan@bilearner.com"/>
    <s v="Terminated"/>
    <n v="0"/>
    <n v="1"/>
    <x v="1"/>
    <s v="Temporary"/>
    <s v="Performance Issue"/>
    <x v="2"/>
    <x v="5"/>
    <s v="Field Operations"/>
    <d v="1980-06-03T00:00:00"/>
    <n v="45"/>
    <s v="China"/>
    <s v="Beijing"/>
    <s v="Technician"/>
    <x v="1"/>
    <s v="Exceeds"/>
    <x v="2"/>
    <n v="65090"/>
  </r>
  <r>
    <n v="2932"/>
    <s v="Braeden"/>
    <s v="Moss"/>
    <d v="2021-08-19T00:00:00"/>
    <d v="2023-05-25T00:00:00"/>
    <n v="21"/>
    <x v="2"/>
    <s v="Production Technician I"/>
    <s v="Lynn Beasley DVM"/>
    <s v="braeden.moss@bilearner.com"/>
    <s v="Terminated"/>
    <n v="0"/>
    <n v="1"/>
    <x v="2"/>
    <s v="Full-Time"/>
    <s v="Performance Issue"/>
    <x v="2"/>
    <x v="0"/>
    <s v="Finance &amp; Accounting"/>
    <d v="1990-09-28T00:00:00"/>
    <n v="35"/>
    <s v="United States"/>
    <s v="Boston"/>
    <s v="Intern"/>
    <x v="1"/>
    <s v="Fully Meets"/>
    <x v="0"/>
    <n v="79440"/>
  </r>
  <r>
    <n v="2933"/>
    <s v="Fernando"/>
    <s v="Mcdowell"/>
    <d v="2021-03-18T00:00:00"/>
    <m/>
    <n v="54"/>
    <x v="1"/>
    <s v="Production Technician I"/>
    <s v="Brandon Walter"/>
    <s v="fernando.mcdowell@bilearner.com"/>
    <s v="Active"/>
    <n v="1"/>
    <n v="0"/>
    <x v="1"/>
    <s v="Part-Time"/>
    <m/>
    <x v="0"/>
    <x v="5"/>
    <s v="Wireline Construction"/>
    <d v="1985-07-22T00:00:00"/>
    <n v="40"/>
    <s v="Poland"/>
    <s v="Lublin"/>
    <s v="Laborer"/>
    <x v="1"/>
    <s v="Needs Improvement"/>
    <x v="4"/>
    <n v="84864"/>
  </r>
  <r>
    <n v="2934"/>
    <s v="Triston"/>
    <s v="Ewing"/>
    <d v="2021-10-24T00:00:00"/>
    <d v="2022-08-29T00:00:00"/>
    <n v="10"/>
    <x v="3"/>
    <s v="Production Technician I"/>
    <s v="Diana Stewart"/>
    <s v="triston.ewing@bilearner.com"/>
    <s v="Active"/>
    <n v="1"/>
    <n v="0"/>
    <x v="0"/>
    <s v="Temporary"/>
    <m/>
    <x v="0"/>
    <x v="5"/>
    <s v="Field Operations"/>
    <d v="1994-07-02T00:00:00"/>
    <n v="31"/>
    <s v="Ireland"/>
    <s v="Shannon"/>
    <s v="Laborer"/>
    <x v="1"/>
    <s v="Fully Meets"/>
    <x v="2"/>
    <n v="121200"/>
  </r>
  <r>
    <n v="2935"/>
    <s v="Pablo"/>
    <s v="Yates"/>
    <d v="2020-10-03T00:00:00"/>
    <d v="2023-05-06T00:00:00"/>
    <n v="31"/>
    <x v="1"/>
    <s v="Production Technician I"/>
    <s v="Christopher Martin"/>
    <s v="pablo.yates@bilearner.com"/>
    <s v="Active"/>
    <n v="1"/>
    <n v="0"/>
    <x v="0"/>
    <s v="Part-Time"/>
    <m/>
    <x v="0"/>
    <x v="5"/>
    <s v="Wireline Construction"/>
    <d v="1995-08-06T00:00:00"/>
    <n v="30"/>
    <s v="United Kingdom"/>
    <s v="Bristol Temple Back"/>
    <s v="Groundman"/>
    <x v="1"/>
    <s v="Fully Meets"/>
    <x v="3"/>
    <n v="251564.4"/>
  </r>
  <r>
    <n v="2936"/>
    <s v="Jordan"/>
    <s v="Hayes"/>
    <d v="2023-02-21T00:00:00"/>
    <m/>
    <n v="31"/>
    <x v="1"/>
    <s v="Production Technician I"/>
    <s v="James Cole"/>
    <s v="jordan.hayes@bilearner.com"/>
    <s v="Active"/>
    <n v="1"/>
    <n v="0"/>
    <x v="0"/>
    <s v="Part-Time"/>
    <m/>
    <x v="0"/>
    <x v="5"/>
    <s v="General - Con"/>
    <d v="1994-12-17T00:00:00"/>
    <n v="30"/>
    <s v="Japan"/>
    <s v="Tokyo"/>
    <s v="Lineman"/>
    <x v="1"/>
    <s v="Needs Improvement"/>
    <x v="4"/>
    <n v="272131.20000000001"/>
  </r>
  <r>
    <n v="2937"/>
    <s v="Kianna"/>
    <s v="Wilkerson"/>
    <d v="2020-08-01T00:00:00"/>
    <m/>
    <n v="62"/>
    <x v="0"/>
    <s v="Production Technician I"/>
    <s v="Amy Dominguez"/>
    <s v="kianna.wilkerson@bilearner.com"/>
    <s v="Active"/>
    <n v="1"/>
    <n v="0"/>
    <x v="0"/>
    <s v="Temporary"/>
    <m/>
    <x v="0"/>
    <x v="5"/>
    <s v="Yard (Material Handling)"/>
    <d v="1994-11-10T00:00:00"/>
    <n v="30"/>
    <s v="India"/>
    <s v="Mumbai Vikhroli"/>
    <s v="Supervisor"/>
    <x v="1"/>
    <s v="Needs Improvement"/>
    <x v="2"/>
    <n v="274556.40000000002"/>
  </r>
  <r>
    <n v="2938"/>
    <s v="Paul"/>
    <s v="Steele"/>
    <d v="2023-01-08T00:00:00"/>
    <d v="2023-05-10T00:00:00"/>
    <n v="4"/>
    <x v="4"/>
    <s v="Production Technician I"/>
    <s v="Kenneth Powell"/>
    <s v="paul.steele@bilearner.com"/>
    <s v="Active"/>
    <n v="1"/>
    <n v="0"/>
    <x v="1"/>
    <s v="Full-Time"/>
    <m/>
    <x v="0"/>
    <x v="5"/>
    <s v="Aerial"/>
    <d v="1992-05-27T00:00:00"/>
    <n v="33"/>
    <s v="India"/>
    <s v="Indore"/>
    <s v="Lineman"/>
    <x v="1"/>
    <s v="Needs Improvement"/>
    <x v="4"/>
    <n v="103200"/>
  </r>
  <r>
    <n v="2939"/>
    <s v="Jason"/>
    <s v="Moyer"/>
    <d v="2022-07-26T00:00:00"/>
    <d v="2022-11-08T00:00:00"/>
    <n v="3"/>
    <x v="4"/>
    <s v="Production Technician I"/>
    <s v="Timothy Kidd"/>
    <s v="jason.moyer@bilearner.com"/>
    <s v="Active"/>
    <n v="1"/>
    <n v="0"/>
    <x v="0"/>
    <s v="Full-Time"/>
    <m/>
    <x v="0"/>
    <x v="5"/>
    <s v="General - Eng"/>
    <d v="1985-11-09T00:00:00"/>
    <n v="39"/>
    <s v="India"/>
    <s v="Mumbai Vikhroli"/>
    <s v="Administrative"/>
    <x v="0"/>
    <s v="Needs Improvement"/>
    <x v="2"/>
    <n v="59400"/>
  </r>
  <r>
    <n v="2940"/>
    <s v="Larissa"/>
    <s v="Taylor"/>
    <d v="2020-08-31T00:00:00"/>
    <d v="2023-06-09T00:00:00"/>
    <n v="33"/>
    <x v="1"/>
    <s v="Production Technician I"/>
    <s v="Dawn Stark"/>
    <s v="larissa.taylor@bilearner.com"/>
    <s v="Active"/>
    <n v="1"/>
    <n v="0"/>
    <x v="0"/>
    <s v="Part-Time"/>
    <m/>
    <x v="0"/>
    <x v="5"/>
    <s v="Yard (Material Handling)"/>
    <d v="1992-07-23T00:00:00"/>
    <n v="33"/>
    <s v="China"/>
    <s v="Shanghai"/>
    <s v="Supervisor"/>
    <x v="0"/>
    <s v="Needs Improvement"/>
    <x v="3"/>
    <n v="798339.96"/>
  </r>
  <r>
    <n v="2941"/>
    <s v="Aryanna"/>
    <s v="Larson"/>
    <d v="2022-11-05T00:00:00"/>
    <d v="2023-02-22T00:00:00"/>
    <n v="3"/>
    <x v="4"/>
    <s v="Production Technician I"/>
    <s v="Lisa Griffin"/>
    <s v="aryanna.larson@bilearner.com"/>
    <s v="Active"/>
    <n v="1"/>
    <n v="0"/>
    <x v="2"/>
    <s v="Full-Time"/>
    <m/>
    <x v="0"/>
    <x v="5"/>
    <s v="Engineers"/>
    <d v="1994-07-07T00:00:00"/>
    <n v="31"/>
    <s v="Poland"/>
    <s v="Warsaw"/>
    <s v="Engineer"/>
    <x v="1"/>
    <s v="Needs Improvement"/>
    <x v="2"/>
    <n v="300876"/>
  </r>
  <r>
    <n v="2942"/>
    <s v="Eliana"/>
    <s v="Hammond"/>
    <d v="2019-05-30T00:00:00"/>
    <d v="2020-01-08T00:00:00"/>
    <n v="7"/>
    <x v="3"/>
    <s v="Production Technician I"/>
    <s v="Susan Herrera"/>
    <s v="eliana.hammond@bilearner.com"/>
    <s v="Active"/>
    <n v="1"/>
    <n v="0"/>
    <x v="1"/>
    <s v="Part-Time"/>
    <m/>
    <x v="0"/>
    <x v="5"/>
    <s v="General - Sga"/>
    <d v="1995-04-28T00:00:00"/>
    <n v="30"/>
    <s v="China"/>
    <s v="Foshan"/>
    <s v="Technician"/>
    <x v="0"/>
    <s v="Needs Improvement"/>
    <x v="2"/>
    <n v="139913"/>
  </r>
  <r>
    <n v="2943"/>
    <s v="Adrien"/>
    <s v="Krause"/>
    <d v="2019-12-09T00:00:00"/>
    <m/>
    <n v="69"/>
    <x v="0"/>
    <s v="Production Technician I"/>
    <s v="Julie Larson"/>
    <s v="adrien.krause@bilearner.com"/>
    <s v="Active"/>
    <n v="1"/>
    <n v="0"/>
    <x v="1"/>
    <s v="Part-Time"/>
    <m/>
    <x v="0"/>
    <x v="5"/>
    <s v="General - Sga"/>
    <d v="1994-05-26T00:00:00"/>
    <n v="31"/>
    <s v="India"/>
    <s v="Bangalore"/>
    <s v="Laborer"/>
    <x v="0"/>
    <s v="Needs Improvement"/>
    <x v="2"/>
    <n v="815784"/>
  </r>
  <r>
    <n v="2944"/>
    <s v="Annie"/>
    <s v="Galloway"/>
    <d v="2019-05-10T00:00:00"/>
    <m/>
    <n v="76"/>
    <x v="0"/>
    <s v="Production Technician I"/>
    <s v="Ryan Johnson"/>
    <s v="annie.galloway@bilearner.com"/>
    <s v="Active"/>
    <n v="1"/>
    <n v="0"/>
    <x v="2"/>
    <s v="Part-Time"/>
    <m/>
    <x v="0"/>
    <x v="5"/>
    <s v="General - Eng"/>
    <d v="1993-02-22T00:00:00"/>
    <n v="32"/>
    <s v="Luxembourg"/>
    <s v="Luxembourg"/>
    <s v="Engineer"/>
    <x v="0"/>
    <s v="Needs Improvement"/>
    <x v="4"/>
    <n v="126000"/>
  </r>
  <r>
    <n v="2945"/>
    <s v="Kamryn"/>
    <s v="Mckinney"/>
    <d v="2019-09-03T00:00:00"/>
    <d v="2022-03-18T00:00:00"/>
    <n v="30"/>
    <x v="1"/>
    <s v="Production Technician I"/>
    <s v="Emily King"/>
    <s v="kamryn.mckinney@bilearner.com"/>
    <s v="Terminated"/>
    <n v="0"/>
    <n v="1"/>
    <x v="1"/>
    <s v="Temporary"/>
    <s v="Career Opportunity"/>
    <x v="1"/>
    <x v="5"/>
    <s v="Aerial"/>
    <d v="1968-11-12T00:00:00"/>
    <n v="56"/>
    <s v="Malta"/>
    <s v="Malta"/>
    <s v="Foreman"/>
    <x v="1"/>
    <s v="Needs Improvement"/>
    <x v="0"/>
    <n v="167000"/>
  </r>
  <r>
    <n v="2946"/>
    <s v="Dahlia"/>
    <s v="Waller"/>
    <d v="2018-09-13T00:00:00"/>
    <m/>
    <n v="84"/>
    <x v="0"/>
    <s v="Production Technician II"/>
    <s v="Gloria Taylor"/>
    <s v="dahlia.waller@bilearner.com"/>
    <s v="Active"/>
    <n v="1"/>
    <n v="0"/>
    <x v="0"/>
    <s v="Full-Time"/>
    <m/>
    <x v="0"/>
    <x v="5"/>
    <s v="Splicing"/>
    <d v="1966-04-17T00:00:00"/>
    <n v="59"/>
    <s v="Mauritius"/>
    <s v="Mauritius"/>
    <s v="Technician"/>
    <x v="1"/>
    <s v="Needs Improvement"/>
    <x v="2"/>
    <n v="272025.59999999998"/>
  </r>
  <r>
    <n v="2947"/>
    <s v="Alonzo"/>
    <s v="Bradley"/>
    <d v="2021-06-10T00:00:00"/>
    <m/>
    <n v="51"/>
    <x v="1"/>
    <s v="Production Technician II"/>
    <s v="Mr. David Dudley"/>
    <s v="alonzo.bradley@bilearner.com"/>
    <s v="Active"/>
    <n v="1"/>
    <n v="0"/>
    <x v="2"/>
    <s v="Temporary"/>
    <m/>
    <x v="0"/>
    <x v="5"/>
    <s v="Wireline Construction"/>
    <d v="1993-06-28T00:00:00"/>
    <n v="32"/>
    <s v="Poland"/>
    <s v="Krakow"/>
    <s v="Foreman"/>
    <x v="1"/>
    <s v="Fully Meets"/>
    <x v="4"/>
    <n v="80160"/>
  </r>
  <r>
    <n v="2948"/>
    <s v="Harley"/>
    <s v="Soto"/>
    <d v="2019-10-08T00:00:00"/>
    <d v="2023-06-16T00:00:00"/>
    <n v="44"/>
    <x v="1"/>
    <s v="Production Technician II"/>
    <s v="Aaron Erickson"/>
    <s v="harley.soto@bilearner.com"/>
    <s v="Terminated"/>
    <n v="0"/>
    <n v="1"/>
    <x v="0"/>
    <s v="Temporary"/>
    <m/>
    <x v="0"/>
    <x v="5"/>
    <s v="Shop (Fleet)"/>
    <d v="1996-05-23T00:00:00"/>
    <n v="29"/>
    <s v="India"/>
    <s v="Mumbai Vikhroli"/>
    <s v="Manager"/>
    <x v="1"/>
    <s v="Needs Improvement"/>
    <x v="2"/>
    <n v="63106.67"/>
  </r>
  <r>
    <n v="2949"/>
    <s v="Belen"/>
    <s v="Vasquez"/>
    <d v="2021-06-03T00:00:00"/>
    <d v="2023-04-14T00:00:00"/>
    <n v="22"/>
    <x v="2"/>
    <s v="Production Technician II"/>
    <s v="Roy Mora"/>
    <s v="belen.vasquez@bilearner.com"/>
    <s v="Terminated"/>
    <n v="0"/>
    <n v="1"/>
    <x v="0"/>
    <s v="Temporary"/>
    <m/>
    <x v="0"/>
    <x v="5"/>
    <s v="Splicing"/>
    <d v="1993-01-24T00:00:00"/>
    <n v="32"/>
    <s v="India"/>
    <s v="Mumbai Vikhroli"/>
    <s v="Splicer"/>
    <x v="0"/>
    <s v="Fully Meets"/>
    <x v="0"/>
    <n v="87600"/>
  </r>
  <r>
    <n v="2950"/>
    <s v="Charlize"/>
    <s v="Rocha"/>
    <d v="2018-09-14T00:00:00"/>
    <d v="2019-01-04T00:00:00"/>
    <n v="3"/>
    <x v="4"/>
    <s v="Production Technician II"/>
    <s v="James Chapman"/>
    <s v="charlize.rocha@bilearner.com"/>
    <s v="Terminated"/>
    <n v="0"/>
    <n v="1"/>
    <x v="2"/>
    <s v="Temporary"/>
    <s v="Performance Issue"/>
    <x v="2"/>
    <x v="1"/>
    <s v="People Services"/>
    <d v="1995-06-13T00:00:00"/>
    <n v="30"/>
    <s v="India"/>
    <s v="Mumbai Vikhroli"/>
    <s v="Manager"/>
    <x v="0"/>
    <s v="Needs Improvement"/>
    <x v="0"/>
    <n v="137532"/>
  </r>
  <r>
    <n v="2951"/>
    <s v="Aleena"/>
    <s v="David"/>
    <d v="2019-05-26T00:00:00"/>
    <m/>
    <n v="76"/>
    <x v="0"/>
    <s v="Production Technician II"/>
    <s v="Louis Griffith"/>
    <s v="aleena.david@bilearner.com"/>
    <s v="Active"/>
    <n v="1"/>
    <n v="0"/>
    <x v="1"/>
    <s v="Part-Time"/>
    <m/>
    <x v="0"/>
    <x v="5"/>
    <s v="General - Con"/>
    <d v="1992-04-03T00:00:00"/>
    <n v="33"/>
    <s v="Hong Kong"/>
    <s v="Hong Kong"/>
    <s v="Foreman"/>
    <x v="0"/>
    <s v="Fully Meets"/>
    <x v="2"/>
    <n v="515858.4"/>
  </r>
  <r>
    <n v="2952"/>
    <s v="Bridger"/>
    <s v="Alvarado"/>
    <d v="2019-07-05T00:00:00"/>
    <m/>
    <n v="75"/>
    <x v="0"/>
    <s v="Production Technician II"/>
    <s v="Michael Powell"/>
    <s v="bridger.alvarado@bilearner.com"/>
    <s v="Active"/>
    <n v="1"/>
    <n v="0"/>
    <x v="0"/>
    <s v="Full-Time"/>
    <m/>
    <x v="0"/>
    <x v="5"/>
    <s v="General - Eng"/>
    <d v="1992-04-06T00:00:00"/>
    <n v="33"/>
    <s v="India"/>
    <s v="Indore"/>
    <s v="Technician"/>
    <x v="0"/>
    <s v="Fully Meets"/>
    <x v="0"/>
    <n v="87360"/>
  </r>
  <r>
    <n v="2953"/>
    <s v="Cannon"/>
    <s v="Morgan"/>
    <d v="2019-11-05T00:00:00"/>
    <m/>
    <n v="71"/>
    <x v="0"/>
    <s v="Production Technician I"/>
    <s v="Nicole Henderson"/>
    <s v="cannon.morgan@bilearner.com"/>
    <s v="Active"/>
    <n v="1"/>
    <n v="0"/>
    <x v="1"/>
    <s v="Full-Time"/>
    <m/>
    <x v="0"/>
    <x v="5"/>
    <s v="Field Operations"/>
    <d v="1996-12-12T00:00:00"/>
    <n v="28"/>
    <s v="China"/>
    <s v="Shanghai"/>
    <s v="Technician"/>
    <x v="1"/>
    <s v="Fully Meets"/>
    <x v="3"/>
    <n v="213289.2"/>
  </r>
  <r>
    <n v="2954"/>
    <s v="Weston"/>
    <s v="Ramsey"/>
    <d v="2019-07-22T00:00:00"/>
    <d v="2021-10-18T00:00:00"/>
    <n v="26"/>
    <x v="1"/>
    <s v="Production Technician I"/>
    <s v="Ryan Larson"/>
    <s v="weston.ramsey@bilearner.com"/>
    <s v="Active"/>
    <n v="1"/>
    <n v="0"/>
    <x v="2"/>
    <s v="Part-Time"/>
    <m/>
    <x v="0"/>
    <x v="5"/>
    <s v="Field Operations"/>
    <d v="1991-05-20T00:00:00"/>
    <n v="34"/>
    <s v="Malaysia"/>
    <s v="Johor"/>
    <s v="Coordinator"/>
    <x v="0"/>
    <s v="Fully Meets"/>
    <x v="2"/>
    <n v="92400"/>
  </r>
  <r>
    <n v="2955"/>
    <s v="Adison"/>
    <s v="Ray"/>
    <d v="2020-09-21T00:00:00"/>
    <d v="2023-03-22T00:00:00"/>
    <n v="30"/>
    <x v="1"/>
    <s v="Production Technician I"/>
    <s v="Carly Rogers"/>
    <s v="adison.ray@bilearner.com"/>
    <s v="Active"/>
    <n v="1"/>
    <n v="0"/>
    <x v="1"/>
    <s v="Part-Time"/>
    <m/>
    <x v="0"/>
    <x v="5"/>
    <s v="General - Con"/>
    <d v="2002-06-11T00:00:00"/>
    <n v="23"/>
    <s v="India"/>
    <s v="Mumbai Vikhroli"/>
    <s v="Technician"/>
    <x v="1"/>
    <s v="Fully Meets"/>
    <x v="4"/>
    <n v="979908"/>
  </r>
  <r>
    <n v="2956"/>
    <s v="Aarav"/>
    <s v="Espinoza"/>
    <d v="2019-11-11T00:00:00"/>
    <m/>
    <n v="70"/>
    <x v="0"/>
    <s v="Production Technician I"/>
    <s v="David Ali"/>
    <s v="aarav.espinoza@bilearner.com"/>
    <s v="Active"/>
    <n v="1"/>
    <n v="0"/>
    <x v="2"/>
    <s v="Full-Time"/>
    <m/>
    <x v="0"/>
    <x v="5"/>
    <s v="Engineers"/>
    <d v="1992-06-08T00:00:00"/>
    <n v="33"/>
    <s v="Brazil"/>
    <s v="Sao Paulo"/>
    <s v="Project Manager"/>
    <x v="1"/>
    <s v="Fully Meets"/>
    <x v="2"/>
    <n v="72615"/>
  </r>
  <r>
    <n v="2957"/>
    <s v="Destiney"/>
    <s v="Barry"/>
    <d v="2021-02-08T00:00:00"/>
    <m/>
    <n v="55"/>
    <x v="1"/>
    <s v="Production Technician I"/>
    <s v="Katherine Blanchard"/>
    <s v="destiney.barry@bilearner.com"/>
    <s v="Active"/>
    <n v="1"/>
    <n v="0"/>
    <x v="2"/>
    <s v="Temporary"/>
    <m/>
    <x v="0"/>
    <x v="5"/>
    <s v="Field Operations"/>
    <d v="1981-12-15T00:00:00"/>
    <n v="43"/>
    <s v="Netherlands"/>
    <s v="Amsterdam"/>
    <s v="Foreman"/>
    <x v="1"/>
    <s v="Fully Meets"/>
    <x v="4"/>
    <n v="402709"/>
  </r>
  <r>
    <n v="2958"/>
    <s v="Ulises"/>
    <s v="Herring"/>
    <d v="2020-06-01T00:00:00"/>
    <m/>
    <n v="64"/>
    <x v="0"/>
    <s v="Production Technician I"/>
    <s v="Dennis Simpson"/>
    <s v="ulises.herring@bilearner.com"/>
    <s v="Active"/>
    <n v="1"/>
    <n v="0"/>
    <x v="0"/>
    <s v="Full-Time"/>
    <m/>
    <x v="0"/>
    <x v="1"/>
    <s v="People Services"/>
    <d v="1983-02-27T00:00:00"/>
    <n v="42"/>
    <s v="Cayman Islands"/>
    <s v="Cayman"/>
    <s v="Administration"/>
    <x v="1"/>
    <s v="Fully Meets"/>
    <x v="0"/>
    <n v="180200"/>
  </r>
  <r>
    <n v="2959"/>
    <s v="Marquis"/>
    <s v="Cardenas"/>
    <d v="2022-10-26T00:00:00"/>
    <d v="2022-11-01T00:00:00"/>
    <n v="0"/>
    <x v="4"/>
    <s v="Production Technician I"/>
    <s v="Mr. Justin Moore"/>
    <s v="marquis.cardenas@bilearner.com"/>
    <s v="Terminated"/>
    <n v="0"/>
    <n v="1"/>
    <x v="2"/>
    <s v="Temporary"/>
    <s v="Career Opportunity"/>
    <x v="1"/>
    <x v="5"/>
    <s v="Aerial"/>
    <d v="1991-04-19T00:00:00"/>
    <n v="34"/>
    <s v="Indonesia"/>
    <s v="Jakarta"/>
    <s v="Lineman"/>
    <x v="1"/>
    <s v="Fully Meets"/>
    <x v="2"/>
    <n v="205600"/>
  </r>
  <r>
    <n v="2960"/>
    <s v="Miya"/>
    <s v="Cruz"/>
    <d v="2019-02-12T00:00:00"/>
    <d v="2023-04-17T00:00:00"/>
    <n v="50"/>
    <x v="1"/>
    <s v="Production Technician I"/>
    <s v="Brett Davies"/>
    <s v="miya.cruz@bilearner.com"/>
    <s v="Active"/>
    <n v="1"/>
    <n v="0"/>
    <x v="1"/>
    <s v="Part-Time"/>
    <m/>
    <x v="0"/>
    <x v="5"/>
    <s v="General - Con"/>
    <d v="1995-03-15T00:00:00"/>
    <n v="30"/>
    <s v="India"/>
    <s v="Indore"/>
    <s v="Technician"/>
    <x v="0"/>
    <s v="Fully Meets"/>
    <x v="2"/>
    <n v="175000"/>
  </r>
  <r>
    <n v="2961"/>
    <s v="Erin"/>
    <s v="Floyd"/>
    <d v="2022-10-19T00:00:00"/>
    <d v="2023-07-22T00:00:00"/>
    <n v="9"/>
    <x v="3"/>
    <s v="Production Technician I"/>
    <s v="Susan Hahn"/>
    <s v="erin.floyd@bilearner.com"/>
    <s v="Active"/>
    <n v="1"/>
    <n v="0"/>
    <x v="1"/>
    <s v="Full-Time"/>
    <m/>
    <x v="0"/>
    <x v="5"/>
    <s v="Field Operations"/>
    <d v="1994-07-04T00:00:00"/>
    <n v="31"/>
    <s v="India"/>
    <s v="Mumbai Vikhroli"/>
    <s v="Laborer"/>
    <x v="0"/>
    <s v="Fully Meets"/>
    <x v="2"/>
    <n v="190800"/>
  </r>
  <r>
    <n v="2962"/>
    <s v="Gerald"/>
    <s v="Johnston"/>
    <d v="2019-12-12T00:00:00"/>
    <m/>
    <n v="69"/>
    <x v="0"/>
    <s v="Production Technician I"/>
    <s v="Olivia Cooper"/>
    <s v="gerald.johnston@bilearner.com"/>
    <s v="Active"/>
    <n v="1"/>
    <n v="0"/>
    <x v="1"/>
    <s v="Full-Time"/>
    <m/>
    <x v="0"/>
    <x v="5"/>
    <s v="Engineers"/>
    <d v="1989-09-25T00:00:00"/>
    <n v="36"/>
    <s v="United Kingdom"/>
    <s v="London"/>
    <s v="Technician"/>
    <x v="0"/>
    <s v="Fully Meets"/>
    <x v="4"/>
    <n v="250000"/>
  </r>
  <r>
    <n v="2963"/>
    <s v="Kendrick"/>
    <s v="Snyder"/>
    <d v="2021-11-29T00:00:00"/>
    <m/>
    <n v="46"/>
    <x v="1"/>
    <s v="Production Technician I"/>
    <s v="Dr. Victoria Perry"/>
    <s v="kendrick.snyder@bilearner.com"/>
    <s v="Active"/>
    <n v="1"/>
    <n v="0"/>
    <x v="1"/>
    <s v="Full-Time"/>
    <m/>
    <x v="0"/>
    <x v="5"/>
    <s v="Field Operations"/>
    <d v="1985-01-02T00:00:00"/>
    <n v="40"/>
    <s v="Japan"/>
    <s v="Tokyo"/>
    <s v="Driver"/>
    <x v="1"/>
    <s v="Fully Meets"/>
    <x v="2"/>
    <n v="180200"/>
  </r>
  <r>
    <n v="2964"/>
    <s v="Alyssa"/>
    <s v="Proctor"/>
    <d v="2021-05-15T00:00:00"/>
    <m/>
    <n v="52"/>
    <x v="1"/>
    <s v="Production Technician I"/>
    <s v="Elizabeth Fields"/>
    <s v="alyssa.proctor@bilearner.com"/>
    <s v="Active"/>
    <n v="1"/>
    <n v="0"/>
    <x v="2"/>
    <s v="Full-Time"/>
    <m/>
    <x v="0"/>
    <x v="5"/>
    <s v="Field Operations"/>
    <d v="1993-04-05T00:00:00"/>
    <n v="32"/>
    <s v="Luxembourg"/>
    <s v="Luxembourg"/>
    <s v="Driller"/>
    <x v="0"/>
    <s v="Fully Meets"/>
    <x v="2"/>
    <n v="137000"/>
  </r>
  <r>
    <n v="2965"/>
    <s v="Manuel"/>
    <s v="Stout"/>
    <d v="2023-01-27T00:00:00"/>
    <d v="2023-05-06T00:00:00"/>
    <n v="3"/>
    <x v="4"/>
    <s v="Production Technician I"/>
    <s v="Gabriella Wilson"/>
    <s v="manuel.stout@bilearner.com"/>
    <s v="Active"/>
    <n v="1"/>
    <n v="0"/>
    <x v="0"/>
    <s v="Temporary"/>
    <m/>
    <x v="0"/>
    <x v="5"/>
    <s v="Field Operations"/>
    <d v="1979-10-07T00:00:00"/>
    <n v="45"/>
    <s v="Luxembourg"/>
    <s v="Luxembourg"/>
    <s v="Driller"/>
    <x v="0"/>
    <s v="Fully Meets"/>
    <x v="4"/>
    <n v="143520"/>
  </r>
  <r>
    <n v="2966"/>
    <s v="Joanna"/>
    <s v="Bradley"/>
    <d v="2020-07-03T00:00:00"/>
    <d v="2023-07-02T00:00:00"/>
    <n v="35"/>
    <x v="1"/>
    <s v="Production Technician I"/>
    <s v="Eric Houston"/>
    <s v="joanna.bradley@bilearner.com"/>
    <s v="Active"/>
    <n v="1"/>
    <n v="0"/>
    <x v="1"/>
    <s v="Temporary"/>
    <m/>
    <x v="0"/>
    <x v="5"/>
    <s v="Aerial"/>
    <d v="1996-01-01T00:00:00"/>
    <n v="29"/>
    <s v="Ireland"/>
    <s v="Shannon"/>
    <s v="Laborer"/>
    <x v="1"/>
    <s v="Fully Meets"/>
    <x v="0"/>
    <n v="125000"/>
  </r>
  <r>
    <n v="2967"/>
    <s v="Sade"/>
    <s v="Smith"/>
    <d v="2022-12-26T00:00:00"/>
    <d v="2023-06-25T00:00:00"/>
    <n v="5"/>
    <x v="4"/>
    <s v="Production Technician I"/>
    <s v="Paul Gonzalez"/>
    <s v="sade.smith@bilearner.com"/>
    <s v="Active"/>
    <n v="1"/>
    <n v="0"/>
    <x v="1"/>
    <s v="Part-Time"/>
    <m/>
    <x v="0"/>
    <x v="5"/>
    <s v="Field Operations"/>
    <d v="1979-12-11T00:00:00"/>
    <n v="45"/>
    <s v="India"/>
    <s v="Mumbai Vikhroli"/>
    <s v="Administrator"/>
    <x v="0"/>
    <s v="Fully Meets"/>
    <x v="0"/>
    <n v="68666.66"/>
  </r>
  <r>
    <n v="2968"/>
    <s v="Lowan M"/>
    <s v="Biden"/>
    <d v="2018-12-23T00:00:00"/>
    <m/>
    <n v="81"/>
    <x v="0"/>
    <s v="Production Technician I"/>
    <s v="Taylor Grant"/>
    <s v="lowan m.biden@bilearner.com"/>
    <s v="Active"/>
    <n v="1"/>
    <n v="0"/>
    <x v="2"/>
    <s v="Temporary"/>
    <m/>
    <x v="0"/>
    <x v="5"/>
    <s v="General - Con"/>
    <d v="1991-04-29T00:00:00"/>
    <n v="34"/>
    <s v="India"/>
    <s v="Mumbai Andheri"/>
    <s v="Technician"/>
    <x v="0"/>
    <s v="Fully Meets"/>
    <x v="0"/>
    <n v="132300"/>
  </r>
  <r>
    <n v="2969"/>
    <s v="Lauren"/>
    <s v="Peters"/>
    <d v="2020-09-28T00:00:00"/>
    <d v="2021-10-16T00:00:00"/>
    <n v="12"/>
    <x v="2"/>
    <s v="Production Technician II"/>
    <s v="Alexandra Riley"/>
    <s v="lauren.peters@bilearner.com"/>
    <s v="Terminated"/>
    <n v="0"/>
    <n v="1"/>
    <x v="0"/>
    <s v="Part-Time"/>
    <s v="Early release of contract"/>
    <x v="2"/>
    <x v="5"/>
    <s v="General - Con"/>
    <d v="1989-05-19T00:00:00"/>
    <n v="36"/>
    <s v="China"/>
    <s v="Shanghai"/>
    <s v="Laborer"/>
    <x v="0"/>
    <s v="Fully Meets"/>
    <x v="2"/>
    <n v="125000"/>
  </r>
  <r>
    <n v="2970"/>
    <s v="Shenice"/>
    <s v="Gold"/>
    <d v="2020-09-16T00:00:00"/>
    <d v="2021-09-10T00:00:00"/>
    <n v="11"/>
    <x v="3"/>
    <s v="Production Technician I"/>
    <s v="Jennifer Munoz"/>
    <s v="shenice.gold@bilearner.com"/>
    <s v="Active"/>
    <n v="1"/>
    <n v="0"/>
    <x v="1"/>
    <s v="Temporary"/>
    <m/>
    <x v="0"/>
    <x v="5"/>
    <s v="General - Con"/>
    <d v="1989-08-05T00:00:00"/>
    <n v="36"/>
    <s v="China"/>
    <s v="Foshan"/>
    <s v="Clerk"/>
    <x v="0"/>
    <s v="Fully Meets"/>
    <x v="3"/>
    <n v="155150"/>
  </r>
  <r>
    <n v="2971"/>
    <s v="Brigit"/>
    <s v="McCarthy"/>
    <d v="2020-02-09T00:00:00"/>
    <d v="2021-03-14T00:00:00"/>
    <n v="13"/>
    <x v="2"/>
    <s v="Production Technician II"/>
    <s v="Ian Jenkins"/>
    <s v="brigit.mccarthy@bilearner.com"/>
    <s v="Active"/>
    <n v="1"/>
    <n v="0"/>
    <x v="0"/>
    <s v="Temporary"/>
    <m/>
    <x v="0"/>
    <x v="5"/>
    <s v="Aerial"/>
    <d v="2000-09-27T00:00:00"/>
    <n v="25"/>
    <s v="Brazil"/>
    <s v="Sao Paulo"/>
    <s v="Splicer"/>
    <x v="0"/>
    <s v="Fully Meets"/>
    <x v="4"/>
    <n v="100085"/>
  </r>
  <r>
    <n v="2972"/>
    <s v="Cherly"/>
    <s v="Robinson"/>
    <d v="2023-02-13T00:00:00"/>
    <m/>
    <n v="31"/>
    <x v="1"/>
    <s v="Production Technician I"/>
    <s v="Summer Figueroa"/>
    <s v="cherly.robinson@bilearner.com"/>
    <s v="Active"/>
    <n v="1"/>
    <n v="0"/>
    <x v="1"/>
    <s v="Part-Time"/>
    <m/>
    <x v="0"/>
    <x v="5"/>
    <s v="General - Con"/>
    <d v="1997-06-14T00:00:00"/>
    <n v="28"/>
    <s v="Malaysia"/>
    <s v="Kuala Lumpur"/>
    <s v="Laborer"/>
    <x v="0"/>
    <s v="Fully Meets"/>
    <x v="4"/>
    <n v="123000"/>
  </r>
  <r>
    <n v="2973"/>
    <s v="Jacquelyn"/>
    <s v="Williams"/>
    <d v="2019-12-01T00:00:00"/>
    <m/>
    <n v="70"/>
    <x v="0"/>
    <s v="Production Technician I"/>
    <s v="Julia Poole"/>
    <s v="jacquelyn.williams@bilearner.com"/>
    <s v="Active"/>
    <n v="1"/>
    <n v="0"/>
    <x v="2"/>
    <s v="Part-Time"/>
    <m/>
    <x v="0"/>
    <x v="5"/>
    <s v="General - Con"/>
    <d v="1989-07-16T00:00:00"/>
    <n v="36"/>
    <s v="Malaysia"/>
    <s v="Kuala Lumpur"/>
    <s v="Flagger"/>
    <x v="0"/>
    <s v="Fully Meets"/>
    <x v="3"/>
    <n v="40000"/>
  </r>
  <r>
    <n v="2974"/>
    <s v="Kayla"/>
    <s v="Peterson"/>
    <d v="2022-11-04T00:00:00"/>
    <m/>
    <n v="35"/>
    <x v="1"/>
    <s v="Production Technician I"/>
    <s v="Dawn Soto"/>
    <s v="kayla.peterson@bilearner.com"/>
    <s v="Active"/>
    <n v="1"/>
    <n v="0"/>
    <x v="1"/>
    <s v="Part-Time"/>
    <m/>
    <x v="0"/>
    <x v="5"/>
    <s v="Field Operations"/>
    <d v="1990-03-28T00:00:00"/>
    <n v="35"/>
    <s v="Malaysia"/>
    <s v="Kuala Lumpur"/>
    <s v="Laborer"/>
    <x v="0"/>
    <s v="Fully Meets"/>
    <x v="3"/>
    <n v="142608"/>
  </r>
  <r>
    <n v="2975"/>
    <s v="Bradley J"/>
    <s v="Knapp"/>
    <d v="2021-04-14T00:00:00"/>
    <d v="2022-06-22T00:00:00"/>
    <n v="14"/>
    <x v="2"/>
    <s v="Production Technician I"/>
    <s v="Kayla Reyes"/>
    <s v="bradley j.knapp@bilearner.com"/>
    <s v="Active"/>
    <n v="1"/>
    <n v="0"/>
    <x v="1"/>
    <s v="Temporary"/>
    <m/>
    <x v="0"/>
    <x v="5"/>
    <s v="Billable Consultants"/>
    <d v="1991-01-20T00:00:00"/>
    <n v="34"/>
    <s v="India"/>
    <s v="Mumbai Vikhroli"/>
    <s v="Engineer"/>
    <x v="1"/>
    <s v="Fully Meets"/>
    <x v="0"/>
    <n v="82560"/>
  </r>
  <r>
    <n v="2976"/>
    <s v="Richard"/>
    <s v="Newman"/>
    <d v="2021-08-13T00:00:00"/>
    <d v="2021-10-12T00:00:00"/>
    <n v="1"/>
    <x v="4"/>
    <s v="Production Technician I"/>
    <s v="Jesse Bell"/>
    <s v="richard.newman@bilearner.com"/>
    <s v="Terminated"/>
    <n v="0"/>
    <n v="1"/>
    <x v="1"/>
    <s v="Temporary"/>
    <m/>
    <x v="0"/>
    <x v="5"/>
    <s v="Field Operations"/>
    <d v="1992-07-05T00:00:00"/>
    <n v="33"/>
    <s v="India"/>
    <s v="Mumbai Vikhroli"/>
    <s v="Laborer"/>
    <x v="1"/>
    <s v="Fully Meets"/>
    <x v="4"/>
    <n v="108069"/>
  </r>
  <r>
    <n v="2977"/>
    <s v="Benjamin"/>
    <s v="Burkett"/>
    <d v="2020-08-28T00:00:00"/>
    <m/>
    <n v="61"/>
    <x v="0"/>
    <s v="Production Technician II"/>
    <s v="Phillip Hoffman"/>
    <s v="benjamin.burkett@bilearner.com"/>
    <s v="Active"/>
    <n v="1"/>
    <n v="0"/>
    <x v="2"/>
    <s v="Temporary"/>
    <m/>
    <x v="0"/>
    <x v="5"/>
    <s v="Yard (Material Handling)"/>
    <d v="1994-08-03T00:00:00"/>
    <n v="31"/>
    <s v="China"/>
    <s v="Shanghai"/>
    <s v="Supervisor"/>
    <x v="1"/>
    <s v="Fully Meets"/>
    <x v="2"/>
    <n v="112968"/>
  </r>
  <r>
    <n v="2978"/>
    <s v="Sam"/>
    <s v="Athwal"/>
    <d v="2022-08-16T00:00:00"/>
    <m/>
    <n v="37"/>
    <x v="1"/>
    <s v="Production Technician I"/>
    <s v="Jeremy Taylor"/>
    <s v="sam.athwal@bilearner.com"/>
    <s v="Active"/>
    <n v="1"/>
    <n v="0"/>
    <x v="1"/>
    <s v="Part-Time"/>
    <m/>
    <x v="0"/>
    <x v="5"/>
    <s v="Yard (Material Handling)"/>
    <d v="1983-12-01T00:00:00"/>
    <n v="41"/>
    <s v="India"/>
    <s v="Mumbai Vikhroli"/>
    <s v="Supervisor"/>
    <x v="1"/>
    <s v="Fully Meets"/>
    <x v="0"/>
    <n v="91200"/>
  </r>
  <r>
    <n v="2979"/>
    <s v="Lauren"/>
    <s v="Mahoney"/>
    <d v="2022-02-26T00:00:00"/>
    <m/>
    <n v="43"/>
    <x v="1"/>
    <s v="Production Technician I"/>
    <s v="Jeremy Lucas"/>
    <s v="lauren.mahoney@bilearner.com"/>
    <s v="Active"/>
    <n v="1"/>
    <n v="0"/>
    <x v="1"/>
    <s v="Temporary"/>
    <m/>
    <x v="0"/>
    <x v="5"/>
    <s v="Field Operations"/>
    <d v="1995-12-13T00:00:00"/>
    <n v="29"/>
    <s v="India"/>
    <s v="Mumbai Vikhroli"/>
    <s v="Laborer"/>
    <x v="0"/>
    <s v="Fully Meets"/>
    <x v="2"/>
    <n v="105000"/>
  </r>
  <r>
    <n v="2980"/>
    <s v="Theresa"/>
    <s v="Tinto"/>
    <d v="2019-12-30T00:00:00"/>
    <m/>
    <n v="69"/>
    <x v="0"/>
    <s v="Production Technician I"/>
    <s v="Donna Mills"/>
    <s v="theresa.tinto@bilearner.com"/>
    <s v="Active"/>
    <n v="1"/>
    <n v="0"/>
    <x v="2"/>
    <s v="Temporary"/>
    <m/>
    <x v="0"/>
    <x v="5"/>
    <s v="General - Con"/>
    <d v="1990-06-11T00:00:00"/>
    <n v="35"/>
    <s v="India"/>
    <s v="Mumbai Vikhroli"/>
    <s v="Technician"/>
    <x v="0"/>
    <s v="Fully Meets"/>
    <x v="2"/>
    <n v="943800"/>
  </r>
  <r>
    <n v="2981"/>
    <s v="Caroline"/>
    <s v="Cierpiszewski"/>
    <d v="2022-07-23T00:00:00"/>
    <d v="2023-03-06T00:00:00"/>
    <n v="7"/>
    <x v="3"/>
    <s v="Production Technician I"/>
    <s v="Travis Andrade"/>
    <s v="caroline.cierpiszewski@bilearner.com"/>
    <s v="Active"/>
    <n v="1"/>
    <n v="0"/>
    <x v="2"/>
    <s v="Full-Time"/>
    <m/>
    <x v="0"/>
    <x v="5"/>
    <s v="Aerial"/>
    <d v="1997-10-20T00:00:00"/>
    <n v="27"/>
    <s v="China"/>
    <s v="Shanghai"/>
    <s v="Foreman"/>
    <x v="0"/>
    <s v="Fully Meets"/>
    <x v="4"/>
    <n v="690300"/>
  </r>
  <r>
    <n v="2982"/>
    <s v="Tanya"/>
    <s v="Foreman"/>
    <d v="2018-10-14T00:00:00"/>
    <m/>
    <n v="83"/>
    <x v="0"/>
    <s v="Production Technician II"/>
    <s v="Kathy Hart"/>
    <s v="tanya.foreman@bilearner.com"/>
    <s v="Active"/>
    <n v="1"/>
    <n v="0"/>
    <x v="1"/>
    <s v="Temporary"/>
    <m/>
    <x v="0"/>
    <x v="5"/>
    <s v="Field Operations"/>
    <d v="1990-07-22T00:00:00"/>
    <n v="35"/>
    <s v="Singapore"/>
    <s v="Singapore"/>
    <s v="Technician"/>
    <x v="0"/>
    <s v="Fully Meets"/>
    <x v="2"/>
    <n v="30010"/>
  </r>
  <r>
    <n v="2983"/>
    <s v="Roger"/>
    <s v="Walker"/>
    <d v="2021-02-20T00:00:00"/>
    <m/>
    <n v="55"/>
    <x v="1"/>
    <s v="Production Technician II"/>
    <s v="Jeremy Alexander"/>
    <s v="roger.walker@bilearner.com"/>
    <s v="Active"/>
    <n v="1"/>
    <n v="0"/>
    <x v="1"/>
    <s v="Temporary"/>
    <m/>
    <x v="0"/>
    <x v="5"/>
    <s v="Splicing"/>
    <d v="1996-08-13T00:00:00"/>
    <n v="29"/>
    <s v="Guernsey"/>
    <s v="Guernsey"/>
    <s v="Lineman"/>
    <x v="1"/>
    <s v="Fully Meets"/>
    <x v="2"/>
    <n v="47016"/>
  </r>
  <r>
    <n v="2984"/>
    <s v="Tayana"/>
    <s v="Jeannite"/>
    <d v="2020-03-28T00:00:00"/>
    <d v="2020-11-21T00:00:00"/>
    <n v="7"/>
    <x v="3"/>
    <s v="Production Technician II"/>
    <s v="Patricia Lowe"/>
    <s v="tayana.jeannite@bilearner.com"/>
    <s v="Active"/>
    <n v="1"/>
    <n v="0"/>
    <x v="0"/>
    <s v="Temporary"/>
    <m/>
    <x v="0"/>
    <x v="5"/>
    <s v="Engineers"/>
    <d v="1990-02-11T00:00:00"/>
    <n v="35"/>
    <s v="China"/>
    <s v="Foshan"/>
    <s v="Engineer"/>
    <x v="0"/>
    <s v="Fully Meets"/>
    <x v="3"/>
    <n v="84048"/>
  </r>
  <r>
    <n v="2985"/>
    <s v="Anthony"/>
    <s v="Heitzman"/>
    <d v="2019-02-05T00:00:00"/>
    <d v="2020-07-10T00:00:00"/>
    <n v="17"/>
    <x v="2"/>
    <s v="Production Technician I"/>
    <s v="Catherine Rodriguez"/>
    <s v="anthony.heitzman@bilearner.com"/>
    <s v="Active"/>
    <n v="1"/>
    <n v="0"/>
    <x v="0"/>
    <s v="Part-Time"/>
    <m/>
    <x v="0"/>
    <x v="5"/>
    <s v="General - Sga"/>
    <d v="1994-12-14T00:00:00"/>
    <n v="30"/>
    <s v="Mauritius"/>
    <s v="Mauritius"/>
    <s v="Supervisor"/>
    <x v="1"/>
    <s v="Fully Meets"/>
    <x v="4"/>
    <n v="128544"/>
  </r>
  <r>
    <n v="2986"/>
    <s v="Violeta"/>
    <s v="Ferreira"/>
    <d v="2023-04-19T00:00:00"/>
    <m/>
    <n v="29"/>
    <x v="1"/>
    <s v="Production Technician I"/>
    <s v="Melinda Davidson"/>
    <s v="violeta.ferreira@bilearner.com"/>
    <s v="Active"/>
    <n v="1"/>
    <n v="0"/>
    <x v="1"/>
    <s v="Temporary"/>
    <m/>
    <x v="0"/>
    <x v="5"/>
    <s v="General - Eng"/>
    <d v="1983-03-15T00:00:00"/>
    <n v="42"/>
    <s v="India"/>
    <s v="Indore"/>
    <s v="Coordinator"/>
    <x v="0"/>
    <s v="Fully Meets"/>
    <x v="4"/>
    <n v="92400"/>
  </r>
  <r>
    <n v="2987"/>
    <s v="Geoff"/>
    <s v="Dickinson"/>
    <d v="2020-09-24T00:00:00"/>
    <m/>
    <n v="60"/>
    <x v="0"/>
    <s v="Production Technician I"/>
    <s v="Nicholas Smith"/>
    <s v="geoff.dickinson@bilearner.com"/>
    <s v="Active"/>
    <n v="1"/>
    <n v="0"/>
    <x v="0"/>
    <s v="Full-Time"/>
    <m/>
    <x v="0"/>
    <x v="5"/>
    <s v="Shop (Fleet)"/>
    <d v="1976-04-12T00:00:00"/>
    <n v="49"/>
    <s v="Ireland"/>
    <s v="Dublin George’s Quay"/>
    <s v="Welder"/>
    <x v="1"/>
    <s v="Fully Meets"/>
    <x v="0"/>
    <n v="117995.29"/>
  </r>
  <r>
    <n v="2988"/>
    <s v="Justice"/>
    <s v="Gentry"/>
    <d v="2020-11-14T00:00:00"/>
    <d v="2023-01-15T00:00:00"/>
    <n v="26"/>
    <x v="1"/>
    <s v="Production Technician I"/>
    <s v="Monica Cochran"/>
    <s v="justice.gentry@bilearner.com"/>
    <s v="Active"/>
    <n v="1"/>
    <n v="0"/>
    <x v="1"/>
    <s v="Part-Time"/>
    <m/>
    <x v="0"/>
    <x v="5"/>
    <s v="General - Con"/>
    <d v="1963-10-24T00:00:00"/>
    <n v="61"/>
    <s v="Indonesia"/>
    <s v="Jakarta"/>
    <s v="Lineman"/>
    <x v="1"/>
    <s v="Fully Meets"/>
    <x v="4"/>
    <n v="392448"/>
  </r>
  <r>
    <n v="2989"/>
    <s v="Kason"/>
    <s v="Kramer"/>
    <d v="2021-09-16T00:00:00"/>
    <m/>
    <n v="48"/>
    <x v="1"/>
    <s v="Production Technician I"/>
    <s v="Brenda Duncan"/>
    <s v="kason.kramer@bilearner.com"/>
    <s v="Active"/>
    <n v="1"/>
    <n v="0"/>
    <x v="0"/>
    <s v="Temporary"/>
    <m/>
    <x v="0"/>
    <x v="5"/>
    <s v="Engineers"/>
    <d v="1981-09-17T00:00:00"/>
    <n v="44"/>
    <s v="Malaysia"/>
    <s v="Johor"/>
    <s v="Project Manager"/>
    <x v="0"/>
    <s v="Fully Meets"/>
    <x v="0"/>
    <n v="87072"/>
  </r>
  <r>
    <n v="2990"/>
    <s v="Alfredo"/>
    <s v="Perry"/>
    <d v="2019-04-21T00:00:00"/>
    <m/>
    <n v="77"/>
    <x v="0"/>
    <s v="Production Technician I"/>
    <s v="Wesley Pearson"/>
    <s v="alfredo.perry@bilearner.com"/>
    <s v="Active"/>
    <n v="1"/>
    <n v="0"/>
    <x v="1"/>
    <s v="Part-Time"/>
    <m/>
    <x v="0"/>
    <x v="5"/>
    <s v="General - Con"/>
    <d v="1991-06-05T00:00:00"/>
    <n v="34"/>
    <s v="India"/>
    <s v="Mumbai Vikhroli"/>
    <s v="Laborer"/>
    <x v="0"/>
    <s v="Fully Meets"/>
    <x v="2"/>
    <n v="108000"/>
  </r>
  <r>
    <n v="2991"/>
    <s v="Skyler"/>
    <s v="Drake"/>
    <d v="2020-03-13T00:00:00"/>
    <m/>
    <n v="66"/>
    <x v="0"/>
    <s v="Production Technician I"/>
    <s v="Daniel Rowe"/>
    <s v="skyler.drake@bilearner.com"/>
    <s v="Active"/>
    <n v="1"/>
    <n v="0"/>
    <x v="0"/>
    <s v="Full-Time"/>
    <m/>
    <x v="0"/>
    <x v="5"/>
    <s v="General - Con"/>
    <d v="1996-12-09T00:00:00"/>
    <n v="28"/>
    <s v="United Kingdom"/>
    <s v="Bristol Temple Back"/>
    <s v="Technician"/>
    <x v="0"/>
    <s v="Exceeds"/>
    <x v="2"/>
    <n v="885096"/>
  </r>
  <r>
    <n v="2992"/>
    <s v="Moshe"/>
    <s v="Copeland"/>
    <d v="2022-04-16T00:00:00"/>
    <d v="2023-04-20T00:00:00"/>
    <n v="12"/>
    <x v="2"/>
    <s v="Production Technician I"/>
    <s v="Brittney Stone"/>
    <s v="moshe.copeland@bilearner.com"/>
    <s v="Active"/>
    <n v="1"/>
    <n v="0"/>
    <x v="1"/>
    <s v="Part-Time"/>
    <m/>
    <x v="0"/>
    <x v="5"/>
    <s v="Field Operations"/>
    <d v="1986-03-13T00:00:00"/>
    <n v="39"/>
    <s v="Jersey"/>
    <s v="Jersey"/>
    <s v="Laborer"/>
    <x v="0"/>
    <s v="Fully Meets"/>
    <x v="0"/>
    <n v="76036"/>
  </r>
  <r>
    <n v="2993"/>
    <s v="Harley"/>
    <s v="Nunez"/>
    <d v="2019-03-18T00:00:00"/>
    <d v="2022-11-23T00:00:00"/>
    <n v="44"/>
    <x v="1"/>
    <s v="Production Technician I"/>
    <s v="Pamela Suarez"/>
    <s v="harley.nunez@bilearner.com"/>
    <s v="Active"/>
    <n v="1"/>
    <n v="0"/>
    <x v="1"/>
    <s v="Full-Time"/>
    <m/>
    <x v="0"/>
    <x v="5"/>
    <s v="General - Con"/>
    <d v="1990-11-25T00:00:00"/>
    <n v="34"/>
    <s v="India"/>
    <s v="Bangalore"/>
    <s v="Technician"/>
    <x v="1"/>
    <s v="Fully Meets"/>
    <x v="0"/>
    <n v="521736"/>
  </r>
  <r>
    <n v="2994"/>
    <s v="Sammy"/>
    <s v="Walter"/>
    <d v="2022-02-18T00:00:00"/>
    <m/>
    <n v="43"/>
    <x v="1"/>
    <s v="Production Technician I"/>
    <s v="Tiffany Smith"/>
    <s v="sammy.walter@bilearner.com"/>
    <s v="Active"/>
    <n v="1"/>
    <n v="0"/>
    <x v="2"/>
    <s v="Temporary"/>
    <m/>
    <x v="0"/>
    <x v="5"/>
    <s v="Engineers"/>
    <d v="1980-06-05T00:00:00"/>
    <n v="45"/>
    <s v="Luxembourg"/>
    <s v="Luxembourg"/>
    <s v="Engineer"/>
    <x v="1"/>
    <s v="Fully Meets"/>
    <x v="0"/>
    <n v="287883.59999999998"/>
  </r>
  <r>
    <n v="2995"/>
    <s v="Ronnie"/>
    <s v="Haas"/>
    <d v="2018-09-03T00:00:00"/>
    <d v="2018-11-29T00:00:00"/>
    <n v="2"/>
    <x v="4"/>
    <s v="Production Technician I"/>
    <s v="Jason Huber"/>
    <s v="ronnie.haas@bilearner.com"/>
    <s v="Active"/>
    <n v="1"/>
    <n v="0"/>
    <x v="1"/>
    <s v="Full-Time"/>
    <m/>
    <x v="0"/>
    <x v="5"/>
    <s v="General - Con"/>
    <d v="1991-09-04T00:00:00"/>
    <n v="34"/>
    <s v="Hong Kong"/>
    <s v="Hong Kong"/>
    <s v="Technician"/>
    <x v="1"/>
    <s v="Needs Improvement"/>
    <x v="0"/>
    <n v="389988"/>
  </r>
  <r>
    <n v="2996"/>
    <s v="Kira"/>
    <s v="Robertson"/>
    <d v="2022-06-15T00:00:00"/>
    <d v="2022-08-16T00:00:00"/>
    <n v="2"/>
    <x v="4"/>
    <s v="Production Technician I"/>
    <s v="Zachary Hill"/>
    <s v="kira.robertson@bilearner.com"/>
    <s v="Active"/>
    <n v="1"/>
    <n v="0"/>
    <x v="0"/>
    <s v="Temporary"/>
    <m/>
    <x v="0"/>
    <x v="5"/>
    <s v="General - Con"/>
    <d v="1990-09-02T00:00:00"/>
    <n v="35"/>
    <s v="India"/>
    <s v="Mumbai Vikhroli"/>
    <s v="Locator"/>
    <x v="0"/>
    <s v="Fully Meets"/>
    <x v="0"/>
    <n v="91200"/>
  </r>
  <r>
    <n v="2997"/>
    <s v="Jaqueline"/>
    <s v="Ford"/>
    <d v="2022-02-14T00:00:00"/>
    <m/>
    <n v="43"/>
    <x v="1"/>
    <s v="Production Technician I"/>
    <s v="Danny Young"/>
    <s v="jaqueline.ford@bilearner.com"/>
    <s v="Active"/>
    <n v="1"/>
    <n v="0"/>
    <x v="0"/>
    <s v="Part-Time"/>
    <m/>
    <x v="0"/>
    <x v="5"/>
    <s v="General - Con"/>
    <d v="1993-02-15T00:00:00"/>
    <n v="32"/>
    <s v="China"/>
    <s v="Shanghai"/>
    <s v="Operator"/>
    <x v="0"/>
    <s v="Fully Meets"/>
    <x v="2"/>
    <n v="78000"/>
  </r>
  <r>
    <n v="2998"/>
    <s v="Trace"/>
    <s v="Cherry"/>
    <d v="2023-07-09T00:00:00"/>
    <m/>
    <n v="26"/>
    <x v="1"/>
    <s v="Production Technician I"/>
    <s v="Kenneth Huff"/>
    <s v="trace.cherry@bilearner.com"/>
    <s v="Active"/>
    <n v="1"/>
    <n v="0"/>
    <x v="0"/>
    <s v="Part-Time"/>
    <m/>
    <x v="0"/>
    <x v="5"/>
    <s v="General - Con"/>
    <d v="1994-02-27T00:00:00"/>
    <n v="31"/>
    <s v="United Kingdom"/>
    <s v="Bristol Temple Back"/>
    <s v="Groundman"/>
    <x v="1"/>
    <s v="Needs Improvement"/>
    <x v="4"/>
    <n v="80339"/>
  </r>
  <r>
    <n v="2999"/>
    <s v="Travis"/>
    <s v="Cardenas"/>
    <d v="2018-10-28T00:00:00"/>
    <d v="2019-08-04T00:00:00"/>
    <n v="9"/>
    <x v="3"/>
    <s v="Production Technician I"/>
    <s v="Charles Brock"/>
    <s v="travis.cardenas@bilearner.com"/>
    <s v="Active"/>
    <n v="1"/>
    <n v="0"/>
    <x v="0"/>
    <s v="Part-Time"/>
    <m/>
    <x v="0"/>
    <x v="5"/>
    <s v="Field Operations"/>
    <d v="1979-09-08T00:00:00"/>
    <n v="46"/>
    <s v="China"/>
    <s v="Shanghai"/>
    <s v="Project Manager"/>
    <x v="1"/>
    <s v="Fully Meets"/>
    <x v="2"/>
    <n v="87906"/>
  </r>
  <r>
    <n v="3000"/>
    <s v="Reyna"/>
    <s v="Hicks"/>
    <d v="2022-07-09T00:00:00"/>
    <m/>
    <n v="38"/>
    <x v="1"/>
    <s v="Production Technician I"/>
    <s v="Lori Morton"/>
    <s v="reyna.hicks@bilearner.com"/>
    <s v="Active"/>
    <n v="1"/>
    <n v="0"/>
    <x v="0"/>
    <s v="Full-Time"/>
    <m/>
    <x v="0"/>
    <x v="5"/>
    <s v="Isp"/>
    <d v="1990-02-22T00:00:00"/>
    <n v="35"/>
    <s v="China"/>
    <s v="Foshan"/>
    <s v="Technician"/>
    <x v="1"/>
    <s v="Fully Meets"/>
    <x v="4"/>
    <n v="80000.05"/>
  </r>
  <r>
    <n v="3001"/>
    <s v="Trent"/>
    <s v="Sandoval"/>
    <d v="2018-09-27T00:00:00"/>
    <d v="2022-12-12T00:00:00"/>
    <n v="50"/>
    <x v="1"/>
    <s v="Production Technician I"/>
    <s v="Thomas Nguyen"/>
    <s v="trent.sandoval@bilearner.com"/>
    <s v="Active"/>
    <n v="1"/>
    <n v="0"/>
    <x v="1"/>
    <s v="Part-Time"/>
    <m/>
    <x v="0"/>
    <x v="5"/>
    <s v="General - Con"/>
    <d v="1976-11-15T00:00:00"/>
    <n v="48"/>
    <s v="Ireland"/>
    <s v="Shannon"/>
    <s v="Laborer"/>
    <x v="1"/>
    <s v="Fully Meets"/>
    <x v="3"/>
    <n v="494292"/>
  </r>
  <r>
    <n v="3002"/>
    <s v="Reginald"/>
    <s v="Dougherty"/>
    <d v="2020-10-27T00:00:00"/>
    <m/>
    <n v="59"/>
    <x v="1"/>
    <s v="Production Technician II"/>
    <s v="Miss Angel Elliott"/>
    <s v="reginald.dougherty@bilearner.com"/>
    <s v="Active"/>
    <n v="1"/>
    <n v="0"/>
    <x v="1"/>
    <s v="Part-Time"/>
    <m/>
    <x v="0"/>
    <x v="5"/>
    <s v="General - Con"/>
    <d v="1986-10-06T00:00:00"/>
    <n v="39"/>
    <s v="India"/>
    <s v="Bangalore"/>
    <s v="Laborer"/>
    <x v="0"/>
    <s v="Fully Meets"/>
    <x v="2"/>
    <n v="101530"/>
  </r>
  <r>
    <n v="3003"/>
    <s v="Paul"/>
    <s v="Greer"/>
    <d v="2021-10-01T00:00:00"/>
    <m/>
    <n v="48"/>
    <x v="1"/>
    <s v="Production Technician II"/>
    <s v="Dwayne Johnson"/>
    <s v="paul.greer@bilearner.com"/>
    <s v="Active"/>
    <n v="1"/>
    <n v="0"/>
    <x v="1"/>
    <s v="Part-Time"/>
    <m/>
    <x v="0"/>
    <x v="5"/>
    <s v="Field Operations"/>
    <d v="1972-08-05T00:00:00"/>
    <n v="53"/>
    <s v="United Kingdom"/>
    <s v="London"/>
    <s v="Groundman"/>
    <x v="0"/>
    <s v="Fully Meets"/>
    <x v="3"/>
    <n v="47916"/>
  </r>
  <r>
    <n v="3004"/>
    <s v="Tiara"/>
    <s v="Velez"/>
    <d v="2019-08-29T00:00:00"/>
    <d v="2022-06-19T00:00:00"/>
    <n v="33"/>
    <x v="1"/>
    <s v="Production Technician II"/>
    <s v="Lisa Walters"/>
    <s v="tiara.velez@bilearner.com"/>
    <s v="Active"/>
    <n v="1"/>
    <n v="0"/>
    <x v="1"/>
    <s v="Full-Time"/>
    <m/>
    <x v="0"/>
    <x v="5"/>
    <s v="General - Con"/>
    <d v="1972-12-22T00:00:00"/>
    <n v="52"/>
    <s v="India"/>
    <s v="Mumbai Vikhroli"/>
    <s v="Laborer"/>
    <x v="0"/>
    <s v="Fully Meets"/>
    <x v="3"/>
    <n v="647496"/>
  </r>
  <r>
    <n v="3005"/>
    <s v="Mareli"/>
    <s v="Wilson"/>
    <d v="2020-12-29T00:00:00"/>
    <m/>
    <n v="57"/>
    <x v="1"/>
    <s v="Production Technician II"/>
    <s v="Brandon Coleman"/>
    <s v="mareli.wilson@bilearner.com"/>
    <s v="Active"/>
    <n v="1"/>
    <n v="0"/>
    <x v="0"/>
    <s v="Part-Time"/>
    <m/>
    <x v="0"/>
    <x v="5"/>
    <s v="General - Con"/>
    <d v="1995-06-08T00:00:00"/>
    <n v="30"/>
    <s v="Poland"/>
    <s v="Warsaw"/>
    <s v="Technician"/>
    <x v="0"/>
    <s v="Fully Meets"/>
    <x v="2"/>
    <n v="423168"/>
  </r>
  <r>
    <n v="3006"/>
    <s v="Efrain"/>
    <s v="Underwood"/>
    <d v="2022-10-04T00:00:00"/>
    <m/>
    <n v="36"/>
    <x v="1"/>
    <s v="Production Technician II"/>
    <s v="Michael Smith"/>
    <s v="efrain.underwood@bilearner.com"/>
    <s v="Active"/>
    <n v="1"/>
    <n v="0"/>
    <x v="2"/>
    <s v="Full-Time"/>
    <m/>
    <x v="0"/>
    <x v="5"/>
    <s v="Field Operations"/>
    <d v="1981-06-03T00:00:00"/>
    <n v="44"/>
    <s v="India"/>
    <s v="Mumbai Vikhroli"/>
    <s v="Laborer"/>
    <x v="0"/>
    <s v="Fully Meets"/>
    <x v="4"/>
    <n v="838656"/>
  </r>
  <r>
    <n v="3007"/>
    <s v="Madeline"/>
    <s v="Powell"/>
    <d v="2019-03-21T00:00:00"/>
    <d v="2022-09-25T00:00:00"/>
    <n v="42"/>
    <x v="1"/>
    <s v="Production Technician II"/>
    <s v="Gabriela Boyd"/>
    <s v="madeline.powell@bilearner.com"/>
    <s v="Active"/>
    <n v="1"/>
    <n v="0"/>
    <x v="2"/>
    <s v="Full-Time"/>
    <m/>
    <x v="0"/>
    <x v="5"/>
    <s v="General - Con"/>
    <d v="1989-10-17T00:00:00"/>
    <n v="35"/>
    <s v="Poland"/>
    <s v="Warsaw"/>
    <s v="Technician"/>
    <x v="0"/>
    <s v="Fully Meets"/>
    <x v="2"/>
    <n v="51168"/>
  </r>
  <r>
    <n v="3008"/>
    <s v="Alfred"/>
    <s v="Goodman"/>
    <d v="2020-04-03T00:00:00"/>
    <d v="2021-12-27T00:00:00"/>
    <n v="20"/>
    <x v="2"/>
    <s v="Production Technician II"/>
    <s v="Kevin Robertson"/>
    <s v="alfred.goodman@bilearner.com"/>
    <s v="Active"/>
    <n v="1"/>
    <n v="0"/>
    <x v="1"/>
    <s v="Full-Time"/>
    <m/>
    <x v="0"/>
    <x v="5"/>
    <s v="General - Sga"/>
    <d v="1996-09-29T00:00:00"/>
    <n v="29"/>
    <s v="India"/>
    <s v="Mumbai Vikhroli"/>
    <s v="Construction Manager"/>
    <x v="0"/>
    <s v="Fully Meets"/>
    <x v="0"/>
    <n v="633312"/>
  </r>
  <r>
    <n v="3009"/>
    <s v="Aracely"/>
    <s v="Kelly"/>
    <d v="2019-06-02T00:00:00"/>
    <d v="2021-07-14T00:00:00"/>
    <n v="25"/>
    <x v="1"/>
    <s v="Production Technician I"/>
    <s v="Tony Moyer"/>
    <s v="aracely.kelly@bilearner.com"/>
    <s v="Active"/>
    <n v="1"/>
    <n v="0"/>
    <x v="2"/>
    <s v="Part-Time"/>
    <m/>
    <x v="0"/>
    <x v="5"/>
    <s v="Billable Consultants"/>
    <d v="1997-10-17T00:00:00"/>
    <n v="27"/>
    <s v="Germany"/>
    <s v="Cologne"/>
    <s v="Engineer"/>
    <x v="1"/>
    <s v="Fully Meets"/>
    <x v="2"/>
    <n v="159876"/>
  </r>
  <r>
    <n v="3010"/>
    <s v="Morgan"/>
    <s v="Velazquez"/>
    <d v="2019-05-31T00:00:00"/>
    <d v="2020-09-04T00:00:00"/>
    <n v="15"/>
    <x v="2"/>
    <s v="Production Technician I"/>
    <s v="Heidi Ruiz"/>
    <s v="morgan.velazquez@bilearner.com"/>
    <s v="Terminated"/>
    <n v="0"/>
    <n v="1"/>
    <x v="2"/>
    <s v="Temporary"/>
    <m/>
    <x v="0"/>
    <x v="5"/>
    <s v="General - Con"/>
    <d v="1994-08-04T00:00:00"/>
    <n v="31"/>
    <s v="Hong Kong"/>
    <s v="Hong Kong"/>
    <s v="Flagger"/>
    <x v="1"/>
    <s v="Fully Meets"/>
    <x v="4"/>
    <n v="248400"/>
  </r>
  <r>
    <n v="3011"/>
    <s v="Isla"/>
    <s v="Becker"/>
    <d v="2020-01-06T00:00:00"/>
    <d v="2020-05-04T00:00:00"/>
    <n v="3"/>
    <x v="4"/>
    <s v="Production Technician I"/>
    <s v="Valerie Gallagher"/>
    <s v="isla.becker@bilearner.com"/>
    <s v="Terminated"/>
    <n v="0"/>
    <n v="1"/>
    <x v="2"/>
    <s v="Full-Time"/>
    <m/>
    <x v="0"/>
    <x v="5"/>
    <s v="Engineers"/>
    <d v="1989-10-24T00:00:00"/>
    <n v="35"/>
    <s v="Poland"/>
    <s v="Lublin"/>
    <s v="Engineer"/>
    <x v="0"/>
    <s v="Fully Meets"/>
    <x v="3"/>
    <n v="660972"/>
  </r>
  <r>
    <n v="3012"/>
    <s v="Scott"/>
    <s v="Sanford"/>
    <d v="2018-08-19T00:00:00"/>
    <d v="2021-02-18T00:00:00"/>
    <n v="29"/>
    <x v="1"/>
    <s v="Production Technician I"/>
    <s v="Walter Sanchez"/>
    <s v="scott.sanford@bilearner.com"/>
    <s v="Terminated"/>
    <n v="0"/>
    <n v="1"/>
    <x v="0"/>
    <s v="Temporary"/>
    <m/>
    <x v="0"/>
    <x v="5"/>
    <s v="General - Sga"/>
    <d v="1992-10-15T00:00:00"/>
    <n v="32"/>
    <s v="Mauritius"/>
    <s v="Mauritius"/>
    <s v="Manager"/>
    <x v="0"/>
    <s v="Exceeds"/>
    <x v="4"/>
    <n v="65450"/>
  </r>
  <r>
    <n v="3013"/>
    <s v="Deja"/>
    <s v="Ritter"/>
    <d v="2019-05-18T00:00:00"/>
    <m/>
    <n v="76"/>
    <x v="0"/>
    <s v="Production Technician I"/>
    <s v="Misty Preston"/>
    <s v="deja.ritter@bilearner.com"/>
    <s v="Active"/>
    <n v="1"/>
    <n v="0"/>
    <x v="1"/>
    <s v="Full-Time"/>
    <m/>
    <x v="0"/>
    <x v="5"/>
    <s v="Splicing"/>
    <d v="1992-11-27T00:00:00"/>
    <n v="32"/>
    <s v="Bulgaria"/>
    <s v="Sofia"/>
    <s v="Splicer"/>
    <x v="0"/>
    <s v="PIP"/>
    <x v="4"/>
    <n v="715000"/>
  </r>
  <r>
    <n v="3014"/>
    <s v="Amelia"/>
    <s v="Gamble"/>
    <d v="2022-11-23T00:00:00"/>
    <d v="2022-12-09T00:00:00"/>
    <n v="0"/>
    <x v="4"/>
    <s v="Production Technician I"/>
    <s v="Danielle Long"/>
    <s v="amelia.gamble@bilearner.com"/>
    <s v="Active"/>
    <n v="1"/>
    <n v="0"/>
    <x v="0"/>
    <s v="Temporary"/>
    <m/>
    <x v="0"/>
    <x v="5"/>
    <s v="Field Operations"/>
    <d v="1998-02-02T00:00:00"/>
    <n v="27"/>
    <s v="China"/>
    <s v="Shanghai"/>
    <s v="Flagger"/>
    <x v="1"/>
    <s v="PIP"/>
    <x v="2"/>
    <n v="377401"/>
  </r>
  <r>
    <n v="3015"/>
    <s v="Pranav"/>
    <s v="Middleton"/>
    <d v="2020-12-02T00:00:00"/>
    <m/>
    <n v="58"/>
    <x v="1"/>
    <s v="Production Technician I"/>
    <s v="Michael Hendricks"/>
    <s v="pranav.middleton@bilearner.com"/>
    <s v="Active"/>
    <n v="1"/>
    <n v="0"/>
    <x v="2"/>
    <s v="Part-Time"/>
    <m/>
    <x v="0"/>
    <x v="5"/>
    <s v="General - Sga"/>
    <d v="1985-05-16T00:00:00"/>
    <n v="40"/>
    <s v="Malaysia"/>
    <s v="Johor"/>
    <s v="Clerk"/>
    <x v="1"/>
    <s v="PIP"/>
    <x v="2"/>
    <n v="635268"/>
  </r>
  <r>
    <n v="3016"/>
    <s v="Moshe"/>
    <s v="Hunter"/>
    <d v="2022-01-05T00:00:00"/>
    <m/>
    <n v="45"/>
    <x v="1"/>
    <s v="Production Technician I"/>
    <s v="Ashley Hill"/>
    <s v="moshe.hunter@bilearner.com"/>
    <s v="Active"/>
    <n v="1"/>
    <n v="0"/>
    <x v="2"/>
    <s v="Part-Time"/>
    <m/>
    <x v="0"/>
    <x v="0"/>
    <s v="Finance &amp; Accounting"/>
    <d v="1993-01-19T00:00:00"/>
    <n v="32"/>
    <s v="Jersey"/>
    <s v="Jersey"/>
    <s v="Accounting"/>
    <x v="1"/>
    <s v="PIP"/>
    <x v="0"/>
    <n v="537844.68999999994"/>
  </r>
  <r>
    <n v="3017"/>
    <s v="Arjun"/>
    <s v="Gibson"/>
    <d v="2023-04-16T00:00:00"/>
    <d v="2023-08-04T00:00:00"/>
    <n v="3"/>
    <x v="4"/>
    <s v="Production Technician I"/>
    <s v="Douglas Washington"/>
    <s v="arjun.gibson@bilearner.com"/>
    <s v="Active"/>
    <n v="1"/>
    <n v="0"/>
    <x v="1"/>
    <s v="Full-Time"/>
    <m/>
    <x v="0"/>
    <x v="5"/>
    <s v="Field Operations"/>
    <d v="1999-12-21T00:00:00"/>
    <n v="25"/>
    <s v="Ireland"/>
    <s v="Dublin George’s Quay"/>
    <s v="Laborer"/>
    <x v="0"/>
    <s v="PIP"/>
    <x v="3"/>
    <n v="87600"/>
  </r>
  <r>
    <n v="3018"/>
    <s v="Alaina"/>
    <s v="Jenkins"/>
    <d v="2020-10-10T00:00:00"/>
    <d v="2023-06-23T00:00:00"/>
    <n v="32"/>
    <x v="1"/>
    <s v="Production Technician I"/>
    <s v="John Jordan"/>
    <s v="alaina.jenkins@bilearner.com"/>
    <s v="Active"/>
    <n v="1"/>
    <n v="0"/>
    <x v="0"/>
    <s v="Part-Time"/>
    <m/>
    <x v="0"/>
    <x v="5"/>
    <s v="Project Management - Con"/>
    <d v="1974-11-25T00:00:00"/>
    <n v="50"/>
    <s v="India"/>
    <s v="Mumbai Vikhroli"/>
    <s v="Manager"/>
    <x v="0"/>
    <s v="PIP"/>
    <x v="2"/>
    <n v="84097"/>
  </r>
  <r>
    <n v="3019"/>
    <s v="Elyse"/>
    <s v="Morrow"/>
    <d v="2022-04-15T00:00:00"/>
    <d v="2023-07-04T00:00:00"/>
    <n v="14"/>
    <x v="2"/>
    <s v="Production Technician I"/>
    <s v="Thomas Humphrey"/>
    <s v="elyse.morrow@bilearner.com"/>
    <s v="Active"/>
    <n v="1"/>
    <n v="0"/>
    <x v="0"/>
    <s v="Full-Time"/>
    <m/>
    <x v="0"/>
    <x v="0"/>
    <s v="Finance &amp; Accounting"/>
    <d v="1995-03-12T00:00:00"/>
    <n v="30"/>
    <s v="China"/>
    <s v="Shanghai"/>
    <s v="Administrative"/>
    <x v="0"/>
    <s v="PIP"/>
    <x v="2"/>
    <n v="606492"/>
  </r>
  <r>
    <n v="3020"/>
    <s v="Lincoln"/>
    <s v="Brady"/>
    <d v="2023-07-25T00:00:00"/>
    <m/>
    <n v="26"/>
    <x v="1"/>
    <s v="Production Technician I"/>
    <s v="Paula Perez"/>
    <s v="lincoln.brady@bilearner.com"/>
    <s v="Active"/>
    <n v="1"/>
    <n v="0"/>
    <x v="2"/>
    <s v="Part-Time"/>
    <m/>
    <x v="0"/>
    <x v="5"/>
    <s v="General - Con"/>
    <d v="1977-11-29T00:00:00"/>
    <n v="47"/>
    <s v="United Kingdom"/>
    <s v="Bristol Temple Back"/>
    <s v="Technician"/>
    <x v="1"/>
    <s v="PIP"/>
    <x v="2"/>
    <n v="702000"/>
  </r>
  <r>
    <n v="3021"/>
    <s v="Allisson"/>
    <s v="Braun"/>
    <d v="2020-08-31T00:00:00"/>
    <m/>
    <n v="61"/>
    <x v="0"/>
    <s v="Production Technician I"/>
    <s v="Scott Torres"/>
    <s v="allisson.braun@bilearner.com"/>
    <s v="Active"/>
    <n v="1"/>
    <n v="0"/>
    <x v="0"/>
    <s v="Temporary"/>
    <m/>
    <x v="0"/>
    <x v="5"/>
    <s v="Wireline Construction"/>
    <d v="1966-01-01T00:00:00"/>
    <n v="59"/>
    <s v="Mauritius"/>
    <s v="Mauritius"/>
    <s v="Administrative"/>
    <x v="1"/>
    <s v="PIP"/>
    <x v="2"/>
    <n v="737688"/>
  </r>
  <r>
    <n v="3022"/>
    <s v="Leonel"/>
    <s v="Chang"/>
    <d v="2018-10-10T00:00:00"/>
    <d v="2020-05-17T00:00:00"/>
    <n v="19"/>
    <x v="2"/>
    <s v="Production Technician I"/>
    <s v="Miguel Rodgers"/>
    <s v="leonel.chang@bilearner.com"/>
    <s v="Active"/>
    <n v="1"/>
    <n v="0"/>
    <x v="1"/>
    <s v="Full-Time"/>
    <m/>
    <x v="0"/>
    <x v="5"/>
    <s v="Splicing"/>
    <d v="1997-09-30T00:00:00"/>
    <n v="28"/>
    <s v="Netherlands"/>
    <s v="Amsterdam"/>
    <s v="Laborer"/>
    <x v="1"/>
    <s v="PIP"/>
    <x v="4"/>
    <n v="226352.4"/>
  </r>
  <r>
    <n v="3023"/>
    <s v="Marshall"/>
    <s v="Lucas"/>
    <d v="2019-01-15T00:00:00"/>
    <d v="2021-04-03T00:00:00"/>
    <n v="26"/>
    <x v="1"/>
    <s v="Production Technician II"/>
    <s v="Grant Brooks"/>
    <s v="marshall.lucas@bilearner.com"/>
    <s v="Terminated"/>
    <n v="0"/>
    <n v="1"/>
    <x v="0"/>
    <s v="Part-Time"/>
    <s v="Contract Termination"/>
    <x v="2"/>
    <x v="5"/>
    <s v="General - Con"/>
    <d v="1976-12-04T00:00:00"/>
    <n v="48"/>
    <s v="Switzerland"/>
    <s v="Zurich"/>
    <s v="Technician"/>
    <x v="0"/>
    <s v="PIP"/>
    <x v="2"/>
    <n v="523668"/>
  </r>
  <r>
    <n v="3024"/>
    <s v="Haiden"/>
    <s v="Scott"/>
    <d v="2021-12-26T00:00:00"/>
    <m/>
    <n v="45"/>
    <x v="1"/>
    <s v="Production Technician II"/>
    <s v="Kristina Jackson"/>
    <s v="haiden.scott@bilearner.com"/>
    <s v="Active"/>
    <n v="1"/>
    <n v="0"/>
    <x v="0"/>
    <s v="Full-Time"/>
    <m/>
    <x v="0"/>
    <x v="5"/>
    <s v="Project Management - Con"/>
    <d v="1983-09-04T00:00:00"/>
    <n v="42"/>
    <s v="India"/>
    <s v="Mumbai Vikhroli"/>
    <s v="Supervisor"/>
    <x v="0"/>
    <s v="Fully Meets"/>
    <x v="2"/>
    <n v="624708"/>
  </r>
  <r>
    <n v="3025"/>
    <s v="Kyan"/>
    <s v="Miranda"/>
    <d v="2022-05-23T00:00:00"/>
    <m/>
    <n v="40"/>
    <x v="1"/>
    <s v="Production Technician II"/>
    <s v="Melissa Stuart"/>
    <s v="kyan.miranda@bilearner.com"/>
    <s v="Active"/>
    <n v="1"/>
    <n v="0"/>
    <x v="0"/>
    <s v="Temporary"/>
    <m/>
    <x v="0"/>
    <x v="5"/>
    <s v="Project Management - Con"/>
    <d v="1979-05-27T00:00:00"/>
    <n v="46"/>
    <s v="China"/>
    <s v="Shanghai"/>
    <s v="Technician"/>
    <x v="0"/>
    <s v="Fully Meets"/>
    <x v="4"/>
    <n v="257108.4"/>
  </r>
  <r>
    <n v="3026"/>
    <s v="Ayanna"/>
    <s v="Garrison"/>
    <d v="2022-08-23T00:00:00"/>
    <m/>
    <n v="37"/>
    <x v="1"/>
    <s v="Production Technician II"/>
    <s v="Deborah Lopez"/>
    <s v="ayanna.garrison@bilearner.com"/>
    <s v="Active"/>
    <n v="1"/>
    <n v="0"/>
    <x v="0"/>
    <s v="Part-Time"/>
    <m/>
    <x v="0"/>
    <x v="5"/>
    <s v="Project Management - Con"/>
    <d v="2001-04-28T00:00:00"/>
    <n v="24"/>
    <s v="India"/>
    <s v="Mumbai Vikhroli"/>
    <s v="Lineman"/>
    <x v="0"/>
    <s v="Fully Meets"/>
    <x v="2"/>
    <n v="207840"/>
  </r>
  <r>
    <n v="3027"/>
    <s v="Alan"/>
    <s v="Woods"/>
    <d v="2023-05-27T00:00:00"/>
    <d v="2023-07-28T00:00:00"/>
    <n v="2"/>
    <x v="4"/>
    <s v="Production Technician II"/>
    <s v="Erin George"/>
    <s v="alan.woods@bilearner.com"/>
    <s v="Active"/>
    <n v="1"/>
    <n v="0"/>
    <x v="2"/>
    <s v="Full-Time"/>
    <m/>
    <x v="0"/>
    <x v="5"/>
    <s v="General - Eng"/>
    <d v="1995-10-13T00:00:00"/>
    <n v="29"/>
    <s v="Ireland"/>
    <s v="Shannon"/>
    <s v="Administrative"/>
    <x v="0"/>
    <s v="Fully Meets"/>
    <x v="3"/>
    <n v="92400"/>
  </r>
  <r>
    <n v="3028"/>
    <s v="Teagan"/>
    <s v="Phelps"/>
    <d v="2018-08-10T00:00:00"/>
    <d v="2021-07-25T00:00:00"/>
    <n v="35"/>
    <x v="1"/>
    <s v="Production Technician II"/>
    <s v="Brian Green"/>
    <s v="teagan.phelps@bilearner.com"/>
    <s v="Terminated"/>
    <n v="0"/>
    <n v="1"/>
    <x v="0"/>
    <s v="Temporary"/>
    <s v="Early release of contract"/>
    <x v="2"/>
    <x v="5"/>
    <s v="Engineers"/>
    <d v="1975-10-11T00:00:00"/>
    <n v="49"/>
    <s v="Hong Kong"/>
    <s v="Hong Kong"/>
    <s v="Engineer"/>
    <x v="0"/>
    <s v="Fully Meets"/>
    <x v="2"/>
    <n v="346932"/>
  </r>
  <r>
    <n v="3029"/>
    <s v="Malachi"/>
    <s v="Burnett"/>
    <d v="2021-10-24T00:00:00"/>
    <d v="2023-02-03T00:00:00"/>
    <n v="15"/>
    <x v="2"/>
    <s v="Production Technician II"/>
    <s v="Tommy Lee"/>
    <s v="malachi.burnett@bilearner.com"/>
    <s v="Active"/>
    <n v="1"/>
    <n v="0"/>
    <x v="0"/>
    <s v="Full-Time"/>
    <m/>
    <x v="0"/>
    <x v="0"/>
    <s v="Finance &amp; Accounting"/>
    <d v="1978-03-23T00:00:00"/>
    <n v="47"/>
    <s v="India"/>
    <s v="Mumbai Vikhroli"/>
    <s v="Clerk"/>
    <x v="0"/>
    <s v="Fully Meets"/>
    <x v="0"/>
    <n v="137000"/>
  </r>
  <r>
    <n v="3030"/>
    <s v="Kadin"/>
    <s v="Mcdowell"/>
    <d v="2022-07-05T00:00:00"/>
    <d v="2023-01-03T00:00:00"/>
    <n v="5"/>
    <x v="4"/>
    <s v="Production Technician II"/>
    <s v="Kevin Davis"/>
    <s v="kadin.mcdowell@bilearner.com"/>
    <s v="Active"/>
    <n v="1"/>
    <n v="0"/>
    <x v="1"/>
    <s v="Part-Time"/>
    <m/>
    <x v="0"/>
    <x v="5"/>
    <s v="Wireline Construction"/>
    <d v="1988-01-28T00:00:00"/>
    <n v="37"/>
    <s v="China"/>
    <s v="Shanghai"/>
    <s v="Laborer"/>
    <x v="0"/>
    <s v="Fully Meets"/>
    <x v="4"/>
    <n v="88000"/>
  </r>
  <r>
    <n v="3031"/>
    <s v="Reed"/>
    <s v="Brandt"/>
    <d v="2022-01-22T00:00:00"/>
    <d v="2023-03-03T00:00:00"/>
    <n v="13"/>
    <x v="2"/>
    <s v="Production Technician I"/>
    <s v="Jamie Anderson"/>
    <s v="reed.brandt@bilearner.com"/>
    <s v="Active"/>
    <n v="1"/>
    <n v="0"/>
    <x v="0"/>
    <s v="Temporary"/>
    <m/>
    <x v="0"/>
    <x v="5"/>
    <s v="Project Management - Con"/>
    <d v="1976-03-21T00:00:00"/>
    <n v="49"/>
    <s v="Hong Kong"/>
    <s v="Hong Kong"/>
    <s v="Supervisor"/>
    <x v="1"/>
    <s v="Fully Meets"/>
    <x v="4"/>
    <n v="767952"/>
  </r>
  <r>
    <n v="3032"/>
    <s v="Cristofer"/>
    <s v="Schwartz"/>
    <d v="2023-03-27T00:00:00"/>
    <d v="2023-07-23T00:00:00"/>
    <n v="3"/>
    <x v="4"/>
    <s v="Production Technician I"/>
    <s v="Maria Hall"/>
    <s v="cristofer.schwartz@bilearner.com"/>
    <s v="Terminated"/>
    <n v="0"/>
    <n v="1"/>
    <x v="2"/>
    <s v="Full-Time"/>
    <m/>
    <x v="0"/>
    <x v="5"/>
    <s v="General - Con"/>
    <d v="1996-09-21T00:00:00"/>
    <n v="29"/>
    <s v="India"/>
    <s v="Mumbai Vikhroli"/>
    <s v="Supervisor"/>
    <x v="1"/>
    <s v="Fully Meets"/>
    <x v="2"/>
    <n v="549999.96"/>
  </r>
  <r>
    <n v="3033"/>
    <s v="Jaelynn"/>
    <s v="Salazar"/>
    <d v="2019-08-26T00:00:00"/>
    <d v="2022-03-09T00:00:00"/>
    <n v="30"/>
    <x v="1"/>
    <s v="Production Technician I"/>
    <s v="Bryan Clark"/>
    <s v="jaelynn.salazar@bilearner.com"/>
    <s v="Terminated"/>
    <n v="0"/>
    <n v="1"/>
    <x v="0"/>
    <s v="Part-Time"/>
    <m/>
    <x v="0"/>
    <x v="5"/>
    <s v="Engineers"/>
    <d v="1970-09-08T00:00:00"/>
    <n v="55"/>
    <s v="India"/>
    <s v="Mumbai Vikhroli"/>
    <s v="Field Project Manager"/>
    <x v="1"/>
    <s v="Fully Meets"/>
    <x v="2"/>
    <n v="40592"/>
  </r>
  <r>
    <n v="3034"/>
    <s v="Macie"/>
    <s v="Hayes"/>
    <d v="2021-10-16T00:00:00"/>
    <m/>
    <n v="47"/>
    <x v="1"/>
    <s v="Production Technician I"/>
    <s v="Brandy Rivera"/>
    <s v="macie.hayes@bilearner.com"/>
    <s v="Active"/>
    <n v="1"/>
    <n v="0"/>
    <x v="1"/>
    <s v="Temporary"/>
    <m/>
    <x v="0"/>
    <x v="5"/>
    <s v="Field Operations"/>
    <d v="1976-04-26T00:00:00"/>
    <n v="49"/>
    <s v="United Kingdom"/>
    <s v="Bristol Temple Back"/>
    <s v="Foreman"/>
    <x v="0"/>
    <s v="Fully Meets"/>
    <x v="2"/>
    <n v="749916"/>
  </r>
  <r>
    <n v="3035"/>
    <s v="Rodney"/>
    <s v="Snow"/>
    <d v="2019-06-14T00:00:00"/>
    <m/>
    <n v="75"/>
    <x v="0"/>
    <s v="Production Technician I"/>
    <s v="Kenneth Parker"/>
    <s v="rodney.snow@bilearner.com"/>
    <s v="Active"/>
    <n v="1"/>
    <n v="0"/>
    <x v="0"/>
    <s v="Temporary"/>
    <m/>
    <x v="0"/>
    <x v="5"/>
    <s v="Engineers"/>
    <d v="1958-06-29T00:00:00"/>
    <n v="67"/>
    <s v="Mauritius"/>
    <s v="Mauritius"/>
    <s v="Director"/>
    <x v="0"/>
    <s v="Fully Meets"/>
    <x v="4"/>
    <n v="687700"/>
  </r>
  <r>
    <n v="3036"/>
    <s v="Reece"/>
    <s v="Potts"/>
    <d v="2020-07-05T00:00:00"/>
    <m/>
    <n v="63"/>
    <x v="0"/>
    <s v="Production Technician I"/>
    <s v="Barbara Perkins"/>
    <s v="reece.potts@bilearner.com"/>
    <s v="Active"/>
    <n v="1"/>
    <n v="0"/>
    <x v="1"/>
    <s v="Temporary"/>
    <m/>
    <x v="0"/>
    <x v="3"/>
    <s v="Technology / It"/>
    <d v="1984-11-16T00:00:00"/>
    <n v="40"/>
    <s v="United Kingdom"/>
    <s v="Bristol Temple Back"/>
    <s v="Administrator"/>
    <x v="0"/>
    <s v="Fully Meets"/>
    <x v="2"/>
    <n v="744864"/>
  </r>
  <r>
    <n v="3037"/>
    <s v="Catalina"/>
    <s v="Eaton"/>
    <d v="2020-03-02T00:00:00"/>
    <m/>
    <n v="67"/>
    <x v="0"/>
    <s v="Production Technician I"/>
    <s v="Lindsey Martin"/>
    <s v="catalina.eaton@bilearner.com"/>
    <s v="Active"/>
    <n v="1"/>
    <n v="0"/>
    <x v="1"/>
    <s v="Full-Time"/>
    <m/>
    <x v="0"/>
    <x v="5"/>
    <s v="Field Operations"/>
    <d v="1979-08-10T00:00:00"/>
    <n v="46"/>
    <s v="India"/>
    <s v="Mumbai Vikhroli"/>
    <s v="Director"/>
    <x v="1"/>
    <s v="Fully Meets"/>
    <x v="0"/>
    <n v="48372"/>
  </r>
  <r>
    <n v="3038"/>
    <s v="Heidi"/>
    <s v="Manning"/>
    <d v="2020-11-11T00:00:00"/>
    <d v="2021-04-28T00:00:00"/>
    <n v="5"/>
    <x v="4"/>
    <s v="Production Technician I"/>
    <s v="David Stark"/>
    <s v="heidi.manning@bilearner.com"/>
    <s v="Active"/>
    <n v="1"/>
    <n v="0"/>
    <x v="2"/>
    <s v="Temporary"/>
    <m/>
    <x v="0"/>
    <x v="5"/>
    <s v="Field Operations"/>
    <d v="1986-05-26T00:00:00"/>
    <n v="39"/>
    <s v="China"/>
    <s v="Foshan"/>
    <s v="Laborer"/>
    <x v="1"/>
    <s v="Fully Meets"/>
    <x v="2"/>
    <n v="89004"/>
  </r>
  <r>
    <n v="3039"/>
    <s v="Marquis"/>
    <s v="Johns"/>
    <d v="2019-12-22T00:00:00"/>
    <m/>
    <n v="69"/>
    <x v="0"/>
    <s v="Production Technician I"/>
    <s v="Evan Hernandez"/>
    <s v="marquis.johns@bilearner.com"/>
    <s v="Active"/>
    <n v="1"/>
    <n v="0"/>
    <x v="0"/>
    <s v="Temporary"/>
    <m/>
    <x v="0"/>
    <x v="5"/>
    <s v="Project Management - Con"/>
    <d v="1971-03-04T00:00:00"/>
    <n v="54"/>
    <s v="India"/>
    <s v="Mumbai Vikhroli"/>
    <s v="Supervisor"/>
    <x v="0"/>
    <s v="Fully Meets"/>
    <x v="3"/>
    <n v="654036"/>
  </r>
  <r>
    <n v="3040"/>
    <s v="Areli"/>
    <s v="Torres"/>
    <d v="2020-12-14T00:00:00"/>
    <m/>
    <n v="57"/>
    <x v="1"/>
    <s v="Production Technician I"/>
    <s v="Caleb Floyd Jr."/>
    <s v="areli.torres@bilearner.com"/>
    <s v="Active"/>
    <n v="1"/>
    <n v="0"/>
    <x v="1"/>
    <s v="Full-Time"/>
    <m/>
    <x v="0"/>
    <x v="5"/>
    <s v="Field Operations"/>
    <d v="1990-06-19T00:00:00"/>
    <n v="35"/>
    <s v="Poland"/>
    <s v="Warsaw"/>
    <s v="Groundman"/>
    <x v="0"/>
    <s v="Fully Meets"/>
    <x v="3"/>
    <n v="52000"/>
  </r>
  <r>
    <n v="3041"/>
    <s v="Rey"/>
    <s v="Morton"/>
    <d v="2020-06-20T00:00:00"/>
    <m/>
    <n v="63"/>
    <x v="0"/>
    <s v="Production Technician I"/>
    <s v="Brandon Atkinson"/>
    <s v="rey.morton@bilearner.com"/>
    <s v="Active"/>
    <n v="1"/>
    <n v="0"/>
    <x v="0"/>
    <s v="Full-Time"/>
    <m/>
    <x v="0"/>
    <x v="5"/>
    <s v="General - Con"/>
    <d v="1979-12-16T00:00:00"/>
    <n v="45"/>
    <s v="China"/>
    <s v="Shanghai"/>
    <s v="Laborer"/>
    <x v="0"/>
    <s v="Fully Meets"/>
    <x v="2"/>
    <n v="760500"/>
  </r>
  <r>
    <n v="3042"/>
    <s v="Deven"/>
    <s v="Gillespie"/>
    <d v="2023-06-09T00:00:00"/>
    <d v="2023-07-12T00:00:00"/>
    <n v="1"/>
    <x v="4"/>
    <s v="Production Technician I"/>
    <s v="Alisha Ramirez"/>
    <s v="deven.gillespie@bilearner.com"/>
    <s v="Active"/>
    <n v="1"/>
    <n v="0"/>
    <x v="0"/>
    <s v="Temporary"/>
    <m/>
    <x v="0"/>
    <x v="5"/>
    <s v="Fielders"/>
    <d v="1997-10-01T00:00:00"/>
    <n v="28"/>
    <s v="Poland"/>
    <s v="Warsaw"/>
    <s v="Engineer"/>
    <x v="0"/>
    <s v="Exceeds"/>
    <x v="0"/>
    <n v="115116"/>
  </r>
  <r>
    <n v="3043"/>
    <s v="Rowan"/>
    <s v="Gilbert"/>
    <d v="2022-09-25T00:00:00"/>
    <m/>
    <n v="36"/>
    <x v="1"/>
    <s v="Production Technician I"/>
    <s v="Caroline Duffy"/>
    <s v="rowan.gilbert@bilearner.com"/>
    <s v="Active"/>
    <n v="1"/>
    <n v="0"/>
    <x v="0"/>
    <s v="Full-Time"/>
    <m/>
    <x v="0"/>
    <x v="5"/>
    <s v="Catv"/>
    <d v="1998-06-01T00:00:00"/>
    <n v="27"/>
    <s v="United Kingdom"/>
    <s v="London"/>
    <s v="Supervisor"/>
    <x v="1"/>
    <s v="Exceeds"/>
    <x v="2"/>
    <n v="524491.19999999995"/>
  </r>
  <r>
    <n v="3044"/>
    <s v="Cullen"/>
    <s v="Ruiz"/>
    <d v="2020-08-26T00:00:00"/>
    <d v="2020-12-30T00:00:00"/>
    <n v="4"/>
    <x v="4"/>
    <s v="Production Technician I"/>
    <s v="Charles Dean"/>
    <s v="cullen.ruiz@bilearner.com"/>
    <s v="Active"/>
    <n v="1"/>
    <n v="0"/>
    <x v="0"/>
    <s v="Part-Time"/>
    <m/>
    <x v="0"/>
    <x v="5"/>
    <s v="General - Con"/>
    <d v="1988-10-04T00:00:00"/>
    <n v="37"/>
    <s v="India"/>
    <s v="Mumbai Vikhroli"/>
    <s v="Laborer"/>
    <x v="1"/>
    <s v="Exceeds"/>
    <x v="2"/>
    <n v="163800"/>
  </r>
  <r>
    <n v="3045"/>
    <s v="Kamron"/>
    <s v="Goodwin"/>
    <d v="2019-08-28T00:00:00"/>
    <m/>
    <n v="73"/>
    <x v="0"/>
    <s v="Production Technician I"/>
    <s v="Nicholas Duncan"/>
    <s v="kamron.goodwin@bilearner.com"/>
    <s v="Active"/>
    <n v="1"/>
    <n v="0"/>
    <x v="1"/>
    <s v="Temporary"/>
    <m/>
    <x v="0"/>
    <x v="5"/>
    <s v="General - Eng"/>
    <d v="1993-01-07T00:00:00"/>
    <n v="32"/>
    <s v="China"/>
    <s v="Shanghai"/>
    <s v="Engineer"/>
    <x v="1"/>
    <s v="Exceeds"/>
    <x v="2"/>
    <n v="80700"/>
  </r>
  <r>
    <n v="3046"/>
    <s v="Claudia"/>
    <s v="Melton"/>
    <d v="2023-06-02T00:00:00"/>
    <d v="2023-07-09T00:00:00"/>
    <n v="1"/>
    <x v="4"/>
    <s v="Production Technician II"/>
    <s v="Anna Davidson"/>
    <s v="claudia.melton@bilearner.com"/>
    <s v="Terminated"/>
    <n v="0"/>
    <n v="1"/>
    <x v="2"/>
    <s v="Full-Time"/>
    <s v="Career Opportunity"/>
    <x v="1"/>
    <x v="5"/>
    <s v="Wireline Construction"/>
    <d v="1993-11-25T00:00:00"/>
    <n v="31"/>
    <s v="Malaysia"/>
    <s v="Johor"/>
    <s v="Supervisor"/>
    <x v="0"/>
    <s v="Exceeds"/>
    <x v="0"/>
    <n v="104400"/>
  </r>
  <r>
    <n v="3047"/>
    <s v="Francesca"/>
    <s v="Lowe"/>
    <d v="2018-09-12T00:00:00"/>
    <m/>
    <n v="84"/>
    <x v="0"/>
    <s v="Production Technician II"/>
    <s v="Micheal Merritt"/>
    <s v="francesca.lowe@bilearner.com"/>
    <s v="Active"/>
    <n v="1"/>
    <n v="0"/>
    <x v="1"/>
    <s v="Full-Time"/>
    <m/>
    <x v="0"/>
    <x v="5"/>
    <s v="Engineers"/>
    <d v="1999-10-18T00:00:00"/>
    <n v="25"/>
    <s v="Netherlands"/>
    <s v="Amsterdam"/>
    <s v="Administrative"/>
    <x v="0"/>
    <s v="Exceeds"/>
    <x v="3"/>
    <n v="422682"/>
  </r>
  <r>
    <n v="3048"/>
    <s v="Violet"/>
    <s v="Horn"/>
    <d v="2023-07-15T00:00:00"/>
    <m/>
    <n v="26"/>
    <x v="1"/>
    <s v="Production Technician II"/>
    <s v="Jeffrey Espinoza"/>
    <s v="violet.horn@bilearner.com"/>
    <s v="Active"/>
    <n v="1"/>
    <n v="0"/>
    <x v="0"/>
    <s v="Part-Time"/>
    <m/>
    <x v="0"/>
    <x v="5"/>
    <s v="Isp"/>
    <d v="1997-06-04T00:00:00"/>
    <n v="28"/>
    <s v="Netherlands"/>
    <s v="Amsterdam"/>
    <s v="Apprentice"/>
    <x v="0"/>
    <s v="Fully Meets"/>
    <x v="2"/>
    <n v="176800"/>
  </r>
  <r>
    <n v="3049"/>
    <s v="Carlie"/>
    <s v="Wagner"/>
    <d v="2023-07-02T00:00:00"/>
    <d v="2023-07-25T00:00:00"/>
    <n v="0"/>
    <x v="4"/>
    <s v="Production Technician II"/>
    <s v="Joshua Diaz"/>
    <s v="carlie.wagner@bilearner.com"/>
    <s v="Active"/>
    <n v="1"/>
    <n v="0"/>
    <x v="2"/>
    <s v="Temporary"/>
    <m/>
    <x v="0"/>
    <x v="5"/>
    <s v="General - Con"/>
    <d v="1983-02-20T00:00:00"/>
    <n v="42"/>
    <s v="Luxembourg"/>
    <s v="Luxembourg"/>
    <s v="Laborer"/>
    <x v="0"/>
    <s v="Fully Meets"/>
    <x v="0"/>
    <n v="233499.6"/>
  </r>
  <r>
    <n v="3050"/>
    <s v="Harmony"/>
    <s v="Pruitt"/>
    <d v="2020-02-10T00:00:00"/>
    <m/>
    <n v="67"/>
    <x v="0"/>
    <s v="Production Technician II"/>
    <s v="Joshua Hunt"/>
    <s v="harmony.pruitt@bilearner.com"/>
    <s v="Active"/>
    <n v="1"/>
    <n v="0"/>
    <x v="0"/>
    <s v="Full-Time"/>
    <m/>
    <x v="0"/>
    <x v="5"/>
    <s v="Splicing"/>
    <d v="1979-12-29T00:00:00"/>
    <n v="45"/>
    <s v="Japan"/>
    <s v="Tokyo"/>
    <s v="Splicer"/>
    <x v="0"/>
    <s v="Fully Meets"/>
    <x v="0"/>
    <n v="312133.2"/>
  </r>
  <r>
    <n v="3051"/>
    <s v="Briley"/>
    <s v="Huerta"/>
    <d v="2021-08-27T00:00:00"/>
    <d v="2022-05-01T00:00:00"/>
    <n v="8"/>
    <x v="3"/>
    <s v="Production Technician II"/>
    <s v="Alex Holt"/>
    <s v="briley.huerta@bilearner.com"/>
    <s v="Terminated"/>
    <n v="0"/>
    <n v="1"/>
    <x v="0"/>
    <s v="Temporary"/>
    <s v="Early release of contract"/>
    <x v="2"/>
    <x v="5"/>
    <s v="Underground"/>
    <d v="1978-10-23T00:00:00"/>
    <n v="46"/>
    <s v="Japan"/>
    <s v="Tokyo"/>
    <s v="Lineman"/>
    <x v="0"/>
    <s v="Fully Meets"/>
    <x v="3"/>
    <n v="64334"/>
  </r>
  <r>
    <n v="3052"/>
    <s v="Ean"/>
    <s v="Barajas"/>
    <d v="2020-01-25T00:00:00"/>
    <d v="2023-02-05T00:00:00"/>
    <n v="36"/>
    <x v="1"/>
    <s v="Production Technician II"/>
    <s v="Ralph Delgado"/>
    <s v="ean.barajas@bilearner.com"/>
    <s v="Active"/>
    <n v="1"/>
    <n v="0"/>
    <x v="1"/>
    <s v="Full-Time"/>
    <m/>
    <x v="0"/>
    <x v="5"/>
    <s v="General - Sga"/>
    <d v="1996-04-29T00:00:00"/>
    <n v="29"/>
    <s v="United States"/>
    <s v="New York"/>
    <s v="Project Coordinator"/>
    <x v="0"/>
    <s v="Fully Meets"/>
    <x v="3"/>
    <n v="108114.96"/>
  </r>
  <r>
    <n v="3053"/>
    <s v="Dayana"/>
    <s v="Gregory"/>
    <d v="2020-03-26T00:00:00"/>
    <d v="2021-10-08T00:00:00"/>
    <n v="18"/>
    <x v="2"/>
    <s v="Production Technician II"/>
    <s v="Rodney Burch"/>
    <s v="dayana.gregory@bilearner.com"/>
    <s v="Active"/>
    <n v="1"/>
    <n v="0"/>
    <x v="2"/>
    <s v="Full-Time"/>
    <m/>
    <x v="0"/>
    <x v="5"/>
    <s v="General - Con"/>
    <d v="1990-06-12T00:00:00"/>
    <n v="35"/>
    <s v="India"/>
    <s v="Bangalore"/>
    <s v="Lineman"/>
    <x v="0"/>
    <s v="Fully Meets"/>
    <x v="2"/>
    <n v="83160"/>
  </r>
  <r>
    <n v="3054"/>
    <s v="Zaniyah"/>
    <s v="Mccarthy"/>
    <d v="2020-10-23T00:00:00"/>
    <m/>
    <n v="59"/>
    <x v="1"/>
    <s v="Production Technician I"/>
    <s v="Joseph Norris"/>
    <s v="zaniyah.mccarthy@bilearner.com"/>
    <s v="Active"/>
    <n v="1"/>
    <n v="0"/>
    <x v="0"/>
    <s v="Full-Time"/>
    <m/>
    <x v="0"/>
    <x v="5"/>
    <s v="Field Operations"/>
    <d v="1987-10-03T00:00:00"/>
    <n v="38"/>
    <s v="Jersey"/>
    <s v="Jersey"/>
    <s v="Laborer"/>
    <x v="1"/>
    <s v="Fully Meets"/>
    <x v="4"/>
    <n v="610566.96"/>
  </r>
  <r>
    <n v="3055"/>
    <s v="Matthias"/>
    <s v="Simon"/>
    <d v="2020-12-27T00:00:00"/>
    <d v="2021-12-07T00:00:00"/>
    <n v="11"/>
    <x v="3"/>
    <s v="Production Technician I"/>
    <s v="Anthony Guerrero"/>
    <s v="matthias.simon@bilearner.com"/>
    <s v="Terminated"/>
    <n v="0"/>
    <n v="1"/>
    <x v="2"/>
    <s v="Part-Time"/>
    <m/>
    <x v="0"/>
    <x v="5"/>
    <s v="Field Operations"/>
    <d v="1987-10-03T00:00:00"/>
    <n v="38"/>
    <s v="Poland"/>
    <s v="Warsaw"/>
    <s v="Technician"/>
    <x v="1"/>
    <s v="Fully Meets"/>
    <x v="2"/>
    <n v="114000"/>
  </r>
  <r>
    <n v="3056"/>
    <s v="Lyric"/>
    <s v="Butler"/>
    <d v="2022-06-21T00:00:00"/>
    <m/>
    <n v="39"/>
    <x v="1"/>
    <s v="Production Technician I"/>
    <s v="Brittany Johnson"/>
    <s v="lyric.butler@bilearner.com"/>
    <s v="Active"/>
    <n v="1"/>
    <n v="0"/>
    <x v="2"/>
    <s v="Temporary"/>
    <m/>
    <x v="0"/>
    <x v="5"/>
    <s v="Wireless"/>
    <d v="2001-02-12T00:00:00"/>
    <n v="24"/>
    <s v="Malaysia"/>
    <s v="Johor"/>
    <s v="Manager"/>
    <x v="0"/>
    <s v="Fully Meets"/>
    <x v="3"/>
    <n v="420564"/>
  </r>
  <r>
    <n v="3057"/>
    <s v="Bridger"/>
    <s v="Duran"/>
    <d v="2022-11-09T00:00:00"/>
    <d v="2023-07-09T00:00:00"/>
    <n v="8"/>
    <x v="3"/>
    <s v="Production Technician I"/>
    <s v="Richard Contreras"/>
    <s v="bridger.duran@bilearner.com"/>
    <s v="Terminated"/>
    <n v="0"/>
    <n v="1"/>
    <x v="1"/>
    <s v="Temporary"/>
    <m/>
    <x v="0"/>
    <x v="5"/>
    <s v="General - Con"/>
    <d v="1998-02-14T00:00:00"/>
    <n v="27"/>
    <s v="Netherlands"/>
    <s v="Amsterdam"/>
    <s v="Laborer"/>
    <x v="0"/>
    <s v="Fully Meets"/>
    <x v="0"/>
    <n v="85200"/>
  </r>
  <r>
    <n v="3058"/>
    <s v="Amirah"/>
    <s v="Cline"/>
    <d v="2019-02-11T00:00:00"/>
    <d v="2020-07-30T00:00:00"/>
    <n v="17"/>
    <x v="2"/>
    <s v="Production Technician I"/>
    <s v="Shelia Goodwin"/>
    <s v="amirah.cline@bilearner.com"/>
    <s v="Terminated"/>
    <n v="0"/>
    <n v="1"/>
    <x v="2"/>
    <s v="Temporary"/>
    <m/>
    <x v="0"/>
    <x v="5"/>
    <s v="Yard (Material Handling)"/>
    <d v="1998-01-23T00:00:00"/>
    <n v="27"/>
    <s v="United States"/>
    <s v="Florida"/>
    <s v="Coordinator"/>
    <x v="1"/>
    <s v="Fully Meets"/>
    <x v="4"/>
    <n v="702000"/>
  </r>
  <r>
    <n v="3059"/>
    <s v="Izaiah"/>
    <s v="Gallagher"/>
    <d v="2021-03-28T00:00:00"/>
    <m/>
    <n v="54"/>
    <x v="1"/>
    <s v="Production Technician I"/>
    <s v="James Walker"/>
    <s v="izaiah.gallagher@bilearner.com"/>
    <s v="Active"/>
    <n v="1"/>
    <n v="0"/>
    <x v="2"/>
    <s v="Temporary"/>
    <m/>
    <x v="0"/>
    <x v="5"/>
    <s v="Project Management - Con"/>
    <d v="1998-08-17T00:00:00"/>
    <n v="27"/>
    <s v="India"/>
    <s v="Mumbai Vikhroli"/>
    <s v="Coordinator"/>
    <x v="0"/>
    <s v="Fully Meets"/>
    <x v="4"/>
    <n v="160608"/>
  </r>
  <r>
    <n v="3060"/>
    <s v="Marcelo"/>
    <s v="Galvan"/>
    <d v="2020-08-29T00:00:00"/>
    <m/>
    <n v="61"/>
    <x v="0"/>
    <s v="Production Technician I"/>
    <s v="Patrick Martinez"/>
    <s v="marcelo.galvan@bilearner.com"/>
    <s v="Active"/>
    <n v="1"/>
    <n v="0"/>
    <x v="2"/>
    <s v="Part-Time"/>
    <m/>
    <x v="0"/>
    <x v="5"/>
    <s v="Yard (Material Handling)"/>
    <d v="1999-11-01T00:00:00"/>
    <n v="25"/>
    <s v="Malaysia"/>
    <s v="Johor"/>
    <s v="Coordinator"/>
    <x v="1"/>
    <s v="Fully Meets"/>
    <x v="2"/>
    <n v="680664"/>
  </r>
  <r>
    <n v="3061"/>
    <s v="Kaylynn"/>
    <s v="Odom"/>
    <d v="2023-01-03T00:00:00"/>
    <d v="2023-08-05T00:00:00"/>
    <n v="7"/>
    <x v="3"/>
    <s v="Production Technician I"/>
    <s v="Brandon Hernandez"/>
    <s v="kaylynn.odom@bilearner.com"/>
    <s v="Active"/>
    <n v="1"/>
    <n v="0"/>
    <x v="2"/>
    <s v="Full-Time"/>
    <m/>
    <x v="0"/>
    <x v="5"/>
    <s v="Wireline Construction"/>
    <d v="1990-08-11T00:00:00"/>
    <n v="35"/>
    <s v="Mauritius"/>
    <s v="Mauritius"/>
    <s v="Foreman"/>
    <x v="1"/>
    <s v="Fully Meets"/>
    <x v="0"/>
    <n v="86112"/>
  </r>
  <r>
    <n v="3062"/>
    <s v="Oliver"/>
    <s v="Dalton"/>
    <d v="2022-11-28T00:00:00"/>
    <m/>
    <n v="34"/>
    <x v="1"/>
    <s v="Production Technician I"/>
    <s v="Courtney Poole"/>
    <s v="oliver.dalton@bilearner.com"/>
    <s v="Active"/>
    <n v="1"/>
    <n v="0"/>
    <x v="2"/>
    <s v="Temporary"/>
    <m/>
    <x v="0"/>
    <x v="5"/>
    <s v="General - Con"/>
    <d v="1995-09-01T00:00:00"/>
    <n v="30"/>
    <s v="India"/>
    <s v="Mumbai Vikhroli"/>
    <s v="Supervisor"/>
    <x v="0"/>
    <s v="Fully Meets"/>
    <x v="4"/>
    <n v="621768"/>
  </r>
  <r>
    <n v="3063"/>
    <s v="Patience"/>
    <s v="Henry"/>
    <d v="2021-12-22T00:00:00"/>
    <d v="2023-08-03T00:00:00"/>
    <n v="19"/>
    <x v="2"/>
    <s v="Production Technician I"/>
    <s v="Deborah Diaz"/>
    <s v="patience.henry@bilearner.com"/>
    <s v="Active"/>
    <n v="1"/>
    <n v="0"/>
    <x v="0"/>
    <s v="Part-Time"/>
    <m/>
    <x v="0"/>
    <x v="5"/>
    <s v="Field Operations"/>
    <d v="1966-11-18T00:00:00"/>
    <n v="58"/>
    <s v="India"/>
    <s v="Mumbai Andheri"/>
    <s v="Supervisor"/>
    <x v="0"/>
    <s v="Fully Meets"/>
    <x v="3"/>
    <n v="82557"/>
  </r>
  <r>
    <n v="3064"/>
    <s v="London"/>
    <s v="Pennington"/>
    <d v="2023-07-08T00:00:00"/>
    <m/>
    <n v="26"/>
    <x v="1"/>
    <s v="Production Technician I"/>
    <s v="Meagan Gaines"/>
    <s v="london.pennington@bilearner.com"/>
    <s v="Active"/>
    <n v="1"/>
    <n v="0"/>
    <x v="0"/>
    <s v="Full-Time"/>
    <m/>
    <x v="0"/>
    <x v="5"/>
    <s v="Field Operations"/>
    <d v="1990-05-27T00:00:00"/>
    <n v="35"/>
    <s v="Mauritius"/>
    <s v="Mauritius"/>
    <s v="Laborer"/>
    <x v="0"/>
    <s v="Fully Meets"/>
    <x v="0"/>
    <n v="72936"/>
  </r>
  <r>
    <n v="3065"/>
    <s v="Anna"/>
    <s v="Salazar"/>
    <d v="2021-04-21T00:00:00"/>
    <d v="2021-09-21T00:00:00"/>
    <n v="5"/>
    <x v="4"/>
    <s v="Production Technician I"/>
    <s v="Thomas Jackson"/>
    <s v="anna.salazar@bilearner.com"/>
    <s v="Active"/>
    <n v="1"/>
    <n v="0"/>
    <x v="2"/>
    <s v="Temporary"/>
    <m/>
    <x v="0"/>
    <x v="5"/>
    <s v="Field Operations"/>
    <d v="1990-01-07T00:00:00"/>
    <n v="35"/>
    <s v="Netherlands"/>
    <s v="Amsterdam"/>
    <s v="Tower Hand"/>
    <x v="0"/>
    <s v="Fully Meets"/>
    <x v="0"/>
    <n v="330854.40000000002"/>
  </r>
  <r>
    <n v="3066"/>
    <s v="Vicente"/>
    <s v="Davis"/>
    <d v="2022-07-28T00:00:00"/>
    <d v="2022-10-20T00:00:00"/>
    <n v="2"/>
    <x v="4"/>
    <s v="Production Technician I"/>
    <s v="Jamie Pope"/>
    <s v="vicente.davis@bilearner.com"/>
    <s v="Active"/>
    <n v="1"/>
    <n v="0"/>
    <x v="1"/>
    <s v="Full-Time"/>
    <m/>
    <x v="0"/>
    <x v="5"/>
    <s v="Field Operations"/>
    <d v="1990-08-16T00:00:00"/>
    <n v="35"/>
    <s v="Switzerland"/>
    <s v="Geneva"/>
    <s v="Operator"/>
    <x v="1"/>
    <s v="Fully Meets"/>
    <x v="4"/>
    <n v="86724"/>
  </r>
  <r>
    <n v="3067"/>
    <s v="Annabel"/>
    <s v="Lewis"/>
    <d v="2019-11-05T00:00:00"/>
    <m/>
    <n v="71"/>
    <x v="0"/>
    <s v="Production Technician I"/>
    <s v="Joseph Lane"/>
    <s v="annabel.lewis@bilearner.com"/>
    <s v="Active"/>
    <n v="1"/>
    <n v="0"/>
    <x v="2"/>
    <s v="Part-Time"/>
    <m/>
    <x v="0"/>
    <x v="5"/>
    <s v="Field Operations"/>
    <d v="1978-05-09T00:00:00"/>
    <n v="47"/>
    <s v="Luxembourg"/>
    <s v="Luxembourg"/>
    <s v="Technician"/>
    <x v="1"/>
    <s v="Fully Meets"/>
    <x v="0"/>
    <n v="772836"/>
  </r>
  <r>
    <n v="3068"/>
    <s v="Alana"/>
    <s v="Nunez"/>
    <d v="2022-05-22T00:00:00"/>
    <d v="2022-12-08T00:00:00"/>
    <n v="6"/>
    <x v="3"/>
    <s v="Production Technician I"/>
    <s v="Rose Johnson"/>
    <s v="alana.nunez@bilearner.com"/>
    <s v="Terminated"/>
    <n v="0"/>
    <n v="1"/>
    <x v="1"/>
    <s v="Temporary"/>
    <s v="Career Opportunity"/>
    <x v="1"/>
    <x v="0"/>
    <s v="Finance &amp; Accounting"/>
    <d v="1996-12-23T00:00:00"/>
    <n v="28"/>
    <s v="China"/>
    <s v="Foshan"/>
    <s v="Assistant"/>
    <x v="1"/>
    <s v="Fully Meets"/>
    <x v="3"/>
    <n v="465024"/>
  </r>
  <r>
    <n v="3069"/>
    <s v="Jaylen"/>
    <s v="Donaldson"/>
    <d v="2019-10-19T00:00:00"/>
    <d v="2021-12-03T00:00:00"/>
    <n v="25"/>
    <x v="1"/>
    <s v="Production Technician II"/>
    <s v="David Hicks"/>
    <s v="jaylen.donaldson@bilearner.com"/>
    <s v="Active"/>
    <n v="1"/>
    <n v="0"/>
    <x v="1"/>
    <s v="Temporary"/>
    <m/>
    <x v="0"/>
    <x v="5"/>
    <s v="General - Con"/>
    <d v="1982-10-11T00:00:00"/>
    <n v="42"/>
    <s v="India"/>
    <s v="Mumbai Vikhroli"/>
    <s v="Clerk"/>
    <x v="0"/>
    <s v="Fully Meets"/>
    <x v="0"/>
    <n v="99600"/>
  </r>
  <r>
    <n v="3070"/>
    <s v="Malakai"/>
    <s v="Shelton"/>
    <d v="2019-12-25T00:00:00"/>
    <d v="2021-07-24T00:00:00"/>
    <n v="18"/>
    <x v="2"/>
    <s v="Production Technician II"/>
    <s v="Geoffrey Curtis"/>
    <s v="malakai.shelton@bilearner.com"/>
    <s v="Active"/>
    <n v="1"/>
    <n v="0"/>
    <x v="1"/>
    <s v="Temporary"/>
    <m/>
    <x v="0"/>
    <x v="5"/>
    <s v="Wireline Construction"/>
    <d v="1985-08-24T00:00:00"/>
    <n v="40"/>
    <s v="China"/>
    <s v="Foshan"/>
    <s v="Laborer"/>
    <x v="0"/>
    <s v="Fully Meets"/>
    <x v="4"/>
    <n v="83650"/>
  </r>
  <r>
    <n v="3071"/>
    <s v="Erick"/>
    <s v="Wood"/>
    <d v="2022-11-04T00:00:00"/>
    <d v="2022-11-26T00:00:00"/>
    <n v="0"/>
    <x v="4"/>
    <s v="Production Technician II"/>
    <s v="Holly Miller"/>
    <s v="erick.wood@bilearner.com"/>
    <s v="Active"/>
    <n v="1"/>
    <n v="0"/>
    <x v="1"/>
    <s v="Part-Time"/>
    <m/>
    <x v="0"/>
    <x v="5"/>
    <s v="General - Con"/>
    <d v="1980-02-19T00:00:00"/>
    <n v="45"/>
    <s v="Singapore"/>
    <s v="Singapore"/>
    <s v="Lineman"/>
    <x v="0"/>
    <s v="Fully Meets"/>
    <x v="2"/>
    <n v="210513.6"/>
  </r>
  <r>
    <n v="3072"/>
    <s v="Daniel"/>
    <s v="Frye"/>
    <d v="2023-04-26T00:00:00"/>
    <d v="2023-05-30T00:00:00"/>
    <n v="1"/>
    <x v="4"/>
    <s v="Production Technician II"/>
    <s v="Ronald Shepherd DDS"/>
    <s v="daniel.frye@bilearner.com"/>
    <s v="Active"/>
    <n v="1"/>
    <n v="0"/>
    <x v="1"/>
    <s v="Part-Time"/>
    <m/>
    <x v="0"/>
    <x v="5"/>
    <s v="Wireless"/>
    <d v="1994-06-20T00:00:00"/>
    <n v="31"/>
    <s v="Poland"/>
    <s v="Warsaw"/>
    <s v="Foreman"/>
    <x v="0"/>
    <s v="Fully Meets"/>
    <x v="4"/>
    <n v="35000"/>
  </r>
  <r>
    <n v="3073"/>
    <s v="Jayvon"/>
    <s v="Simpson"/>
    <d v="2022-10-26T00:00:00"/>
    <d v="2023-05-16T00:00:00"/>
    <n v="6"/>
    <x v="3"/>
    <s v="Production Technician II"/>
    <s v="Jeremy Ray"/>
    <s v="jayvon.simpson@bilearner.com"/>
    <s v="Terminated"/>
    <n v="0"/>
    <n v="1"/>
    <x v="0"/>
    <s v="Part-Time"/>
    <s v="Contract Termination"/>
    <x v="2"/>
    <x v="5"/>
    <s v="General - Con"/>
    <d v="1979-05-31T00:00:00"/>
    <n v="46"/>
    <s v="India"/>
    <s v="Mumbai Vikhroli"/>
    <s v="Laborer"/>
    <x v="0"/>
    <s v="Fully Meets"/>
    <x v="0"/>
    <n v="79560"/>
  </r>
  <r>
    <n v="3074"/>
    <s v="Bryant"/>
    <s v="Singleton"/>
    <d v="2020-07-14T00:00:00"/>
    <d v="2022-06-27T00:00:00"/>
    <n v="23"/>
    <x v="2"/>
    <s v="Production Technician II"/>
    <s v="Barbara Clark"/>
    <s v="bryant.singleton@bilearner.com"/>
    <s v="Terminated"/>
    <n v="0"/>
    <n v="1"/>
    <x v="0"/>
    <s v="Full-Time"/>
    <s v="Early release of contract"/>
    <x v="2"/>
    <x v="5"/>
    <s v="Splicing"/>
    <d v="1997-09-22T00:00:00"/>
    <n v="28"/>
    <s v="India"/>
    <s v="Mumbai Vikhroli"/>
    <s v="Splicer"/>
    <x v="0"/>
    <s v="Fully Meets"/>
    <x v="4"/>
    <n v="43584"/>
  </r>
  <r>
    <n v="3075"/>
    <s v="Adam"/>
    <s v="Meza"/>
    <d v="2023-03-12T00:00:00"/>
    <m/>
    <n v="30"/>
    <x v="1"/>
    <s v="Production Technician II"/>
    <s v="Joshua Peters"/>
    <s v="adam.meza@bilearner.com"/>
    <s v="Active"/>
    <n v="1"/>
    <n v="0"/>
    <x v="1"/>
    <s v="Part-Time"/>
    <m/>
    <x v="0"/>
    <x v="5"/>
    <s v="Fielders"/>
    <d v="1982-09-09T00:00:00"/>
    <n v="43"/>
    <s v="United Kingdom"/>
    <s v="Reading"/>
    <s v="Engineer"/>
    <x v="0"/>
    <s v="Fully Meets"/>
    <x v="3"/>
    <n v="90012"/>
  </r>
  <r>
    <n v="3076"/>
    <s v="Omari"/>
    <s v="Keller"/>
    <d v="2023-04-26T00:00:00"/>
    <m/>
    <n v="29"/>
    <x v="1"/>
    <s v="Production Technician II"/>
    <s v="Daniel Smith"/>
    <s v="omari.keller@bilearner.com"/>
    <s v="Active"/>
    <n v="1"/>
    <n v="0"/>
    <x v="2"/>
    <s v="Full-Time"/>
    <m/>
    <x v="0"/>
    <x v="5"/>
    <s v="General - Con"/>
    <d v="1996-07-05T00:00:00"/>
    <n v="29"/>
    <s v="United Kingdom"/>
    <s v="Bristol Whitefrairs"/>
    <s v="Foreman"/>
    <x v="1"/>
    <s v="Fully Meets"/>
    <x v="3"/>
    <n v="65424"/>
  </r>
  <r>
    <n v="3077"/>
    <s v="Asher"/>
    <s v="Miles"/>
    <d v="2022-09-17T00:00:00"/>
    <d v="2023-06-12T00:00:00"/>
    <n v="8"/>
    <x v="3"/>
    <s v="Production Technician I"/>
    <s v="Audrey Hamilton"/>
    <s v="asher.miles@bilearner.com"/>
    <s v="Active"/>
    <n v="1"/>
    <n v="0"/>
    <x v="0"/>
    <s v="Temporary"/>
    <m/>
    <x v="0"/>
    <x v="5"/>
    <s v="General - Con"/>
    <d v="1987-05-07T00:00:00"/>
    <n v="38"/>
    <s v="India"/>
    <s v="Indore"/>
    <s v="Clerk"/>
    <x v="1"/>
    <s v="Fully Meets"/>
    <x v="4"/>
    <n v="498408"/>
  </r>
  <r>
    <n v="3078"/>
    <s v="Makaila"/>
    <s v="Baxter"/>
    <d v="2021-01-08T00:00:00"/>
    <d v="2023-04-01T00:00:00"/>
    <n v="26"/>
    <x v="1"/>
    <s v="Production Technician I"/>
    <s v="Aaron Andrews"/>
    <s v="makaila.baxter@bilearner.com"/>
    <s v="Active"/>
    <n v="1"/>
    <n v="0"/>
    <x v="0"/>
    <s v="Part-Time"/>
    <m/>
    <x v="0"/>
    <x v="5"/>
    <s v="General - Con"/>
    <d v="1994-11-18T00:00:00"/>
    <n v="30"/>
    <s v="Malaysia"/>
    <s v="Johor"/>
    <s v="Foreman"/>
    <x v="1"/>
    <s v="Fully Meets"/>
    <x v="4"/>
    <n v="78950"/>
  </r>
  <r>
    <n v="3079"/>
    <s v="Tommy"/>
    <s v="Carter"/>
    <d v="2020-12-18T00:00:00"/>
    <d v="2022-09-16T00:00:00"/>
    <n v="20"/>
    <x v="2"/>
    <s v="Production Technician I"/>
    <s v="David Moore"/>
    <s v="tommy.carter@bilearner.com"/>
    <s v="Terminated"/>
    <n v="0"/>
    <n v="1"/>
    <x v="2"/>
    <s v="Part-Time"/>
    <m/>
    <x v="0"/>
    <x v="5"/>
    <s v="Aerial"/>
    <d v="1984-12-08T00:00:00"/>
    <n v="40"/>
    <s v="Malaysia"/>
    <s v="Johor"/>
    <s v="Engineer"/>
    <x v="0"/>
    <s v="Fully Meets"/>
    <x v="0"/>
    <n v="85680"/>
  </r>
  <r>
    <n v="3080"/>
    <s v="Zavier"/>
    <s v="Reese"/>
    <d v="2020-09-12T00:00:00"/>
    <d v="2022-11-22T00:00:00"/>
    <n v="26"/>
    <x v="1"/>
    <s v="Production Technician I"/>
    <s v="Brittany Ray"/>
    <s v="zavier.reese@bilearner.com"/>
    <s v="Terminated"/>
    <n v="0"/>
    <n v="1"/>
    <x v="0"/>
    <s v="Part-Time"/>
    <m/>
    <x v="0"/>
    <x v="5"/>
    <s v="General - Con"/>
    <d v="1993-10-25T00:00:00"/>
    <n v="31"/>
    <s v="India"/>
    <s v="Mumbai Vikhroli"/>
    <s v="Lineman"/>
    <x v="0"/>
    <s v="Fully Meets"/>
    <x v="2"/>
    <n v="63600"/>
  </r>
  <r>
    <n v="3081"/>
    <s v="Colt"/>
    <s v="Kemp"/>
    <d v="2020-10-20T00:00:00"/>
    <m/>
    <n v="59"/>
    <x v="1"/>
    <s v="Production Technician I"/>
    <s v="Jonathan Jones"/>
    <s v="colt.kemp@bilearner.com"/>
    <s v="Active"/>
    <n v="1"/>
    <n v="0"/>
    <x v="2"/>
    <s v="Part-Time"/>
    <m/>
    <x v="0"/>
    <x v="0"/>
    <s v="Finance &amp; Accounting"/>
    <d v="1999-12-25T00:00:00"/>
    <n v="25"/>
    <s v="United States"/>
    <s v="Boston"/>
    <s v="Controller"/>
    <x v="1"/>
    <s v="Fully Meets"/>
    <x v="2"/>
    <n v="118800"/>
  </r>
  <r>
    <n v="3082"/>
    <s v="Marco"/>
    <s v="Robles"/>
    <d v="2022-11-18T00:00:00"/>
    <m/>
    <n v="34"/>
    <x v="1"/>
    <s v="Production Technician I"/>
    <s v="Brian Jennings"/>
    <s v="marco.robles@bilearner.com"/>
    <s v="Active"/>
    <n v="1"/>
    <n v="0"/>
    <x v="2"/>
    <s v="Part-Time"/>
    <m/>
    <x v="0"/>
    <x v="5"/>
    <s v="Field Operations"/>
    <d v="1964-02-25T00:00:00"/>
    <n v="61"/>
    <s v="India"/>
    <s v="Mumbai Vikhroli"/>
    <s v="Manager"/>
    <x v="0"/>
    <s v="Fully Meets"/>
    <x v="4"/>
    <n v="314834.40000000002"/>
  </r>
  <r>
    <n v="3083"/>
    <s v="Nick"/>
    <s v="Palmer"/>
    <d v="2023-01-14T00:00:00"/>
    <m/>
    <n v="32"/>
    <x v="1"/>
    <s v="Production Technician I"/>
    <s v="Sandra Reed"/>
    <s v="nick.palmer@bilearner.com"/>
    <s v="Active"/>
    <n v="1"/>
    <n v="0"/>
    <x v="0"/>
    <s v="Full-Time"/>
    <m/>
    <x v="0"/>
    <x v="5"/>
    <s v="Aerial"/>
    <d v="1899-12-31T00:00:00"/>
    <n v="125"/>
    <s v="Malaysia"/>
    <s v="Johor"/>
    <s v="Laborer"/>
    <x v="1"/>
    <s v="Fully Meets"/>
    <x v="2"/>
    <n v="109980"/>
  </r>
  <r>
    <n v="3084"/>
    <s v="Mekhi"/>
    <s v="Hopkins"/>
    <d v="2020-10-27T00:00:00"/>
    <d v="2022-06-08T00:00:00"/>
    <n v="19"/>
    <x v="2"/>
    <s v="Production Technician I"/>
    <s v="Erica Davis"/>
    <s v="mekhi.hopkins@bilearner.com"/>
    <s v="Active"/>
    <n v="1"/>
    <n v="0"/>
    <x v="2"/>
    <s v="Temporary"/>
    <m/>
    <x v="0"/>
    <x v="5"/>
    <s v="General - Con"/>
    <d v="1996-09-20T00:00:00"/>
    <n v="29"/>
    <s v="Hungary"/>
    <s v="Budapest"/>
    <s v="Clerk"/>
    <x v="1"/>
    <s v="Fully Meets"/>
    <x v="0"/>
    <n v="411264"/>
  </r>
  <r>
    <n v="3085"/>
    <s v="Eileen"/>
    <s v="Oneal"/>
    <d v="2020-08-29T00:00:00"/>
    <m/>
    <n v="61"/>
    <x v="0"/>
    <s v="Production Technician I"/>
    <s v="Sara Mckay"/>
    <s v="eileen.oneal@bilearner.com"/>
    <s v="Active"/>
    <n v="1"/>
    <n v="0"/>
    <x v="1"/>
    <s v="Full-Time"/>
    <m/>
    <x v="0"/>
    <x v="5"/>
    <s v="Field Operations"/>
    <d v="1990-09-19T00:00:00"/>
    <n v="35"/>
    <s v="India"/>
    <s v="Mumbai Andheri"/>
    <s v="Operator"/>
    <x v="0"/>
    <s v="Fully Meets"/>
    <x v="2"/>
    <n v="505596"/>
  </r>
  <r>
    <n v="3086"/>
    <s v="Alani"/>
    <s v="Cooley"/>
    <d v="2019-12-23T00:00:00"/>
    <d v="2023-08-05T00:00:00"/>
    <n v="43"/>
    <x v="1"/>
    <s v="Production Technician I"/>
    <s v="Julie Donovan"/>
    <s v="alani.cooley@bilearner.com"/>
    <s v="Active"/>
    <n v="1"/>
    <n v="0"/>
    <x v="2"/>
    <s v="Temporary"/>
    <m/>
    <x v="0"/>
    <x v="5"/>
    <s v="Aerial"/>
    <d v="1993-09-07T00:00:00"/>
    <n v="32"/>
    <s v="India"/>
    <s v="Indore"/>
    <s v="Foreman"/>
    <x v="0"/>
    <s v="Fully Meets"/>
    <x v="4"/>
    <n v="73294"/>
  </r>
  <r>
    <n v="3087"/>
    <s v="Corinne"/>
    <s v="Campos"/>
    <d v="2023-07-03T00:00:00"/>
    <m/>
    <n v="27"/>
    <x v="1"/>
    <s v="Production Technician I"/>
    <s v="Duane Kelly"/>
    <s v="corinne.campos@bilearner.com"/>
    <s v="Active"/>
    <n v="1"/>
    <n v="0"/>
    <x v="0"/>
    <s v="Part-Time"/>
    <m/>
    <x v="0"/>
    <x v="5"/>
    <s v="Project Management - Con"/>
    <d v="1999-02-25T00:00:00"/>
    <n v="26"/>
    <s v="Mauritius"/>
    <s v="Mauritius"/>
    <s v="Coordinator"/>
    <x v="0"/>
    <s v="Fully Meets"/>
    <x v="0"/>
    <n v="890028"/>
  </r>
  <r>
    <n v="3088"/>
    <s v="Heaven"/>
    <s v="Nelson"/>
    <d v="2022-09-26T00:00:00"/>
    <m/>
    <n v="36"/>
    <x v="1"/>
    <s v="Production Technician I"/>
    <s v="Amy Boyd"/>
    <s v="heaven.nelson@bilearner.com"/>
    <s v="Active"/>
    <n v="1"/>
    <n v="0"/>
    <x v="2"/>
    <s v="Part-Time"/>
    <m/>
    <x v="0"/>
    <x v="5"/>
    <s v="Field Operations"/>
    <d v="1985-07-13T00:00:00"/>
    <n v="40"/>
    <s v="Poland"/>
    <s v="Lublin"/>
    <s v="Technician"/>
    <x v="0"/>
    <s v="Fully Meets"/>
    <x v="3"/>
    <n v="128536.8"/>
  </r>
  <r>
    <n v="3089"/>
    <s v="Baylee"/>
    <s v="Castaneda"/>
    <d v="2020-05-09T00:00:00"/>
    <d v="2023-07-25T00:00:00"/>
    <n v="38"/>
    <x v="1"/>
    <s v="Production Technician I"/>
    <s v="Laura Mayo"/>
    <s v="baylee.castaneda@bilearner.com"/>
    <s v="Active"/>
    <n v="1"/>
    <n v="0"/>
    <x v="0"/>
    <s v="Temporary"/>
    <m/>
    <x v="0"/>
    <x v="5"/>
    <s v="Field Operations"/>
    <d v="1991-07-01T00:00:00"/>
    <n v="34"/>
    <s v="United States"/>
    <s v="San Francisco"/>
    <s v="Laborer"/>
    <x v="0"/>
    <s v="Fully Meets"/>
    <x v="0"/>
    <n v="115414.8"/>
  </r>
  <r>
    <n v="3090"/>
    <s v="Morgan"/>
    <s v="Roth"/>
    <d v="2023-03-08T00:00:00"/>
    <m/>
    <n v="30"/>
    <x v="1"/>
    <s v="Production Technician I"/>
    <s v="Brittany Rios"/>
    <s v="morgan.roth@bilearner.com"/>
    <s v="Active"/>
    <n v="1"/>
    <n v="0"/>
    <x v="2"/>
    <s v="Part-Time"/>
    <m/>
    <x v="0"/>
    <x v="5"/>
    <s v="Field Operations"/>
    <d v="1966-05-26T00:00:00"/>
    <n v="59"/>
    <s v="United Arab Emirates"/>
    <s v="Dubai"/>
    <s v="Foreman"/>
    <x v="1"/>
    <s v="Fully Meets"/>
    <x v="3"/>
    <n v="65429"/>
  </r>
  <r>
    <n v="3091"/>
    <s v="Kali"/>
    <s v="Hensley"/>
    <d v="2019-02-27T00:00:00"/>
    <d v="2020-08-31T00:00:00"/>
    <n v="18"/>
    <x v="2"/>
    <s v="Production Technician I"/>
    <s v="Charles Cruz"/>
    <s v="kali.hensley@bilearner.com"/>
    <s v="Terminated"/>
    <n v="0"/>
    <n v="1"/>
    <x v="0"/>
    <s v="Part-Time"/>
    <s v="Contract Termination"/>
    <x v="2"/>
    <x v="5"/>
    <s v="Billable Consultants"/>
    <d v="1998-11-08T00:00:00"/>
    <n v="26"/>
    <s v="United States"/>
    <s v="Florida State"/>
    <s v="Technician"/>
    <x v="1"/>
    <s v="Fully Meets"/>
    <x v="3"/>
    <n v="131264.4"/>
  </r>
  <r>
    <n v="3092"/>
    <s v="Beckett"/>
    <s v="Sandoval"/>
    <d v="2020-01-12T00:00:00"/>
    <d v="2023-07-12T00:00:00"/>
    <n v="42"/>
    <x v="1"/>
    <s v="Production Technician II"/>
    <s v="Carolyn Stewart"/>
    <s v="beckett.sandoval@bilearner.com"/>
    <s v="Active"/>
    <n v="1"/>
    <n v="0"/>
    <x v="0"/>
    <s v="Full-Time"/>
    <m/>
    <x v="0"/>
    <x v="5"/>
    <s v="Field Operations"/>
    <d v="1992-04-26T00:00:00"/>
    <n v="33"/>
    <s v="Brazil"/>
    <s v="Sao Paulo"/>
    <s v="Lineman"/>
    <x v="0"/>
    <s v="Fully Meets"/>
    <x v="2"/>
    <n v="570094.80000000005"/>
  </r>
  <r>
    <n v="3093"/>
    <s v="Isabell"/>
    <s v="Meadows"/>
    <d v="2019-06-29T00:00:00"/>
    <d v="2021-01-10T00:00:00"/>
    <n v="18"/>
    <x v="2"/>
    <s v="Production Technician II"/>
    <s v="Daniel Hinton"/>
    <s v="isabell.meadows@bilearner.com"/>
    <s v="Active"/>
    <n v="1"/>
    <n v="0"/>
    <x v="1"/>
    <s v="Full-Time"/>
    <m/>
    <x v="0"/>
    <x v="5"/>
    <s v="Splicing"/>
    <d v="1993-05-04T00:00:00"/>
    <n v="32"/>
    <s v="Japan"/>
    <s v="Tokyo"/>
    <s v="Labor"/>
    <x v="0"/>
    <s v="Fully Meets"/>
    <x v="2"/>
    <n v="102592.8"/>
  </r>
  <r>
    <n v="3094"/>
    <s v="Jordin"/>
    <s v="Alexander"/>
    <d v="2021-07-15T00:00:00"/>
    <d v="2021-09-29T00:00:00"/>
    <n v="2"/>
    <x v="4"/>
    <s v="Production Technician II"/>
    <s v="Joshua Foster"/>
    <s v="jordin.alexander@bilearner.com"/>
    <s v="Active"/>
    <n v="1"/>
    <n v="0"/>
    <x v="0"/>
    <s v="Full-Time"/>
    <m/>
    <x v="0"/>
    <x v="5"/>
    <s v="Engineers"/>
    <d v="1996-11-07T00:00:00"/>
    <n v="28"/>
    <s v="Netherlands"/>
    <s v="Amsterdam"/>
    <s v="Engineer"/>
    <x v="0"/>
    <s v="Fully Meets"/>
    <x v="4"/>
    <n v="295200"/>
  </r>
  <r>
    <n v="3095"/>
    <s v="Frederick"/>
    <s v="Carney"/>
    <d v="2022-08-19T00:00:00"/>
    <m/>
    <n v="37"/>
    <x v="1"/>
    <s v="Production Technician II"/>
    <s v="Summer Dickerson"/>
    <s v="frederick.carney@bilearner.com"/>
    <s v="Active"/>
    <n v="1"/>
    <n v="0"/>
    <x v="0"/>
    <s v="Part-Time"/>
    <m/>
    <x v="0"/>
    <x v="5"/>
    <s v="Field Operations"/>
    <d v="1996-01-27T00:00:00"/>
    <n v="29"/>
    <s v="India"/>
    <s v="Bangalore"/>
    <s v="Administrative"/>
    <x v="0"/>
    <s v="Fully Meets"/>
    <x v="0"/>
    <n v="501624"/>
  </r>
  <r>
    <n v="3096"/>
    <s v="Baron"/>
    <s v="Lindsey"/>
    <d v="2019-09-23T00:00:00"/>
    <d v="2023-04-09T00:00:00"/>
    <n v="42"/>
    <x v="1"/>
    <s v="Production Technician II"/>
    <s v="Mr. Joseph Ashley"/>
    <s v="baron.lindsey@bilearner.com"/>
    <s v="Terminated"/>
    <n v="0"/>
    <n v="1"/>
    <x v="0"/>
    <s v="Part-Time"/>
    <s v="Contract Termination"/>
    <x v="2"/>
    <x v="5"/>
    <s v="Engineers"/>
    <d v="1999-08-05T00:00:00"/>
    <n v="26"/>
    <s v="Spain"/>
    <s v="Barcelona"/>
    <s v="Technician"/>
    <x v="0"/>
    <s v="Fully Meets"/>
    <x v="3"/>
    <n v="259296"/>
  </r>
  <r>
    <n v="3097"/>
    <s v="Rigoberto"/>
    <s v="Gentry"/>
    <d v="2020-10-11T00:00:00"/>
    <d v="2021-01-06T00:00:00"/>
    <n v="2"/>
    <x v="4"/>
    <s v="Production Technician II"/>
    <s v="Bethany Gaines"/>
    <s v="rigoberto.gentry@bilearner.com"/>
    <s v="Terminated"/>
    <n v="0"/>
    <n v="1"/>
    <x v="2"/>
    <s v="Temporary"/>
    <s v="Performance Issue"/>
    <x v="2"/>
    <x v="5"/>
    <s v="Project Management - Con"/>
    <d v="2000-10-18T00:00:00"/>
    <n v="24"/>
    <s v="China"/>
    <s v="Foshan"/>
    <s v="Administrator"/>
    <x v="0"/>
    <s v="Fully Meets"/>
    <x v="0"/>
    <n v="753120"/>
  </r>
  <r>
    <n v="3098"/>
    <s v="Rayne"/>
    <s v="Chambers"/>
    <d v="2021-08-18T00:00:00"/>
    <m/>
    <n v="49"/>
    <x v="1"/>
    <s v="Production Technician II"/>
    <s v="Melvin Dean"/>
    <s v="rayne.chambers@bilearner.com"/>
    <s v="Active"/>
    <n v="1"/>
    <n v="0"/>
    <x v="1"/>
    <s v="Full-Time"/>
    <m/>
    <x v="0"/>
    <x v="5"/>
    <s v="Fielders"/>
    <d v="2000-10-03T00:00:00"/>
    <n v="25"/>
    <s v="United States"/>
    <s v="Boston"/>
    <s v="Technician"/>
    <x v="1"/>
    <s v="Fully Meets"/>
    <x v="0"/>
    <n v="137153.79999999999"/>
  </r>
  <r>
    <n v="3099"/>
    <s v="Laila"/>
    <s v="Simmons"/>
    <d v="2022-12-17T00:00:00"/>
    <m/>
    <n v="33"/>
    <x v="1"/>
    <s v="Production Technician I"/>
    <s v="Zachary Smith"/>
    <s v="laila.simmons@bilearner.com"/>
    <s v="Active"/>
    <n v="1"/>
    <n v="0"/>
    <x v="1"/>
    <s v="Temporary"/>
    <m/>
    <x v="0"/>
    <x v="5"/>
    <s v="Fielders"/>
    <d v="1998-02-24T00:00:00"/>
    <n v="27"/>
    <s v="Malta"/>
    <s v="Malta"/>
    <s v="Engineer"/>
    <x v="1"/>
    <s v="Exceeds"/>
    <x v="0"/>
    <n v="557424"/>
  </r>
  <r>
    <n v="3100"/>
    <s v="Carsen"/>
    <s v="Schmidt"/>
    <d v="2020-10-25T00:00:00"/>
    <d v="2021-12-28T00:00:00"/>
    <n v="14"/>
    <x v="2"/>
    <s v="Production Technician I"/>
    <s v="Kevin Davis"/>
    <s v="carsen.schmidt@bilearner.com"/>
    <s v="Active"/>
    <n v="1"/>
    <n v="0"/>
    <x v="0"/>
    <s v="Temporary"/>
    <m/>
    <x v="0"/>
    <x v="5"/>
    <s v="General - Con"/>
    <d v="1998-05-06T00:00:00"/>
    <n v="27"/>
    <s v="India"/>
    <s v="Mumbai Vikhroli"/>
    <s v="Laborer"/>
    <x v="0"/>
    <s v="Fully Meets"/>
    <x v="3"/>
    <n v="114912"/>
  </r>
  <r>
    <n v="3101"/>
    <s v="Bethany"/>
    <s v="Mckay"/>
    <d v="2023-01-23T00:00:00"/>
    <m/>
    <n v="32"/>
    <x v="1"/>
    <s v="Production Technician I"/>
    <s v="Erica Harper"/>
    <s v="bethany.mckay@bilearner.com"/>
    <s v="Active"/>
    <n v="1"/>
    <n v="0"/>
    <x v="1"/>
    <s v="Full-Time"/>
    <m/>
    <x v="0"/>
    <x v="5"/>
    <s v="General - Con"/>
    <d v="1997-05-26T00:00:00"/>
    <n v="28"/>
    <s v="China"/>
    <s v="Shanghai"/>
    <s v="Technician"/>
    <x v="0"/>
    <s v="Fully Meets"/>
    <x v="2"/>
    <n v="53268"/>
  </r>
  <r>
    <n v="3102"/>
    <s v="Eden"/>
    <s v="Robles"/>
    <d v="2019-03-15T00:00:00"/>
    <d v="2022-08-03T00:00:00"/>
    <n v="40"/>
    <x v="1"/>
    <s v="Production Technician I"/>
    <s v="Stephanie Frost"/>
    <s v="eden.robles@bilearner.com"/>
    <s v="Terminated"/>
    <n v="0"/>
    <n v="1"/>
    <x v="1"/>
    <s v="Part-Time"/>
    <m/>
    <x v="0"/>
    <x v="5"/>
    <s v="Field Operations"/>
    <d v="2000-05-19T00:00:00"/>
    <n v="25"/>
    <s v="India"/>
    <s v="Mumbai Vikhroli"/>
    <s v="Laborer"/>
    <x v="1"/>
    <s v="Exceeds"/>
    <x v="2"/>
    <n v="206016"/>
  </r>
  <r>
    <n v="3103"/>
    <s v="Abel"/>
    <s v="Snow"/>
    <d v="2023-07-06T00:00:00"/>
    <d v="2023-07-23T00:00:00"/>
    <n v="0"/>
    <x v="4"/>
    <s v="Production Technician I"/>
    <s v="Bryan Ortega DVM"/>
    <s v="abel.snow@bilearner.com"/>
    <s v="Terminated"/>
    <n v="0"/>
    <n v="1"/>
    <x v="1"/>
    <s v="Part-Time"/>
    <m/>
    <x v="0"/>
    <x v="5"/>
    <s v="Field Operations"/>
    <d v="1995-05-01T00:00:00"/>
    <n v="30"/>
    <s v="Luxembourg"/>
    <s v="Luxembourg"/>
    <s v="Supervisor"/>
    <x v="1"/>
    <s v="Fully Meets"/>
    <x v="0"/>
    <n v="47700"/>
  </r>
  <r>
    <n v="3104"/>
    <s v="Ashton"/>
    <s v="Winters"/>
    <d v="2022-05-29T00:00:00"/>
    <m/>
    <n v="40"/>
    <x v="1"/>
    <s v="Production Technician I"/>
    <s v="Matthew Smith"/>
    <s v="ashton.winters@bilearner.com"/>
    <s v="Active"/>
    <n v="1"/>
    <n v="0"/>
    <x v="0"/>
    <s v="Part-Time"/>
    <m/>
    <x v="0"/>
    <x v="5"/>
    <s v="General - Con"/>
    <d v="1988-09-21T00:00:00"/>
    <n v="37"/>
    <s v="Luxembourg"/>
    <s v="Luxembourg"/>
    <s v="Technician"/>
    <x v="0"/>
    <s v="Fully Meets"/>
    <x v="2"/>
    <n v="483396"/>
  </r>
  <r>
    <n v="3105"/>
    <s v="Josie"/>
    <s v="Melton"/>
    <d v="2020-06-07T00:00:00"/>
    <d v="2022-07-09T00:00:00"/>
    <n v="25"/>
    <x v="1"/>
    <s v="Production Technician I"/>
    <s v="Scott Stone"/>
    <s v="josie.melton@bilearner.com"/>
    <s v="Active"/>
    <n v="1"/>
    <n v="0"/>
    <x v="1"/>
    <s v="Temporary"/>
    <m/>
    <x v="0"/>
    <x v="5"/>
    <s v="Fielders"/>
    <d v="1995-07-18T00:00:00"/>
    <n v="30"/>
    <s v="Malaysia"/>
    <s v="Johor"/>
    <s v="Engineer"/>
    <x v="1"/>
    <s v="Fully Meets"/>
    <x v="4"/>
    <n v="751400"/>
  </r>
  <r>
    <n v="3106"/>
    <s v="Bruno"/>
    <s v="Jimenez"/>
    <d v="2020-03-21T00:00:00"/>
    <m/>
    <n v="66"/>
    <x v="0"/>
    <s v="Production Technician I"/>
    <s v="Frances Martinez"/>
    <s v="bruno.jimenez@bilearner.com"/>
    <s v="Active"/>
    <n v="1"/>
    <n v="0"/>
    <x v="2"/>
    <s v="Temporary"/>
    <m/>
    <x v="0"/>
    <x v="5"/>
    <s v="Field Operations"/>
    <d v="1990-02-02T00:00:00"/>
    <n v="35"/>
    <s v="Malaysia"/>
    <s v="Johor"/>
    <s v="Warehouse Manager"/>
    <x v="1"/>
    <s v="Fully Meets"/>
    <x v="0"/>
    <n v="317800.8"/>
  </r>
  <r>
    <n v="3107"/>
    <s v="Elijah"/>
    <s v="Barr"/>
    <d v="2021-06-21T00:00:00"/>
    <d v="2022-11-11T00:00:00"/>
    <n v="16"/>
    <x v="2"/>
    <s v="Production Technician I"/>
    <s v="Heather Adams"/>
    <s v="elijah.barr@bilearner.com"/>
    <s v="Active"/>
    <n v="1"/>
    <n v="0"/>
    <x v="1"/>
    <s v="Temporary"/>
    <m/>
    <x v="0"/>
    <x v="5"/>
    <s v="Wireline Construction"/>
    <d v="1978-11-19T00:00:00"/>
    <n v="46"/>
    <s v="Switzerland"/>
    <s v="Zug"/>
    <s v="Operator"/>
    <x v="0"/>
    <s v="Fully Meets"/>
    <x v="0"/>
    <n v="75744"/>
  </r>
  <r>
    <n v="3108"/>
    <s v="Oswaldo"/>
    <s v="Hanson"/>
    <d v="2021-10-22T00:00:00"/>
    <d v="2022-05-12T00:00:00"/>
    <n v="6"/>
    <x v="3"/>
    <s v="Production Technician I"/>
    <s v="Julie Hernandez"/>
    <s v="oswaldo.hanson@bilearner.com"/>
    <s v="Active"/>
    <n v="1"/>
    <n v="0"/>
    <x v="1"/>
    <s v="Temporary"/>
    <m/>
    <x v="0"/>
    <x v="5"/>
    <s v="General - Con"/>
    <d v="1983-11-29T00:00:00"/>
    <n v="41"/>
    <s v="India"/>
    <s v="Indore"/>
    <s v="Laborer"/>
    <x v="0"/>
    <s v="Fully Meets"/>
    <x v="2"/>
    <n v="52200"/>
  </r>
  <r>
    <n v="3109"/>
    <s v="Samara"/>
    <s v="Roberson"/>
    <d v="2018-10-20T00:00:00"/>
    <m/>
    <n v="83"/>
    <x v="0"/>
    <s v="Production Technician I"/>
    <s v="Timothy Myers"/>
    <s v="samara.roberson@bilearner.com"/>
    <s v="Active"/>
    <n v="1"/>
    <n v="0"/>
    <x v="1"/>
    <s v="Temporary"/>
    <m/>
    <x v="0"/>
    <x v="5"/>
    <s v="Fielders"/>
    <d v="1998-12-27T00:00:00"/>
    <n v="26"/>
    <s v="Singapore"/>
    <s v="Singapore"/>
    <s v="Engineer"/>
    <x v="0"/>
    <s v="PIP"/>
    <x v="2"/>
    <n v="424068"/>
  </r>
  <r>
    <n v="3110"/>
    <s v="Luis"/>
    <s v="Frazier"/>
    <d v="2022-03-16T00:00:00"/>
    <m/>
    <n v="42"/>
    <x v="1"/>
    <s v="Production Technician I"/>
    <s v="Anna Walters"/>
    <s v="luis.frazier@bilearner.com"/>
    <s v="Active"/>
    <n v="1"/>
    <n v="0"/>
    <x v="0"/>
    <s v="Full-Time"/>
    <m/>
    <x v="0"/>
    <x v="5"/>
    <s v="Wireline Construction"/>
    <d v="1991-06-21T00:00:00"/>
    <n v="34"/>
    <s v="China"/>
    <s v="Foshan"/>
    <s v="Apprentice"/>
    <x v="0"/>
    <s v="Fully Meets"/>
    <x v="2"/>
    <n v="226509.6"/>
  </r>
  <r>
    <n v="3111"/>
    <s v="Jaquan"/>
    <s v="Hancock"/>
    <d v="2018-12-13T00:00:00"/>
    <m/>
    <n v="81"/>
    <x v="0"/>
    <s v="Production Technician I"/>
    <s v="Ebony Adkins"/>
    <s v="jaquan.hancock@bilearner.com"/>
    <s v="Active"/>
    <n v="1"/>
    <n v="0"/>
    <x v="2"/>
    <s v="Temporary"/>
    <m/>
    <x v="0"/>
    <x v="5"/>
    <s v="Field Operations"/>
    <d v="1994-07-20T00:00:00"/>
    <n v="31"/>
    <s v="China"/>
    <s v="Foshan"/>
    <s v="Technician"/>
    <x v="0"/>
    <s v="Fully Meets"/>
    <x v="4"/>
    <n v="627336"/>
  </r>
  <r>
    <n v="3112"/>
    <s v="Emanuel"/>
    <s v="George"/>
    <d v="2021-10-08T00:00:00"/>
    <d v="2022-08-11T00:00:00"/>
    <n v="10"/>
    <x v="3"/>
    <s v="Production Technician I"/>
    <s v="Molly Guerrero"/>
    <s v="emanuel.george@bilearner.com"/>
    <s v="Terminated"/>
    <n v="0"/>
    <n v="1"/>
    <x v="2"/>
    <s v="Full-Time"/>
    <s v="Performance Issue"/>
    <x v="2"/>
    <x v="5"/>
    <s v="Shop (Fleet)"/>
    <d v="1967-10-10T00:00:00"/>
    <n v="57"/>
    <s v="India"/>
    <s v="Mumbai Vikhroli"/>
    <s v="Mechanic"/>
    <x v="1"/>
    <s v="Fully Meets"/>
    <x v="0"/>
    <n v="66000"/>
  </r>
  <r>
    <n v="3113"/>
    <s v="Giselle"/>
    <s v="Calderon"/>
    <d v="2019-02-03T00:00:00"/>
    <d v="2019-04-02T00:00:00"/>
    <n v="1"/>
    <x v="4"/>
    <s v="Production Technician II"/>
    <s v="Donna Duffy"/>
    <s v="giselle.calderon@bilearner.com"/>
    <s v="Active"/>
    <n v="1"/>
    <n v="0"/>
    <x v="0"/>
    <s v="Full-Time"/>
    <m/>
    <x v="0"/>
    <x v="5"/>
    <s v="Project Management - Con"/>
    <d v="1982-02-24T00:00:00"/>
    <n v="43"/>
    <s v="Mauritius"/>
    <s v="Mauritius"/>
    <s v="Coordinator"/>
    <x v="0"/>
    <s v="Fully Meets"/>
    <x v="0"/>
    <n v="44868"/>
  </r>
  <r>
    <n v="3114"/>
    <s v="Cullen"/>
    <s v="French"/>
    <d v="2018-09-30T00:00:00"/>
    <m/>
    <n v="84"/>
    <x v="0"/>
    <s v="Production Technician II"/>
    <s v="Corey Barry"/>
    <s v="cullen.french@bilearner.com"/>
    <s v="Active"/>
    <n v="1"/>
    <n v="0"/>
    <x v="0"/>
    <s v="Full-Time"/>
    <m/>
    <x v="0"/>
    <x v="5"/>
    <s v="Isp"/>
    <d v="1992-07-30T00:00:00"/>
    <n v="33"/>
    <s v="India"/>
    <s v="Mumbai Vikhroli"/>
    <s v="Technician"/>
    <x v="0"/>
    <s v="Fully Meets"/>
    <x v="2"/>
    <n v="84000"/>
  </r>
  <r>
    <n v="3115"/>
    <s v="Braiden"/>
    <s v="Kirby"/>
    <d v="2021-07-12T00:00:00"/>
    <d v="2021-08-17T00:00:00"/>
    <n v="1"/>
    <x v="4"/>
    <s v="Production Technician II"/>
    <s v="Paul Brewer"/>
    <s v="braiden.kirby@bilearner.com"/>
    <s v="Active"/>
    <n v="1"/>
    <n v="0"/>
    <x v="0"/>
    <s v="Temporary"/>
    <m/>
    <x v="0"/>
    <x v="5"/>
    <s v="Project Management - Con"/>
    <d v="1992-10-04T00:00:00"/>
    <n v="33"/>
    <s v="China"/>
    <s v="Foshan"/>
    <s v="Supervisor"/>
    <x v="0"/>
    <s v="Fully Meets"/>
    <x v="0"/>
    <n v="58500"/>
  </r>
  <r>
    <n v="3116"/>
    <s v="Johnathan"/>
    <s v="Harmon"/>
    <d v="2021-03-04T00:00:00"/>
    <m/>
    <n v="55"/>
    <x v="1"/>
    <s v="Production Technician II"/>
    <s v="Steven Brown"/>
    <s v="johnathan.harmon@bilearner.com"/>
    <s v="Active"/>
    <n v="1"/>
    <n v="0"/>
    <x v="2"/>
    <s v="Temporary"/>
    <m/>
    <x v="0"/>
    <x v="5"/>
    <s v="Field Operations"/>
    <d v="1991-09-25T00:00:00"/>
    <n v="34"/>
    <s v="United States"/>
    <s v="Boston"/>
    <s v="Lineman"/>
    <x v="0"/>
    <s v="Fully Meets"/>
    <x v="3"/>
    <n v="116484"/>
  </r>
  <r>
    <n v="3117"/>
    <s v="Camren"/>
    <s v="Bridges"/>
    <d v="2019-10-27T00:00:00"/>
    <m/>
    <n v="71"/>
    <x v="0"/>
    <s v="Production Technician II"/>
    <s v="Kyle Anderson"/>
    <s v="camren.bridges@bilearner.com"/>
    <s v="Active"/>
    <n v="1"/>
    <n v="0"/>
    <x v="2"/>
    <s v="Part-Time"/>
    <m/>
    <x v="0"/>
    <x v="5"/>
    <s v="General - Sga"/>
    <d v="1997-08-11T00:00:00"/>
    <n v="28"/>
    <s v="United States"/>
    <s v="San Francisco"/>
    <s v="Lineman"/>
    <x v="0"/>
    <s v="Fully Meets"/>
    <x v="2"/>
    <n v="560556"/>
  </r>
  <r>
    <n v="3118"/>
    <s v="Jeramiah"/>
    <s v="Chandler"/>
    <d v="2019-01-28T00:00:00"/>
    <d v="2020-12-14T00:00:00"/>
    <n v="22"/>
    <x v="2"/>
    <s v="Production Technician II"/>
    <s v="Dr. Anna Hayes DVM"/>
    <s v="jeramiah.chandler@bilearner.com"/>
    <s v="Terminated"/>
    <n v="0"/>
    <n v="1"/>
    <x v="2"/>
    <s v="Full-Time"/>
    <s v="Career Opportunity"/>
    <x v="1"/>
    <x v="5"/>
    <s v="Catv"/>
    <d v="1989-02-27T00:00:00"/>
    <n v="36"/>
    <s v="India"/>
    <s v="Mumbai Vikhroli"/>
    <s v="Technician"/>
    <x v="0"/>
    <s v="Fully Meets"/>
    <x v="2"/>
    <n v="950952"/>
  </r>
  <r>
    <n v="3119"/>
    <s v="Dana"/>
    <s v="Stevenson"/>
    <d v="2021-01-10T00:00:00"/>
    <m/>
    <n v="56"/>
    <x v="1"/>
    <s v="Production Technician I"/>
    <s v="Thomas Bautista"/>
    <s v="dana.stevenson@bilearner.com"/>
    <s v="Active"/>
    <n v="1"/>
    <n v="0"/>
    <x v="2"/>
    <s v="Part-Time"/>
    <m/>
    <x v="0"/>
    <x v="5"/>
    <s v="General - Con"/>
    <d v="1997-12-19T00:00:00"/>
    <n v="27"/>
    <s v="India"/>
    <s v="Indore"/>
    <s v="Laborer"/>
    <x v="1"/>
    <s v="Fully Meets"/>
    <x v="3"/>
    <n v="470952"/>
  </r>
  <r>
    <n v="3120"/>
    <s v="Angelique"/>
    <s v="Hogan"/>
    <d v="2021-08-05T00:00:00"/>
    <d v="2023-03-02T00:00:00"/>
    <n v="18"/>
    <x v="2"/>
    <s v="Production Technician I"/>
    <s v="Andrew Davis"/>
    <s v="angelique.hogan@bilearner.com"/>
    <s v="Active"/>
    <n v="1"/>
    <n v="0"/>
    <x v="2"/>
    <s v="Full-Time"/>
    <m/>
    <x v="0"/>
    <x v="5"/>
    <s v="Aerial"/>
    <d v="1989-03-05T00:00:00"/>
    <n v="36"/>
    <s v="Ireland"/>
    <s v="Dublin George’s Quay"/>
    <s v="Lineman"/>
    <x v="0"/>
    <s v="Fully Meets"/>
    <x v="0"/>
    <n v="147800"/>
  </r>
  <r>
    <n v="3121"/>
    <s v="Moriah"/>
    <s v="Dodson"/>
    <d v="2022-11-07T00:00:00"/>
    <d v="2023-03-02T00:00:00"/>
    <n v="3"/>
    <x v="4"/>
    <s v="Production Technician I"/>
    <s v="Rachel Chaney"/>
    <s v="moriah.dodson@bilearner.com"/>
    <s v="Active"/>
    <n v="1"/>
    <n v="0"/>
    <x v="2"/>
    <s v="Full-Time"/>
    <m/>
    <x v="0"/>
    <x v="5"/>
    <s v="Project Management - Con"/>
    <d v="1973-07-21T00:00:00"/>
    <n v="52"/>
    <s v="Mauritius"/>
    <s v="Mauritius"/>
    <s v="Project Manager"/>
    <x v="0"/>
    <s v="Fully Meets"/>
    <x v="0"/>
    <n v="104516.4"/>
  </r>
  <r>
    <n v="3122"/>
    <s v="Connor"/>
    <s v="Bray"/>
    <d v="2022-01-23T00:00:00"/>
    <d v="2022-06-26T00:00:00"/>
    <n v="5"/>
    <x v="4"/>
    <s v="Production Technician I"/>
    <s v="Rachel Barr MD"/>
    <s v="connor.bray@bilearner.com"/>
    <s v="Terminated"/>
    <n v="0"/>
    <n v="1"/>
    <x v="0"/>
    <s v="Part-Time"/>
    <m/>
    <x v="0"/>
    <x v="5"/>
    <s v="Project Management - Con"/>
    <d v="1982-06-05T00:00:00"/>
    <n v="43"/>
    <s v="Poland"/>
    <s v="Warsaw"/>
    <s v="Project Manager"/>
    <x v="0"/>
    <s v="Fully Meets"/>
    <x v="3"/>
    <n v="457812"/>
  </r>
  <r>
    <n v="3123"/>
    <s v="Zaiden"/>
    <s v="Leblanc"/>
    <d v="2021-07-12T00:00:00"/>
    <m/>
    <n v="50"/>
    <x v="1"/>
    <s v="Production Technician I"/>
    <s v="Michael Hays"/>
    <s v="zaiden.leblanc@bilearner.com"/>
    <s v="Active"/>
    <n v="1"/>
    <n v="0"/>
    <x v="1"/>
    <s v="Part-Time"/>
    <m/>
    <x v="0"/>
    <x v="5"/>
    <s v="Splicing"/>
    <d v="2000-09-09T00:00:00"/>
    <n v="25"/>
    <s v="Ireland"/>
    <s v="Shannon"/>
    <s v="Project Manager"/>
    <x v="1"/>
    <s v="Fully Meets"/>
    <x v="0"/>
    <n v="478296"/>
  </r>
  <r>
    <n v="3124"/>
    <s v="Taliyah"/>
    <s v="Yang"/>
    <d v="2019-01-05T00:00:00"/>
    <d v="2021-11-04T00:00:00"/>
    <n v="33"/>
    <x v="1"/>
    <s v="Production Technician I"/>
    <s v="Kristi Cox"/>
    <s v="taliyah.yang@bilearner.com"/>
    <s v="Terminated"/>
    <n v="0"/>
    <n v="1"/>
    <x v="1"/>
    <s v="Part-Time"/>
    <m/>
    <x v="0"/>
    <x v="5"/>
    <s v="Engineers"/>
    <d v="1996-10-27T00:00:00"/>
    <n v="28"/>
    <s v="India"/>
    <s v="Indore"/>
    <s v="Technician"/>
    <x v="0"/>
    <s v="Fully Meets"/>
    <x v="3"/>
    <n v="682500"/>
  </r>
  <r>
    <n v="3125"/>
    <s v="Boston"/>
    <s v="Cochran"/>
    <d v="2020-04-07T00:00:00"/>
    <d v="2021-03-21T00:00:00"/>
    <n v="11"/>
    <x v="3"/>
    <s v="Production Technician I"/>
    <s v="Tracey Wu"/>
    <s v="boston.cochran@bilearner.com"/>
    <s v="Terminated"/>
    <n v="0"/>
    <n v="1"/>
    <x v="2"/>
    <s v="Part-Time"/>
    <m/>
    <x v="0"/>
    <x v="5"/>
    <s v="Aerial"/>
    <d v="1998-11-28T00:00:00"/>
    <n v="26"/>
    <s v="India"/>
    <s v="Indore"/>
    <s v="Laborer"/>
    <x v="1"/>
    <s v="Fully Meets"/>
    <x v="0"/>
    <n v="200637.6"/>
  </r>
  <r>
    <n v="3126"/>
    <s v="Amelia"/>
    <s v="Mueller"/>
    <d v="2022-04-27T00:00:00"/>
    <m/>
    <n v="41"/>
    <x v="1"/>
    <s v="Production Technician I"/>
    <s v="Samuel Frye"/>
    <s v="amelia.mueller@bilearner.com"/>
    <s v="Active"/>
    <n v="1"/>
    <n v="0"/>
    <x v="0"/>
    <s v="Full-Time"/>
    <m/>
    <x v="0"/>
    <x v="5"/>
    <s v="Project Management - Con"/>
    <d v="1976-10-01T00:00:00"/>
    <n v="49"/>
    <s v="United Kingdom"/>
    <s v="Bristol Whitefrairs"/>
    <s v="Coordinator"/>
    <x v="1"/>
    <s v="Fully Meets"/>
    <x v="2"/>
    <n v="686400"/>
  </r>
  <r>
    <n v="3127"/>
    <s v="Lillianna"/>
    <s v="Hull"/>
    <d v="2022-06-14T00:00:00"/>
    <d v="2022-12-05T00:00:00"/>
    <n v="5"/>
    <x v="4"/>
    <s v="Production Technician I"/>
    <s v="Stacey Robles"/>
    <s v="lillianna.hull@bilearner.com"/>
    <s v="Active"/>
    <n v="1"/>
    <n v="0"/>
    <x v="2"/>
    <s v="Part-Time"/>
    <m/>
    <x v="0"/>
    <x v="5"/>
    <s v="Project Management - Con"/>
    <d v="1999-05-02T00:00:00"/>
    <n v="26"/>
    <s v="United States"/>
    <s v="New York"/>
    <s v="Supervisor"/>
    <x v="1"/>
    <s v="Fully Meets"/>
    <x v="2"/>
    <n v="608400"/>
  </r>
  <r>
    <n v="3128"/>
    <s v="Laci"/>
    <s v="Frederick"/>
    <d v="2019-01-13T00:00:00"/>
    <m/>
    <n v="80"/>
    <x v="0"/>
    <s v="Production Technician I"/>
    <s v="James Flynn"/>
    <s v="laci.frederick@bilearner.com"/>
    <s v="Active"/>
    <n v="1"/>
    <n v="0"/>
    <x v="2"/>
    <s v="Temporary"/>
    <m/>
    <x v="0"/>
    <x v="5"/>
    <s v="Field Operations"/>
    <d v="2000-11-25T00:00:00"/>
    <n v="24"/>
    <s v="Luxembourg"/>
    <s v="Luxembourg"/>
    <s v="Technician"/>
    <x v="0"/>
    <s v="Fully Meets"/>
    <x v="2"/>
    <n v="48069"/>
  </r>
  <r>
    <n v="3129"/>
    <s v="Jayda"/>
    <s v="Chapman"/>
    <d v="2019-06-21T00:00:00"/>
    <m/>
    <n v="75"/>
    <x v="0"/>
    <s v="Production Technician I"/>
    <s v="Douglas Jacobson"/>
    <s v="jayda.chapman@bilearner.com"/>
    <s v="Active"/>
    <n v="1"/>
    <n v="0"/>
    <x v="1"/>
    <s v="Part-Time"/>
    <m/>
    <x v="0"/>
    <x v="5"/>
    <s v="Underground"/>
    <d v="1993-11-17T00:00:00"/>
    <n v="31"/>
    <s v="India"/>
    <s v="Indore"/>
    <s v="Laborer"/>
    <x v="0"/>
    <s v="Fully Meets"/>
    <x v="3"/>
    <n v="608400"/>
  </r>
  <r>
    <n v="3130"/>
    <s v="Kennedy"/>
    <s v="Beard"/>
    <d v="2020-08-10T00:00:00"/>
    <d v="2023-01-14T00:00:00"/>
    <n v="29"/>
    <x v="1"/>
    <s v="Production Technician I"/>
    <s v="Scott Dawson"/>
    <s v="kennedy.beard@bilearner.com"/>
    <s v="Active"/>
    <n v="1"/>
    <n v="0"/>
    <x v="2"/>
    <s v="Temporary"/>
    <m/>
    <x v="0"/>
    <x v="5"/>
    <s v="Wireline Construction"/>
    <d v="1961-08-25T00:00:00"/>
    <n v="64"/>
    <s v="Malaysia"/>
    <s v="Johor"/>
    <s v="Manager"/>
    <x v="0"/>
    <s v="Fully Meets"/>
    <x v="3"/>
    <n v="48172.32"/>
  </r>
  <r>
    <n v="3131"/>
    <s v="Alma"/>
    <s v="Hanna"/>
    <d v="2021-04-13T00:00:00"/>
    <d v="2022-06-11T00:00:00"/>
    <n v="13"/>
    <x v="2"/>
    <s v="Production Technician I"/>
    <s v="Patricia Potter"/>
    <s v="alma.hanna@bilearner.com"/>
    <s v="Active"/>
    <n v="1"/>
    <n v="0"/>
    <x v="0"/>
    <s v="Temporary"/>
    <m/>
    <x v="0"/>
    <x v="5"/>
    <s v="Wireline Construction"/>
    <d v="1998-03-19T00:00:00"/>
    <n v="27"/>
    <s v="Singapore"/>
    <s v="Singapore"/>
    <s v="Laborer"/>
    <x v="0"/>
    <s v="Fully Meets"/>
    <x v="2"/>
    <n v="102192"/>
  </r>
  <r>
    <n v="3132"/>
    <s v="Ximena"/>
    <s v="Suarez"/>
    <d v="2020-04-27T00:00:00"/>
    <d v="2022-10-18T00:00:00"/>
    <n v="29"/>
    <x v="1"/>
    <s v="Production Technician I"/>
    <s v="Brian Gregory"/>
    <s v="ximena.suarez@bilearner.com"/>
    <s v="Active"/>
    <n v="1"/>
    <n v="0"/>
    <x v="1"/>
    <s v="Full-Time"/>
    <m/>
    <x v="0"/>
    <x v="5"/>
    <s v="Field Operations"/>
    <d v="1982-11-14T00:00:00"/>
    <n v="42"/>
    <s v="India"/>
    <s v="Mumbai Vikhroli"/>
    <s v="Laborer"/>
    <x v="0"/>
    <s v="Fully Meets"/>
    <x v="0"/>
    <n v="118784.4"/>
  </r>
  <r>
    <n v="3133"/>
    <s v="Aydin"/>
    <s v="Dixon"/>
    <d v="2022-02-25T00:00:00"/>
    <d v="2022-03-02T00:00:00"/>
    <n v="0"/>
    <x v="4"/>
    <s v="Production Technician I"/>
    <s v="Jackie Davis"/>
    <s v="aydin.dixon@bilearner.com"/>
    <s v="Terminated"/>
    <n v="0"/>
    <n v="1"/>
    <x v="0"/>
    <s v="Part-Time"/>
    <s v="Early release of contract"/>
    <x v="2"/>
    <x v="5"/>
    <s v="Project Management - Con"/>
    <d v="2000-01-01T00:00:00"/>
    <n v="25"/>
    <s v="Mauritius"/>
    <s v="Mauritius"/>
    <s v="Coordinator"/>
    <x v="1"/>
    <s v="Fully Meets"/>
    <x v="3"/>
    <n v="66648"/>
  </r>
  <r>
    <n v="3134"/>
    <s v="Heidi"/>
    <s v="Joyce"/>
    <d v="2018-12-06T00:00:00"/>
    <d v="2022-12-01T00:00:00"/>
    <n v="47"/>
    <x v="1"/>
    <s v="Production Technician II"/>
    <s v="Keith George"/>
    <s v="heidi.joyce@bilearner.com"/>
    <s v="Active"/>
    <n v="1"/>
    <n v="0"/>
    <x v="2"/>
    <s v="Full-Time"/>
    <m/>
    <x v="0"/>
    <x v="5"/>
    <s v="Fielders"/>
    <d v="1985-03-09T00:00:00"/>
    <n v="40"/>
    <s v="India"/>
    <s v="Mumbai Vikhroli"/>
    <s v="Engineer"/>
    <x v="0"/>
    <s v="Exceeds"/>
    <x v="3"/>
    <n v="99876"/>
  </r>
  <r>
    <n v="3135"/>
    <s v="Elle"/>
    <s v="Spears"/>
    <d v="2020-03-12T00:00:00"/>
    <d v="2023-06-06T00:00:00"/>
    <n v="38"/>
    <x v="1"/>
    <s v="Production Technician II"/>
    <s v="Jennifer Smith"/>
    <s v="elle.spears@bilearner.com"/>
    <s v="Active"/>
    <n v="1"/>
    <n v="0"/>
    <x v="2"/>
    <s v="Temporary"/>
    <m/>
    <x v="0"/>
    <x v="5"/>
    <s v="Project Management - Con"/>
    <d v="2000-08-16T00:00:00"/>
    <n v="25"/>
    <s v="India"/>
    <s v="Mumbai Vikhroli"/>
    <s v="Administrative"/>
    <x v="0"/>
    <s v="Fully Meets"/>
    <x v="0"/>
    <n v="139800"/>
  </r>
  <r>
    <n v="3136"/>
    <s v="Cesar"/>
    <s v="Anderson"/>
    <d v="2022-11-16T00:00:00"/>
    <m/>
    <n v="34"/>
    <x v="1"/>
    <s v="Production Technician II"/>
    <s v="Timothy Brown"/>
    <s v="cesar.anderson@bilearner.com"/>
    <s v="Active"/>
    <n v="1"/>
    <n v="0"/>
    <x v="1"/>
    <s v="Full-Time"/>
    <m/>
    <x v="0"/>
    <x v="5"/>
    <s v="Project Management - Con"/>
    <d v="1899-12-31T00:00:00"/>
    <n v="125"/>
    <s v="Malaysia"/>
    <s v="Johor"/>
    <s v="Foreman"/>
    <x v="0"/>
    <s v="Fully Meets"/>
    <x v="0"/>
    <n v="177576"/>
  </r>
  <r>
    <n v="3137"/>
    <s v="Dean"/>
    <s v="Mckenzie"/>
    <d v="2018-12-09T00:00:00"/>
    <d v="2023-06-25T00:00:00"/>
    <n v="54"/>
    <x v="1"/>
    <s v="Production Technician II"/>
    <s v="Justin Wells"/>
    <s v="dean.mckenzie@bilearner.com"/>
    <s v="Terminated"/>
    <n v="0"/>
    <n v="1"/>
    <x v="0"/>
    <s v="Temporary"/>
    <s v="Contract Termination"/>
    <x v="2"/>
    <x v="5"/>
    <s v="Field Operations"/>
    <d v="1981-04-14T00:00:00"/>
    <n v="44"/>
    <s v="India"/>
    <s v="Mumbai Vikhroli"/>
    <s v="Laborer"/>
    <x v="0"/>
    <s v="Fully Meets"/>
    <x v="2"/>
    <n v="680676"/>
  </r>
  <r>
    <n v="3138"/>
    <s v="Isabell"/>
    <s v="Wu"/>
    <d v="2022-12-25T00:00:00"/>
    <d v="2023-03-08T00:00:00"/>
    <n v="2"/>
    <x v="4"/>
    <s v="Production Technician II"/>
    <s v="Rachel Crawford"/>
    <s v="isabell.wu@bilearner.com"/>
    <s v="Terminated"/>
    <n v="0"/>
    <n v="1"/>
    <x v="0"/>
    <s v="Full-Time"/>
    <s v="Early release of contract"/>
    <x v="2"/>
    <x v="5"/>
    <s v="Field Operations"/>
    <d v="1988-11-21T00:00:00"/>
    <n v="36"/>
    <s v="China"/>
    <s v="Foshan"/>
    <s v="Laborer"/>
    <x v="0"/>
    <s v="Fully Meets"/>
    <x v="0"/>
    <n v="171600"/>
  </r>
  <r>
    <n v="3139"/>
    <s v="Kenny"/>
    <s v="Blanchard"/>
    <d v="2021-11-19T00:00:00"/>
    <m/>
    <n v="46"/>
    <x v="1"/>
    <s v="Production Technician II"/>
    <s v="Jasmine Williamson"/>
    <s v="kenny.blanchard@bilearner.com"/>
    <s v="Active"/>
    <n v="1"/>
    <n v="0"/>
    <x v="2"/>
    <s v="Temporary"/>
    <m/>
    <x v="0"/>
    <x v="5"/>
    <s v="Field Operations"/>
    <d v="1993-01-18T00:00:00"/>
    <n v="32"/>
    <s v="India"/>
    <s v="Mumbai Vikhroli"/>
    <s v="Technician"/>
    <x v="0"/>
    <s v="Fully Meets"/>
    <x v="0"/>
    <n v="102000"/>
  </r>
  <r>
    <n v="3140"/>
    <s v="Evie"/>
    <s v="Beard"/>
    <d v="2022-03-01T00:00:00"/>
    <m/>
    <n v="43"/>
    <x v="1"/>
    <s v="Production Technician I"/>
    <s v="Andrew Smith"/>
    <s v="evie.beard@bilearner.com"/>
    <s v="Active"/>
    <n v="1"/>
    <n v="0"/>
    <x v="0"/>
    <s v="Full-Time"/>
    <m/>
    <x v="0"/>
    <x v="5"/>
    <s v="Catv"/>
    <d v="1971-01-01T00:00:00"/>
    <n v="54"/>
    <s v="Germany"/>
    <s v="Munich"/>
    <s v="Laborer"/>
    <x v="1"/>
    <s v="Fully Meets"/>
    <x v="3"/>
    <n v="543792"/>
  </r>
  <r>
    <n v="3141"/>
    <s v="Aliya"/>
    <s v="Morton"/>
    <d v="2021-03-17T00:00:00"/>
    <m/>
    <n v="54"/>
    <x v="1"/>
    <s v="Production Technician I"/>
    <s v="Jennifer Reeves"/>
    <s v="aliya.morton@bilearner.com"/>
    <s v="Active"/>
    <n v="1"/>
    <n v="0"/>
    <x v="1"/>
    <s v="Temporary"/>
    <m/>
    <x v="0"/>
    <x v="5"/>
    <s v="Field Operations"/>
    <d v="1993-03-11T00:00:00"/>
    <n v="32"/>
    <s v="Hong Kong"/>
    <s v="Hong Kong"/>
    <s v="Foreman"/>
    <x v="1"/>
    <s v="Exceeds"/>
    <x v="2"/>
    <n v="743688"/>
  </r>
  <r>
    <n v="3142"/>
    <s v="Ingrid"/>
    <s v="Wilkins"/>
    <d v="2021-02-10T00:00:00"/>
    <m/>
    <n v="55"/>
    <x v="1"/>
    <s v="Production Technician I"/>
    <s v="Theresa Foster"/>
    <s v="ingrid.wilkins@bilearner.com"/>
    <s v="Active"/>
    <n v="1"/>
    <n v="0"/>
    <x v="1"/>
    <s v="Part-Time"/>
    <m/>
    <x v="0"/>
    <x v="5"/>
    <s v="General - Con"/>
    <d v="1980-09-22T00:00:00"/>
    <n v="45"/>
    <s v="India"/>
    <s v="Indore"/>
    <s v="Flagger"/>
    <x v="0"/>
    <s v="Fully Meets"/>
    <x v="0"/>
    <n v="79131"/>
  </r>
  <r>
    <n v="3143"/>
    <s v="Morgan"/>
    <s v="Elliott"/>
    <d v="2018-09-28T00:00:00"/>
    <m/>
    <n v="84"/>
    <x v="0"/>
    <s v="Production Technician I"/>
    <s v="Emily Carter"/>
    <s v="morgan.elliott@bilearner.com"/>
    <s v="Active"/>
    <n v="1"/>
    <n v="0"/>
    <x v="1"/>
    <s v="Temporary"/>
    <m/>
    <x v="0"/>
    <x v="5"/>
    <s v="Aerial"/>
    <d v="1989-04-13T00:00:00"/>
    <n v="36"/>
    <s v="Spain"/>
    <s v="Barcelona"/>
    <s v="Lineman"/>
    <x v="0"/>
    <s v="Fully Meets"/>
    <x v="2"/>
    <n v="800004"/>
  </r>
  <r>
    <n v="3144"/>
    <s v="Shannon"/>
    <s v="Lambert"/>
    <d v="2021-02-09T00:00:00"/>
    <m/>
    <n v="55"/>
    <x v="1"/>
    <s v="Production Technician I"/>
    <s v="Debra Perez"/>
    <s v="shannon.lambert@bilearner.com"/>
    <s v="Active"/>
    <n v="1"/>
    <n v="0"/>
    <x v="0"/>
    <s v="Part-Time"/>
    <m/>
    <x v="0"/>
    <x v="5"/>
    <s v="Engineers"/>
    <d v="1993-11-16T00:00:00"/>
    <n v="31"/>
    <s v="Malaysia"/>
    <s v="Johor"/>
    <s v="Engineer"/>
    <x v="1"/>
    <s v="Exceeds"/>
    <x v="2"/>
    <n v="608400"/>
  </r>
  <r>
    <n v="3145"/>
    <s v="Prince"/>
    <s v="Petty"/>
    <d v="2020-09-27T00:00:00"/>
    <d v="2022-03-04T00:00:00"/>
    <n v="17"/>
    <x v="2"/>
    <s v="Production Technician I"/>
    <s v="James Ware"/>
    <s v="prince.petty@bilearner.com"/>
    <s v="Terminated"/>
    <n v="0"/>
    <n v="1"/>
    <x v="2"/>
    <s v="Temporary"/>
    <m/>
    <x v="0"/>
    <x v="5"/>
    <s v="Field Operations"/>
    <d v="1975-01-08T00:00:00"/>
    <n v="50"/>
    <s v="India"/>
    <s v="Mumbai Vikhroli"/>
    <s v="Driller"/>
    <x v="1"/>
    <s v="Fully Meets"/>
    <x v="2"/>
    <n v="91656"/>
  </r>
  <r>
    <n v="3146"/>
    <s v="Abril"/>
    <s v="Joseph"/>
    <d v="2018-12-16T00:00:00"/>
    <m/>
    <n v="81"/>
    <x v="0"/>
    <s v="Production Technician I"/>
    <s v="Gregory Hall"/>
    <s v="abril.joseph@bilearner.com"/>
    <s v="Active"/>
    <n v="1"/>
    <n v="0"/>
    <x v="2"/>
    <s v="Temporary"/>
    <m/>
    <x v="0"/>
    <x v="5"/>
    <s v="Project Management - Con"/>
    <d v="1991-05-31T00:00:00"/>
    <n v="34"/>
    <s v="Netherlands"/>
    <s v="Amsterdam"/>
    <s v="Coordinator"/>
    <x v="0"/>
    <s v="Fully Meets"/>
    <x v="0"/>
    <n v="94632"/>
  </r>
  <r>
    <n v="3147"/>
    <s v="Bobby"/>
    <s v="Levy"/>
    <d v="2023-07-17T00:00:00"/>
    <d v="2023-07-28T00:00:00"/>
    <n v="0"/>
    <x v="4"/>
    <s v="Production Technician I"/>
    <s v="Donna Yang"/>
    <s v="bobby.levy@bilearner.com"/>
    <s v="Active"/>
    <n v="1"/>
    <n v="0"/>
    <x v="0"/>
    <s v="Temporary"/>
    <m/>
    <x v="0"/>
    <x v="5"/>
    <s v="General - Sga"/>
    <d v="1983-07-26T00:00:00"/>
    <n v="42"/>
    <s v="India"/>
    <s v="Mumbai Vikhroli"/>
    <s v="Engineer"/>
    <x v="1"/>
    <s v="Fully Meets"/>
    <x v="3"/>
    <n v="169552.8"/>
  </r>
  <r>
    <n v="3148"/>
    <s v="Gustavo"/>
    <s v="Durham"/>
    <d v="2020-05-28T00:00:00"/>
    <d v="2021-12-14T00:00:00"/>
    <n v="18"/>
    <x v="2"/>
    <s v="Production Technician I"/>
    <s v="Adrienne Barnett"/>
    <s v="gustavo.durham@bilearner.com"/>
    <s v="Active"/>
    <n v="1"/>
    <n v="0"/>
    <x v="1"/>
    <s v="Temporary"/>
    <m/>
    <x v="0"/>
    <x v="5"/>
    <s v="Aerial"/>
    <d v="1981-12-10T00:00:00"/>
    <n v="43"/>
    <s v="Guernsey"/>
    <s v="Guernsey"/>
    <s v="Foreman"/>
    <x v="1"/>
    <s v="Exceeds"/>
    <x v="2"/>
    <n v="812500"/>
  </r>
  <r>
    <n v="3149"/>
    <s v="Teagan"/>
    <s v="Stevens"/>
    <d v="2021-03-01T00:00:00"/>
    <d v="2023-04-05T00:00:00"/>
    <n v="25"/>
    <x v="1"/>
    <s v="Production Technician I"/>
    <s v="Yvonne Bush"/>
    <s v="teagan.stevens@bilearner.com"/>
    <s v="Active"/>
    <n v="1"/>
    <n v="0"/>
    <x v="1"/>
    <s v="Part-Time"/>
    <m/>
    <x v="0"/>
    <x v="5"/>
    <s v="Field Operations"/>
    <d v="1994-11-03T00:00:00"/>
    <n v="30"/>
    <s v="Poland"/>
    <s v="Warsaw"/>
    <s v="Laborer"/>
    <x v="0"/>
    <s v="Exceeds"/>
    <x v="2"/>
    <n v="592800"/>
  </r>
  <r>
    <n v="3150"/>
    <s v="Neil"/>
    <s v="Patton"/>
    <d v="2022-02-12T00:00:00"/>
    <m/>
    <n v="43"/>
    <x v="1"/>
    <s v="Production Technician I"/>
    <s v="Mark Silva"/>
    <s v="neil.patton@bilearner.com"/>
    <s v="Active"/>
    <n v="1"/>
    <n v="0"/>
    <x v="1"/>
    <s v="Part-Time"/>
    <m/>
    <x v="0"/>
    <x v="5"/>
    <s v="Aerial"/>
    <d v="1982-10-04T00:00:00"/>
    <n v="43"/>
    <s v="Netherlands"/>
    <s v="Amsterdam"/>
    <s v="Foreman"/>
    <x v="0"/>
    <s v="Fully Meets"/>
    <x v="2"/>
    <n v="102554.4"/>
  </r>
  <r>
    <n v="3151"/>
    <s v="Khalil"/>
    <s v="Guzman"/>
    <d v="2022-02-26T00:00:00"/>
    <m/>
    <n v="43"/>
    <x v="1"/>
    <s v="Production Technician I"/>
    <s v="Melissa Wheeler DDS"/>
    <s v="khalil.guzman@bilearner.com"/>
    <s v="Active"/>
    <n v="1"/>
    <n v="0"/>
    <x v="2"/>
    <s v="Temporary"/>
    <m/>
    <x v="0"/>
    <x v="5"/>
    <s v="Field Operations"/>
    <d v="1996-02-05T00:00:00"/>
    <n v="29"/>
    <s v="India"/>
    <s v="Mumbai Vikhroli"/>
    <s v="Engineer"/>
    <x v="0"/>
    <s v="Exceeds"/>
    <x v="0"/>
    <n v="31068"/>
  </r>
  <r>
    <n v="3152"/>
    <s v="Alaina"/>
    <s v="Mayo"/>
    <d v="2022-07-05T00:00:00"/>
    <d v="2022-12-28T00:00:00"/>
    <n v="5"/>
    <x v="4"/>
    <s v="Production Technician I"/>
    <s v="Mr. Tony Collier"/>
    <s v="alaina.mayo@bilearner.com"/>
    <s v="Active"/>
    <n v="1"/>
    <n v="0"/>
    <x v="0"/>
    <s v="Temporary"/>
    <m/>
    <x v="0"/>
    <x v="5"/>
    <s v="Field Operations"/>
    <d v="1991-10-19T00:00:00"/>
    <n v="33"/>
    <s v="Mauritius"/>
    <s v="Mauritius"/>
    <s v="Laborer"/>
    <x v="0"/>
    <s v="Exceeds"/>
    <x v="3"/>
    <n v="204939.6"/>
  </r>
  <r>
    <n v="3153"/>
    <s v="Jagger"/>
    <s v="Morgan"/>
    <d v="2019-11-29T00:00:00"/>
    <d v="2022-03-11T00:00:00"/>
    <n v="27"/>
    <x v="1"/>
    <s v="Production Technician I"/>
    <s v="Kathleen Johnson"/>
    <s v="jagger.morgan@bilearner.com"/>
    <s v="Active"/>
    <n v="1"/>
    <n v="0"/>
    <x v="2"/>
    <s v="Full-Time"/>
    <m/>
    <x v="0"/>
    <x v="5"/>
    <s v="Field Operations"/>
    <d v="1994-09-04T00:00:00"/>
    <n v="31"/>
    <s v="Poland"/>
    <s v="Warsaw"/>
    <s v="Technician"/>
    <x v="0"/>
    <s v="Fully Meets"/>
    <x v="0"/>
    <n v="118368"/>
  </r>
  <r>
    <n v="3154"/>
    <s v="Donavan"/>
    <s v="Kennedy"/>
    <d v="2019-02-22T00:00:00"/>
    <m/>
    <n v="79"/>
    <x v="0"/>
    <s v="Production Technician I"/>
    <s v="Julia Davis"/>
    <s v="donavan.kennedy@bilearner.com"/>
    <s v="Active"/>
    <n v="1"/>
    <n v="0"/>
    <x v="1"/>
    <s v="Temporary"/>
    <m/>
    <x v="0"/>
    <x v="5"/>
    <s v="Engineers"/>
    <d v="1995-09-01T00:00:00"/>
    <n v="30"/>
    <s v="Poland"/>
    <s v="Warsaw"/>
    <s v="Engineer"/>
    <x v="0"/>
    <s v="Fully Meets"/>
    <x v="2"/>
    <n v="96000"/>
  </r>
  <r>
    <n v="3155"/>
    <s v="Amy"/>
    <s v="Frederick"/>
    <d v="2020-07-16T00:00:00"/>
    <d v="2022-02-15T00:00:00"/>
    <n v="18"/>
    <x v="2"/>
    <s v="Production Technician I"/>
    <s v="Amanda Carter"/>
    <s v="amy.frederick@bilearner.com"/>
    <s v="Terminated"/>
    <n v="0"/>
    <n v="1"/>
    <x v="0"/>
    <s v="Temporary"/>
    <s v="Early release of contract"/>
    <x v="2"/>
    <x v="5"/>
    <s v="General - Con"/>
    <d v="1996-11-13T00:00:00"/>
    <n v="28"/>
    <s v="Poland"/>
    <s v="Warsaw"/>
    <s v="Lineman"/>
    <x v="1"/>
    <s v="Fully Meets"/>
    <x v="2"/>
    <n v="154925.4"/>
  </r>
  <r>
    <n v="3156"/>
    <s v="Pierce"/>
    <s v="Charles"/>
    <d v="2019-07-18T00:00:00"/>
    <d v="2020-02-19T00:00:00"/>
    <n v="7"/>
    <x v="3"/>
    <s v="Production Technician II"/>
    <s v="Jenny Ray"/>
    <s v="pierce.charles@bilearner.com"/>
    <s v="Terminated"/>
    <n v="0"/>
    <n v="1"/>
    <x v="0"/>
    <s v="Part-Time"/>
    <s v="Early release of contract"/>
    <x v="2"/>
    <x v="5"/>
    <s v="General - Con"/>
    <d v="1992-02-15T00:00:00"/>
    <n v="33"/>
    <s v="Poland"/>
    <s v="Wroclaw"/>
    <s v="Lineman"/>
    <x v="0"/>
    <s v="Fully Meets"/>
    <x v="3"/>
    <n v="203676"/>
  </r>
  <r>
    <n v="3157"/>
    <s v="Deegan"/>
    <s v="Pham"/>
    <d v="2019-03-10T00:00:00"/>
    <d v="2021-11-16T00:00:00"/>
    <n v="32"/>
    <x v="1"/>
    <s v="Production Technician II"/>
    <s v="Kimberly Collier"/>
    <s v="deegan.pham@bilearner.com"/>
    <s v="Active"/>
    <n v="1"/>
    <n v="0"/>
    <x v="0"/>
    <s v="Full-Time"/>
    <m/>
    <x v="0"/>
    <x v="5"/>
    <s v="Billable Consultants"/>
    <d v="1988-12-05T00:00:00"/>
    <n v="36"/>
    <s v="India"/>
    <s v="Bangalore"/>
    <s v="Engineer"/>
    <x v="0"/>
    <s v="Exceeds"/>
    <x v="3"/>
    <n v="140640"/>
  </r>
  <r>
    <n v="3158"/>
    <s v="Seth"/>
    <s v="Oneill"/>
    <d v="2023-05-30T00:00:00"/>
    <d v="2023-07-21T00:00:00"/>
    <n v="1"/>
    <x v="4"/>
    <s v="Production Technician II"/>
    <s v="Michael Hendricks"/>
    <s v="seth.oneill@bilearner.com"/>
    <s v="Active"/>
    <n v="1"/>
    <n v="0"/>
    <x v="2"/>
    <s v="Full-Time"/>
    <m/>
    <x v="0"/>
    <x v="5"/>
    <s v="General - Sga"/>
    <d v="1967-10-12T00:00:00"/>
    <n v="57"/>
    <s v="United States"/>
    <s v="Florida"/>
    <s v="Director"/>
    <x v="0"/>
    <s v="Exceeds"/>
    <x v="2"/>
    <n v="57276"/>
  </r>
  <r>
    <n v="3159"/>
    <s v="Mollie"/>
    <s v="Woodward"/>
    <d v="2018-08-23T00:00:00"/>
    <d v="2019-06-19T00:00:00"/>
    <n v="9"/>
    <x v="3"/>
    <s v="Production Technician II"/>
    <s v="Lindsay White"/>
    <s v="mollie.woodward@bilearner.com"/>
    <s v="Active"/>
    <n v="1"/>
    <n v="0"/>
    <x v="1"/>
    <s v="Part-Time"/>
    <m/>
    <x v="0"/>
    <x v="5"/>
    <s v="Field Operations"/>
    <d v="1986-06-07T00:00:00"/>
    <n v="39"/>
    <s v="Germany"/>
    <s v="Cologne"/>
    <s v="Groundman"/>
    <x v="0"/>
    <s v="Fully Meets"/>
    <x v="0"/>
    <n v="901632"/>
  </r>
  <r>
    <n v="3160"/>
    <s v="Baylee"/>
    <s v="Warner"/>
    <d v="2019-03-06T00:00:00"/>
    <m/>
    <n v="79"/>
    <x v="0"/>
    <s v="Production Technician II"/>
    <s v="Madeline Henderson"/>
    <s v="baylee.warner@bilearner.com"/>
    <s v="Active"/>
    <n v="1"/>
    <n v="0"/>
    <x v="1"/>
    <s v="Part-Time"/>
    <m/>
    <x v="0"/>
    <x v="5"/>
    <s v="Splicing"/>
    <d v="1993-11-03T00:00:00"/>
    <n v="31"/>
    <s v="Poland"/>
    <s v="Lublin"/>
    <s v="Splicer"/>
    <x v="0"/>
    <s v="Exceeds"/>
    <x v="0"/>
    <n v="589632"/>
  </r>
  <r>
    <n v="3161"/>
    <s v="Celeste"/>
    <s v="Allison"/>
    <d v="2023-08-01T00:00:00"/>
    <d v="2023-08-02T00:00:00"/>
    <n v="0"/>
    <x v="4"/>
    <s v="Production Technician II"/>
    <s v="Erin Maxwell"/>
    <s v="celeste.allison@bilearner.com"/>
    <s v="Terminated"/>
    <n v="0"/>
    <n v="1"/>
    <x v="1"/>
    <s v="Full-Time"/>
    <s v="Performance Issue"/>
    <x v="2"/>
    <x v="5"/>
    <s v="General - Con"/>
    <d v="1994-03-11T00:00:00"/>
    <n v="31"/>
    <s v="Malaysia"/>
    <s v="Johor"/>
    <s v="Laborer"/>
    <x v="0"/>
    <s v="Fully Meets"/>
    <x v="4"/>
    <n v="99600"/>
  </r>
  <r>
    <n v="3162"/>
    <s v="Camryn"/>
    <s v="Clark"/>
    <d v="2020-02-24T00:00:00"/>
    <d v="2020-12-24T00:00:00"/>
    <n v="10"/>
    <x v="3"/>
    <s v="Production Technician II"/>
    <s v="Kaitlin Thomas MD"/>
    <s v="camryn.clark@bilearner.com"/>
    <s v="Active"/>
    <n v="1"/>
    <n v="0"/>
    <x v="2"/>
    <s v="Temporary"/>
    <m/>
    <x v="0"/>
    <x v="5"/>
    <s v="Isp"/>
    <d v="1993-06-07T00:00:00"/>
    <n v="32"/>
    <s v="India"/>
    <s v="Indore"/>
    <s v="Manager"/>
    <x v="1"/>
    <s v="Fully Meets"/>
    <x v="3"/>
    <n v="214633.2"/>
  </r>
  <r>
    <n v="3163"/>
    <s v="Geovanni"/>
    <s v="Crawford"/>
    <d v="2019-09-26T00:00:00"/>
    <m/>
    <n v="72"/>
    <x v="0"/>
    <s v="Production Technician I"/>
    <s v="Taylor Martin"/>
    <s v="geovanni.crawford@bilearner.com"/>
    <s v="Active"/>
    <n v="1"/>
    <n v="0"/>
    <x v="0"/>
    <s v="Full-Time"/>
    <m/>
    <x v="0"/>
    <x v="5"/>
    <s v="Catv"/>
    <d v="1988-01-02T00:00:00"/>
    <n v="37"/>
    <s v="India"/>
    <s v="Indore"/>
    <s v="Laborer"/>
    <x v="1"/>
    <s v="Fully Meets"/>
    <x v="0"/>
    <n v="92400"/>
  </r>
  <r>
    <n v="3164"/>
    <s v="Danielle"/>
    <s v="Blanchard"/>
    <d v="2022-12-07T00:00:00"/>
    <d v="2023-06-08T00:00:00"/>
    <n v="6"/>
    <x v="3"/>
    <s v="Production Technician I"/>
    <s v="Natalie Hogan"/>
    <s v="danielle.blanchard@bilearner.com"/>
    <s v="Terminated"/>
    <n v="0"/>
    <n v="1"/>
    <x v="1"/>
    <s v="Temporary"/>
    <s v="Career Opportunity"/>
    <x v="1"/>
    <x v="5"/>
    <s v="Field Operations"/>
    <d v="2003-02-25T00:00:00"/>
    <n v="22"/>
    <s v="Hong Kong"/>
    <s v="Hong Kong"/>
    <s v="Foreman"/>
    <x v="0"/>
    <s v="Fully Meets"/>
    <x v="3"/>
    <n v="400032"/>
  </r>
  <r>
    <n v="3165"/>
    <s v="Kasey"/>
    <s v="Pineda"/>
    <d v="2019-03-08T00:00:00"/>
    <d v="2021-02-08T00:00:00"/>
    <n v="23"/>
    <x v="2"/>
    <s v="Production Technician I"/>
    <s v="Kenneth Wilkinson"/>
    <s v="kasey.pineda@bilearner.com"/>
    <s v="Active"/>
    <n v="1"/>
    <n v="0"/>
    <x v="2"/>
    <s v="Full-Time"/>
    <m/>
    <x v="0"/>
    <x v="5"/>
    <s v="Field Operations"/>
    <d v="1967-10-07T00:00:00"/>
    <n v="57"/>
    <s v="China"/>
    <s v="Foshan"/>
    <s v="Laborer"/>
    <x v="0"/>
    <s v="Fully Meets"/>
    <x v="2"/>
    <n v="319626.67"/>
  </r>
  <r>
    <n v="3166"/>
    <s v="Kenzie"/>
    <s v="Friedman"/>
    <d v="2019-08-06T00:00:00"/>
    <d v="2022-07-27T00:00:00"/>
    <n v="35"/>
    <x v="1"/>
    <s v="Production Technician I"/>
    <s v="Michelle Beasley"/>
    <s v="kenzie.friedman@bilearner.com"/>
    <s v="Active"/>
    <n v="1"/>
    <n v="0"/>
    <x v="2"/>
    <s v="Full-Time"/>
    <m/>
    <x v="0"/>
    <x v="5"/>
    <s v="Field Operations"/>
    <d v="1991-12-16T00:00:00"/>
    <n v="33"/>
    <s v="Poland"/>
    <s v="Lublin"/>
    <s v="Laborer"/>
    <x v="0"/>
    <s v="Exceeds"/>
    <x v="2"/>
    <n v="69960"/>
  </r>
  <r>
    <n v="3167"/>
    <s v="Destinee"/>
    <s v="Mejia"/>
    <d v="2019-06-19T00:00:00"/>
    <m/>
    <n v="75"/>
    <x v="0"/>
    <s v="Production Technician I"/>
    <s v="Karina Hampton"/>
    <s v="destinee.mejia@bilearner.com"/>
    <s v="Active"/>
    <n v="1"/>
    <n v="0"/>
    <x v="1"/>
    <s v="Part-Time"/>
    <m/>
    <x v="0"/>
    <x v="5"/>
    <s v="Splicing"/>
    <d v="1994-05-29T00:00:00"/>
    <n v="31"/>
    <s v="India"/>
    <s v="Mumbai Vikhroli"/>
    <s v="Lineman"/>
    <x v="1"/>
    <s v="Exceeds"/>
    <x v="0"/>
    <n v="580255"/>
  </r>
  <r>
    <n v="3168"/>
    <s v="Deshawn"/>
    <s v="Henry"/>
    <d v="2022-02-08T00:00:00"/>
    <d v="2023-07-18T00:00:00"/>
    <n v="17"/>
    <x v="2"/>
    <s v="Production Technician I"/>
    <s v="Timothy Price"/>
    <s v="deshawn.henry@bilearner.com"/>
    <s v="Terminated"/>
    <n v="0"/>
    <n v="1"/>
    <x v="2"/>
    <s v="Full-Time"/>
    <m/>
    <x v="0"/>
    <x v="5"/>
    <s v="Sales &amp; Marketing"/>
    <d v="1994-09-03T00:00:00"/>
    <n v="31"/>
    <s v="India"/>
    <s v="Mumbai Vikhroli"/>
    <s v="Assistant"/>
    <x v="1"/>
    <s v="Fully Meets"/>
    <x v="2"/>
    <n v="79104"/>
  </r>
  <r>
    <n v="3169"/>
    <s v="Cristian"/>
    <s v="Ritter"/>
    <d v="2019-06-08T00:00:00"/>
    <d v="2021-01-29T00:00:00"/>
    <n v="19"/>
    <x v="2"/>
    <s v="Production Technician I"/>
    <s v="Jade Howell"/>
    <s v="cristian.ritter@bilearner.com"/>
    <s v="Active"/>
    <n v="1"/>
    <n v="0"/>
    <x v="2"/>
    <s v="Part-Time"/>
    <m/>
    <x v="0"/>
    <x v="5"/>
    <s v="Aerial"/>
    <d v="1960-04-11T00:00:00"/>
    <n v="65"/>
    <s v="India"/>
    <s v="Mumbai Vikhroli"/>
    <s v="Lineman"/>
    <x v="0"/>
    <s v="Exceeds"/>
    <x v="0"/>
    <n v="862812"/>
  </r>
  <r>
    <n v="3170"/>
    <s v="Demarcus"/>
    <s v="Huffman"/>
    <d v="2022-01-28T00:00:00"/>
    <d v="2023-06-23T00:00:00"/>
    <n v="16"/>
    <x v="2"/>
    <s v="Production Technician I"/>
    <s v="David Harrison"/>
    <s v="demarcus.huffman@bilearner.com"/>
    <s v="Active"/>
    <n v="1"/>
    <n v="0"/>
    <x v="1"/>
    <s v="Full-Time"/>
    <m/>
    <x v="0"/>
    <x v="5"/>
    <s v="Field Operations"/>
    <d v="1993-12-04T00:00:00"/>
    <n v="31"/>
    <s v="Singapore"/>
    <s v="Singapore"/>
    <s v="Technician"/>
    <x v="1"/>
    <s v="Fully Meets"/>
    <x v="2"/>
    <n v="910000"/>
  </r>
  <r>
    <n v="3171"/>
    <s v="Regina"/>
    <s v="Lopez"/>
    <d v="2020-08-26T00:00:00"/>
    <d v="2022-08-11T00:00:00"/>
    <n v="23"/>
    <x v="2"/>
    <s v="Production Technician I"/>
    <s v="Courtney Neal"/>
    <s v="regina.lopez@bilearner.com"/>
    <s v="Active"/>
    <n v="1"/>
    <n v="0"/>
    <x v="2"/>
    <s v="Part-Time"/>
    <m/>
    <x v="0"/>
    <x v="5"/>
    <s v="Engineers"/>
    <d v="1994-06-04T00:00:00"/>
    <n v="31"/>
    <s v="India"/>
    <s v="Indore"/>
    <s v="Engineer"/>
    <x v="0"/>
    <s v="Fully Meets"/>
    <x v="3"/>
    <n v="331021"/>
  </r>
  <r>
    <n v="3172"/>
    <s v="Justice"/>
    <s v="Clark"/>
    <d v="2019-04-22T00:00:00"/>
    <m/>
    <n v="77"/>
    <x v="0"/>
    <s v="Production Technician I"/>
    <s v="Elizabeth Allen"/>
    <s v="justice.clark@bilearner.com"/>
    <s v="Active"/>
    <n v="1"/>
    <n v="0"/>
    <x v="0"/>
    <s v="Part-Time"/>
    <m/>
    <x v="0"/>
    <x v="5"/>
    <s v="Shop (Fleet)"/>
    <d v="1977-02-14T00:00:00"/>
    <n v="48"/>
    <s v="Malaysia"/>
    <s v="Kuala Lumpur"/>
    <s v="Mechanic"/>
    <x v="0"/>
    <s v="Fully Meets"/>
    <x v="0"/>
    <n v="580255"/>
  </r>
  <r>
    <n v="3173"/>
    <s v="Tucker"/>
    <s v="Sweeney"/>
    <d v="2022-12-21T00:00:00"/>
    <d v="2023-05-30T00:00:00"/>
    <n v="5"/>
    <x v="4"/>
    <s v="Production Technician I"/>
    <s v="Gloria Vaughn"/>
    <s v="tucker.sweeney@bilearner.com"/>
    <s v="Active"/>
    <n v="1"/>
    <n v="0"/>
    <x v="0"/>
    <s v="Part-Time"/>
    <m/>
    <x v="0"/>
    <x v="5"/>
    <s v="Billable Consultants"/>
    <d v="2000-03-25T00:00:00"/>
    <n v="25"/>
    <s v="Hong Kong"/>
    <s v="Hong Kong"/>
    <s v="Engineer"/>
    <x v="0"/>
    <s v="Fully Meets"/>
    <x v="4"/>
    <n v="100203.6"/>
  </r>
  <r>
    <n v="3174"/>
    <s v="Roy"/>
    <s v="Pratt"/>
    <d v="2022-10-12T00:00:00"/>
    <d v="2023-07-03T00:00:00"/>
    <n v="8"/>
    <x v="3"/>
    <s v="Production Technician I"/>
    <s v="Tracy Warner"/>
    <s v="roy.pratt@bilearner.com"/>
    <s v="Active"/>
    <n v="1"/>
    <n v="0"/>
    <x v="1"/>
    <s v="Part-Time"/>
    <m/>
    <x v="0"/>
    <x v="5"/>
    <s v="Catv"/>
    <d v="1973-06-05T00:00:00"/>
    <n v="52"/>
    <s v="Malaysia"/>
    <s v="Kuala Lumpur"/>
    <s v="Foreman"/>
    <x v="0"/>
    <s v="Fully Meets"/>
    <x v="3"/>
    <n v="596496"/>
  </r>
  <r>
    <n v="3175"/>
    <s v="Raphael"/>
    <s v="Whitney"/>
    <d v="2023-07-23T00:00:00"/>
    <d v="2023-08-01T00:00:00"/>
    <n v="0"/>
    <x v="4"/>
    <s v="Production Technician I"/>
    <s v="Richard Cox"/>
    <s v="raphael.whitney@bilearner.com"/>
    <s v="Active"/>
    <n v="1"/>
    <n v="0"/>
    <x v="1"/>
    <s v="Full-Time"/>
    <m/>
    <x v="0"/>
    <x v="5"/>
    <s v="Fielders"/>
    <d v="1999-03-11T00:00:00"/>
    <n v="26"/>
    <s v="India"/>
    <s v="Indore"/>
    <s v="Engineer"/>
    <x v="0"/>
    <s v="Fully Meets"/>
    <x v="4"/>
    <n v="233698.8"/>
  </r>
  <r>
    <n v="3176"/>
    <s v="Cade"/>
    <s v="Palmer"/>
    <d v="2018-12-13T00:00:00"/>
    <d v="2020-06-23T00:00:00"/>
    <n v="18"/>
    <x v="2"/>
    <s v="Production Technician I"/>
    <s v="Jessica Morgan"/>
    <s v="cade.palmer@bilearner.com"/>
    <s v="Active"/>
    <n v="1"/>
    <n v="0"/>
    <x v="1"/>
    <s v="Full-Time"/>
    <m/>
    <x v="0"/>
    <x v="5"/>
    <s v="Project Management - Con"/>
    <d v="2001-12-23T00:00:00"/>
    <n v="23"/>
    <s v="China"/>
    <s v="Foshan"/>
    <s v="Coordinator"/>
    <x v="0"/>
    <s v="Exceeds"/>
    <x v="4"/>
    <n v="101592"/>
  </r>
  <r>
    <n v="3177"/>
    <s v="Abel"/>
    <s v="Potts"/>
    <d v="2019-09-30T00:00:00"/>
    <d v="2021-06-23T00:00:00"/>
    <n v="20"/>
    <x v="2"/>
    <s v="Production Technician I"/>
    <s v="Lori Martin"/>
    <s v="abel.potts@bilearner.com"/>
    <s v="Terminated"/>
    <n v="0"/>
    <n v="1"/>
    <x v="1"/>
    <s v="Full-Time"/>
    <s v="Career Opportunity"/>
    <x v="1"/>
    <x v="5"/>
    <s v="Project Management - Con"/>
    <d v="1976-04-07T00:00:00"/>
    <n v="49"/>
    <s v="Malaysia"/>
    <s v="Johor"/>
    <s v="Coordinator"/>
    <x v="0"/>
    <s v="Fully Meets"/>
    <x v="4"/>
    <n v="910000"/>
  </r>
  <r>
    <n v="3178"/>
    <s v="Wayne"/>
    <s v="Leon"/>
    <d v="2020-01-24T00:00:00"/>
    <d v="2023-06-09T00:00:00"/>
    <n v="40"/>
    <x v="1"/>
    <s v="Production Technician II"/>
    <s v="Eric Lopez"/>
    <s v="wayne.leon@bilearner.com"/>
    <s v="Terminated"/>
    <n v="0"/>
    <n v="1"/>
    <x v="2"/>
    <s v="Part-Time"/>
    <s v="Performance Issue"/>
    <x v="2"/>
    <x v="5"/>
    <s v="Field Operations"/>
    <d v="2000-11-27T00:00:00"/>
    <n v="24"/>
    <s v="China"/>
    <s v="Foshan"/>
    <s v="Administrator"/>
    <x v="0"/>
    <s v="PIP"/>
    <x v="4"/>
    <n v="96000"/>
  </r>
  <r>
    <n v="3179"/>
    <s v="Amya"/>
    <s v="Armstrong"/>
    <d v="2020-12-23T00:00:00"/>
    <d v="2021-03-17T00:00:00"/>
    <n v="2"/>
    <x v="4"/>
    <s v="Production Technician II"/>
    <s v="Victoria Thomas"/>
    <s v="amya.armstrong@bilearner.com"/>
    <s v="Active"/>
    <n v="1"/>
    <n v="0"/>
    <x v="1"/>
    <s v="Full-Time"/>
    <m/>
    <x v="0"/>
    <x v="5"/>
    <s v="Field Operations"/>
    <d v="1970-02-19T00:00:00"/>
    <n v="55"/>
    <s v="Singapore"/>
    <s v="Singapore"/>
    <s v="Lineman"/>
    <x v="1"/>
    <s v="Fully Meets"/>
    <x v="2"/>
    <n v="399213.6"/>
  </r>
  <r>
    <n v="3180"/>
    <s v="Johnny"/>
    <s v="Whitehead"/>
    <d v="2019-06-07T00:00:00"/>
    <d v="2020-01-11T00:00:00"/>
    <n v="7"/>
    <x v="3"/>
    <s v="Production Technician II"/>
    <s v="Jennifer Dean"/>
    <s v="johnny.whitehead@bilearner.com"/>
    <s v="Terminated"/>
    <n v="0"/>
    <n v="1"/>
    <x v="1"/>
    <s v="Temporary"/>
    <s v="Performance Issue"/>
    <x v="2"/>
    <x v="5"/>
    <s v="Field Operations"/>
    <d v="1995-06-28T00:00:00"/>
    <n v="30"/>
    <s v="China"/>
    <s v="Foshan"/>
    <s v="Technician"/>
    <x v="0"/>
    <s v="Fully Meets"/>
    <x v="0"/>
    <n v="423144"/>
  </r>
  <r>
    <n v="3181"/>
    <s v="Antwan"/>
    <s v="Clayton"/>
    <d v="2019-12-25T00:00:00"/>
    <d v="2021-11-14T00:00:00"/>
    <n v="22"/>
    <x v="2"/>
    <s v="Production Technician II"/>
    <s v="Cameron Harris"/>
    <s v="antwan.clayton@bilearner.com"/>
    <s v="Active"/>
    <n v="1"/>
    <n v="0"/>
    <x v="0"/>
    <s v="Temporary"/>
    <m/>
    <x v="0"/>
    <x v="5"/>
    <s v="General - Con"/>
    <d v="1996-02-13T00:00:00"/>
    <n v="29"/>
    <s v="Malaysia"/>
    <s v="Johor"/>
    <s v="Foreman"/>
    <x v="0"/>
    <s v="Fully Meets"/>
    <x v="0"/>
    <n v="234432"/>
  </r>
  <r>
    <n v="3182"/>
    <s v="Dexter"/>
    <s v="Preston"/>
    <d v="2023-01-26T00:00:00"/>
    <m/>
    <n v="32"/>
    <x v="1"/>
    <s v="Production Technician II"/>
    <s v="Benjamin Cantrell"/>
    <s v="dexter.preston@bilearner.com"/>
    <s v="Active"/>
    <n v="1"/>
    <n v="0"/>
    <x v="0"/>
    <s v="Temporary"/>
    <m/>
    <x v="0"/>
    <x v="5"/>
    <s v="Field Operations"/>
    <d v="2001-09-06T00:00:00"/>
    <n v="24"/>
    <s v="India"/>
    <s v="Mumbai Vikhroli"/>
    <s v="Technician"/>
    <x v="0"/>
    <s v="PIP"/>
    <x v="2"/>
    <n v="520000"/>
  </r>
  <r>
    <n v="3183"/>
    <s v="Uriah"/>
    <s v="Guerrero"/>
    <d v="2022-11-03T00:00:00"/>
    <d v="2023-08-03T00:00:00"/>
    <n v="9"/>
    <x v="3"/>
    <s v="Production Technician II"/>
    <s v="Victor Warren"/>
    <s v="uriah.guerrero@bilearner.com"/>
    <s v="Terminated"/>
    <n v="0"/>
    <n v="1"/>
    <x v="1"/>
    <s v="Temporary"/>
    <s v="Career Opportunity"/>
    <x v="1"/>
    <x v="5"/>
    <s v="Engineers"/>
    <d v="1980-07-17T00:00:00"/>
    <n v="45"/>
    <s v="India"/>
    <s v="Indore"/>
    <s v="Technician"/>
    <x v="1"/>
    <s v="PIP"/>
    <x v="1"/>
    <n v="139512"/>
  </r>
  <r>
    <n v="3184"/>
    <s v="Dakota"/>
    <s v="Oliver"/>
    <d v="2022-05-13T00:00:00"/>
    <m/>
    <n v="40"/>
    <x v="1"/>
    <s v="Production Technician I"/>
    <s v="Brian Roberts"/>
    <s v="dakota.oliver@bilearner.com"/>
    <s v="Active"/>
    <n v="1"/>
    <n v="0"/>
    <x v="2"/>
    <s v="Full-Time"/>
    <m/>
    <x v="0"/>
    <x v="5"/>
    <s v="Field Operations"/>
    <d v="1990-01-08T00:00:00"/>
    <n v="35"/>
    <s v="Poland"/>
    <s v="Warsaw"/>
    <s v="Tower Hand"/>
    <x v="0"/>
    <s v="PIP"/>
    <x v="3"/>
    <n v="202230"/>
  </r>
  <r>
    <n v="3185"/>
    <s v="Selena"/>
    <s v="Yoder"/>
    <d v="2020-09-23T00:00:00"/>
    <d v="2023-03-15T00:00:00"/>
    <n v="29"/>
    <x v="1"/>
    <s v="Production Technician I"/>
    <s v="Tina Wright"/>
    <s v="selena.yoder@bilearner.com"/>
    <s v="Terminated"/>
    <n v="0"/>
    <n v="1"/>
    <x v="0"/>
    <s v="Temporary"/>
    <s v="Early release of contract"/>
    <x v="2"/>
    <x v="5"/>
    <s v="Field Operations"/>
    <d v="1994-01-15T00:00:00"/>
    <n v="31"/>
    <s v="India"/>
    <s v="Indore"/>
    <s v="Assistant"/>
    <x v="0"/>
    <s v="PIP"/>
    <x v="2"/>
    <n v="89000"/>
  </r>
  <r>
    <n v="3186"/>
    <s v="Kaila"/>
    <s v="Flowers"/>
    <d v="2021-08-29T00:00:00"/>
    <d v="2022-11-08T00:00:00"/>
    <n v="14"/>
    <x v="2"/>
    <s v="Production Technician I"/>
    <s v="Mary Weber"/>
    <s v="kaila.flowers@bilearner.com"/>
    <s v="Active"/>
    <n v="1"/>
    <n v="0"/>
    <x v="2"/>
    <s v="Full-Time"/>
    <m/>
    <x v="0"/>
    <x v="5"/>
    <s v="Aerial"/>
    <d v="1992-02-05T00:00:00"/>
    <n v="33"/>
    <s v="Hong Kong"/>
    <s v="Hong Kong"/>
    <s v="Supervisor"/>
    <x v="0"/>
    <s v="Fully Meets"/>
    <x v="2"/>
    <n v="648168"/>
  </r>
  <r>
    <n v="3187"/>
    <s v="Dashawn"/>
    <s v="Ramirez"/>
    <d v="2022-12-13T00:00:00"/>
    <d v="2023-01-11T00:00:00"/>
    <n v="0"/>
    <x v="4"/>
    <s v="Production Technician I"/>
    <s v="Eric Riley Jr."/>
    <s v="dashawn.ramirez@bilearner.com"/>
    <s v="Active"/>
    <n v="1"/>
    <n v="0"/>
    <x v="0"/>
    <s v="Full-Time"/>
    <m/>
    <x v="0"/>
    <x v="5"/>
    <s v="Wireline Construction"/>
    <d v="1998-07-09T00:00:00"/>
    <n v="27"/>
    <s v="United States"/>
    <s v="New York State"/>
    <s v="Project Manager"/>
    <x v="0"/>
    <s v="PIP"/>
    <x v="1"/>
    <n v="126600"/>
  </r>
  <r>
    <n v="3188"/>
    <s v="Meghan"/>
    <s v="Ray"/>
    <d v="2022-11-06T00:00:00"/>
    <m/>
    <n v="35"/>
    <x v="1"/>
    <s v="Production Technician I"/>
    <s v="Kathy Wong"/>
    <s v="meghan.ray@bilearner.com"/>
    <s v="Active"/>
    <n v="1"/>
    <n v="0"/>
    <x v="2"/>
    <s v="Part-Time"/>
    <m/>
    <x v="0"/>
    <x v="5"/>
    <s v="Field Operations"/>
    <d v="1977-09-14T00:00:00"/>
    <n v="48"/>
    <s v="Malaysia"/>
    <s v="Kuala Lumpur"/>
    <s v="Laborer"/>
    <x v="1"/>
    <s v="Fully Meets"/>
    <x v="0"/>
    <n v="113913.60000000001"/>
  </r>
  <r>
    <n v="3189"/>
    <s v="Jasiah"/>
    <s v="Palmer"/>
    <d v="2023-08-04T00:00:00"/>
    <m/>
    <n v="26"/>
    <x v="1"/>
    <s v="Production Technician I"/>
    <s v="Ernest Bates"/>
    <s v="jasiah.palmer@bilearner.com"/>
    <s v="Active"/>
    <n v="1"/>
    <n v="0"/>
    <x v="1"/>
    <s v="Temporary"/>
    <m/>
    <x v="0"/>
    <x v="5"/>
    <s v="Project Management - Con"/>
    <d v="1977-01-22T00:00:00"/>
    <n v="48"/>
    <s v="Poland"/>
    <s v="Warsaw"/>
    <s v="Project Manager"/>
    <x v="0"/>
    <s v="PIP"/>
    <x v="4"/>
    <n v="224400"/>
  </r>
  <r>
    <n v="3190"/>
    <s v="Jaiden"/>
    <s v="Hawkins"/>
    <d v="2020-11-15T00:00:00"/>
    <m/>
    <n v="58"/>
    <x v="1"/>
    <s v="Production Technician I"/>
    <s v="Brittany Allen"/>
    <s v="jaiden.hawkins@bilearner.com"/>
    <s v="Active"/>
    <n v="1"/>
    <n v="0"/>
    <x v="0"/>
    <s v="Part-Time"/>
    <m/>
    <x v="0"/>
    <x v="5"/>
    <s v="General - Con"/>
    <d v="1982-11-19T00:00:00"/>
    <n v="42"/>
    <s v="Hong Kong"/>
    <s v="Hong Kong"/>
    <s v="Administration"/>
    <x v="1"/>
    <s v="PIP"/>
    <x v="2"/>
    <n v="106200"/>
  </r>
  <r>
    <n v="3191"/>
    <s v="Monserrat"/>
    <s v="Miranda"/>
    <d v="2022-07-06T00:00:00"/>
    <d v="2022-08-12T00:00:00"/>
    <n v="1"/>
    <x v="4"/>
    <s v="Production Technician I"/>
    <s v="Krystal Newton"/>
    <s v="monserrat.miranda@bilearner.com"/>
    <s v="Active"/>
    <n v="1"/>
    <n v="0"/>
    <x v="2"/>
    <s v="Part-Time"/>
    <m/>
    <x v="0"/>
    <x v="3"/>
    <s v="Technology / It"/>
    <d v="1997-02-01T00:00:00"/>
    <n v="28"/>
    <s v="Mauritius"/>
    <s v="Mauritius"/>
    <s v="Technician"/>
    <x v="1"/>
    <s v="Fully Meets"/>
    <x v="2"/>
    <n v="105200.3"/>
  </r>
  <r>
    <n v="3192"/>
    <s v="Johnathon"/>
    <s v="Lynch"/>
    <d v="2019-04-21T00:00:00"/>
    <d v="2022-01-12T00:00:00"/>
    <n v="32"/>
    <x v="1"/>
    <s v="Production Technician I"/>
    <s v="Alexandra Goodman"/>
    <s v="johnathon.lynch@bilearner.com"/>
    <s v="Active"/>
    <n v="1"/>
    <n v="0"/>
    <x v="1"/>
    <s v="Part-Time"/>
    <m/>
    <x v="0"/>
    <x v="5"/>
    <s v="Aerial"/>
    <d v="1976-01-29T00:00:00"/>
    <n v="49"/>
    <s v="India"/>
    <s v="Indore"/>
    <s v="Laborer"/>
    <x v="0"/>
    <s v="Fully Meets"/>
    <x v="1"/>
    <n v="800799.6"/>
  </r>
  <r>
    <n v="3193"/>
    <s v="Dayanara"/>
    <s v="Murray"/>
    <d v="2021-08-28T00:00:00"/>
    <m/>
    <n v="49"/>
    <x v="1"/>
    <s v="Production Technician I"/>
    <s v="Kevin Baker"/>
    <s v="dayanara.murray@bilearner.com"/>
    <s v="Active"/>
    <n v="1"/>
    <n v="0"/>
    <x v="1"/>
    <s v="Temporary"/>
    <m/>
    <x v="0"/>
    <x v="5"/>
    <s v="General - Con"/>
    <d v="1993-08-17T00:00:00"/>
    <n v="32"/>
    <s v="United Kingdom"/>
    <s v="London"/>
    <s v="Laborer"/>
    <x v="0"/>
    <s v="PIP"/>
    <x v="1"/>
    <n v="581664"/>
  </r>
  <r>
    <n v="3194"/>
    <s v="Alessandro"/>
    <s v="Sawyer"/>
    <d v="2021-03-25T00:00:00"/>
    <m/>
    <n v="54"/>
    <x v="1"/>
    <s v="Production Technician I"/>
    <s v="Holly Mooney"/>
    <s v="alessandro.sawyer@bilearner.com"/>
    <s v="Active"/>
    <n v="1"/>
    <n v="0"/>
    <x v="0"/>
    <s v="Full-Time"/>
    <m/>
    <x v="0"/>
    <x v="5"/>
    <s v="Field Operations"/>
    <d v="1991-12-20T00:00:00"/>
    <n v="33"/>
    <s v="United Kingdom"/>
    <s v="Bristol Whitefrairs"/>
    <s v="Groundman"/>
    <x v="0"/>
    <s v="Fully Meets"/>
    <x v="4"/>
    <n v="486411"/>
  </r>
  <r>
    <n v="3195"/>
    <s v="Kaylen"/>
    <s v="Hogan"/>
    <d v="2020-07-16T00:00:00"/>
    <d v="2020-10-15T00:00:00"/>
    <n v="2"/>
    <x v="4"/>
    <s v="Production Technician I"/>
    <s v="Latasha Garrison"/>
    <s v="kaylen.hogan@bilearner.com"/>
    <s v="Active"/>
    <n v="1"/>
    <n v="0"/>
    <x v="1"/>
    <s v="Full-Time"/>
    <m/>
    <x v="0"/>
    <x v="5"/>
    <s v="General - Con"/>
    <d v="1993-11-21T00:00:00"/>
    <n v="31"/>
    <s v="India"/>
    <s v="Mumbai Andheri"/>
    <s v="Technician"/>
    <x v="0"/>
    <s v="Fully Meets"/>
    <x v="2"/>
    <n v="164544"/>
  </r>
  <r>
    <n v="3196"/>
    <s v="Karley"/>
    <s v="Michael"/>
    <d v="2018-11-28T00:00:00"/>
    <d v="2021-08-14T00:00:00"/>
    <n v="32"/>
    <x v="1"/>
    <s v="Production Technician I"/>
    <s v="James Hawkins"/>
    <s v="karley.michael@bilearner.com"/>
    <s v="Active"/>
    <n v="1"/>
    <n v="0"/>
    <x v="1"/>
    <s v="Temporary"/>
    <m/>
    <x v="0"/>
    <x v="5"/>
    <s v="Engineers"/>
    <d v="1989-06-10T00:00:00"/>
    <n v="36"/>
    <s v="Brazil"/>
    <s v="Sao Paulo"/>
    <s v="Project Manager"/>
    <x v="0"/>
    <s v="Fully Meets"/>
    <x v="2"/>
    <n v="584547.96"/>
  </r>
  <r>
    <n v="3197"/>
    <s v="Erik"/>
    <s v="Parks"/>
    <d v="2019-06-27T00:00:00"/>
    <m/>
    <n v="75"/>
    <x v="0"/>
    <s v="Production Technician I"/>
    <s v="Kevin Mason"/>
    <s v="erik.parks@bilearner.com"/>
    <s v="Active"/>
    <n v="1"/>
    <n v="0"/>
    <x v="0"/>
    <s v="Full-Time"/>
    <m/>
    <x v="0"/>
    <x v="5"/>
    <s v="General - Con"/>
    <d v="2003-02-22T00:00:00"/>
    <n v="22"/>
    <s v="India"/>
    <s v="Mumbai Vikhroli"/>
    <s v="Lineman"/>
    <x v="0"/>
    <s v="PIP"/>
    <x v="4"/>
    <n v="275625"/>
  </r>
  <r>
    <n v="3198"/>
    <s v="Violet"/>
    <s v="Bennett"/>
    <d v="2023-01-04T00:00:00"/>
    <m/>
    <n v="33"/>
    <x v="1"/>
    <s v="Production Technician I"/>
    <s v="Olivia Alexander"/>
    <s v="violet.bennett@bilearner.com"/>
    <s v="Active"/>
    <n v="1"/>
    <n v="0"/>
    <x v="0"/>
    <s v="Temporary"/>
    <m/>
    <x v="0"/>
    <x v="5"/>
    <s v="General - Con"/>
    <d v="1980-11-07T00:00:00"/>
    <n v="44"/>
    <s v="China"/>
    <s v="Beijing"/>
    <s v="Laborer"/>
    <x v="0"/>
    <s v="Fully Meets"/>
    <x v="2"/>
    <n v="160464"/>
  </r>
  <r>
    <n v="3199"/>
    <s v="Hannah"/>
    <s v="Jacobi"/>
    <d v="2018-11-22T00:00:00"/>
    <m/>
    <n v="82"/>
    <x v="0"/>
    <s v="Production Technician I"/>
    <s v="Austin Burke"/>
    <s v="hannah.jacobi@bilearner.com"/>
    <s v="Active"/>
    <n v="1"/>
    <n v="0"/>
    <x v="1"/>
    <s v="Full-Time"/>
    <m/>
    <x v="0"/>
    <x v="5"/>
    <s v="Engineers"/>
    <d v="1987-04-05T00:00:00"/>
    <n v="38"/>
    <s v="China"/>
    <s v="Foshan"/>
    <s v="Engineer"/>
    <x v="0"/>
    <s v="Fully Meets"/>
    <x v="2"/>
    <n v="205245.6"/>
  </r>
  <r>
    <n v="3200"/>
    <s v="Peter"/>
    <s v="Robertson"/>
    <d v="2021-01-08T00:00:00"/>
    <m/>
    <n v="56"/>
    <x v="1"/>
    <s v="Production Technician II"/>
    <s v="Casey Landry"/>
    <s v="peter.robertson@bilearner.com"/>
    <s v="Active"/>
    <n v="1"/>
    <n v="0"/>
    <x v="2"/>
    <s v="Temporary"/>
    <m/>
    <x v="0"/>
    <x v="5"/>
    <s v="Billable Consultants"/>
    <d v="1996-01-01T00:00:00"/>
    <n v="29"/>
    <s v="China"/>
    <s v="Shanghai"/>
    <s v="Engineer"/>
    <x v="1"/>
    <s v="Fully Meets"/>
    <x v="0"/>
    <n v="432352.8"/>
  </r>
  <r>
    <n v="3201"/>
    <s v="Josephine"/>
    <s v="Bugali"/>
    <d v="2022-11-18T00:00:00"/>
    <m/>
    <n v="34"/>
    <x v="1"/>
    <s v="Production Technician I"/>
    <s v="Bobby Boyd"/>
    <s v="josephine.bugali@bilearner.com"/>
    <s v="Active"/>
    <n v="1"/>
    <n v="0"/>
    <x v="2"/>
    <s v="Part-Time"/>
    <m/>
    <x v="0"/>
    <x v="5"/>
    <s v="Aerial"/>
    <d v="1996-02-11T00:00:00"/>
    <n v="29"/>
    <s v="Hong Kong"/>
    <s v="Hong Kong"/>
    <s v="Technician"/>
    <x v="0"/>
    <s v="Fully Meets"/>
    <x v="0"/>
    <n v="40644"/>
  </r>
  <r>
    <n v="3202"/>
    <s v="Dallas"/>
    <s v="Leach"/>
    <d v="2020-06-21T00:00:00"/>
    <d v="2023-06-23T00:00:00"/>
    <n v="36"/>
    <x v="1"/>
    <s v="Production Technician I"/>
    <s v="Andrea Walls"/>
    <s v="dallas.leach@bilearner.com"/>
    <s v="Terminated"/>
    <n v="0"/>
    <n v="1"/>
    <x v="0"/>
    <s v="Full-Time"/>
    <s v="Contract Termination"/>
    <x v="2"/>
    <x v="5"/>
    <s v="Engineers"/>
    <d v="1992-10-26T00:00:00"/>
    <n v="32"/>
    <s v="Hong Kong"/>
    <s v="Hong Kong"/>
    <s v="Engineer"/>
    <x v="0"/>
    <s v="Fully Meets"/>
    <x v="0"/>
    <n v="41333"/>
  </r>
  <r>
    <n v="3203"/>
    <s v="Marianne"/>
    <s v="Eaton"/>
    <d v="2021-01-19T00:00:00"/>
    <d v="2022-09-11T00:00:00"/>
    <n v="19"/>
    <x v="2"/>
    <s v="Production Technician I"/>
    <s v="John Lutz"/>
    <s v="marianne.eaton@bilearner.com"/>
    <s v="Terminated"/>
    <n v="0"/>
    <n v="1"/>
    <x v="0"/>
    <s v="Part-Time"/>
    <s v="Early release of contract"/>
    <x v="2"/>
    <x v="5"/>
    <s v="General - Sga"/>
    <d v="1992-12-30T00:00:00"/>
    <n v="32"/>
    <s v="Spain"/>
    <s v="Madrid"/>
    <s v="Administrator"/>
    <x v="0"/>
    <s v="Fully Meets"/>
    <x v="0"/>
    <n v="672392"/>
  </r>
  <r>
    <n v="3204"/>
    <s v="Bruno"/>
    <s v="Rossetti"/>
    <d v="2023-06-04T00:00:00"/>
    <m/>
    <n v="28"/>
    <x v="1"/>
    <s v="Production Technician I"/>
    <s v="Dominique Espinoza"/>
    <s v="bruno.rossetti@bilearner.com"/>
    <s v="Active"/>
    <n v="1"/>
    <n v="0"/>
    <x v="0"/>
    <s v="Full-Time"/>
    <m/>
    <x v="0"/>
    <x v="5"/>
    <s v="General - Sga"/>
    <d v="1999-08-30T00:00:00"/>
    <n v="26"/>
    <s v="United Kingdom"/>
    <s v="Bristol Whitefrairs"/>
    <s v="Administration"/>
    <x v="1"/>
    <s v="Fully Meets"/>
    <x v="0"/>
    <n v="171468"/>
  </r>
  <r>
    <n v="3205"/>
    <s v="Roxana"/>
    <s v="Goyal"/>
    <d v="2020-08-13T00:00:00"/>
    <d v="2021-09-17T00:00:00"/>
    <n v="13"/>
    <x v="2"/>
    <s v="Production Technician I"/>
    <s v="Roy Bradshaw"/>
    <s v="roxana.goyal@bilearner.com"/>
    <s v="Terminated"/>
    <n v="0"/>
    <n v="1"/>
    <x v="0"/>
    <s v="Part-Time"/>
    <m/>
    <x v="0"/>
    <x v="5"/>
    <s v="Aerial"/>
    <d v="2000-06-09T00:00:00"/>
    <n v="25"/>
    <s v="Poland"/>
    <s v="Warsaw"/>
    <s v="Lineman"/>
    <x v="0"/>
    <s v="Fully Meets"/>
    <x v="0"/>
    <n v="70008"/>
  </r>
  <r>
    <n v="3206"/>
    <s v="Thomas"/>
    <s v="Barbara"/>
    <d v="2019-09-06T00:00:00"/>
    <m/>
    <n v="73"/>
    <x v="0"/>
    <s v="Production Technician I"/>
    <s v="Bonnie Clayton"/>
    <s v="thomas.barbara@bilearner.com"/>
    <s v="Active"/>
    <n v="1"/>
    <n v="0"/>
    <x v="2"/>
    <s v="Part-Time"/>
    <m/>
    <x v="0"/>
    <x v="5"/>
    <s v="Wireline Construction"/>
    <d v="1970-09-22T00:00:00"/>
    <n v="55"/>
    <s v="Mauritius"/>
    <s v="Mauritius"/>
    <s v="Groundman"/>
    <x v="1"/>
    <s v="Fully Meets"/>
    <x v="2"/>
    <n v="57720"/>
  </r>
  <r>
    <n v="3207"/>
    <s v="Lynn"/>
    <s v="O'hare"/>
    <d v="2022-03-27T00:00:00"/>
    <m/>
    <n v="42"/>
    <x v="1"/>
    <s v="Production Technician I"/>
    <s v="Maria Nelson"/>
    <s v="lynn.o'hare@bilearner.com"/>
    <s v="Active"/>
    <n v="1"/>
    <n v="0"/>
    <x v="1"/>
    <s v="Temporary"/>
    <m/>
    <x v="0"/>
    <x v="5"/>
    <s v="Project Management - Con"/>
    <d v="1990-02-23T00:00:00"/>
    <n v="35"/>
    <s v="China"/>
    <s v="Foshan"/>
    <s v="Supervisor"/>
    <x v="0"/>
    <s v="Fully Meets"/>
    <x v="3"/>
    <n v="823650.96"/>
  </r>
  <r>
    <n v="3208"/>
    <s v="Abdellah"/>
    <s v="Veera"/>
    <d v="2020-12-25T00:00:00"/>
    <d v="2023-03-08T00:00:00"/>
    <n v="26"/>
    <x v="1"/>
    <s v="Production Technician I"/>
    <s v="Jeffrey Gray"/>
    <s v="abdellah.veera@bilearner.com"/>
    <s v="Terminated"/>
    <n v="0"/>
    <n v="1"/>
    <x v="0"/>
    <s v="Temporary"/>
    <s v="Early release of contract"/>
    <x v="2"/>
    <x v="5"/>
    <s v="Field Operations"/>
    <d v="1975-11-04T00:00:00"/>
    <n v="49"/>
    <s v="Spain"/>
    <s v="Madrid"/>
    <s v="Operator"/>
    <x v="1"/>
    <s v="Fully Meets"/>
    <x v="2"/>
    <n v="61680"/>
  </r>
  <r>
    <n v="3209"/>
    <s v="Daniel"/>
    <s v="Davis"/>
    <d v="2021-04-24T00:00:00"/>
    <m/>
    <n v="53"/>
    <x v="1"/>
    <s v="Production Technician II"/>
    <s v="Jennifer Baker"/>
    <s v="daniel.davis@bilearner.com"/>
    <s v="Active"/>
    <n v="1"/>
    <n v="0"/>
    <x v="0"/>
    <s v="Full-Time"/>
    <m/>
    <x v="0"/>
    <x v="5"/>
    <s v="General - Con"/>
    <d v="2001-10-26T00:00:00"/>
    <n v="23"/>
    <s v="Spain"/>
    <s v="Barcelona"/>
    <s v="Technician"/>
    <x v="1"/>
    <s v="Fully Meets"/>
    <x v="3"/>
    <n v="86400"/>
  </r>
  <r>
    <n v="3210"/>
    <s v="Barbara M"/>
    <s v="Stanford"/>
    <d v="2020-05-12T00:00:00"/>
    <m/>
    <n v="64"/>
    <x v="0"/>
    <s v="Production Technician I"/>
    <s v="Jessica Scott"/>
    <s v="barbara m.stanford@bilearner.com"/>
    <s v="Active"/>
    <n v="1"/>
    <n v="0"/>
    <x v="1"/>
    <s v="Full-Time"/>
    <m/>
    <x v="0"/>
    <x v="5"/>
    <s v="Aerial"/>
    <d v="1991-11-20T00:00:00"/>
    <n v="33"/>
    <s v="Luxembourg"/>
    <s v="Luxembourg"/>
    <s v="Lineman"/>
    <x v="0"/>
    <s v="Fully Meets"/>
    <x v="3"/>
    <n v="500220"/>
  </r>
  <r>
    <n v="3211"/>
    <s v="Phylicia"/>
    <s v="Gosciminski"/>
    <d v="2023-05-23T00:00:00"/>
    <m/>
    <n v="28"/>
    <x v="1"/>
    <s v="Production Technician II"/>
    <s v="Pamela Wilson"/>
    <s v="phylicia.gosciminski@bilearner.com"/>
    <s v="Active"/>
    <n v="1"/>
    <n v="0"/>
    <x v="2"/>
    <s v="Part-Time"/>
    <m/>
    <x v="0"/>
    <x v="5"/>
    <s v="General - Sga"/>
    <d v="1988-06-28T00:00:00"/>
    <n v="37"/>
    <s v="India"/>
    <s v="Indore"/>
    <s v="Administrator"/>
    <x v="0"/>
    <s v="Fully Meets"/>
    <x v="2"/>
    <n v="898068"/>
  </r>
  <r>
    <n v="3212"/>
    <s v="Mohammed"/>
    <s v="Latif"/>
    <d v="2020-12-27T00:00:00"/>
    <d v="2022-05-22T00:00:00"/>
    <n v="16"/>
    <x v="2"/>
    <s v="Production Technician II"/>
    <s v="Matthew Brown"/>
    <s v="mohammed.latif@bilearner.com"/>
    <s v="Terminated"/>
    <n v="0"/>
    <n v="1"/>
    <x v="1"/>
    <s v="Part-Time"/>
    <s v="Career Opportunity"/>
    <x v="1"/>
    <x v="5"/>
    <s v="Field Operations"/>
    <d v="1989-01-06T00:00:00"/>
    <n v="36"/>
    <s v="India"/>
    <s v="Mumbai Vikhroli"/>
    <s v="Foreman"/>
    <x v="1"/>
    <s v="Fully Meets"/>
    <x v="3"/>
    <n v="98000"/>
  </r>
  <r>
    <n v="3213"/>
    <s v="Hamish"/>
    <s v="Garneau"/>
    <d v="2018-11-17T00:00:00"/>
    <d v="2019-12-27T00:00:00"/>
    <n v="13"/>
    <x v="2"/>
    <s v="Production Technician I"/>
    <s v="Brandy Ferguson"/>
    <s v="hamish.garneau@bilearner.com"/>
    <s v="Active"/>
    <n v="1"/>
    <n v="0"/>
    <x v="1"/>
    <s v="Part-Time"/>
    <m/>
    <x v="0"/>
    <x v="5"/>
    <s v="Field Operations"/>
    <d v="1974-03-16T00:00:00"/>
    <n v="51"/>
    <s v="Poland"/>
    <s v="Warsaw"/>
    <s v="Laborer"/>
    <x v="1"/>
    <s v="Fully Meets"/>
    <x v="2"/>
    <n v="708638.04"/>
  </r>
  <r>
    <n v="3214"/>
    <s v="Morissa"/>
    <s v="Power"/>
    <d v="2019-07-16T00:00:00"/>
    <m/>
    <n v="74"/>
    <x v="0"/>
    <s v="Production Technician I"/>
    <s v="Danielle Green"/>
    <s v="morissa.power@bilearner.com"/>
    <s v="Active"/>
    <n v="1"/>
    <n v="0"/>
    <x v="2"/>
    <s v="Temporary"/>
    <m/>
    <x v="0"/>
    <x v="5"/>
    <s v="General - Con"/>
    <d v="1986-12-25T00:00:00"/>
    <n v="38"/>
    <s v="China"/>
    <s v="Foshan"/>
    <s v="Laborer"/>
    <x v="0"/>
    <s v="Fully Meets"/>
    <x v="2"/>
    <n v="166908"/>
  </r>
  <r>
    <n v="3215"/>
    <s v="Jason"/>
    <s v="Woodson"/>
    <d v="2020-01-25T00:00:00"/>
    <m/>
    <n v="68"/>
    <x v="0"/>
    <s v="Production Technician II"/>
    <s v="Jeffery Patterson"/>
    <s v="jason.woodson@bilearner.com"/>
    <s v="Active"/>
    <n v="1"/>
    <n v="0"/>
    <x v="0"/>
    <s v="Part-Time"/>
    <m/>
    <x v="0"/>
    <x v="5"/>
    <s v="General - Sga"/>
    <d v="1980-08-18T00:00:00"/>
    <n v="45"/>
    <s v="Hong Kong"/>
    <s v="Hong Kong"/>
    <s v="Administrator"/>
    <x v="1"/>
    <s v="Fully Meets"/>
    <x v="1"/>
    <n v="400992"/>
  </r>
  <r>
    <n v="3216"/>
    <s v="Janine"/>
    <s v="Purinton"/>
    <d v="2021-08-16T00:00:00"/>
    <m/>
    <n v="49"/>
    <x v="1"/>
    <s v="Production Technician I"/>
    <s v="Margaret Murphy MD"/>
    <s v="janine.purinton@bilearner.com"/>
    <s v="Active"/>
    <n v="1"/>
    <n v="0"/>
    <x v="2"/>
    <s v="Temporary"/>
    <m/>
    <x v="0"/>
    <x v="5"/>
    <s v="Fielders"/>
    <d v="1987-08-20T00:00:00"/>
    <n v="38"/>
    <s v="China"/>
    <s v="Foshan"/>
    <s v="Engineer"/>
    <x v="0"/>
    <s v="Fully Meets"/>
    <x v="3"/>
    <n v="861720"/>
  </r>
  <r>
    <n v="3217"/>
    <s v="Sarah"/>
    <s v="Akinkuolie"/>
    <d v="2019-01-20T00:00:00"/>
    <d v="2019-10-01T00:00:00"/>
    <n v="8"/>
    <x v="3"/>
    <s v="Production Technician II"/>
    <s v="Karen Munoz"/>
    <s v="sarah.akinkuolie@bilearner.com"/>
    <s v="Terminated"/>
    <n v="0"/>
    <n v="1"/>
    <x v="0"/>
    <s v="Full-Time"/>
    <s v="Early release of contract"/>
    <x v="2"/>
    <x v="5"/>
    <s v="General - Con"/>
    <d v="1989-01-05T00:00:00"/>
    <n v="36"/>
    <s v="Poland"/>
    <s v="Warsaw"/>
    <s v="Technician"/>
    <x v="0"/>
    <s v="Fully Meets"/>
    <x v="1"/>
    <n v="561060"/>
  </r>
  <r>
    <n v="3218"/>
    <s v="Spencer"/>
    <s v="Cole"/>
    <d v="2018-09-04T00:00:00"/>
    <m/>
    <n v="85"/>
    <x v="0"/>
    <s v="Production Technician I"/>
    <s v="Michael Kelly"/>
    <s v="spencer.cole@bilearner.com"/>
    <s v="Active"/>
    <n v="1"/>
    <n v="0"/>
    <x v="1"/>
    <s v="Part-Time"/>
    <m/>
    <x v="0"/>
    <x v="5"/>
    <s v="Field Operations"/>
    <d v="1982-12-29T00:00:00"/>
    <n v="42"/>
    <s v="Hong Kong"/>
    <s v="Hong Kong"/>
    <s v="Laborer"/>
    <x v="1"/>
    <s v="Fully Meets"/>
    <x v="3"/>
    <n v="496230"/>
  </r>
  <r>
    <n v="3219"/>
    <s v="Luisa"/>
    <s v="Monterro"/>
    <d v="2019-09-20T00:00:00"/>
    <m/>
    <n v="72"/>
    <x v="0"/>
    <s v="Production Technician II"/>
    <s v="Kelly Hudson"/>
    <s v="luisa.monterro@bilearner.com"/>
    <s v="Active"/>
    <n v="1"/>
    <n v="0"/>
    <x v="1"/>
    <s v="Full-Time"/>
    <m/>
    <x v="0"/>
    <x v="5"/>
    <s v="Executive"/>
    <d v="1994-11-14T00:00:00"/>
    <n v="30"/>
    <s v="Hong Kong"/>
    <s v="Hong Kong"/>
    <s v="Administrator"/>
    <x v="0"/>
    <s v="Fully Meets"/>
    <x v="1"/>
    <n v="635160"/>
  </r>
  <r>
    <n v="3220"/>
    <s v="Sandy"/>
    <s v="Mckenna"/>
    <d v="2023-07-24T00:00:00"/>
    <m/>
    <n v="26"/>
    <x v="1"/>
    <s v="Production Technician I"/>
    <s v="Brittney Collins"/>
    <s v="sandy.mckenna@bilearner.com"/>
    <s v="Active"/>
    <n v="1"/>
    <n v="0"/>
    <x v="2"/>
    <s v="Full-Time"/>
    <m/>
    <x v="0"/>
    <x v="5"/>
    <s v="Field Operations"/>
    <d v="1988-12-30T00:00:00"/>
    <n v="36"/>
    <s v="Switzerland"/>
    <s v="Zurich"/>
    <s v="Tower Hand"/>
    <x v="0"/>
    <s v="Fully Meets"/>
    <x v="4"/>
    <n v="904812"/>
  </r>
  <r>
    <n v="3221"/>
    <s v="Savanah"/>
    <s v="Baker"/>
    <d v="2023-07-05T00:00:00"/>
    <m/>
    <n v="27"/>
    <x v="1"/>
    <s v="Production Technician I"/>
    <s v="Felicia Williams"/>
    <s v="savanah.baker@bilearner.com"/>
    <s v="Active"/>
    <n v="1"/>
    <n v="0"/>
    <x v="1"/>
    <s v="Temporary"/>
    <m/>
    <x v="0"/>
    <x v="5"/>
    <s v="Wireline Construction"/>
    <d v="1989-03-14T00:00:00"/>
    <n v="36"/>
    <s v="United States"/>
    <s v="Georgia State"/>
    <s v="Foreman"/>
    <x v="1"/>
    <s v="Fully Meets"/>
    <x v="0"/>
    <n v="775656"/>
  </r>
  <r>
    <n v="3222"/>
    <s v="Gloria"/>
    <s v="Small"/>
    <d v="2021-01-11T00:00:00"/>
    <m/>
    <n v="56"/>
    <x v="1"/>
    <s v="Production Technician I"/>
    <s v="Andrea Welch"/>
    <s v="gloria.small@bilearner.com"/>
    <s v="Active"/>
    <n v="1"/>
    <n v="0"/>
    <x v="0"/>
    <s v="Part-Time"/>
    <m/>
    <x v="0"/>
    <x v="5"/>
    <s v="Shop (Fleet)"/>
    <d v="1992-04-22T00:00:00"/>
    <n v="33"/>
    <s v="Mauritius"/>
    <s v="Mauritius"/>
    <s v="Manager"/>
    <x v="0"/>
    <s v="Fully Meets"/>
    <x v="2"/>
    <n v="718980"/>
  </r>
  <r>
    <n v="3223"/>
    <s v="Alisa"/>
    <s v="Aguirre"/>
    <d v="2022-11-06T00:00:00"/>
    <m/>
    <n v="35"/>
    <x v="1"/>
    <s v="Production Technician I"/>
    <s v="Jennifer Lopez"/>
    <s v="alisa.aguirre@bilearner.com"/>
    <s v="Active"/>
    <n v="1"/>
    <n v="0"/>
    <x v="1"/>
    <s v="Full-Time"/>
    <m/>
    <x v="0"/>
    <x v="5"/>
    <s v="Splicing"/>
    <d v="1980-10-08T00:00:00"/>
    <n v="44"/>
    <s v="India"/>
    <s v="Indore"/>
    <s v="Splicer"/>
    <x v="0"/>
    <s v="Fully Meets"/>
    <x v="3"/>
    <n v="56144"/>
  </r>
  <r>
    <n v="3224"/>
    <s v="Sterling"/>
    <s v="Davila"/>
    <d v="2023-04-03T00:00:00"/>
    <m/>
    <n v="30"/>
    <x v="1"/>
    <s v="Production Technician I"/>
    <s v="Dawn Schultz"/>
    <s v="sterling.davila@bilearner.com"/>
    <s v="Active"/>
    <n v="1"/>
    <n v="0"/>
    <x v="2"/>
    <s v="Part-Time"/>
    <m/>
    <x v="0"/>
    <x v="1"/>
    <s v="People Services"/>
    <d v="1995-11-15T00:00:00"/>
    <n v="29"/>
    <s v="India"/>
    <s v="Mumbai Vikhroli"/>
    <s v="Manager"/>
    <x v="0"/>
    <s v="Fully Meets"/>
    <x v="3"/>
    <n v="701124"/>
  </r>
  <r>
    <n v="3225"/>
    <s v="Saniya"/>
    <s v="Bradley"/>
    <d v="2021-06-07T00:00:00"/>
    <d v="2023-06-23T00:00:00"/>
    <n v="24"/>
    <x v="1"/>
    <s v="Production Technician I"/>
    <s v="Emily Rodriguez"/>
    <s v="saniya.bradley@bilearner.com"/>
    <s v="Active"/>
    <n v="1"/>
    <n v="0"/>
    <x v="0"/>
    <s v="Part-Time"/>
    <m/>
    <x v="0"/>
    <x v="5"/>
    <s v="General - Con"/>
    <d v="1992-06-04T00:00:00"/>
    <n v="33"/>
    <s v="Poland"/>
    <s v="Warsaw"/>
    <s v="Foreman"/>
    <x v="0"/>
    <s v="Fully Meets"/>
    <x v="1"/>
    <n v="199980"/>
  </r>
  <r>
    <n v="3226"/>
    <s v="Drake"/>
    <s v="Ashley"/>
    <d v="2019-01-20T00:00:00"/>
    <m/>
    <n v="80"/>
    <x v="0"/>
    <s v="Production Technician I"/>
    <s v="James Hamilton"/>
    <s v="drake.ashley@bilearner.com"/>
    <s v="Active"/>
    <n v="1"/>
    <n v="0"/>
    <x v="0"/>
    <s v="Full-Time"/>
    <m/>
    <x v="0"/>
    <x v="5"/>
    <s v="General - Eng"/>
    <d v="1993-08-12T00:00:00"/>
    <n v="32"/>
    <s v="China"/>
    <s v="Foshan"/>
    <s v="Technician"/>
    <x v="0"/>
    <s v="Fully Meets"/>
    <x v="0"/>
    <n v="436040"/>
  </r>
  <r>
    <n v="3227"/>
    <s v="Rosemary"/>
    <s v="Manning"/>
    <d v="2021-11-20T00:00:00"/>
    <d v="2022-06-06T00:00:00"/>
    <n v="6"/>
    <x v="3"/>
    <s v="Production Technician I"/>
    <s v="Michelle Kramer"/>
    <s v="rosemary.manning@bilearner.com"/>
    <s v="Terminated"/>
    <n v="0"/>
    <n v="1"/>
    <x v="0"/>
    <s v="Temporary"/>
    <m/>
    <x v="0"/>
    <x v="5"/>
    <s v="Aerial"/>
    <d v="1997-08-27T00:00:00"/>
    <n v="28"/>
    <s v="China"/>
    <s v="Foshan"/>
    <s v="Groundman"/>
    <x v="0"/>
    <s v="Fully Meets"/>
    <x v="2"/>
    <n v="104400"/>
  </r>
  <r>
    <n v="3228"/>
    <s v="Adrianna"/>
    <s v="Johnston"/>
    <d v="2019-05-27T00:00:00"/>
    <d v="2022-08-18T00:00:00"/>
    <n v="38"/>
    <x v="1"/>
    <s v="Production Technician I"/>
    <s v="Melissa Bennett"/>
    <s v="adrianna.johnston@bilearner.com"/>
    <s v="Terminated"/>
    <n v="0"/>
    <n v="1"/>
    <x v="1"/>
    <s v="Temporary"/>
    <s v="Performance Issue"/>
    <x v="2"/>
    <x v="5"/>
    <s v="Field Operations"/>
    <d v="1988-11-22T00:00:00"/>
    <n v="36"/>
    <s v="Virgin Islands, British"/>
    <s v="BVI"/>
    <s v="Technician"/>
    <x v="1"/>
    <s v="Fully Meets"/>
    <x v="2"/>
    <n v="86724"/>
  </r>
  <r>
    <n v="3229"/>
    <s v="Ruby"/>
    <s v="Bean"/>
    <d v="2022-12-18T00:00:00"/>
    <m/>
    <n v="33"/>
    <x v="1"/>
    <s v="Production Technician I"/>
    <s v="Bruce West"/>
    <s v="ruby.bean@bilearner.com"/>
    <s v="Active"/>
    <n v="1"/>
    <n v="0"/>
    <x v="0"/>
    <s v="Temporary"/>
    <m/>
    <x v="0"/>
    <x v="5"/>
    <s v="Engineers"/>
    <d v="1988-04-01T00:00:00"/>
    <n v="37"/>
    <s v="India"/>
    <s v="Mumbai Vikhroli"/>
    <s v="Program Manager"/>
    <x v="1"/>
    <s v="Fully Meets"/>
    <x v="4"/>
    <n v="103200"/>
  </r>
  <r>
    <n v="3230"/>
    <s v="Annalise"/>
    <s v="Avila"/>
    <d v="2021-05-13T00:00:00"/>
    <d v="2023-07-13T00:00:00"/>
    <n v="26"/>
    <x v="1"/>
    <s v="Production Technician I"/>
    <s v="Patricia Lee"/>
    <s v="annalise.avila@bilearner.com"/>
    <s v="Terminated"/>
    <n v="0"/>
    <n v="1"/>
    <x v="1"/>
    <s v="Full-Time"/>
    <m/>
    <x v="0"/>
    <x v="5"/>
    <s v="Field Operations"/>
    <d v="1974-05-04T00:00:00"/>
    <n v="51"/>
    <s v="India"/>
    <s v="Indore"/>
    <s v="Laborer"/>
    <x v="0"/>
    <s v="Fully Meets"/>
    <x v="4"/>
    <n v="122220"/>
  </r>
  <r>
    <n v="3231"/>
    <s v="Carley"/>
    <s v="Irwin"/>
    <d v="2021-05-24T00:00:00"/>
    <m/>
    <n v="52"/>
    <x v="1"/>
    <s v="Production Technician I"/>
    <s v="Peter Smith"/>
    <s v="carley.irwin@bilearner.com"/>
    <s v="Active"/>
    <n v="1"/>
    <n v="0"/>
    <x v="1"/>
    <s v="Part-Time"/>
    <m/>
    <x v="0"/>
    <x v="5"/>
    <s v="Shop (Fleet)"/>
    <d v="1991-03-10T00:00:00"/>
    <n v="34"/>
    <s v="United Kingdom"/>
    <s v="Bristol Temple Back"/>
    <s v="Shop"/>
    <x v="0"/>
    <s v="Exceeds"/>
    <x v="2"/>
    <n v="63396"/>
  </r>
  <r>
    <n v="3232"/>
    <s v="Makenzie"/>
    <s v="Mercer"/>
    <d v="2021-10-06T00:00:00"/>
    <d v="2022-05-19T00:00:00"/>
    <n v="7"/>
    <x v="3"/>
    <s v="Production Technician I"/>
    <s v="Carlos Miller"/>
    <s v="makenzie.mercer@bilearner.com"/>
    <s v="Terminated"/>
    <n v="0"/>
    <n v="1"/>
    <x v="2"/>
    <s v="Temporary"/>
    <m/>
    <x v="0"/>
    <x v="5"/>
    <s v="General - Con"/>
    <d v="1997-11-12T00:00:00"/>
    <n v="27"/>
    <s v="Luxembourg"/>
    <s v="Luxembourg"/>
    <s v="Laborer"/>
    <x v="1"/>
    <s v="Fully Meets"/>
    <x v="4"/>
    <n v="69228"/>
  </r>
  <r>
    <n v="3233"/>
    <s v="Julia"/>
    <s v="Vargas"/>
    <d v="2020-08-22T00:00:00"/>
    <d v="2020-08-26T00:00:00"/>
    <n v="0"/>
    <x v="4"/>
    <s v="Production Technician I"/>
    <s v="Jim Mccormick"/>
    <s v="julia.vargas@bilearner.com"/>
    <s v="Terminated"/>
    <n v="0"/>
    <n v="1"/>
    <x v="0"/>
    <s v="Part-Time"/>
    <m/>
    <x v="0"/>
    <x v="5"/>
    <s v="Engineers"/>
    <d v="1986-01-12T00:00:00"/>
    <n v="39"/>
    <s v="India"/>
    <s v="Mumbai Vikhroli"/>
    <s v="Engineer"/>
    <x v="1"/>
    <s v="Fully Meets"/>
    <x v="2"/>
    <n v="864540"/>
  </r>
  <r>
    <n v="3234"/>
    <s v="Parker"/>
    <s v="Harrison"/>
    <d v="2021-08-23T00:00:00"/>
    <m/>
    <n v="49"/>
    <x v="1"/>
    <s v="Production Technician I"/>
    <s v="Catherine Harris"/>
    <s v="parker.harrison@bilearner.com"/>
    <s v="Active"/>
    <n v="1"/>
    <n v="0"/>
    <x v="2"/>
    <s v="Temporary"/>
    <m/>
    <x v="0"/>
    <x v="5"/>
    <s v="General - Con"/>
    <d v="1990-11-15T00:00:00"/>
    <n v="34"/>
    <s v="India"/>
    <s v="Indore"/>
    <s v="Administration"/>
    <x v="1"/>
    <s v="Fully Meets"/>
    <x v="1"/>
    <n v="173395"/>
  </r>
  <r>
    <n v="3235"/>
    <s v="Emmett"/>
    <s v="York"/>
    <d v="2021-12-23T00:00:00"/>
    <d v="2022-10-17T00:00:00"/>
    <n v="9"/>
    <x v="3"/>
    <s v="Production Technician I"/>
    <s v="Jeffrey Webb"/>
    <s v="emmett.york@bilearner.com"/>
    <s v="Active"/>
    <n v="1"/>
    <n v="0"/>
    <x v="0"/>
    <s v="Temporary"/>
    <m/>
    <x v="0"/>
    <x v="5"/>
    <s v="Engineers"/>
    <d v="1977-07-19T00:00:00"/>
    <n v="48"/>
    <s v="India"/>
    <s v="Mumbai Vikhroli"/>
    <s v="Engineer"/>
    <x v="1"/>
    <s v="Fully Meets"/>
    <x v="2"/>
    <n v="671208"/>
  </r>
  <r>
    <n v="3236"/>
    <s v="Landin"/>
    <s v="Walton"/>
    <d v="2022-01-24T00:00:00"/>
    <d v="2022-03-27T00:00:00"/>
    <n v="2"/>
    <x v="4"/>
    <s v="Production Technician II"/>
    <s v="James Williamson"/>
    <s v="landin.walton@bilearner.com"/>
    <s v="Active"/>
    <n v="1"/>
    <n v="0"/>
    <x v="0"/>
    <s v="Full-Time"/>
    <m/>
    <x v="0"/>
    <x v="1"/>
    <s v="People Services"/>
    <d v="2002-12-12T00:00:00"/>
    <n v="22"/>
    <s v="Malaysia"/>
    <s v="Johor"/>
    <s v="Cpo"/>
    <x v="0"/>
    <s v="Fully Meets"/>
    <x v="3"/>
    <n v="51912"/>
  </r>
  <r>
    <n v="3237"/>
    <s v="Landon"/>
    <s v="Mayo"/>
    <d v="2022-11-21T00:00:00"/>
    <m/>
    <n v="34"/>
    <x v="1"/>
    <s v="Production Technician II"/>
    <s v="Samantha David"/>
    <s v="landon.mayo@bilearner.com"/>
    <s v="Active"/>
    <n v="1"/>
    <n v="0"/>
    <x v="0"/>
    <s v="Temporary"/>
    <m/>
    <x v="0"/>
    <x v="5"/>
    <s v="General - Eng"/>
    <d v="1984-12-02T00:00:00"/>
    <n v="40"/>
    <s v="Malaysia"/>
    <s v="Johor"/>
    <s v="Drafter"/>
    <x v="1"/>
    <s v="Fully Meets"/>
    <x v="0"/>
    <n v="93612"/>
  </r>
  <r>
    <n v="3238"/>
    <s v="Abby"/>
    <s v="Estes"/>
    <d v="2018-12-04T00:00:00"/>
    <d v="2022-07-01T00:00:00"/>
    <n v="42"/>
    <x v="1"/>
    <s v="Production Technician II"/>
    <s v="Anne Gomez"/>
    <s v="abby.estes@bilearner.com"/>
    <s v="Terminated"/>
    <n v="0"/>
    <n v="1"/>
    <x v="0"/>
    <s v="Part-Time"/>
    <s v="Early release of contract"/>
    <x v="2"/>
    <x v="5"/>
    <s v="Wireline Construction"/>
    <d v="1983-01-01T00:00:00"/>
    <n v="42"/>
    <s v="Malaysia"/>
    <s v="Johor"/>
    <s v="Vp"/>
    <x v="1"/>
    <s v="Fully Meets"/>
    <x v="0"/>
    <n v="91800"/>
  </r>
  <r>
    <n v="3239"/>
    <s v="Rachael"/>
    <s v="Pena"/>
    <d v="2019-06-02T00:00:00"/>
    <m/>
    <n v="76"/>
    <x v="0"/>
    <s v="Production Technician II"/>
    <s v="Brenda Chandler"/>
    <s v="rachael.pena@bilearner.com"/>
    <s v="Active"/>
    <n v="1"/>
    <n v="0"/>
    <x v="2"/>
    <s v="Temporary"/>
    <m/>
    <x v="0"/>
    <x v="5"/>
    <s v="Field Operations"/>
    <d v="1995-06-02T00:00:00"/>
    <n v="30"/>
    <s v="Malaysia"/>
    <s v="Johor"/>
    <s v="Operator"/>
    <x v="1"/>
    <s v="Fully Meets"/>
    <x v="1"/>
    <n v="114000"/>
  </r>
  <r>
    <n v="3240"/>
    <s v="Kyan"/>
    <s v="Fritz"/>
    <d v="2018-08-12T00:00:00"/>
    <d v="2019-07-05T00:00:00"/>
    <n v="10"/>
    <x v="3"/>
    <s v="Production Technician II"/>
    <s v="Taylor Kim"/>
    <s v="kyan.fritz@bilearner.com"/>
    <s v="Terminated"/>
    <n v="0"/>
    <n v="1"/>
    <x v="1"/>
    <s v="Temporary"/>
    <s v="Career Opportunity"/>
    <x v="1"/>
    <x v="5"/>
    <s v="Shop (Fleet)"/>
    <d v="2000-06-16T00:00:00"/>
    <n v="25"/>
    <s v="India"/>
    <s v="Mumbai Vikhroli"/>
    <s v="Shop"/>
    <x v="0"/>
    <s v="Fully Meets"/>
    <x v="2"/>
    <n v="96959"/>
  </r>
  <r>
    <n v="3241"/>
    <s v="Lana"/>
    <s v="Vega"/>
    <d v="2022-05-15T00:00:00"/>
    <m/>
    <n v="40"/>
    <x v="1"/>
    <s v="Production Technician II"/>
    <s v="Jessica Lawson"/>
    <s v="lana.vega@bilearner.com"/>
    <s v="Active"/>
    <n v="1"/>
    <n v="0"/>
    <x v="2"/>
    <s v="Full-Time"/>
    <m/>
    <x v="0"/>
    <x v="5"/>
    <s v="General - Sga"/>
    <d v="1998-05-14T00:00:00"/>
    <n v="27"/>
    <s v="Singapore"/>
    <s v="Singapore"/>
    <s v="Administrator"/>
    <x v="0"/>
    <s v="Fully Meets"/>
    <x v="4"/>
    <n v="125460.36"/>
  </r>
  <r>
    <n v="3242"/>
    <s v="Alma"/>
    <s v="Fischer"/>
    <d v="2021-11-23T00:00:00"/>
    <d v="2022-04-21T00:00:00"/>
    <n v="4"/>
    <x v="4"/>
    <s v="Production Technician I"/>
    <s v="Krista Hernandez"/>
    <s v="alma.fischer@bilearner.com"/>
    <s v="Terminated"/>
    <n v="0"/>
    <n v="1"/>
    <x v="0"/>
    <s v="Full-Time"/>
    <s v="Early release of contract"/>
    <x v="2"/>
    <x v="5"/>
    <s v="Aerial"/>
    <d v="1980-02-08T00:00:00"/>
    <n v="45"/>
    <s v="Indonesia"/>
    <s v="Jakarta"/>
    <s v="Lineman"/>
    <x v="1"/>
    <s v="Fully Meets"/>
    <x v="1"/>
    <n v="108408"/>
  </r>
  <r>
    <n v="3243"/>
    <s v="Harley"/>
    <s v="Peterson"/>
    <d v="2020-12-13T00:00:00"/>
    <m/>
    <n v="57"/>
    <x v="1"/>
    <s v="Production Technician I"/>
    <s v="Danielle Collins"/>
    <s v="harley.peterson@bilearner.com"/>
    <s v="Active"/>
    <n v="1"/>
    <n v="0"/>
    <x v="1"/>
    <s v="Full-Time"/>
    <m/>
    <x v="0"/>
    <x v="5"/>
    <s v="Splicing"/>
    <d v="1998-07-23T00:00:00"/>
    <n v="27"/>
    <s v="Brazil"/>
    <s v="Sao Paulo"/>
    <s v="Technician"/>
    <x v="1"/>
    <s v="Fully Meets"/>
    <x v="2"/>
    <n v="69127"/>
  </r>
  <r>
    <n v="3244"/>
    <s v="Kade"/>
    <s v="Stokes"/>
    <d v="2021-07-28T00:00:00"/>
    <m/>
    <n v="50"/>
    <x v="1"/>
    <s v="Production Technician I"/>
    <s v="Mary Hines"/>
    <s v="kade.stokes@bilearner.com"/>
    <s v="Active"/>
    <n v="1"/>
    <n v="0"/>
    <x v="2"/>
    <s v="Temporary"/>
    <m/>
    <x v="0"/>
    <x v="5"/>
    <s v="Shop (Fleet)"/>
    <d v="1984-10-07T00:00:00"/>
    <n v="40"/>
    <s v="China"/>
    <s v="Foshan"/>
    <s v="Mechanic"/>
    <x v="0"/>
    <s v="Fully Meets"/>
    <x v="2"/>
    <n v="650000"/>
  </r>
  <r>
    <n v="3245"/>
    <s v="Leonel"/>
    <s v="Tanner"/>
    <d v="2019-06-07T00:00:00"/>
    <d v="2021-12-30T00:00:00"/>
    <n v="30"/>
    <x v="1"/>
    <s v="Production Technician I"/>
    <s v="Mrs. Vickie Barber"/>
    <s v="leonel.tanner@bilearner.com"/>
    <s v="Terminated"/>
    <n v="0"/>
    <n v="1"/>
    <x v="1"/>
    <s v="Full-Time"/>
    <s v="Career Opportunity"/>
    <x v="1"/>
    <x v="5"/>
    <s v="Field Operations"/>
    <d v="1982-02-09T00:00:00"/>
    <n v="43"/>
    <s v="India"/>
    <s v="Indore"/>
    <s v="Laborer"/>
    <x v="0"/>
    <s v="Fully Meets"/>
    <x v="4"/>
    <n v="76849"/>
  </r>
  <r>
    <n v="3246"/>
    <s v="Natalia"/>
    <s v="Burns"/>
    <d v="2019-06-12T00:00:00"/>
    <d v="2021-05-25T00:00:00"/>
    <n v="23"/>
    <x v="2"/>
    <s v="Production Technician I"/>
    <s v="Barry Hernandez"/>
    <s v="natalia.burns@bilearner.com"/>
    <s v="Terminated"/>
    <n v="0"/>
    <n v="1"/>
    <x v="2"/>
    <s v="Part-Time"/>
    <s v="Performance Issue"/>
    <x v="2"/>
    <x v="5"/>
    <s v="Safety"/>
    <d v="1983-04-16T00:00:00"/>
    <n v="42"/>
    <s v="India"/>
    <s v="Mumbai Vikhroli"/>
    <s v="Safety"/>
    <x v="0"/>
    <s v="Fully Meets"/>
    <x v="0"/>
    <n v="112800"/>
  </r>
  <r>
    <n v="3247"/>
    <s v="Hailee"/>
    <s v="Raymond"/>
    <d v="2023-04-20T00:00:00"/>
    <d v="2023-08-06T00:00:00"/>
    <n v="3"/>
    <x v="4"/>
    <s v="Production Technician I"/>
    <s v="Glenn Kelly"/>
    <s v="hailee.raymond@bilearner.com"/>
    <s v="Active"/>
    <n v="1"/>
    <n v="0"/>
    <x v="1"/>
    <s v="Part-Time"/>
    <m/>
    <x v="0"/>
    <x v="5"/>
    <s v="General - Con"/>
    <d v="1974-01-21T00:00:00"/>
    <n v="51"/>
    <s v="Malaysia"/>
    <s v="Johor"/>
    <s v="Operator"/>
    <x v="0"/>
    <s v="Fully Meets"/>
    <x v="1"/>
    <n v="812500"/>
  </r>
  <r>
    <n v="3248"/>
    <s v="Micah"/>
    <s v="Douglas"/>
    <d v="2018-08-07T00:00:00"/>
    <d v="2023-07-19T00:00:00"/>
    <n v="59"/>
    <x v="1"/>
    <s v="Production Technician I"/>
    <s v="Amy Reeves"/>
    <s v="micah.douglas@bilearner.com"/>
    <s v="Active"/>
    <n v="1"/>
    <n v="0"/>
    <x v="0"/>
    <s v="Part-Time"/>
    <m/>
    <x v="0"/>
    <x v="5"/>
    <s v="General - Con"/>
    <d v="1988-11-06T00:00:00"/>
    <n v="36"/>
    <s v="India"/>
    <s v="Mumbai Vikhroli"/>
    <s v="Clerical"/>
    <x v="0"/>
    <s v="Fully Meets"/>
    <x v="3"/>
    <n v="40824"/>
  </r>
  <r>
    <n v="3249"/>
    <s v="Kaley"/>
    <s v="Pollard"/>
    <d v="2018-12-06T00:00:00"/>
    <m/>
    <n v="82"/>
    <x v="0"/>
    <s v="Production Technician I"/>
    <s v="Mark Rodriguez"/>
    <s v="kaley.pollard@bilearner.com"/>
    <s v="Active"/>
    <n v="1"/>
    <n v="0"/>
    <x v="0"/>
    <s v="Part-Time"/>
    <m/>
    <x v="0"/>
    <x v="5"/>
    <s v="Underground"/>
    <d v="1989-09-10T00:00:00"/>
    <n v="36"/>
    <s v="Singapore"/>
    <s v="Singapore"/>
    <s v="Laborer"/>
    <x v="1"/>
    <s v="Fully Meets"/>
    <x v="1"/>
    <n v="613368"/>
  </r>
  <r>
    <n v="3250"/>
    <s v="Seth"/>
    <s v="Fletcher"/>
    <d v="2021-03-25T00:00:00"/>
    <m/>
    <n v="54"/>
    <x v="1"/>
    <s v="Production Technician I"/>
    <s v="Shawn Wallace"/>
    <s v="seth.fletcher@bilearner.com"/>
    <s v="Active"/>
    <n v="1"/>
    <n v="0"/>
    <x v="1"/>
    <s v="Full-Time"/>
    <m/>
    <x v="0"/>
    <x v="5"/>
    <s v="Project Management - Con"/>
    <d v="1989-08-19T00:00:00"/>
    <n v="36"/>
    <s v="Mauritius"/>
    <s v="Mauritius"/>
    <s v="Supervisor"/>
    <x v="1"/>
    <s v="Fully Meets"/>
    <x v="2"/>
    <n v="98400"/>
  </r>
  <r>
    <n v="3251"/>
    <s v="Elliana"/>
    <s v="Thomas"/>
    <d v="2019-02-15T00:00:00"/>
    <d v="2019-04-25T00:00:00"/>
    <n v="2"/>
    <x v="4"/>
    <s v="Production Technician I"/>
    <s v="Natalie Cox"/>
    <s v="elliana.thomas@bilearner.com"/>
    <s v="Terminated"/>
    <n v="0"/>
    <n v="1"/>
    <x v="0"/>
    <s v="Part-Time"/>
    <s v="Early release of contract"/>
    <x v="2"/>
    <x v="5"/>
    <s v="Field Operations"/>
    <d v="1983-07-28T00:00:00"/>
    <n v="42"/>
    <s v="Malaysia"/>
    <s v="Johor"/>
    <s v="Laborer"/>
    <x v="1"/>
    <s v="Fully Meets"/>
    <x v="3"/>
    <n v="799500"/>
  </r>
  <r>
    <n v="3252"/>
    <s v="Edward"/>
    <s v="Chung"/>
    <d v="2023-03-14T00:00:00"/>
    <m/>
    <n v="30"/>
    <x v="1"/>
    <s v="Production Technician I"/>
    <s v="Sarah Cannon"/>
    <s v="edward.chung@bilearner.com"/>
    <s v="Active"/>
    <n v="1"/>
    <n v="0"/>
    <x v="1"/>
    <s v="Part-Time"/>
    <m/>
    <x v="0"/>
    <x v="5"/>
    <s v="Shop (Fleet)"/>
    <d v="1988-05-23T00:00:00"/>
    <n v="37"/>
    <s v="China"/>
    <s v="Foshan"/>
    <s v="Mechanic"/>
    <x v="0"/>
    <s v="PIP"/>
    <x v="0"/>
    <n v="189934.8"/>
  </r>
  <r>
    <n v="3253"/>
    <s v="Tessa"/>
    <s v="Estes"/>
    <d v="2019-09-01T00:00:00"/>
    <d v="2021-06-01T00:00:00"/>
    <n v="21"/>
    <x v="2"/>
    <s v="Production Technician I"/>
    <s v="Terrance Pitts"/>
    <s v="tessa.estes@bilearner.com"/>
    <s v="Terminated"/>
    <n v="0"/>
    <n v="1"/>
    <x v="2"/>
    <s v="Part-Time"/>
    <m/>
    <x v="0"/>
    <x v="5"/>
    <s v="Field Operations"/>
    <d v="2000-02-14T00:00:00"/>
    <n v="25"/>
    <s v="India"/>
    <s v="Mumbai Vikhroli"/>
    <s v="Technician"/>
    <x v="0"/>
    <s v="Fully Meets"/>
    <x v="2"/>
    <n v="50746.67"/>
  </r>
  <r>
    <n v="3254"/>
    <s v="Charlie"/>
    <s v="Carson"/>
    <d v="2021-02-23T00:00:00"/>
    <d v="2022-07-13T00:00:00"/>
    <n v="16"/>
    <x v="2"/>
    <s v="Production Technician I"/>
    <s v="Samantha Gilbert"/>
    <s v="charlie.carson@bilearner.com"/>
    <s v="Terminated"/>
    <n v="0"/>
    <n v="1"/>
    <x v="1"/>
    <s v="Temporary"/>
    <m/>
    <x v="0"/>
    <x v="5"/>
    <s v="General - Sga"/>
    <d v="1970-03-19T00:00:00"/>
    <n v="55"/>
    <s v="Mauritius"/>
    <s v="Mauritius"/>
    <s v="Administration"/>
    <x v="1"/>
    <s v="Fully Meets"/>
    <x v="1"/>
    <n v="50746.67"/>
  </r>
  <r>
    <n v="3255"/>
    <s v="Lawson"/>
    <s v="Zuniga"/>
    <d v="2023-03-22T00:00:00"/>
    <m/>
    <n v="30"/>
    <x v="1"/>
    <s v="Production Technician I"/>
    <s v="Natalie Lang"/>
    <s v="lawson.zuniga@bilearner.com"/>
    <s v="Active"/>
    <n v="1"/>
    <n v="0"/>
    <x v="0"/>
    <s v="Part-Time"/>
    <m/>
    <x v="0"/>
    <x v="5"/>
    <s v="Yard (Material Handling)"/>
    <d v="1990-02-19T00:00:00"/>
    <n v="35"/>
    <s v="India"/>
    <s v="Mumbai Vikhroli"/>
    <s v="Runner"/>
    <x v="1"/>
    <s v="Fully Meets"/>
    <x v="1"/>
    <n v="103220"/>
  </r>
  <r>
    <n v="3256"/>
    <s v="Coleman"/>
    <s v="Huffman"/>
    <d v="2019-01-24T00:00:00"/>
    <m/>
    <n v="80"/>
    <x v="0"/>
    <s v="Production Technician I"/>
    <s v="Kelsey Calhoun DDS"/>
    <s v="coleman.huffman@bilearner.com"/>
    <s v="Active"/>
    <n v="1"/>
    <n v="0"/>
    <x v="2"/>
    <s v="Part-Time"/>
    <m/>
    <x v="0"/>
    <x v="5"/>
    <s v="General - Con"/>
    <d v="2001-03-01T00:00:00"/>
    <n v="24"/>
    <s v="India"/>
    <s v="Mumbai Vikhroli"/>
    <s v="Flagger"/>
    <x v="1"/>
    <s v="Fully Meets"/>
    <x v="3"/>
    <n v="131367.6"/>
  </r>
  <r>
    <n v="3257"/>
    <s v="Sanaa"/>
    <s v="Reilly"/>
    <d v="2020-11-19T00:00:00"/>
    <m/>
    <n v="58"/>
    <x v="1"/>
    <s v="Production Technician II"/>
    <s v="Jeffrey Terry"/>
    <s v="sanaa.reilly@bilearner.com"/>
    <s v="Active"/>
    <n v="1"/>
    <n v="0"/>
    <x v="1"/>
    <s v="Full-Time"/>
    <m/>
    <x v="0"/>
    <x v="5"/>
    <s v="Wireline Construction"/>
    <d v="1998-01-20T00:00:00"/>
    <n v="27"/>
    <s v="Malaysia"/>
    <s v="Johor"/>
    <s v="Laborer"/>
    <x v="0"/>
    <s v="Fully Meets"/>
    <x v="1"/>
    <n v="702000"/>
  </r>
  <r>
    <n v="3258"/>
    <s v="Slade"/>
    <s v="Randolph"/>
    <d v="2023-02-15T00:00:00"/>
    <m/>
    <n v="31"/>
    <x v="1"/>
    <s v="Production Technician II"/>
    <s v="David Vargas"/>
    <s v="slade.randolph@bilearner.com"/>
    <s v="Active"/>
    <n v="1"/>
    <n v="0"/>
    <x v="2"/>
    <s v="Temporary"/>
    <m/>
    <x v="0"/>
    <x v="5"/>
    <s v="Aerial"/>
    <d v="1996-05-25T00:00:00"/>
    <n v="29"/>
    <s v="Germany"/>
    <s v="Cologne"/>
    <s v="Foreman"/>
    <x v="1"/>
    <s v="Fully Meets"/>
    <x v="2"/>
    <n v="608400"/>
  </r>
  <r>
    <n v="3259"/>
    <s v="Dania"/>
    <s v="Hale"/>
    <d v="2022-05-09T00:00:00"/>
    <d v="2022-06-10T00:00:00"/>
    <n v="1"/>
    <x v="4"/>
    <s v="Production Technician II"/>
    <s v="Matthew York"/>
    <s v="dania.hale@bilearner.com"/>
    <s v="Terminated"/>
    <n v="0"/>
    <n v="1"/>
    <x v="1"/>
    <s v="Full-Time"/>
    <s v="Career Opportunity"/>
    <x v="1"/>
    <x v="5"/>
    <s v="Field Operations"/>
    <d v="2000-02-26T00:00:00"/>
    <n v="25"/>
    <s v="China"/>
    <s v="Foshan"/>
    <s v="Tower Hand"/>
    <x v="1"/>
    <s v="Fully Meets"/>
    <x v="2"/>
    <n v="102307.66"/>
  </r>
  <r>
    <n v="3260"/>
    <s v="Roland"/>
    <s v="Orozco"/>
    <d v="2021-10-06T00:00:00"/>
    <m/>
    <n v="48"/>
    <x v="1"/>
    <s v="Production Technician II"/>
    <s v="Michael Mathews"/>
    <s v="roland.orozco@bilearner.com"/>
    <s v="Active"/>
    <n v="1"/>
    <n v="0"/>
    <x v="0"/>
    <s v="Temporary"/>
    <m/>
    <x v="0"/>
    <x v="5"/>
    <s v="General - Con"/>
    <d v="1971-02-27T00:00:00"/>
    <n v="54"/>
    <s v="China"/>
    <s v="Foshan"/>
    <s v="Splicer"/>
    <x v="1"/>
    <s v="Fully Meets"/>
    <x v="1"/>
    <n v="533000"/>
  </r>
  <r>
    <n v="3261"/>
    <s v="Kaylen"/>
    <s v="Fisher"/>
    <d v="2021-01-17T00:00:00"/>
    <d v="2023-06-25T00:00:00"/>
    <n v="29"/>
    <x v="1"/>
    <s v="Production Technician II"/>
    <s v="Philip Jackson"/>
    <s v="kaylen.fisher@bilearner.com"/>
    <s v="Terminated"/>
    <n v="0"/>
    <n v="1"/>
    <x v="2"/>
    <s v="Temporary"/>
    <m/>
    <x v="0"/>
    <x v="5"/>
    <s v="Field Operations"/>
    <d v="2000-12-02T00:00:00"/>
    <n v="24"/>
    <s v="China"/>
    <s v="Foshan"/>
    <s v="Administrative"/>
    <x v="1"/>
    <s v="Fully Meets"/>
    <x v="0"/>
    <n v="349248"/>
  </r>
  <r>
    <n v="3262"/>
    <s v="Kasey"/>
    <s v="Preston"/>
    <d v="2022-03-22T00:00:00"/>
    <m/>
    <n v="42"/>
    <x v="1"/>
    <s v="Production Technician II"/>
    <s v="Samantha Williams"/>
    <s v="kasey.preston@bilearner.com"/>
    <s v="Active"/>
    <n v="1"/>
    <n v="0"/>
    <x v="1"/>
    <s v="Full-Time"/>
    <m/>
    <x v="0"/>
    <x v="5"/>
    <s v="Catv"/>
    <d v="2000-02-20T00:00:00"/>
    <n v="25"/>
    <s v="Mauritius"/>
    <s v="Mauritius"/>
    <s v="Laborer"/>
    <x v="0"/>
    <s v="PIP"/>
    <x v="0"/>
    <n v="520455"/>
  </r>
  <r>
    <n v="3263"/>
    <s v="Cruz"/>
    <s v="Davila"/>
    <d v="2022-04-20T00:00:00"/>
    <d v="2023-04-30T00:00:00"/>
    <n v="12"/>
    <x v="2"/>
    <s v="Production Technician I"/>
    <s v="Renee Jones DVM"/>
    <s v="cruz.davila@bilearner.com"/>
    <s v="Terminated"/>
    <n v="0"/>
    <n v="1"/>
    <x v="1"/>
    <s v="Part-Time"/>
    <s v="Performance Issue"/>
    <x v="2"/>
    <x v="5"/>
    <s v="Engineers"/>
    <d v="1999-04-03T00:00:00"/>
    <n v="26"/>
    <s v="India"/>
    <s v="Mumbai Vikhroli"/>
    <s v="Drafter"/>
    <x v="1"/>
    <s v="PIP"/>
    <x v="2"/>
    <n v="522812"/>
  </r>
  <r>
    <n v="3264"/>
    <s v="Alani"/>
    <s v="Phillips"/>
    <d v="2021-12-31T00:00:00"/>
    <d v="2023-05-10T00:00:00"/>
    <n v="16"/>
    <x v="2"/>
    <s v="Production Technician I"/>
    <s v="Jim Melton"/>
    <s v="alani.phillips@bilearner.com"/>
    <s v="Terminated"/>
    <n v="0"/>
    <n v="1"/>
    <x v="2"/>
    <s v="Part-Time"/>
    <s v="Performance Issue"/>
    <x v="2"/>
    <x v="5"/>
    <s v="General - Eng"/>
    <d v="1998-02-28T00:00:00"/>
    <n v="27"/>
    <s v="United Kingdom"/>
    <s v="Bristol Temple Back"/>
    <s v="Engineer"/>
    <x v="1"/>
    <s v="Fully Meets"/>
    <x v="3"/>
    <n v="89700"/>
  </r>
  <r>
    <n v="3265"/>
    <s v="Giovanni"/>
    <s v="Klein"/>
    <d v="2018-10-31T00:00:00"/>
    <m/>
    <n v="83"/>
    <x v="0"/>
    <s v="Production Technician I"/>
    <s v="Anna Hogan"/>
    <s v="giovanni.klein@bilearner.com"/>
    <s v="Active"/>
    <n v="1"/>
    <n v="0"/>
    <x v="2"/>
    <s v="Full-Time"/>
    <m/>
    <x v="0"/>
    <x v="5"/>
    <s v="Aerial"/>
    <d v="1998-07-18T00:00:00"/>
    <n v="27"/>
    <s v="India"/>
    <s v="Mumbai Vikhroli"/>
    <s v="Groundman"/>
    <x v="0"/>
    <s v="Fully Meets"/>
    <x v="4"/>
    <n v="63960"/>
  </r>
  <r>
    <n v="3266"/>
    <s v="Max"/>
    <s v="Mahoney"/>
    <d v="2020-07-24T00:00:00"/>
    <m/>
    <n v="62"/>
    <x v="0"/>
    <s v="Production Technician I"/>
    <s v="Andrew Garcia"/>
    <s v="max.mahoney@bilearner.com"/>
    <s v="Active"/>
    <n v="1"/>
    <n v="0"/>
    <x v="0"/>
    <s v="Full-Time"/>
    <m/>
    <x v="0"/>
    <x v="5"/>
    <s v="Wireline Construction"/>
    <d v="2000-10-27T00:00:00"/>
    <n v="24"/>
    <s v="India"/>
    <s v="Mumbai Vikhroli"/>
    <s v="Laborer"/>
    <x v="0"/>
    <s v="Fully Meets"/>
    <x v="2"/>
    <n v="86328"/>
  </r>
  <r>
    <n v="3267"/>
    <s v="Perla"/>
    <s v="Terry"/>
    <d v="2019-12-12T00:00:00"/>
    <d v="2020-01-17T00:00:00"/>
    <n v="1"/>
    <x v="4"/>
    <s v="Production Technician I"/>
    <s v="Lindsey Aguilar"/>
    <s v="perla.terry@bilearner.com"/>
    <s v="Active"/>
    <n v="1"/>
    <n v="0"/>
    <x v="0"/>
    <s v="Part-Time"/>
    <m/>
    <x v="0"/>
    <x v="5"/>
    <s v="Splicing"/>
    <d v="1984-04-15T00:00:00"/>
    <n v="41"/>
    <s v="Mauritius"/>
    <s v="Mauritius"/>
    <s v="Laborer"/>
    <x v="0"/>
    <s v="Fully Meets"/>
    <x v="3"/>
    <n v="27540"/>
  </r>
  <r>
    <n v="3268"/>
    <s v="Makai"/>
    <s v="Ochoa"/>
    <d v="2023-06-22T00:00:00"/>
    <m/>
    <n v="27"/>
    <x v="1"/>
    <s v="Production Technician I"/>
    <s v="Terry Andrade"/>
    <s v="makai.ochoa@bilearner.com"/>
    <s v="Active"/>
    <n v="1"/>
    <n v="0"/>
    <x v="0"/>
    <s v="Temporary"/>
    <m/>
    <x v="0"/>
    <x v="5"/>
    <s v="Field Operations"/>
    <d v="1981-06-20T00:00:00"/>
    <n v="44"/>
    <s v="Mauritius"/>
    <s v="Mauritius"/>
    <s v="Driver"/>
    <x v="0"/>
    <s v="Fully Meets"/>
    <x v="2"/>
    <n v="54732"/>
  </r>
  <r>
    <n v="3269"/>
    <s v="Caiden"/>
    <s v="Hogan"/>
    <d v="2021-06-20T00:00:00"/>
    <m/>
    <n v="51"/>
    <x v="1"/>
    <s v="Production Technician I"/>
    <s v="Amanda Ball"/>
    <s v="caiden.hogan@bilearner.com"/>
    <s v="Active"/>
    <n v="1"/>
    <n v="0"/>
    <x v="1"/>
    <s v="Temporary"/>
    <m/>
    <x v="0"/>
    <x v="5"/>
    <s v="Field Operations"/>
    <d v="1997-03-03T00:00:00"/>
    <n v="28"/>
    <s v="China"/>
    <s v="Foshan"/>
    <s v="Laborer"/>
    <x v="1"/>
    <s v="Fully Meets"/>
    <x v="4"/>
    <n v="206900"/>
  </r>
  <r>
    <n v="3270"/>
    <s v="Brandon"/>
    <s v="Dickerson"/>
    <d v="2019-10-31T00:00:00"/>
    <m/>
    <n v="71"/>
    <x v="0"/>
    <s v="Production Technician I"/>
    <s v="Christina Nguyen"/>
    <s v="brandon.dickerson@bilearner.com"/>
    <s v="Active"/>
    <n v="1"/>
    <n v="0"/>
    <x v="1"/>
    <s v="Full-Time"/>
    <m/>
    <x v="0"/>
    <x v="5"/>
    <s v="Splicing"/>
    <d v="1964-02-25T00:00:00"/>
    <n v="61"/>
    <s v="Malaysia"/>
    <s v="Johor"/>
    <s v="Technician"/>
    <x v="1"/>
    <s v="Fully Meets"/>
    <x v="2"/>
    <n v="63700"/>
  </r>
  <r>
    <n v="3271"/>
    <s v="Taryn"/>
    <s v="Snow"/>
    <d v="2019-07-02T00:00:00"/>
    <d v="2022-11-26T00:00:00"/>
    <n v="40"/>
    <x v="1"/>
    <s v="Production Technician I"/>
    <s v="Kenneth Bender"/>
    <s v="taryn.snow@bilearner.com"/>
    <s v="Terminated"/>
    <n v="0"/>
    <n v="1"/>
    <x v="0"/>
    <s v="Part-Time"/>
    <s v="Contract Termination"/>
    <x v="2"/>
    <x v="5"/>
    <s v="Engineers"/>
    <d v="1996-04-23T00:00:00"/>
    <n v="29"/>
    <s v="Japan"/>
    <s v="Tokyo"/>
    <s v="Engineer"/>
    <x v="1"/>
    <s v="Fully Meets"/>
    <x v="1"/>
    <n v="943800"/>
  </r>
  <r>
    <n v="3272"/>
    <s v="Monserrat"/>
    <s v="Cooke"/>
    <d v="2023-02-10T00:00:00"/>
    <m/>
    <n v="31"/>
    <x v="1"/>
    <s v="Production Technician I"/>
    <s v="Natasha Mathews"/>
    <s v="monserrat.cooke@bilearner.com"/>
    <s v="Active"/>
    <n v="1"/>
    <n v="0"/>
    <x v="0"/>
    <s v="Part-Time"/>
    <m/>
    <x v="0"/>
    <x v="5"/>
    <s v="Aerial"/>
    <d v="2000-05-10T00:00:00"/>
    <n v="25"/>
    <s v="India"/>
    <s v="Mumbai Vikhroli"/>
    <s v="Flagger"/>
    <x v="1"/>
    <s v="Fully Meets"/>
    <x v="1"/>
    <n v="496718.04"/>
  </r>
  <r>
    <n v="3273"/>
    <s v="Zaria"/>
    <s v="Mcintosh"/>
    <d v="2022-09-16T00:00:00"/>
    <m/>
    <n v="36"/>
    <x v="1"/>
    <s v="Production Technician I"/>
    <s v="Tonya Jones"/>
    <s v="zaria.mcintosh@bilearner.com"/>
    <s v="Active"/>
    <n v="1"/>
    <n v="0"/>
    <x v="1"/>
    <s v="Temporary"/>
    <m/>
    <x v="0"/>
    <x v="1"/>
    <s v="People Services"/>
    <d v="1996-10-19T00:00:00"/>
    <n v="28"/>
    <s v="India"/>
    <s v="Mumbai Andheri"/>
    <s v="Coordinator"/>
    <x v="0"/>
    <s v="Fully Meets"/>
    <x v="0"/>
    <n v="701088"/>
  </r>
  <r>
    <n v="3274"/>
    <s v="Arely"/>
    <s v="May"/>
    <d v="2020-01-21T00:00:00"/>
    <d v="2020-07-29T00:00:00"/>
    <n v="6"/>
    <x v="3"/>
    <s v="Production Technician I"/>
    <s v="Anthony Bass"/>
    <s v="arely.may@bilearner.com"/>
    <s v="Terminated"/>
    <n v="0"/>
    <n v="1"/>
    <x v="2"/>
    <s v="Full-Time"/>
    <m/>
    <x v="0"/>
    <x v="5"/>
    <s v="Aerial"/>
    <d v="1997-05-05T00:00:00"/>
    <n v="28"/>
    <s v="China"/>
    <s v="Shanghai"/>
    <s v="Foreman"/>
    <x v="0"/>
    <s v="PIP"/>
    <x v="1"/>
    <n v="58480"/>
  </r>
  <r>
    <n v="3275"/>
    <s v="Gina"/>
    <s v="Kent"/>
    <d v="2022-11-16T00:00:00"/>
    <m/>
    <n v="34"/>
    <x v="1"/>
    <s v="Production Technician I"/>
    <s v="Erin Lloyd"/>
    <s v="gina.kent@bilearner.com"/>
    <s v="Active"/>
    <n v="1"/>
    <n v="0"/>
    <x v="2"/>
    <s v="Temporary"/>
    <m/>
    <x v="0"/>
    <x v="5"/>
    <s v="General - Con"/>
    <d v="1996-09-17T00:00:00"/>
    <n v="29"/>
    <s v="Malta"/>
    <s v="Malta"/>
    <s v="Foreman"/>
    <x v="1"/>
    <s v="PIP"/>
    <x v="1"/>
    <n v="55500"/>
  </r>
  <r>
    <n v="3276"/>
    <s v="Catherine"/>
    <s v="Anthony"/>
    <d v="2021-01-25T00:00:00"/>
    <m/>
    <n v="56"/>
    <x v="1"/>
    <s v="Production Technician I"/>
    <s v="Joshua Lee"/>
    <s v="catherine.anthony@bilearner.com"/>
    <s v="Active"/>
    <n v="1"/>
    <n v="0"/>
    <x v="0"/>
    <s v="Temporary"/>
    <m/>
    <x v="0"/>
    <x v="5"/>
    <s v="Engineers"/>
    <d v="1976-07-18T00:00:00"/>
    <n v="49"/>
    <s v="India"/>
    <s v="Mumbai Vikhroli"/>
    <s v="Project Manager"/>
    <x v="1"/>
    <s v="Fully Meets"/>
    <x v="2"/>
    <n v="84357"/>
  </r>
  <r>
    <n v="3277"/>
    <s v="Wade"/>
    <s v="Beltran"/>
    <d v="2023-06-16T00:00:00"/>
    <d v="2023-06-24T00:00:00"/>
    <n v="0"/>
    <x v="4"/>
    <s v="Production Technician II"/>
    <s v="Darlene Garcia"/>
    <s v="wade.beltran@bilearner.com"/>
    <s v="Active"/>
    <n v="1"/>
    <n v="0"/>
    <x v="2"/>
    <s v="Temporary"/>
    <m/>
    <x v="0"/>
    <x v="5"/>
    <s v="Aerial"/>
    <d v="1968-11-25T00:00:00"/>
    <n v="56"/>
    <s v="Hong Kong"/>
    <s v="Hong Kong"/>
    <s v="Foreman"/>
    <x v="0"/>
    <s v="Fully Meets"/>
    <x v="3"/>
    <n v="87168"/>
  </r>
  <r>
    <n v="3278"/>
    <s v="Mina"/>
    <s v="Bryant"/>
    <d v="2020-09-08T00:00:00"/>
    <d v="2021-10-17T00:00:00"/>
    <n v="13"/>
    <x v="2"/>
    <s v="Production Technician II"/>
    <s v="Angela Griffin MD"/>
    <s v="mina.bryant@bilearner.com"/>
    <s v="Active"/>
    <n v="1"/>
    <n v="0"/>
    <x v="0"/>
    <s v="Part-Time"/>
    <m/>
    <x v="0"/>
    <x v="5"/>
    <s v="Field Operations"/>
    <d v="2000-05-12T00:00:00"/>
    <n v="25"/>
    <s v="Hong Kong"/>
    <s v="Hong Kong"/>
    <s v="Laborer"/>
    <x v="0"/>
    <s v="Fully Meets"/>
    <x v="0"/>
    <n v="648000"/>
  </r>
  <r>
    <n v="3279"/>
    <s v="Jonas"/>
    <s v="Everett"/>
    <d v="2019-01-23T00:00:00"/>
    <d v="2020-11-24T00:00:00"/>
    <n v="22"/>
    <x v="2"/>
    <s v="Production Technician II"/>
    <s v="Katrina Davis"/>
    <s v="jonas.everett@bilearner.com"/>
    <s v="Active"/>
    <n v="1"/>
    <n v="0"/>
    <x v="1"/>
    <s v="Full-Time"/>
    <m/>
    <x v="0"/>
    <x v="5"/>
    <s v="Engineers"/>
    <d v="1998-09-13T00:00:00"/>
    <n v="27"/>
    <s v="China"/>
    <s v="Foshan"/>
    <s v="Project Manager"/>
    <x v="1"/>
    <s v="Fully Meets"/>
    <x v="3"/>
    <n v="109140"/>
  </r>
  <r>
    <n v="3280"/>
    <s v="Makaila"/>
    <s v="Pham"/>
    <d v="2023-05-29T00:00:00"/>
    <d v="2023-07-23T00:00:00"/>
    <n v="1"/>
    <x v="4"/>
    <s v="Production Technician II"/>
    <s v="Tamara Bailey"/>
    <s v="makaila.pham@bilearner.com"/>
    <s v="Terminated"/>
    <n v="0"/>
    <n v="1"/>
    <x v="2"/>
    <s v="Temporary"/>
    <s v="Performance Issue"/>
    <x v="2"/>
    <x v="5"/>
    <s v="Project Management - Con"/>
    <d v="1998-12-05T00:00:00"/>
    <n v="26"/>
    <s v="Macau"/>
    <s v="Macau"/>
    <s v="Manager"/>
    <x v="1"/>
    <s v="Fully Meets"/>
    <x v="3"/>
    <n v="44672"/>
  </r>
  <r>
    <n v="3281"/>
    <s v="Gloria"/>
    <s v="Rose"/>
    <d v="2019-08-16T00:00:00"/>
    <m/>
    <n v="73"/>
    <x v="0"/>
    <s v="Production Technician II"/>
    <s v="Thomas Jones"/>
    <s v="gloria.rose@bilearner.com"/>
    <s v="Active"/>
    <n v="1"/>
    <n v="0"/>
    <x v="0"/>
    <s v="Full-Time"/>
    <m/>
    <x v="0"/>
    <x v="5"/>
    <s v="General - Con"/>
    <d v="1986-01-02T00:00:00"/>
    <n v="39"/>
    <s v="Brazil"/>
    <s v="Sao Paulo"/>
    <s v="Laborer"/>
    <x v="1"/>
    <s v="Fully Meets"/>
    <x v="3"/>
    <n v="120000.01"/>
  </r>
  <r>
    <n v="3282"/>
    <s v="Rebekah"/>
    <s v="Carpenter"/>
    <d v="2020-06-04T00:00:00"/>
    <m/>
    <n v="64"/>
    <x v="0"/>
    <s v="Production Technician II"/>
    <s v="Stephanie Lewis"/>
    <s v="rebekah.carpenter@bilearner.com"/>
    <s v="Active"/>
    <n v="1"/>
    <n v="0"/>
    <x v="1"/>
    <s v="Full-Time"/>
    <m/>
    <x v="0"/>
    <x v="5"/>
    <s v="Wireline Construction"/>
    <d v="1990-10-08T00:00:00"/>
    <n v="34"/>
    <s v="Japan"/>
    <s v="Tokyo"/>
    <s v="Lineman"/>
    <x v="0"/>
    <s v="Fully Meets"/>
    <x v="1"/>
    <n v="660099.6"/>
  </r>
  <r>
    <n v="3283"/>
    <s v="Iris"/>
    <s v="Reynolds"/>
    <d v="2020-07-21T00:00:00"/>
    <m/>
    <n v="62"/>
    <x v="0"/>
    <s v="Production Technician II"/>
    <s v="Vanessa Garrison"/>
    <s v="iris.reynolds@bilearner.com"/>
    <s v="Active"/>
    <n v="1"/>
    <n v="0"/>
    <x v="0"/>
    <s v="Part-Time"/>
    <m/>
    <x v="0"/>
    <x v="5"/>
    <s v="Wireline Construction"/>
    <d v="1985-11-16T00:00:00"/>
    <n v="39"/>
    <s v="Ireland"/>
    <s v="Dublin George’s Quay"/>
    <s v="Lineman"/>
    <x v="0"/>
    <s v="Fully Meets"/>
    <x v="1"/>
    <n v="103472.4"/>
  </r>
  <r>
    <n v="3284"/>
    <s v="Kennedi"/>
    <s v="Howell"/>
    <d v="2022-08-21T00:00:00"/>
    <d v="2023-03-29T00:00:00"/>
    <n v="7"/>
    <x v="3"/>
    <s v="Production Technician I"/>
    <s v="Jonathan Franco"/>
    <s v="kennedi.howell@bilearner.com"/>
    <s v="Terminated"/>
    <n v="0"/>
    <n v="1"/>
    <x v="0"/>
    <s v="Part-Time"/>
    <s v="Early release of contract"/>
    <x v="2"/>
    <x v="5"/>
    <s v="Fielders"/>
    <d v="1978-01-09T00:00:00"/>
    <n v="47"/>
    <s v="Macau"/>
    <s v="Macau"/>
    <s v="Technician"/>
    <x v="1"/>
    <s v="Fully Meets"/>
    <x v="2"/>
    <n v="608400"/>
  </r>
  <r>
    <n v="3285"/>
    <s v="Rashad"/>
    <s v="Sutton"/>
    <d v="2021-07-16T00:00:00"/>
    <d v="2023-06-12T00:00:00"/>
    <n v="22"/>
    <x v="2"/>
    <s v="Production Technician I"/>
    <s v="Mark Mills"/>
    <s v="rashad.sutton@bilearner.com"/>
    <s v="Terminated"/>
    <n v="0"/>
    <n v="1"/>
    <x v="0"/>
    <s v="Part-Time"/>
    <s v="Contract Termination"/>
    <x v="2"/>
    <x v="5"/>
    <s v="Wireline Construction"/>
    <d v="1997-08-15T00:00:00"/>
    <n v="28"/>
    <s v="Singapore"/>
    <s v="Singapore"/>
    <s v="Laborer"/>
    <x v="1"/>
    <s v="PIP"/>
    <x v="0"/>
    <n v="523464"/>
  </r>
  <r>
    <n v="3286"/>
    <s v="Regan"/>
    <s v="Conrad"/>
    <d v="2019-11-06T00:00:00"/>
    <m/>
    <n v="71"/>
    <x v="0"/>
    <s v="Production Technician I"/>
    <s v="Kristina Hawkins"/>
    <s v="regan.conrad@bilearner.com"/>
    <s v="Active"/>
    <n v="1"/>
    <n v="0"/>
    <x v="1"/>
    <s v="Temporary"/>
    <m/>
    <x v="0"/>
    <x v="5"/>
    <s v="Project Management - Con"/>
    <d v="1984-12-22T00:00:00"/>
    <n v="40"/>
    <s v="Singapore"/>
    <s v="Singapore"/>
    <s v="Project Manager"/>
    <x v="0"/>
    <s v="PIP"/>
    <x v="1"/>
    <n v="9835800"/>
  </r>
  <r>
    <n v="3287"/>
    <s v="Litzy"/>
    <s v="Arias"/>
    <d v="2021-01-01T00:00:00"/>
    <m/>
    <n v="57"/>
    <x v="1"/>
    <s v="Production Technician I"/>
    <s v="Bobby Parker"/>
    <s v="litzy.arias@bilearner.com"/>
    <s v="Active"/>
    <n v="1"/>
    <n v="0"/>
    <x v="2"/>
    <s v="Temporary"/>
    <m/>
    <x v="0"/>
    <x v="5"/>
    <s v="General - Con"/>
    <d v="1992-07-29T00:00:00"/>
    <n v="33"/>
    <s v="Australia"/>
    <s v="Sydney"/>
    <s v="Laborer"/>
    <x v="0"/>
    <s v="Fully Meets"/>
    <x v="4"/>
    <n v="641100"/>
  </r>
  <r>
    <n v="3288"/>
    <s v="Eden"/>
    <s v="Silva"/>
    <d v="2019-09-24T00:00:00"/>
    <m/>
    <n v="72"/>
    <x v="0"/>
    <s v="Production Technician I"/>
    <s v="Mark Bolton"/>
    <s v="eden.silva@bilearner.com"/>
    <s v="Active"/>
    <n v="1"/>
    <n v="0"/>
    <x v="1"/>
    <s v="Temporary"/>
    <m/>
    <x v="0"/>
    <x v="5"/>
    <s v="Field Operations"/>
    <d v="1981-06-19T00:00:00"/>
    <n v="44"/>
    <s v="Singapore"/>
    <s v="Singapore"/>
    <s v="Foreman"/>
    <x v="0"/>
    <s v="Fully Meets"/>
    <x v="2"/>
    <n v="608400"/>
  </r>
  <r>
    <n v="3289"/>
    <s v="Kinley"/>
    <s v="Serrano"/>
    <d v="2020-05-17T00:00:00"/>
    <m/>
    <n v="64"/>
    <x v="0"/>
    <s v="Production Technician I"/>
    <s v="Mr. Aaron Mcclain"/>
    <s v="kinley.serrano@bilearner.com"/>
    <s v="Active"/>
    <n v="1"/>
    <n v="0"/>
    <x v="0"/>
    <s v="Full-Time"/>
    <m/>
    <x v="0"/>
    <x v="5"/>
    <s v="General - Con"/>
    <d v="1974-12-18T00:00:00"/>
    <n v="50"/>
    <s v="Singapore"/>
    <s v="Singapore"/>
    <s v="Groundman"/>
    <x v="0"/>
    <s v="Fully Meets"/>
    <x v="0"/>
    <n v="1282752"/>
  </r>
  <r>
    <n v="3290"/>
    <s v="Jaiden"/>
    <s v="Middleton"/>
    <d v="2018-08-07T00:00:00"/>
    <m/>
    <n v="85"/>
    <x v="0"/>
    <s v="Production Technician I"/>
    <s v="Jeffery Baker"/>
    <s v="jaiden.middleton@bilearner.com"/>
    <s v="Active"/>
    <n v="1"/>
    <n v="0"/>
    <x v="2"/>
    <s v="Full-Time"/>
    <m/>
    <x v="0"/>
    <x v="5"/>
    <s v="Field Operations"/>
    <d v="1991-03-10T00:00:00"/>
    <n v="34"/>
    <s v="United Kingdom"/>
    <s v="London"/>
    <s v="Mechanic"/>
    <x v="1"/>
    <s v="Fully Meets"/>
    <x v="1"/>
    <n v="112016.4"/>
  </r>
  <r>
    <n v="3291"/>
    <s v="Shamar"/>
    <s v="Serrano"/>
    <d v="2023-08-01T00:00:00"/>
    <m/>
    <n v="26"/>
    <x v="1"/>
    <s v="Production Technician I"/>
    <s v="Dustin Hoffman"/>
    <s v="shamar.serrano@bilearner.com"/>
    <s v="Active"/>
    <n v="1"/>
    <n v="0"/>
    <x v="0"/>
    <s v="Full-Time"/>
    <m/>
    <x v="0"/>
    <x v="5"/>
    <s v="General - Con"/>
    <d v="1899-12-31T00:00:00"/>
    <n v="125"/>
    <s v="Mauritius"/>
    <s v="Mauritius"/>
    <s v="Flagger"/>
    <x v="1"/>
    <s v="Fully Meets"/>
    <x v="2"/>
    <n v="154800"/>
  </r>
  <r>
    <n v="3292"/>
    <s v="Nadia"/>
    <s v="Romero"/>
    <d v="2019-01-12T00:00:00"/>
    <d v="2020-01-09T00:00:00"/>
    <n v="11"/>
    <x v="3"/>
    <s v="Production Technician I"/>
    <s v="Connor Wallace"/>
    <s v="nadia.romero@bilearner.com"/>
    <s v="Terminated"/>
    <n v="0"/>
    <n v="1"/>
    <x v="2"/>
    <s v="Part-Time"/>
    <s v="Performance Issue"/>
    <x v="2"/>
    <x v="5"/>
    <s v="Field Operations"/>
    <d v="1990-09-18T00:00:00"/>
    <n v="35"/>
    <s v="India"/>
    <s v="Mumbai Vikhroli"/>
    <s v="Engineer"/>
    <x v="1"/>
    <s v="Fully Meets"/>
    <x v="0"/>
    <n v="202592.4"/>
  </r>
  <r>
    <n v="3293"/>
    <s v="Lillianna"/>
    <s v="Hill"/>
    <d v="2021-04-09T00:00:00"/>
    <d v="2022-11-29T00:00:00"/>
    <n v="19"/>
    <x v="2"/>
    <s v="Production Technician I"/>
    <s v="Cindy Ruiz"/>
    <s v="lillianna.hill@bilearner.com"/>
    <s v="Terminated"/>
    <n v="0"/>
    <n v="1"/>
    <x v="0"/>
    <s v="Full-Time"/>
    <s v="Contract Termination"/>
    <x v="2"/>
    <x v="5"/>
    <s v="General - Con"/>
    <d v="1992-04-12T00:00:00"/>
    <n v="33"/>
    <s v="India"/>
    <s v="Mumbai Vikhroli"/>
    <s v="Technician"/>
    <x v="0"/>
    <s v="Fully Meets"/>
    <x v="1"/>
    <n v="81250"/>
  </r>
  <r>
    <n v="3294"/>
    <s v="Brent"/>
    <s v="Henry"/>
    <d v="2022-06-04T00:00:00"/>
    <d v="2022-12-24T00:00:00"/>
    <n v="6"/>
    <x v="3"/>
    <s v="Production Technician I"/>
    <s v="Regina Dickerson"/>
    <s v="brent.henry@bilearner.com"/>
    <s v="Terminated"/>
    <n v="0"/>
    <n v="1"/>
    <x v="1"/>
    <s v="Temporary"/>
    <m/>
    <x v="0"/>
    <x v="5"/>
    <s v="Aerial"/>
    <d v="1977-04-26T00:00:00"/>
    <n v="48"/>
    <s v="India"/>
    <s v="Mumbai Vikhroli"/>
    <s v="Lineman"/>
    <x v="0"/>
    <s v="Fully Meets"/>
    <x v="1"/>
    <n v="678528"/>
  </r>
  <r>
    <n v="3295"/>
    <s v="Emmanuel"/>
    <s v="Perkins"/>
    <d v="2019-05-31T00:00:00"/>
    <m/>
    <n v="76"/>
    <x v="0"/>
    <s v="Production Technician I"/>
    <s v="Joshua Wilson"/>
    <s v="emmanuel.perkins@bilearner.com"/>
    <s v="Active"/>
    <n v="1"/>
    <n v="0"/>
    <x v="2"/>
    <s v="Full-Time"/>
    <m/>
    <x v="0"/>
    <x v="5"/>
    <s v="Aerial"/>
    <d v="1996-05-14T00:00:00"/>
    <n v="29"/>
    <s v="India"/>
    <s v="Mumbai Vikhroli"/>
    <s v="Groundman"/>
    <x v="0"/>
    <s v="Fully Meets"/>
    <x v="3"/>
    <n v="106800"/>
  </r>
  <r>
    <n v="3296"/>
    <s v="Isis"/>
    <s v="Brooks"/>
    <d v="2019-01-07T00:00:00"/>
    <d v="2019-10-08T00:00:00"/>
    <n v="9"/>
    <x v="3"/>
    <s v="Production Technician I"/>
    <s v="Michael Palmer"/>
    <s v="isis.brooks@bilearner.com"/>
    <s v="Terminated"/>
    <n v="0"/>
    <n v="1"/>
    <x v="2"/>
    <s v="Full-Time"/>
    <m/>
    <x v="0"/>
    <x v="5"/>
    <s v="Field Operations"/>
    <d v="1995-09-06T00:00:00"/>
    <n v="30"/>
    <s v="China"/>
    <s v="Foshan"/>
    <s v="Foreman"/>
    <x v="1"/>
    <s v="PIP"/>
    <x v="2"/>
    <n v="85152"/>
  </r>
  <r>
    <n v="3297"/>
    <s v="Axel"/>
    <s v="Dunlap"/>
    <d v="2020-07-18T00:00:00"/>
    <d v="2021-04-20T00:00:00"/>
    <n v="9"/>
    <x v="3"/>
    <s v="Production Technician I"/>
    <s v="Bryan Beasley"/>
    <s v="axel.dunlap@bilearner.com"/>
    <s v="Terminated"/>
    <n v="0"/>
    <n v="1"/>
    <x v="0"/>
    <s v="Temporary"/>
    <m/>
    <x v="0"/>
    <x v="5"/>
    <s v="Field Operations"/>
    <d v="1999-09-09T00:00:00"/>
    <n v="26"/>
    <s v="Germany"/>
    <s v="Munich"/>
    <s v="Engineer"/>
    <x v="1"/>
    <s v="Fully Meets"/>
    <x v="0"/>
    <n v="153795.6"/>
  </r>
  <r>
    <n v="3298"/>
    <s v="Tatum"/>
    <s v="Petty"/>
    <d v="2020-11-19T00:00:00"/>
    <d v="2021-05-21T00:00:00"/>
    <n v="6"/>
    <x v="3"/>
    <s v="Production Technician II"/>
    <s v="Sarah Escobar"/>
    <s v="tatum.petty@bilearner.com"/>
    <s v="Active"/>
    <n v="1"/>
    <n v="0"/>
    <x v="1"/>
    <s v="Full-Time"/>
    <m/>
    <x v="0"/>
    <x v="5"/>
    <s v="Field Operations"/>
    <d v="1991-01-07T00:00:00"/>
    <n v="34"/>
    <s v="Malaysia"/>
    <s v="Johor"/>
    <s v="Technician"/>
    <x v="0"/>
    <s v="Fully Meets"/>
    <x v="3"/>
    <n v="86400"/>
  </r>
  <r>
    <n v="3299"/>
    <s v="Devyn"/>
    <s v="Pace"/>
    <d v="2022-11-10T00:00:00"/>
    <m/>
    <n v="34"/>
    <x v="1"/>
    <s v="Production Technician II"/>
    <s v="Tabitha Cunningham"/>
    <s v="devyn.pace@bilearner.com"/>
    <s v="Active"/>
    <n v="1"/>
    <n v="0"/>
    <x v="2"/>
    <s v="Full-Time"/>
    <m/>
    <x v="0"/>
    <x v="5"/>
    <s v="Wireline Construction"/>
    <d v="2001-02-12T00:00:00"/>
    <n v="24"/>
    <s v="Singapore"/>
    <s v="Singapore"/>
    <s v="Supervisor"/>
    <x v="1"/>
    <s v="Fully Meets"/>
    <x v="0"/>
    <n v="77400"/>
  </r>
  <r>
    <n v="3300"/>
    <s v="Rosemary"/>
    <s v="Becker"/>
    <d v="2021-03-25T00:00:00"/>
    <d v="2022-05-08T00:00:00"/>
    <n v="13"/>
    <x v="2"/>
    <s v="Production Technician II"/>
    <s v="Mr. Gregory Mullins MD"/>
    <s v="rosemary.becker@bilearner.com"/>
    <s v="Active"/>
    <n v="1"/>
    <n v="0"/>
    <x v="1"/>
    <s v="Part-Time"/>
    <m/>
    <x v="0"/>
    <x v="5"/>
    <s v="Field Operations"/>
    <d v="1965-08-24T00:00:00"/>
    <n v="60"/>
    <s v="India"/>
    <s v="Mumbai Vikhroli"/>
    <s v="Technician"/>
    <x v="1"/>
    <s v="Fully Meets"/>
    <x v="2"/>
    <n v="56388"/>
  </r>
  <r>
    <n v="3301"/>
    <s v="Amiah"/>
    <s v="Sweeney"/>
    <d v="2019-05-13T00:00:00"/>
    <d v="2022-08-13T00:00:00"/>
    <n v="39"/>
    <x v="1"/>
    <s v="Production Technician II"/>
    <s v="Michael Clark"/>
    <s v="amiah.sweeney@bilearner.com"/>
    <s v="Terminated"/>
    <n v="0"/>
    <n v="1"/>
    <x v="0"/>
    <s v="Full-Time"/>
    <s v="Contract Termination"/>
    <x v="2"/>
    <x v="5"/>
    <s v="Field Operations"/>
    <d v="1991-08-03T00:00:00"/>
    <n v="34"/>
    <s v="India"/>
    <s v="Mumbai Vikhroli"/>
    <s v="Construction Manager"/>
    <x v="1"/>
    <s v="Fully Meets"/>
    <x v="4"/>
    <n v="98000.11"/>
  </r>
  <r>
    <n v="3302"/>
    <s v="Maya"/>
    <s v="Mccoy"/>
    <d v="2019-06-07T00:00:00"/>
    <d v="2022-11-06T00:00:00"/>
    <n v="40"/>
    <x v="1"/>
    <s v="Production Technician II"/>
    <s v="Shawn Johnson"/>
    <s v="maya.mccoy@bilearner.com"/>
    <s v="Terminated"/>
    <n v="0"/>
    <n v="1"/>
    <x v="1"/>
    <s v="Part-Time"/>
    <m/>
    <x v="0"/>
    <x v="5"/>
    <s v="General - Con"/>
    <d v="2000-04-28T00:00:00"/>
    <n v="25"/>
    <s v="Spain"/>
    <s v="Madrid"/>
    <s v="Lineman"/>
    <x v="0"/>
    <s v="Fully Meets"/>
    <x v="0"/>
    <n v="143431.20000000001"/>
  </r>
  <r>
    <n v="3303"/>
    <s v="Ty"/>
    <s v="Page"/>
    <d v="2023-02-18T00:00:00"/>
    <m/>
    <n v="31"/>
    <x v="1"/>
    <s v="Production Technician II"/>
    <s v="Kathy York"/>
    <s v="ty.page@bilearner.com"/>
    <s v="Active"/>
    <n v="1"/>
    <n v="0"/>
    <x v="1"/>
    <s v="Part-Time"/>
    <m/>
    <x v="0"/>
    <x v="5"/>
    <s v="Field Operations"/>
    <d v="1996-04-26T00:00:00"/>
    <n v="29"/>
    <s v="India"/>
    <s v="Indore"/>
    <s v="Laborer"/>
    <x v="0"/>
    <s v="Fully Meets"/>
    <x v="1"/>
    <n v="80106"/>
  </r>
  <r>
    <n v="3304"/>
    <s v="Destiney"/>
    <s v="Kirby"/>
    <d v="2019-04-02T00:00:00"/>
    <m/>
    <n v="78"/>
    <x v="0"/>
    <s v="Production Technician II"/>
    <s v="Cynthia Morgan"/>
    <s v="destiney.kirby@bilearner.com"/>
    <s v="Active"/>
    <n v="1"/>
    <n v="0"/>
    <x v="2"/>
    <s v="Temporary"/>
    <m/>
    <x v="0"/>
    <x v="5"/>
    <s v="Wireline Construction"/>
    <d v="2001-01-04T00:00:00"/>
    <n v="24"/>
    <s v="India"/>
    <s v="Mumbai Vikhroli"/>
    <s v="Foreman"/>
    <x v="0"/>
    <s v="Fully Meets"/>
    <x v="0"/>
    <n v="635394"/>
  </r>
  <r>
    <n v="3305"/>
    <s v="Jace"/>
    <s v="Galloway"/>
    <d v="2020-11-30T00:00:00"/>
    <d v="2022-10-23T00:00:00"/>
    <n v="22"/>
    <x v="2"/>
    <s v="Production Technician I"/>
    <s v="Alex Lopez"/>
    <s v="jace.galloway@bilearner.com"/>
    <s v="Terminated"/>
    <n v="0"/>
    <n v="1"/>
    <x v="0"/>
    <s v="Part-Time"/>
    <s v="Contract Termination"/>
    <x v="2"/>
    <x v="5"/>
    <s v="Project Management - Con"/>
    <d v="1986-11-05T00:00:00"/>
    <n v="38"/>
    <s v="Japan"/>
    <s v="Tokyo"/>
    <s v="Coordinator"/>
    <x v="0"/>
    <s v="Fully Meets"/>
    <x v="0"/>
    <n v="137496"/>
  </r>
  <r>
    <n v="3306"/>
    <s v="Justice"/>
    <s v="Guerra"/>
    <d v="2022-09-24T00:00:00"/>
    <d v="2022-10-27T00:00:00"/>
    <n v="1"/>
    <x v="4"/>
    <s v="Production Technician I"/>
    <s v="Angela Terry"/>
    <s v="justice.guerra@bilearner.com"/>
    <s v="Terminated"/>
    <n v="0"/>
    <n v="1"/>
    <x v="1"/>
    <s v="Temporary"/>
    <s v="Career Opportunity"/>
    <x v="1"/>
    <x v="5"/>
    <s v="Field Operations"/>
    <d v="1998-12-02T00:00:00"/>
    <n v="26"/>
    <s v="India"/>
    <s v="Mumbai Vikhroli"/>
    <s v="Laborer"/>
    <x v="1"/>
    <s v="PIP"/>
    <x v="0"/>
    <n v="87600"/>
  </r>
  <r>
    <n v="3307"/>
    <s v="Quincy"/>
    <s v="Cardenas"/>
    <d v="2019-06-21T00:00:00"/>
    <m/>
    <n v="75"/>
    <x v="0"/>
    <s v="Production Technician I"/>
    <s v="Henry Armstrong Jr."/>
    <s v="quincy.cardenas@bilearner.com"/>
    <s v="Active"/>
    <n v="1"/>
    <n v="0"/>
    <x v="1"/>
    <s v="Full-Time"/>
    <m/>
    <x v="0"/>
    <x v="5"/>
    <s v="Executive"/>
    <d v="1999-10-25T00:00:00"/>
    <n v="25"/>
    <s v="India"/>
    <s v="Indore"/>
    <s v="Vp"/>
    <x v="1"/>
    <s v="Fully Meets"/>
    <x v="0"/>
    <n v="85200"/>
  </r>
  <r>
    <n v="3308"/>
    <s v="Alyvia"/>
    <s v="Mitchell"/>
    <d v="2022-06-10T00:00:00"/>
    <m/>
    <n v="39"/>
    <x v="1"/>
    <s v="Production Technician I"/>
    <s v="Mary Kent"/>
    <s v="alyvia.mitchell@bilearner.com"/>
    <s v="Active"/>
    <n v="1"/>
    <n v="0"/>
    <x v="0"/>
    <s v="Temporary"/>
    <m/>
    <x v="0"/>
    <x v="5"/>
    <s v="General - Sga"/>
    <d v="2000-07-10T00:00:00"/>
    <n v="25"/>
    <s v="Luxembourg"/>
    <s v="Luxembourg"/>
    <s v="Administrative"/>
    <x v="0"/>
    <s v="Fully Meets"/>
    <x v="1"/>
    <n v="55705"/>
  </r>
  <r>
    <n v="3309"/>
    <s v="Lillie"/>
    <s v="Potter"/>
    <d v="2020-10-18T00:00:00"/>
    <m/>
    <n v="59"/>
    <x v="1"/>
    <s v="Production Technician I"/>
    <s v="Kelly Brown"/>
    <s v="lillie.potter@bilearner.com"/>
    <s v="Active"/>
    <n v="1"/>
    <n v="0"/>
    <x v="2"/>
    <s v="Part-Time"/>
    <m/>
    <x v="0"/>
    <x v="0"/>
    <s v="Finance &amp; Accounting"/>
    <d v="1987-10-09T00:00:00"/>
    <n v="37"/>
    <s v="United Kingdom"/>
    <s v="London"/>
    <s v="Assistant"/>
    <x v="0"/>
    <s v="Fully Meets"/>
    <x v="4"/>
    <n v="845364"/>
  </r>
  <r>
    <n v="3310"/>
    <s v="George"/>
    <s v="Fritz"/>
    <d v="2022-02-02T00:00:00"/>
    <d v="2023-02-04T00:00:00"/>
    <n v="12"/>
    <x v="2"/>
    <s v="Production Technician I"/>
    <s v="Sheryl Austin"/>
    <s v="george.fritz@bilearner.com"/>
    <s v="Active"/>
    <n v="1"/>
    <n v="0"/>
    <x v="2"/>
    <s v="Part-Time"/>
    <m/>
    <x v="0"/>
    <x v="5"/>
    <s v="Executive"/>
    <d v="1990-10-26T00:00:00"/>
    <n v="34"/>
    <s v="Poland"/>
    <s v="Warsaw"/>
    <s v="Vp"/>
    <x v="0"/>
    <s v="Fully Meets"/>
    <x v="1"/>
    <n v="145009.20000000001"/>
  </r>
  <r>
    <n v="3311"/>
    <s v="William"/>
    <s v="Avila"/>
    <d v="2021-06-17T00:00:00"/>
    <d v="2021-12-03T00:00:00"/>
    <n v="5"/>
    <x v="4"/>
    <s v="Production Technician I"/>
    <s v="Christina Kennedy"/>
    <s v="william.avila@bilearner.com"/>
    <s v="Active"/>
    <n v="1"/>
    <n v="0"/>
    <x v="0"/>
    <s v="Temporary"/>
    <m/>
    <x v="0"/>
    <x v="5"/>
    <s v="Field Operations"/>
    <d v="1987-04-12T00:00:00"/>
    <n v="38"/>
    <s v="India"/>
    <s v="Mumbai Vikhroli"/>
    <s v="Project Manager"/>
    <x v="0"/>
    <s v="Fully Meets"/>
    <x v="0"/>
    <n v="120000"/>
  </r>
  <r>
    <n v="3312"/>
    <s v="Saniya"/>
    <s v="Mosley"/>
    <d v="2018-12-01T00:00:00"/>
    <m/>
    <n v="82"/>
    <x v="0"/>
    <s v="Production Technician I"/>
    <s v="Sara Grimes"/>
    <s v="saniya.mosley@bilearner.com"/>
    <s v="Active"/>
    <n v="1"/>
    <n v="0"/>
    <x v="2"/>
    <s v="Temporary"/>
    <m/>
    <x v="0"/>
    <x v="5"/>
    <s v="Engineers"/>
    <d v="1978-04-05T00:00:00"/>
    <n v="47"/>
    <s v="Malaysia"/>
    <s v="Johor"/>
    <s v="Engineer"/>
    <x v="1"/>
    <s v="Fully Meets"/>
    <x v="0"/>
    <n v="168600"/>
  </r>
  <r>
    <n v="3313"/>
    <s v="Aimee"/>
    <s v="Davila"/>
    <d v="2021-05-09T00:00:00"/>
    <m/>
    <n v="52"/>
    <x v="1"/>
    <s v="Production Technician I"/>
    <s v="Teresa George"/>
    <s v="aimee.davila@bilearner.com"/>
    <s v="Active"/>
    <n v="1"/>
    <n v="0"/>
    <x v="1"/>
    <s v="Full-Time"/>
    <m/>
    <x v="0"/>
    <x v="5"/>
    <s v="Wireline Construction"/>
    <d v="1985-12-17T00:00:00"/>
    <n v="39"/>
    <s v="India"/>
    <s v="Mumbai Vikhroli"/>
    <s v="Assistant"/>
    <x v="1"/>
    <s v="Fully Meets"/>
    <x v="1"/>
    <n v="114000"/>
  </r>
  <r>
    <n v="3314"/>
    <s v="German"/>
    <s v="Hobbs"/>
    <d v="2019-01-01T00:00:00"/>
    <m/>
    <n v="81"/>
    <x v="0"/>
    <s v="Production Technician I"/>
    <s v="Shelly Turner"/>
    <s v="german.hobbs@bilearner.com"/>
    <s v="Active"/>
    <n v="1"/>
    <n v="0"/>
    <x v="2"/>
    <s v="Temporary"/>
    <m/>
    <x v="0"/>
    <x v="5"/>
    <s v="General - Eng"/>
    <d v="1967-05-05T00:00:00"/>
    <n v="58"/>
    <s v="India"/>
    <s v="Mumbai Vikhroli"/>
    <s v="Project Manager"/>
    <x v="1"/>
    <s v="Fully Meets"/>
    <x v="0"/>
    <n v="91000"/>
  </r>
  <r>
    <n v="3315"/>
    <s v="Amy"/>
    <s v="Pace"/>
    <d v="2018-10-13T00:00:00"/>
    <d v="2020-03-18T00:00:00"/>
    <n v="17"/>
    <x v="2"/>
    <s v="Production Technician I"/>
    <s v="Crystal Richmond"/>
    <s v="amy.pace@bilearner.com"/>
    <s v="Terminated"/>
    <n v="0"/>
    <n v="1"/>
    <x v="1"/>
    <s v="Temporary"/>
    <s v="Performance Issue"/>
    <x v="2"/>
    <x v="5"/>
    <s v="Field Operations"/>
    <d v="2001-05-20T00:00:00"/>
    <n v="24"/>
    <s v="Mauritius"/>
    <s v="Mauritius"/>
    <s v="Locator"/>
    <x v="0"/>
    <s v="Fully Meets"/>
    <x v="1"/>
    <n v="102000"/>
  </r>
  <r>
    <n v="3316"/>
    <s v="Bronson"/>
    <s v="Houston"/>
    <d v="2020-04-25T00:00:00"/>
    <d v="2022-12-13T00:00:00"/>
    <n v="31"/>
    <x v="1"/>
    <s v="Production Technician I"/>
    <s v="Theresa Holmes"/>
    <s v="bronson.houston@bilearner.com"/>
    <s v="Active"/>
    <n v="1"/>
    <n v="0"/>
    <x v="2"/>
    <s v="Full-Time"/>
    <m/>
    <x v="0"/>
    <x v="5"/>
    <s v="Catv"/>
    <d v="2001-02-20T00:00:00"/>
    <n v="24"/>
    <s v="Malaysia"/>
    <s v="Johor"/>
    <s v="Lineman"/>
    <x v="0"/>
    <s v="Fully Meets"/>
    <x v="1"/>
    <n v="538620"/>
  </r>
  <r>
    <n v="3317"/>
    <s v="Shyann"/>
    <s v="Hurst"/>
    <d v="2022-03-17T00:00:00"/>
    <m/>
    <n v="42"/>
    <x v="1"/>
    <s v="Production Technician I"/>
    <s v="Amanda Weiss"/>
    <s v="shyann.hurst@bilearner.com"/>
    <s v="Active"/>
    <n v="1"/>
    <n v="0"/>
    <x v="2"/>
    <s v="Full-Time"/>
    <m/>
    <x v="0"/>
    <x v="0"/>
    <s v="Finance &amp; Accounting"/>
    <d v="2000-03-15T00:00:00"/>
    <n v="25"/>
    <s v="India"/>
    <s v="Mumbai Vikhroli"/>
    <s v="Specialist"/>
    <x v="0"/>
    <s v="Fully Meets"/>
    <x v="1"/>
    <n v="46236"/>
  </r>
  <r>
    <n v="3318"/>
    <s v="Maddison"/>
    <s v="Dixon"/>
    <d v="2019-11-18T00:00:00"/>
    <d v="2022-02-10T00:00:00"/>
    <n v="26"/>
    <x v="1"/>
    <s v="Production Technician I"/>
    <s v="Thomas Figueroa"/>
    <s v="maddison.dixon@bilearner.com"/>
    <s v="Active"/>
    <n v="1"/>
    <n v="0"/>
    <x v="2"/>
    <s v="Full-Time"/>
    <m/>
    <x v="0"/>
    <x v="1"/>
    <s v="People Services"/>
    <d v="1996-05-04T00:00:00"/>
    <n v="29"/>
    <s v="India"/>
    <s v="Bangalore"/>
    <s v="Administrator"/>
    <x v="1"/>
    <s v="Fully Meets"/>
    <x v="1"/>
    <n v="608400"/>
  </r>
  <r>
    <n v="3319"/>
    <s v="Madelynn"/>
    <s v="Murillo"/>
    <d v="2019-10-09T00:00:00"/>
    <m/>
    <n v="71"/>
    <x v="0"/>
    <s v="Production Technician II"/>
    <s v="Bradley Snyder"/>
    <s v="madelynn.murillo@bilearner.com"/>
    <s v="Active"/>
    <n v="1"/>
    <n v="0"/>
    <x v="1"/>
    <s v="Temporary"/>
    <m/>
    <x v="0"/>
    <x v="5"/>
    <s v="Field Operations"/>
    <d v="1981-02-17T00:00:00"/>
    <n v="44"/>
    <s v="India"/>
    <s v="Indore"/>
    <s v="Laborer"/>
    <x v="0"/>
    <s v="Fully Meets"/>
    <x v="1"/>
    <n v="46162"/>
  </r>
  <r>
    <n v="3320"/>
    <s v="Zachery"/>
    <s v="Moreno"/>
    <d v="2020-05-18T00:00:00"/>
    <m/>
    <n v="64"/>
    <x v="0"/>
    <s v="Production Technician II"/>
    <s v="Dennis Richards"/>
    <s v="zachery.moreno@bilearner.com"/>
    <s v="Active"/>
    <n v="1"/>
    <n v="0"/>
    <x v="2"/>
    <s v="Part-Time"/>
    <m/>
    <x v="0"/>
    <x v="5"/>
    <s v="General - Con"/>
    <d v="2024-01-29T00:00:00"/>
    <n v="1"/>
    <s v="India"/>
    <s v="Indore"/>
    <s v="Foreman"/>
    <x v="1"/>
    <s v="Fully Meets"/>
    <x v="3"/>
    <n v="490224"/>
  </r>
  <r>
    <n v="3321"/>
    <s v="Tatum"/>
    <s v="Terrell"/>
    <d v="2019-02-17T00:00:00"/>
    <m/>
    <n v="79"/>
    <x v="0"/>
    <s v="Production Technician II"/>
    <s v="Eric Aguilar"/>
    <s v="tatum.terrell@bilearner.com"/>
    <s v="Active"/>
    <n v="1"/>
    <n v="0"/>
    <x v="0"/>
    <s v="Full-Time"/>
    <m/>
    <x v="0"/>
    <x v="5"/>
    <s v="Engineers"/>
    <d v="1993-02-13T00:00:00"/>
    <n v="32"/>
    <s v="Malaysia"/>
    <s v="Johor"/>
    <s v="Technician"/>
    <x v="1"/>
    <s v="Fully Meets"/>
    <x v="2"/>
    <n v="84797"/>
  </r>
  <r>
    <n v="3322"/>
    <s v="Roland"/>
    <s v="Berg"/>
    <d v="2020-07-31T00:00:00"/>
    <d v="2022-09-27T00:00:00"/>
    <n v="25"/>
    <x v="1"/>
    <s v="Production Technician II"/>
    <s v="Kathleen Bowen"/>
    <s v="roland.berg@bilearner.com"/>
    <s v="Terminated"/>
    <n v="0"/>
    <n v="1"/>
    <x v="2"/>
    <s v="Full-Time"/>
    <s v="Career Opportunity"/>
    <x v="1"/>
    <x v="5"/>
    <s v="Aerial"/>
    <d v="1972-05-14T00:00:00"/>
    <n v="53"/>
    <s v="Malaysia"/>
    <s v="Johor"/>
    <s v="Lineman"/>
    <x v="1"/>
    <s v="Fully Meets"/>
    <x v="0"/>
    <n v="917736"/>
  </r>
  <r>
    <n v="3323"/>
    <s v="Lilliana"/>
    <s v="Cowan"/>
    <d v="2023-06-17T00:00:00"/>
    <d v="2023-07-13T00:00:00"/>
    <n v="0"/>
    <x v="4"/>
    <s v="Production Technician II"/>
    <s v="Chloe Berg"/>
    <s v="lilliana.cowan@bilearner.com"/>
    <s v="Active"/>
    <n v="1"/>
    <n v="0"/>
    <x v="1"/>
    <s v="Temporary"/>
    <m/>
    <x v="0"/>
    <x v="5"/>
    <s v="Project Management - Con"/>
    <d v="1985-02-05T00:00:00"/>
    <n v="40"/>
    <s v="India"/>
    <s v="Mumbai Vikhroli"/>
    <s v="Laborer"/>
    <x v="0"/>
    <s v="Fully Meets"/>
    <x v="0"/>
    <n v="906492.96"/>
  </r>
  <r>
    <n v="3324"/>
    <s v="Beatrice"/>
    <s v="Vance"/>
    <d v="2019-06-30T00:00:00"/>
    <d v="2022-07-24T00:00:00"/>
    <n v="36"/>
    <x v="1"/>
    <s v="Production Technician II"/>
    <s v="Anna Martinez"/>
    <s v="beatrice.vance@bilearner.com"/>
    <s v="Active"/>
    <n v="1"/>
    <n v="0"/>
    <x v="2"/>
    <s v="Part-Time"/>
    <m/>
    <x v="0"/>
    <x v="5"/>
    <s v="Splicing"/>
    <d v="1991-10-24T00:00:00"/>
    <n v="33"/>
    <s v="Hong Kong"/>
    <s v="Hong Kong"/>
    <s v="Splicer"/>
    <x v="0"/>
    <s v="PIP"/>
    <x v="1"/>
    <n v="837252"/>
  </r>
  <r>
    <n v="3325"/>
    <s v="Andrea"/>
    <s v="Khan"/>
    <d v="2021-07-13T00:00:00"/>
    <d v="2022-03-11T00:00:00"/>
    <n v="7"/>
    <x v="3"/>
    <s v="Production Technician II"/>
    <s v="Christopher Blankenship"/>
    <s v="andrea.khan@bilearner.com"/>
    <s v="Terminated"/>
    <n v="0"/>
    <n v="1"/>
    <x v="0"/>
    <s v="Part-Time"/>
    <s v="Contract Termination"/>
    <x v="2"/>
    <x v="5"/>
    <s v="Field Operations"/>
    <d v="1991-02-03T00:00:00"/>
    <n v="34"/>
    <s v="India"/>
    <s v="Indore"/>
    <s v="Technician"/>
    <x v="0"/>
    <s v="Fully Meets"/>
    <x v="1"/>
    <n v="138600"/>
  </r>
  <r>
    <n v="3326"/>
    <s v="Keagan"/>
    <s v="Vaughan"/>
    <d v="2022-01-14T00:00:00"/>
    <m/>
    <n v="44"/>
    <x v="1"/>
    <s v="Production Technician I"/>
    <s v="Jackson Baird"/>
    <s v="keagan.vaughan@bilearner.com"/>
    <s v="Active"/>
    <n v="1"/>
    <n v="0"/>
    <x v="0"/>
    <s v="Temporary"/>
    <m/>
    <x v="0"/>
    <x v="5"/>
    <s v="General - Con"/>
    <d v="1982-12-21T00:00:00"/>
    <n v="42"/>
    <s v="United States"/>
    <s v="Boston"/>
    <s v="Laborer"/>
    <x v="1"/>
    <s v="Fully Meets"/>
    <x v="1"/>
    <n v="102726"/>
  </r>
  <r>
    <n v="3327"/>
    <s v="Selah"/>
    <s v="Ibarra"/>
    <d v="2020-01-01T00:00:00"/>
    <m/>
    <n v="69"/>
    <x v="0"/>
    <s v="Production Technician I"/>
    <s v="Randy Wright"/>
    <s v="selah.ibarra@bilearner.com"/>
    <s v="Active"/>
    <n v="1"/>
    <n v="0"/>
    <x v="0"/>
    <s v="Full-Time"/>
    <m/>
    <x v="0"/>
    <x v="5"/>
    <s v="Fielders"/>
    <d v="1966-11-22T00:00:00"/>
    <n v="58"/>
    <s v="Switzerland"/>
    <s v="Geneva"/>
    <s v="Technician"/>
    <x v="0"/>
    <s v="Fully Meets"/>
    <x v="4"/>
    <n v="82758"/>
  </r>
  <r>
    <n v="3328"/>
    <s v="Braylen"/>
    <s v="Cruz"/>
    <d v="2020-10-24T00:00:00"/>
    <d v="2023-04-11T00:00:00"/>
    <n v="29"/>
    <x v="1"/>
    <s v="Production Technician I"/>
    <s v="Pamela Carter"/>
    <s v="braylen.cruz@bilearner.com"/>
    <s v="Terminated"/>
    <n v="0"/>
    <n v="1"/>
    <x v="2"/>
    <s v="Full-Time"/>
    <s v="Career Opportunity"/>
    <x v="1"/>
    <x v="5"/>
    <s v="Engineers"/>
    <d v="1991-03-02T00:00:00"/>
    <n v="34"/>
    <s v="India"/>
    <s v="Mumbai Vikhroli"/>
    <s v="Engineer"/>
    <x v="1"/>
    <s v="Fully Meets"/>
    <x v="1"/>
    <n v="476772"/>
  </r>
  <r>
    <n v="3329"/>
    <s v="Gabriel"/>
    <s v="Smith"/>
    <d v="2020-10-24T00:00:00"/>
    <m/>
    <n v="59"/>
    <x v="1"/>
    <s v="Production Technician I"/>
    <s v="Robert Rogers"/>
    <s v="gabriel.smith@bilearner.com"/>
    <s v="Active"/>
    <n v="1"/>
    <n v="0"/>
    <x v="2"/>
    <s v="Full-Time"/>
    <m/>
    <x v="0"/>
    <x v="5"/>
    <s v="General - Sga"/>
    <d v="1987-05-06T00:00:00"/>
    <n v="38"/>
    <s v="India"/>
    <s v="Mumbai Vikhroli"/>
    <s v="Coordinator"/>
    <x v="1"/>
    <s v="Fully Meets"/>
    <x v="0"/>
    <n v="92304"/>
  </r>
  <r>
    <n v="3330"/>
    <s v="Esther"/>
    <s v="Willis"/>
    <d v="2020-08-09T00:00:00"/>
    <m/>
    <n v="61"/>
    <x v="0"/>
    <s v="Production Technician I"/>
    <s v="Michele Black"/>
    <s v="esther.willis@bilearner.com"/>
    <s v="Active"/>
    <n v="1"/>
    <n v="0"/>
    <x v="2"/>
    <s v="Part-Time"/>
    <m/>
    <x v="0"/>
    <x v="5"/>
    <s v="Fielders"/>
    <d v="1994-08-27T00:00:00"/>
    <n v="31"/>
    <s v="Luxembourg"/>
    <s v="Luxembourg"/>
    <s v="Engineer"/>
    <x v="0"/>
    <s v="Fully Meets"/>
    <x v="0"/>
    <n v="110400"/>
  </r>
  <r>
    <n v="3331"/>
    <s v="Sydney"/>
    <s v="Chang"/>
    <d v="2019-03-24T00:00:00"/>
    <d v="2020-10-16T00:00:00"/>
    <n v="18"/>
    <x v="2"/>
    <s v="Production Technician I"/>
    <s v="Stephanie Pierce"/>
    <s v="sydney.chang@bilearner.com"/>
    <s v="Active"/>
    <n v="1"/>
    <n v="0"/>
    <x v="1"/>
    <s v="Part-Time"/>
    <m/>
    <x v="0"/>
    <x v="5"/>
    <s v="Field Operations"/>
    <d v="1997-08-06T00:00:00"/>
    <n v="28"/>
    <s v="Singapore"/>
    <s v="Singapore"/>
    <s v="Technician"/>
    <x v="0"/>
    <s v="Fully Meets"/>
    <x v="2"/>
    <n v="97212"/>
  </r>
  <r>
    <n v="3332"/>
    <s v="Will"/>
    <s v="Morse"/>
    <d v="2022-10-29T00:00:00"/>
    <m/>
    <n v="35"/>
    <x v="1"/>
    <s v="Production Technician I"/>
    <s v="Rebecca Moreno"/>
    <s v="will.morse@bilearner.com"/>
    <s v="Active"/>
    <n v="1"/>
    <n v="0"/>
    <x v="2"/>
    <s v="Temporary"/>
    <m/>
    <x v="0"/>
    <x v="5"/>
    <s v="Wireline Construction"/>
    <d v="1976-03-23T00:00:00"/>
    <n v="49"/>
    <s v="India"/>
    <s v="Mumbai Vikhroli"/>
    <s v="Driver"/>
    <x v="0"/>
    <s v="Fully Meets"/>
    <x v="1"/>
    <n v="116400"/>
  </r>
  <r>
    <n v="3333"/>
    <s v="Yael"/>
    <s v="Sexton"/>
    <d v="2023-05-16T00:00:00"/>
    <m/>
    <n v="28"/>
    <x v="1"/>
    <s v="Production Technician I"/>
    <s v="Jason Brady"/>
    <s v="yael.sexton@bilearner.com"/>
    <s v="Active"/>
    <n v="1"/>
    <n v="0"/>
    <x v="0"/>
    <s v="Temporary"/>
    <m/>
    <x v="0"/>
    <x v="5"/>
    <s v="Field Operations"/>
    <d v="1992-01-10T00:00:00"/>
    <n v="33"/>
    <s v="India"/>
    <s v="Mumbai Vikhroli"/>
    <s v="Administrative"/>
    <x v="1"/>
    <s v="Fully Meets"/>
    <x v="1"/>
    <n v="104748"/>
  </r>
  <r>
    <n v="3334"/>
    <s v="Brendon"/>
    <s v="Ryan"/>
    <d v="2023-05-30T00:00:00"/>
    <m/>
    <n v="28"/>
    <x v="1"/>
    <s v="Production Technician I"/>
    <s v="Jonathan Miller"/>
    <s v="brendon.ryan@bilearner.com"/>
    <s v="Active"/>
    <n v="1"/>
    <n v="0"/>
    <x v="2"/>
    <s v="Part-Time"/>
    <m/>
    <x v="0"/>
    <x v="5"/>
    <s v="Project Management - Con"/>
    <d v="1988-07-05T00:00:00"/>
    <n v="37"/>
    <s v="India"/>
    <s v="Mumbai Vikhroli"/>
    <s v="Drafter"/>
    <x v="1"/>
    <s v="Fully Meets"/>
    <x v="1"/>
    <n v="92964"/>
  </r>
  <r>
    <n v="3335"/>
    <s v="Abbigail"/>
    <s v="Solis"/>
    <d v="2019-06-28T00:00:00"/>
    <d v="2021-12-16T00:00:00"/>
    <n v="29"/>
    <x v="1"/>
    <s v="Production Technician I"/>
    <s v="Mary Rivera"/>
    <s v="abbigail.solis@bilearner.com"/>
    <s v="Terminated"/>
    <n v="0"/>
    <n v="1"/>
    <x v="2"/>
    <s v="Temporary"/>
    <s v="Career Opportunity"/>
    <x v="1"/>
    <x v="5"/>
    <s v="Field Operations"/>
    <d v="1976-07-05T00:00:00"/>
    <n v="49"/>
    <s v="India"/>
    <s v="Mumbai Vikhroli"/>
    <s v="Driller"/>
    <x v="1"/>
    <s v="Fully Meets"/>
    <x v="1"/>
    <n v="608400"/>
  </r>
  <r>
    <n v="3336"/>
    <s v="Sincere"/>
    <s v="Preston"/>
    <d v="2023-03-25T00:00:00"/>
    <d v="2023-05-17T00:00:00"/>
    <n v="1"/>
    <x v="4"/>
    <s v="Production Technician I"/>
    <s v="Eric Huber"/>
    <s v="sincere.preston@bilearner.com"/>
    <s v="Terminated"/>
    <n v="0"/>
    <n v="1"/>
    <x v="0"/>
    <s v="Part-Time"/>
    <s v="Contract Termination"/>
    <x v="2"/>
    <x v="5"/>
    <s v="General - Con"/>
    <d v="1981-09-11T00:00:00"/>
    <n v="44"/>
    <s v="Malaysia"/>
    <s v="Johor"/>
    <s v="Coordinator"/>
    <x v="1"/>
    <s v="Fully Meets"/>
    <x v="1"/>
    <n v="115000.8"/>
  </r>
  <r>
    <n v="3337"/>
    <s v="Jorge"/>
    <s v="Pineda"/>
    <d v="2022-08-26T00:00:00"/>
    <m/>
    <n v="37"/>
    <x v="1"/>
    <s v="Production Technician I"/>
    <s v="Michael Avery"/>
    <s v="jorge.pineda@bilearner.com"/>
    <s v="Active"/>
    <n v="1"/>
    <n v="0"/>
    <x v="1"/>
    <s v="Part-Time"/>
    <m/>
    <x v="0"/>
    <x v="5"/>
    <s v="Engineers"/>
    <d v="1981-02-07T00:00:00"/>
    <n v="44"/>
    <s v="India"/>
    <s v="Indore"/>
    <s v="Project Manager"/>
    <x v="0"/>
    <s v="Fully Meets"/>
    <x v="1"/>
    <n v="702000"/>
  </r>
  <r>
    <n v="3338"/>
    <s v="Aspen"/>
    <s v="Underwood"/>
    <d v="2019-11-15T00:00:00"/>
    <m/>
    <n v="70"/>
    <x v="0"/>
    <s v="Production Technician I"/>
    <s v="David Spears"/>
    <s v="aspen.underwood@bilearner.com"/>
    <s v="Active"/>
    <n v="1"/>
    <n v="0"/>
    <x v="0"/>
    <s v="Temporary"/>
    <m/>
    <x v="0"/>
    <x v="5"/>
    <s v="General - Con"/>
    <d v="1991-10-13T00:00:00"/>
    <n v="33"/>
    <s v="United Kingdom"/>
    <s v="Bristol Temple Back"/>
    <s v="Laborer"/>
    <x v="0"/>
    <s v="Fully Meets"/>
    <x v="1"/>
    <n v="63600"/>
  </r>
  <r>
    <n v="3339"/>
    <s v="Alyson"/>
    <s v="Hickman"/>
    <d v="2021-08-22T00:00:00"/>
    <m/>
    <n v="49"/>
    <x v="1"/>
    <s v="Production Technician I"/>
    <s v="Matthew Lyons"/>
    <s v="alyson.hickman@bilearner.com"/>
    <s v="Active"/>
    <n v="1"/>
    <n v="0"/>
    <x v="2"/>
    <s v="Part-Time"/>
    <m/>
    <x v="0"/>
    <x v="3"/>
    <s v="Technology / It"/>
    <d v="1992-05-12T00:00:00"/>
    <n v="33"/>
    <s v="India"/>
    <s v="Mumbai Vikhroli"/>
    <s v="Engineer"/>
    <x v="1"/>
    <s v="Fully Meets"/>
    <x v="3"/>
    <n v="79200"/>
  </r>
  <r>
    <n v="3340"/>
    <s v="Mina"/>
    <s v="Hancock"/>
    <d v="2022-11-29T00:00:00"/>
    <m/>
    <n v="34"/>
    <x v="1"/>
    <s v="Production Technician I"/>
    <s v="Jamie Murray"/>
    <s v="mina.hancock@bilearner.com"/>
    <s v="Active"/>
    <n v="1"/>
    <n v="0"/>
    <x v="2"/>
    <s v="Full-Time"/>
    <m/>
    <x v="0"/>
    <x v="5"/>
    <s v="General - Con"/>
    <d v="1996-06-02T00:00:00"/>
    <n v="29"/>
    <s v="Poland"/>
    <s v="Warsaw"/>
    <s v="Technician"/>
    <x v="1"/>
    <s v="Fully Meets"/>
    <x v="1"/>
    <n v="139800"/>
  </r>
  <r>
    <n v="3341"/>
    <s v="Konner"/>
    <s v="Sheppard"/>
    <d v="2022-10-15T00:00:00"/>
    <d v="2023-01-25T00:00:00"/>
    <n v="3"/>
    <x v="4"/>
    <s v="Production Technician II"/>
    <s v="Paul Watson"/>
    <s v="konner.sheppard@bilearner.com"/>
    <s v="Active"/>
    <n v="1"/>
    <n v="0"/>
    <x v="1"/>
    <s v="Temporary"/>
    <m/>
    <x v="0"/>
    <x v="5"/>
    <s v="General - Con"/>
    <d v="1994-05-12T00:00:00"/>
    <n v="31"/>
    <s v="Poland"/>
    <s v="Warsaw"/>
    <s v="Splicer"/>
    <x v="0"/>
    <s v="Fully Meets"/>
    <x v="4"/>
    <n v="345360.12"/>
  </r>
  <r>
    <n v="3342"/>
    <s v="London"/>
    <s v="Nunez"/>
    <d v="2021-07-31T00:00:00"/>
    <m/>
    <n v="50"/>
    <x v="1"/>
    <s v="Production Technician II"/>
    <s v="Mrs. Danielle Sanchez"/>
    <s v="london.nunez@bilearner.com"/>
    <s v="Active"/>
    <n v="1"/>
    <n v="0"/>
    <x v="1"/>
    <s v="Part-Time"/>
    <m/>
    <x v="0"/>
    <x v="5"/>
    <s v="Aerial"/>
    <d v="2000-07-14T00:00:00"/>
    <n v="25"/>
    <s v="Poland"/>
    <s v="Warsaw"/>
    <s v="Lineman"/>
    <x v="1"/>
    <s v="Fully Meets"/>
    <x v="2"/>
    <n v="53532"/>
  </r>
  <r>
    <n v="3343"/>
    <s v="Seth"/>
    <s v="Huff"/>
    <d v="2022-02-21T00:00:00"/>
    <d v="2023-05-26T00:00:00"/>
    <n v="15"/>
    <x v="2"/>
    <s v="Production Technician II"/>
    <s v="Kari Walker"/>
    <s v="seth.huff@bilearner.com"/>
    <s v="Active"/>
    <n v="1"/>
    <n v="0"/>
    <x v="2"/>
    <s v="Full-Time"/>
    <m/>
    <x v="0"/>
    <x v="5"/>
    <s v="Field Operations"/>
    <d v="1992-03-07T00:00:00"/>
    <n v="33"/>
    <s v="India"/>
    <s v="Mumbai Vikhroli"/>
    <s v="Mechanic"/>
    <x v="1"/>
    <s v="Fully Meets"/>
    <x v="0"/>
    <n v="96036"/>
  </r>
  <r>
    <n v="3344"/>
    <s v="Justine"/>
    <s v="Villanueva"/>
    <d v="2021-08-29T00:00:00"/>
    <m/>
    <n v="49"/>
    <x v="1"/>
    <s v="Production Technician II"/>
    <s v="Samantha Green"/>
    <s v="justine.villanueva@bilearner.com"/>
    <s v="Active"/>
    <n v="1"/>
    <n v="0"/>
    <x v="0"/>
    <s v="Temporary"/>
    <m/>
    <x v="0"/>
    <x v="5"/>
    <s v="General - Con"/>
    <d v="1988-10-03T00:00:00"/>
    <n v="37"/>
    <s v="India"/>
    <s v="Mumbai Vikhroli"/>
    <s v="Lineman"/>
    <x v="1"/>
    <s v="Fully Meets"/>
    <x v="1"/>
    <n v="104421.6"/>
  </r>
  <r>
    <n v="3345"/>
    <s v="Moshe"/>
    <s v="Anderson"/>
    <d v="2021-12-13T00:00:00"/>
    <d v="2023-01-29T00:00:00"/>
    <n v="13"/>
    <x v="2"/>
    <s v="Production Technician II"/>
    <s v="Michael Spencer"/>
    <s v="moshe.anderson@bilearner.com"/>
    <s v="Terminated"/>
    <n v="0"/>
    <n v="1"/>
    <x v="1"/>
    <s v="Part-Time"/>
    <s v="Performance Issue"/>
    <x v="2"/>
    <x v="5"/>
    <s v="Project Management - Con"/>
    <d v="1996-10-27T00:00:00"/>
    <n v="28"/>
    <s v="Mauritius"/>
    <s v="Mauritius"/>
    <s v="Director"/>
    <x v="1"/>
    <s v="Fully Meets"/>
    <x v="0"/>
    <n v="901908"/>
  </r>
  <r>
    <n v="3346"/>
    <s v="Kadyn"/>
    <s v="Bush"/>
    <d v="2021-03-30T00:00:00"/>
    <d v="2022-02-12T00:00:00"/>
    <n v="10"/>
    <x v="3"/>
    <s v="Production Technician II"/>
    <s v="Juan Cooper"/>
    <s v="kadyn.bush@bilearner.com"/>
    <s v="Active"/>
    <n v="1"/>
    <n v="0"/>
    <x v="2"/>
    <s v="Temporary"/>
    <m/>
    <x v="0"/>
    <x v="5"/>
    <s v="Yard (Material Handling)"/>
    <d v="1981-12-12T00:00:00"/>
    <n v="43"/>
    <s v="Singapore"/>
    <s v="Singapore"/>
    <s v="Lineman"/>
    <x v="0"/>
    <s v="Fully Meets"/>
    <x v="2"/>
    <n v="79450"/>
  </r>
  <r>
    <n v="3347"/>
    <s v="Ahmed"/>
    <s v="Lindsey"/>
    <d v="2021-02-02T00:00:00"/>
    <d v="2022-05-13T00:00:00"/>
    <n v="15"/>
    <x v="2"/>
    <s v="Production Technician II"/>
    <s v="John Taylor"/>
    <s v="ahmed.lindsey@bilearner.com"/>
    <s v="Active"/>
    <n v="1"/>
    <n v="0"/>
    <x v="0"/>
    <s v="Temporary"/>
    <m/>
    <x v="0"/>
    <x v="5"/>
    <s v="Catv"/>
    <d v="1997-10-23T00:00:00"/>
    <n v="27"/>
    <s v="Malaysia"/>
    <s v="Johor"/>
    <s v="Operator"/>
    <x v="0"/>
    <s v="Fully Meets"/>
    <x v="1"/>
    <n v="129157.6"/>
  </r>
  <r>
    <n v="3348"/>
    <s v="Ryder"/>
    <s v="Bray"/>
    <d v="2019-10-31T00:00:00"/>
    <m/>
    <n v="71"/>
    <x v="0"/>
    <s v="Production Technician II"/>
    <s v="Michael Austin"/>
    <s v="ryder.bray@bilearner.com"/>
    <s v="Active"/>
    <n v="1"/>
    <n v="0"/>
    <x v="2"/>
    <s v="Part-Time"/>
    <m/>
    <x v="0"/>
    <x v="5"/>
    <s v="General - Con"/>
    <d v="1978-05-12T00:00:00"/>
    <n v="47"/>
    <s v="Hong Kong"/>
    <s v="Hong Kong"/>
    <s v="Laborer"/>
    <x v="0"/>
    <s v="Fully Meets"/>
    <x v="2"/>
    <n v="66108"/>
  </r>
  <r>
    <n v="3349"/>
    <s v="Taylor"/>
    <s v="Bonilla"/>
    <d v="2022-11-07T00:00:00"/>
    <m/>
    <n v="34"/>
    <x v="1"/>
    <s v="Production Technician I"/>
    <s v="Sara Figueroa"/>
    <s v="taylor.bonilla@bilearner.com"/>
    <s v="Active"/>
    <n v="1"/>
    <n v="0"/>
    <x v="0"/>
    <s v="Full-Time"/>
    <m/>
    <x v="0"/>
    <x v="5"/>
    <s v="General - Eng"/>
    <d v="1995-11-25T00:00:00"/>
    <n v="29"/>
    <s v="India"/>
    <s v="Mumbai Vikhroli"/>
    <s v="Drafter"/>
    <x v="1"/>
    <s v="Fully Meets"/>
    <x v="1"/>
    <n v="122400"/>
  </r>
  <r>
    <n v="3350"/>
    <s v="Jalen"/>
    <s v="Richmond"/>
    <d v="2022-11-20T00:00:00"/>
    <m/>
    <n v="34"/>
    <x v="1"/>
    <s v="Production Technician I"/>
    <s v="Samantha Butler"/>
    <s v="jalen.richmond@bilearner.com"/>
    <s v="Active"/>
    <n v="1"/>
    <n v="0"/>
    <x v="1"/>
    <s v="Part-Time"/>
    <m/>
    <x v="0"/>
    <x v="5"/>
    <s v="Project Management - Con"/>
    <d v="1995-12-07T00:00:00"/>
    <n v="29"/>
    <s v="India"/>
    <s v="Mumbai Vikhroli"/>
    <s v="Technician"/>
    <x v="0"/>
    <s v="Fully Meets"/>
    <x v="3"/>
    <n v="95680"/>
  </r>
  <r>
    <n v="3351"/>
    <s v="Kayden"/>
    <s v="Hill"/>
    <d v="2021-12-15T00:00:00"/>
    <d v="2022-04-06T00:00:00"/>
    <n v="3"/>
    <x v="4"/>
    <s v="Production Technician I"/>
    <s v="Amanda White"/>
    <s v="kayden.hill@bilearner.com"/>
    <s v="Terminated"/>
    <n v="0"/>
    <n v="1"/>
    <x v="0"/>
    <s v="Part-Time"/>
    <s v="Contract Termination"/>
    <x v="2"/>
    <x v="5"/>
    <s v="Shop (Fleet)"/>
    <d v="1995-03-16T00:00:00"/>
    <n v="30"/>
    <s v="India"/>
    <s v="Mumbai Vikhroli"/>
    <s v="Warehouse"/>
    <x v="1"/>
    <s v="Fully Meets"/>
    <x v="2"/>
    <n v="582432"/>
  </r>
  <r>
    <n v="3352"/>
    <s v="Aubree"/>
    <s v="Mooney"/>
    <d v="2023-02-22T00:00:00"/>
    <m/>
    <n v="31"/>
    <x v="1"/>
    <s v="Production Technician I"/>
    <s v="Sarah Walker"/>
    <s v="aubree.mooney@bilearner.com"/>
    <s v="Active"/>
    <n v="1"/>
    <n v="0"/>
    <x v="2"/>
    <s v="Full-Time"/>
    <m/>
    <x v="0"/>
    <x v="5"/>
    <s v="Field Operations"/>
    <d v="1989-05-29T00:00:00"/>
    <n v="36"/>
    <s v="China"/>
    <s v="Foshan"/>
    <s v="Groundman"/>
    <x v="1"/>
    <s v="Fully Meets"/>
    <x v="1"/>
    <n v="94000"/>
  </r>
  <r>
    <n v="3353"/>
    <s v="Haven"/>
    <s v="Donaldson"/>
    <d v="2020-03-29T00:00:00"/>
    <m/>
    <n v="66"/>
    <x v="0"/>
    <s v="Production Technician I"/>
    <s v="Brent Davis"/>
    <s v="haven.donaldson@bilearner.com"/>
    <s v="Active"/>
    <n v="1"/>
    <n v="0"/>
    <x v="0"/>
    <s v="Part-Time"/>
    <m/>
    <x v="0"/>
    <x v="5"/>
    <s v="General - Con"/>
    <d v="1993-12-16T00:00:00"/>
    <n v="31"/>
    <s v="Poland"/>
    <s v="Lublin"/>
    <s v="Lineman"/>
    <x v="0"/>
    <s v="Fully Meets"/>
    <x v="1"/>
    <n v="106800"/>
  </r>
  <r>
    <n v="3354"/>
    <s v="Neil"/>
    <s v="Dunn"/>
    <d v="2021-08-09T00:00:00"/>
    <d v="2023-06-16T00:00:00"/>
    <n v="22"/>
    <x v="2"/>
    <s v="Production Technician I"/>
    <s v="Michael Brown"/>
    <s v="neil.dunn@bilearner.com"/>
    <s v="Active"/>
    <n v="1"/>
    <n v="0"/>
    <x v="2"/>
    <s v="Temporary"/>
    <m/>
    <x v="0"/>
    <x v="5"/>
    <s v="Field Operations"/>
    <d v="1996-07-12T00:00:00"/>
    <n v="29"/>
    <s v="China"/>
    <s v="Foshan"/>
    <s v="Laborer"/>
    <x v="0"/>
    <s v="Fully Meets"/>
    <x v="1"/>
    <n v="93000"/>
  </r>
  <r>
    <n v="3355"/>
    <s v="Darryl"/>
    <s v="Ponce"/>
    <d v="2023-01-02T00:00:00"/>
    <d v="2023-06-18T00:00:00"/>
    <n v="5"/>
    <x v="4"/>
    <s v="Production Technician I"/>
    <s v="Elizabeth Scott"/>
    <s v="darryl.ponce@bilearner.com"/>
    <s v="Active"/>
    <n v="1"/>
    <n v="0"/>
    <x v="0"/>
    <s v="Part-Time"/>
    <m/>
    <x v="0"/>
    <x v="5"/>
    <s v="Aerial"/>
    <d v="1995-01-31T00:00:00"/>
    <n v="30"/>
    <s v="United States"/>
    <s v="Boston"/>
    <s v="Technician"/>
    <x v="0"/>
    <s v="Fully Meets"/>
    <x v="3"/>
    <n v="459708"/>
  </r>
  <r>
    <n v="3356"/>
    <s v="Cade"/>
    <s v="Heath"/>
    <d v="2018-11-10T00:00:00"/>
    <m/>
    <n v="82"/>
    <x v="0"/>
    <s v="Production Technician I"/>
    <s v="Marco Stephenson"/>
    <s v="cade.heath@bilearner.com"/>
    <s v="Active"/>
    <n v="1"/>
    <n v="0"/>
    <x v="1"/>
    <s v="Part-Time"/>
    <m/>
    <x v="0"/>
    <x v="5"/>
    <s v="General - Eng"/>
    <d v="1974-05-09T00:00:00"/>
    <n v="51"/>
    <s v="Jersey"/>
    <s v="Jersey"/>
    <s v="Technician"/>
    <x v="0"/>
    <s v="Needs Improvement"/>
    <x v="1"/>
    <n v="42000"/>
  </r>
  <r>
    <n v="3357"/>
    <s v="Sidney"/>
    <s v="Hooper"/>
    <d v="2022-08-30T00:00:00"/>
    <m/>
    <n v="37"/>
    <x v="1"/>
    <s v="Production Technician I"/>
    <s v="Kevin Fitzgerald"/>
    <s v="sidney.hooper@bilearner.com"/>
    <s v="Active"/>
    <n v="1"/>
    <n v="0"/>
    <x v="1"/>
    <s v="Temporary"/>
    <m/>
    <x v="0"/>
    <x v="5"/>
    <s v="Engineers"/>
    <d v="1970-04-21T00:00:00"/>
    <n v="55"/>
    <s v="Poland"/>
    <s v="Poznan"/>
    <s v="Director"/>
    <x v="1"/>
    <s v="Exceeds"/>
    <x v="4"/>
    <n v="907400"/>
  </r>
  <r>
    <n v="3358"/>
    <s v="Johnathan"/>
    <s v="Mayo"/>
    <d v="2021-07-30T00:00:00"/>
    <d v="2022-12-03T00:00:00"/>
    <n v="16"/>
    <x v="2"/>
    <s v="Production Technician I"/>
    <s v="Jerry Williams"/>
    <s v="johnathan.mayo@bilearner.com"/>
    <s v="Active"/>
    <n v="1"/>
    <n v="0"/>
    <x v="1"/>
    <s v="Part-Time"/>
    <m/>
    <x v="0"/>
    <x v="5"/>
    <s v="Field Operations"/>
    <d v="1988-02-17T00:00:00"/>
    <n v="37"/>
    <s v="Poland"/>
    <s v="Warsaw"/>
    <s v="Laborer"/>
    <x v="1"/>
    <s v="Fully Meets"/>
    <x v="1"/>
    <n v="55200"/>
  </r>
  <r>
    <n v="3359"/>
    <s v="Anika"/>
    <s v="Arroyo"/>
    <d v="2020-11-29T00:00:00"/>
    <m/>
    <n v="58"/>
    <x v="1"/>
    <s v="Production Technician I"/>
    <s v="James Ward"/>
    <s v="anika.arroyo@bilearner.com"/>
    <s v="Active"/>
    <n v="1"/>
    <n v="0"/>
    <x v="1"/>
    <s v="Temporary"/>
    <m/>
    <x v="0"/>
    <x v="5"/>
    <s v="Field Operations"/>
    <d v="1983-10-13T00:00:00"/>
    <n v="41"/>
    <s v="Poland"/>
    <s v="Warsaw"/>
    <s v="Laborer"/>
    <x v="1"/>
    <s v="Exceeds"/>
    <x v="1"/>
    <n v="471876"/>
  </r>
  <r>
    <n v="3360"/>
    <s v="Fatima"/>
    <s v="Kemp"/>
    <d v="2021-03-24T00:00:00"/>
    <m/>
    <n v="54"/>
    <x v="1"/>
    <s v="Production Technician I"/>
    <s v="Patrick Wood"/>
    <s v="fatima.kemp@bilearner.com"/>
    <s v="Active"/>
    <n v="1"/>
    <n v="0"/>
    <x v="2"/>
    <s v="Part-Time"/>
    <m/>
    <x v="0"/>
    <x v="5"/>
    <s v="General - Con"/>
    <d v="1974-01-01T00:00:00"/>
    <n v="51"/>
    <s v="China"/>
    <s v="Foshan"/>
    <s v="Safety"/>
    <x v="0"/>
    <s v="Exceeds"/>
    <x v="2"/>
    <n v="84804"/>
  </r>
  <r>
    <n v="3361"/>
    <s v="Lilianna"/>
    <s v="Conway"/>
    <d v="2020-12-29T00:00:00"/>
    <d v="2022-02-23T00:00:00"/>
    <n v="13"/>
    <x v="2"/>
    <s v="Production Technician I"/>
    <s v="Patrick Hart"/>
    <s v="lilianna.conway@bilearner.com"/>
    <s v="Terminated"/>
    <n v="0"/>
    <n v="1"/>
    <x v="2"/>
    <s v="Temporary"/>
    <s v="Career Opportunity"/>
    <x v="1"/>
    <x v="5"/>
    <s v="General - Con"/>
    <d v="1991-06-14T00:00:00"/>
    <n v="34"/>
    <s v="India"/>
    <s v="Mumbai Vikhroli"/>
    <s v="Technician"/>
    <x v="0"/>
    <s v="Exceeds"/>
    <x v="1"/>
    <n v="108408"/>
  </r>
  <r>
    <n v="3362"/>
    <s v="Tony"/>
    <s v="Cooke"/>
    <d v="2021-08-02T00:00:00"/>
    <m/>
    <n v="50"/>
    <x v="1"/>
    <s v="Production Technician I"/>
    <s v="Linda Gonzales"/>
    <s v="tony.cooke@bilearner.com"/>
    <s v="Active"/>
    <n v="1"/>
    <n v="0"/>
    <x v="1"/>
    <s v="Temporary"/>
    <m/>
    <x v="0"/>
    <x v="5"/>
    <s v="Field Operations"/>
    <d v="1993-09-23T00:00:00"/>
    <n v="32"/>
    <s v="India"/>
    <s v="Mumbai Vikhroli"/>
    <s v="Laborer"/>
    <x v="0"/>
    <s v="Exceeds"/>
    <x v="4"/>
    <n v="812500"/>
  </r>
  <r>
    <n v="3363"/>
    <s v="Trevor"/>
    <s v="Barry"/>
    <d v="2022-03-30T00:00:00"/>
    <m/>
    <n v="42"/>
    <x v="1"/>
    <s v="Production Technician I"/>
    <s v="Jack Branch"/>
    <s v="trevor.barry@bilearner.com"/>
    <s v="Active"/>
    <n v="1"/>
    <n v="0"/>
    <x v="2"/>
    <s v="Temporary"/>
    <m/>
    <x v="0"/>
    <x v="5"/>
    <s v="Field Operations"/>
    <d v="1998-11-04T00:00:00"/>
    <n v="26"/>
    <s v="India"/>
    <s v="Mumbai Vikhroli"/>
    <s v="Laborer"/>
    <x v="1"/>
    <s v="Exceeds"/>
    <x v="3"/>
    <n v="132860"/>
  </r>
  <r>
    <n v="3364"/>
    <s v="Marisa"/>
    <s v="Frank"/>
    <d v="2021-03-05T00:00:00"/>
    <d v="2021-09-07T00:00:00"/>
    <n v="6"/>
    <x v="3"/>
    <s v="Production Technician II"/>
    <s v="Courtney Chambers"/>
    <s v="marisa.frank@bilearner.com"/>
    <s v="Active"/>
    <n v="1"/>
    <n v="0"/>
    <x v="2"/>
    <s v="Temporary"/>
    <m/>
    <x v="0"/>
    <x v="5"/>
    <s v="Engineers"/>
    <d v="1974-12-11T00:00:00"/>
    <n v="50"/>
    <s v="China"/>
    <s v="Foshan"/>
    <s v="Technician"/>
    <x v="0"/>
    <s v="Exceeds"/>
    <x v="1"/>
    <n v="46800"/>
  </r>
  <r>
    <n v="3365"/>
    <s v="Shania"/>
    <s v="Flores"/>
    <d v="2020-12-02T00:00:00"/>
    <m/>
    <n v="58"/>
    <x v="1"/>
    <s v="Production Technician II"/>
    <s v="Andre Pacheco"/>
    <s v="shania.flores@bilearner.com"/>
    <s v="Active"/>
    <n v="1"/>
    <n v="0"/>
    <x v="0"/>
    <s v="Temporary"/>
    <m/>
    <x v="0"/>
    <x v="5"/>
    <s v="Project Management - Con"/>
    <d v="1974-03-19T00:00:00"/>
    <n v="51"/>
    <s v="Ireland"/>
    <s v="Dublin George’s Quay"/>
    <s v="Laborer"/>
    <x v="1"/>
    <s v="Fully Meets"/>
    <x v="1"/>
    <n v="526500"/>
  </r>
  <r>
    <n v="3366"/>
    <s v="Andre"/>
    <s v="Allison"/>
    <d v="2019-01-20T00:00:00"/>
    <d v="2020-01-18T00:00:00"/>
    <n v="11"/>
    <x v="3"/>
    <s v="Production Technician II"/>
    <s v="Angela Fowler"/>
    <s v="andre.allison@bilearner.com"/>
    <s v="Terminated"/>
    <n v="0"/>
    <n v="1"/>
    <x v="0"/>
    <s v="Full-Time"/>
    <s v="Early release of contract"/>
    <x v="2"/>
    <x v="5"/>
    <s v="General - Con"/>
    <d v="1975-09-09T00:00:00"/>
    <n v="50"/>
    <s v="Malaysia"/>
    <s v="Johor"/>
    <s v="Project Manager"/>
    <x v="1"/>
    <s v="Exceeds"/>
    <x v="0"/>
    <n v="529200"/>
  </r>
  <r>
    <n v="3367"/>
    <s v="Destiny"/>
    <s v="Bright"/>
    <d v="2020-05-30T00:00:00"/>
    <d v="2022-02-01T00:00:00"/>
    <n v="20"/>
    <x v="2"/>
    <s v="Production Technician II"/>
    <s v="Patricia Doyle"/>
    <s v="destiny.bright@bilearner.com"/>
    <s v="Terminated"/>
    <n v="0"/>
    <n v="1"/>
    <x v="1"/>
    <s v="Full-Time"/>
    <s v="Performance Issue"/>
    <x v="2"/>
    <x v="5"/>
    <s v="Field Operations"/>
    <d v="1995-07-27T00:00:00"/>
    <n v="30"/>
    <s v="India"/>
    <s v="Bangalore"/>
    <s v="Laborer"/>
    <x v="1"/>
    <s v="Exceeds"/>
    <x v="2"/>
    <n v="69432"/>
  </r>
  <r>
    <n v="3368"/>
    <s v="Karli"/>
    <s v="Parks"/>
    <d v="2019-11-14T00:00:00"/>
    <d v="2023-05-14T00:00:00"/>
    <n v="42"/>
    <x v="1"/>
    <s v="Production Technician II"/>
    <s v="Benjamin Cook"/>
    <s v="karli.parks@bilearner.com"/>
    <s v="Active"/>
    <n v="1"/>
    <n v="0"/>
    <x v="2"/>
    <s v="Part-Time"/>
    <m/>
    <x v="0"/>
    <x v="5"/>
    <s v="Field Operations"/>
    <d v="1987-08-21T00:00:00"/>
    <n v="38"/>
    <s v="China"/>
    <s v="Foshan"/>
    <s v="Apprentice"/>
    <x v="1"/>
    <s v="Exceeds"/>
    <x v="3"/>
    <n v="42864"/>
  </r>
  <r>
    <n v="3369"/>
    <s v="Mylie"/>
    <s v="Callahan"/>
    <d v="2022-07-27T00:00:00"/>
    <d v="2023-03-24T00:00:00"/>
    <n v="7"/>
    <x v="3"/>
    <s v="Production Technician II"/>
    <s v="Jeff Cabrera"/>
    <s v="mylie.callahan@bilearner.com"/>
    <s v="Active"/>
    <n v="1"/>
    <n v="0"/>
    <x v="2"/>
    <s v="Temporary"/>
    <m/>
    <x v="0"/>
    <x v="5"/>
    <s v="General - Con"/>
    <d v="1994-06-24T00:00:00"/>
    <n v="31"/>
    <s v="United Kingdom"/>
    <s v="Reading"/>
    <s v="Locator"/>
    <x v="0"/>
    <s v="Exceeds"/>
    <x v="2"/>
    <n v="989196"/>
  </r>
  <r>
    <n v="3370"/>
    <s v="Jadiel"/>
    <s v="Dickson"/>
    <d v="2022-06-20T00:00:00"/>
    <m/>
    <n v="39"/>
    <x v="1"/>
    <s v="Production Technician II"/>
    <s v="Chris Burke"/>
    <s v="jadiel.dickson@bilearner.com"/>
    <s v="Active"/>
    <n v="1"/>
    <n v="0"/>
    <x v="0"/>
    <s v="Temporary"/>
    <m/>
    <x v="0"/>
    <x v="5"/>
    <s v="General - Con"/>
    <d v="1995-04-26T00:00:00"/>
    <n v="30"/>
    <s v="India"/>
    <s v="Indore"/>
    <s v="Laborer"/>
    <x v="0"/>
    <s v="Exceeds"/>
    <x v="1"/>
    <n v="681616"/>
  </r>
  <r>
    <n v="3371"/>
    <s v="Aliya"/>
    <s v="Moss"/>
    <d v="2022-12-20T00:00:00"/>
    <d v="2023-03-22T00:00:00"/>
    <n v="3"/>
    <x v="4"/>
    <s v="Production Technician II"/>
    <s v="Keith Rasmussen"/>
    <s v="aliya.moss@bilearner.com"/>
    <s v="Terminated"/>
    <n v="0"/>
    <n v="1"/>
    <x v="1"/>
    <s v="Full-Time"/>
    <s v="Career Opportunity"/>
    <x v="1"/>
    <x v="5"/>
    <s v="Wireless"/>
    <d v="1998-06-10T00:00:00"/>
    <n v="27"/>
    <s v="Malaysia"/>
    <s v="Johor"/>
    <s v="Manager"/>
    <x v="0"/>
    <s v="Exceeds"/>
    <x v="1"/>
    <n v="844644"/>
  </r>
  <r>
    <n v="3372"/>
    <s v="Kylie"/>
    <s v="Roman"/>
    <d v="2023-01-14T00:00:00"/>
    <d v="2023-03-14T00:00:00"/>
    <n v="2"/>
    <x v="4"/>
    <s v="Production Technician I"/>
    <s v="Tammy Small"/>
    <s v="kylie.roman@bilearner.com"/>
    <s v="Terminated"/>
    <n v="0"/>
    <n v="1"/>
    <x v="0"/>
    <s v="Part-Time"/>
    <s v="Contract Termination"/>
    <x v="2"/>
    <x v="5"/>
    <s v="Project Management - Con"/>
    <d v="1992-05-23T00:00:00"/>
    <n v="33"/>
    <s v="China"/>
    <s v="Foshan"/>
    <s v="Manager"/>
    <x v="0"/>
    <s v="Fully Meets"/>
    <x v="0"/>
    <n v="58500"/>
  </r>
  <r>
    <n v="3373"/>
    <s v="Karter"/>
    <s v="Thornton"/>
    <d v="2018-09-22T00:00:00"/>
    <m/>
    <n v="84"/>
    <x v="0"/>
    <s v="Production Technician I"/>
    <s v="Phillip Little"/>
    <s v="karter.thornton@bilearner.com"/>
    <s v="Active"/>
    <n v="1"/>
    <n v="0"/>
    <x v="0"/>
    <s v="Temporary"/>
    <m/>
    <x v="0"/>
    <x v="5"/>
    <s v="Aerial"/>
    <d v="1994-10-20T00:00:00"/>
    <n v="30"/>
    <s v="Australia"/>
    <s v="Sydney"/>
    <s v="Foreman"/>
    <x v="1"/>
    <s v="Exceeds"/>
    <x v="2"/>
    <n v="114000"/>
  </r>
  <r>
    <n v="3374"/>
    <s v="Ronald"/>
    <s v="Bullock"/>
    <d v="2022-09-24T00:00:00"/>
    <d v="2023-03-10T00:00:00"/>
    <n v="5"/>
    <x v="4"/>
    <s v="Production Technician I"/>
    <s v="Thomas Rios"/>
    <s v="ronald.bullock@bilearner.com"/>
    <s v="Terminated"/>
    <n v="0"/>
    <n v="1"/>
    <x v="2"/>
    <s v="Temporary"/>
    <s v="Performance Issue"/>
    <x v="2"/>
    <x v="5"/>
    <s v="Field Operations"/>
    <d v="1992-09-02T00:00:00"/>
    <n v="33"/>
    <s v="China"/>
    <s v="Foshan"/>
    <s v="Laborer"/>
    <x v="1"/>
    <s v="Exceeds"/>
    <x v="0"/>
    <n v="124488"/>
  </r>
  <r>
    <n v="3375"/>
    <s v="Sharon"/>
    <s v="Beltran"/>
    <d v="2020-06-08T00:00:00"/>
    <d v="2021-07-13T00:00:00"/>
    <n v="13"/>
    <x v="2"/>
    <s v="Production Technician I"/>
    <s v="Kathy Kelley"/>
    <s v="sharon.beltran@bilearner.com"/>
    <s v="Terminated"/>
    <n v="0"/>
    <n v="1"/>
    <x v="1"/>
    <s v="Full-Time"/>
    <s v="Career Opportunity"/>
    <x v="1"/>
    <x v="5"/>
    <s v="Engineers"/>
    <d v="1968-08-11T00:00:00"/>
    <n v="57"/>
    <s v="India"/>
    <s v="Mumbai Vikhroli"/>
    <s v="Program Manager"/>
    <x v="0"/>
    <s v="Exceeds"/>
    <x v="1"/>
    <n v="73892"/>
  </r>
  <r>
    <n v="3376"/>
    <s v="Maren"/>
    <s v="Anderson"/>
    <d v="2023-07-06T00:00:00"/>
    <m/>
    <n v="27"/>
    <x v="1"/>
    <s v="Production Technician I"/>
    <s v="Christopher Sexton"/>
    <s v="maren.anderson@bilearner.com"/>
    <s v="Active"/>
    <n v="1"/>
    <n v="0"/>
    <x v="2"/>
    <s v="Temporary"/>
    <m/>
    <x v="0"/>
    <x v="5"/>
    <s v="Field Operations"/>
    <d v="1979-11-12T00:00:00"/>
    <n v="45"/>
    <s v="Japan"/>
    <s v="Tokyo"/>
    <s v="Technician"/>
    <x v="0"/>
    <s v="Exceeds"/>
    <x v="3"/>
    <n v="22239"/>
  </r>
  <r>
    <n v="3377"/>
    <s v="Cruz"/>
    <s v="Ashley"/>
    <d v="2020-02-24T00:00:00"/>
    <d v="2023-05-13T00:00:00"/>
    <n v="38"/>
    <x v="1"/>
    <s v="Production Technician I"/>
    <s v="Evan Schultz"/>
    <s v="cruz.ashley@bilearner.com"/>
    <s v="Active"/>
    <n v="1"/>
    <n v="0"/>
    <x v="2"/>
    <s v="Temporary"/>
    <m/>
    <x v="0"/>
    <x v="5"/>
    <s v="Splicing"/>
    <d v="1976-07-18T00:00:00"/>
    <n v="49"/>
    <s v="Brazil"/>
    <s v="Sao Paulo"/>
    <s v="Foreman"/>
    <x v="0"/>
    <s v="Exceeds"/>
    <x v="0"/>
    <n v="84000"/>
  </r>
  <r>
    <n v="3378"/>
    <s v="Enzo"/>
    <s v="Carney"/>
    <d v="2021-05-26T00:00:00"/>
    <m/>
    <n v="52"/>
    <x v="1"/>
    <s v="Production Technician I"/>
    <s v="Joshua Burton"/>
    <s v="enzo.carney@bilearner.com"/>
    <s v="Active"/>
    <n v="1"/>
    <n v="0"/>
    <x v="0"/>
    <s v="Temporary"/>
    <m/>
    <x v="0"/>
    <x v="5"/>
    <s v="General - Con"/>
    <d v="1995-08-16T00:00:00"/>
    <n v="30"/>
    <s v="Poland"/>
    <s v="Lublin"/>
    <s v="Technician"/>
    <x v="0"/>
    <s v="Exceeds"/>
    <x v="1"/>
    <n v="87600"/>
  </r>
  <r>
    <n v="3379"/>
    <s v="Marquis"/>
    <s v="Joseph"/>
    <d v="2023-04-09T00:00:00"/>
    <d v="2023-06-14T00:00:00"/>
    <n v="2"/>
    <x v="4"/>
    <s v="Production Technician I"/>
    <s v="Walter Henry"/>
    <s v="marquis.joseph@bilearner.com"/>
    <s v="Active"/>
    <n v="1"/>
    <n v="0"/>
    <x v="0"/>
    <s v="Part-Time"/>
    <m/>
    <x v="0"/>
    <x v="3"/>
    <s v="Technology / It"/>
    <d v="1981-01-04T00:00:00"/>
    <n v="44"/>
    <s v="Singapore"/>
    <s v="Singapore"/>
    <s v="Helpdesk"/>
    <x v="0"/>
    <s v="Exceeds"/>
    <x v="0"/>
    <n v="906432"/>
  </r>
  <r>
    <n v="3380"/>
    <s v="Victor"/>
    <s v="Ibarra"/>
    <d v="2023-06-27T00:00:00"/>
    <m/>
    <n v="27"/>
    <x v="1"/>
    <s v="Production Technician I"/>
    <s v="Jonathan Richards"/>
    <s v="victor.ibarra@bilearner.com"/>
    <s v="Active"/>
    <n v="1"/>
    <n v="0"/>
    <x v="1"/>
    <s v="Temporary"/>
    <m/>
    <x v="0"/>
    <x v="5"/>
    <s v="Field Operations"/>
    <d v="1991-03-14T00:00:00"/>
    <n v="34"/>
    <s v="India"/>
    <s v="Mumbai Vikhroli"/>
    <s v="Technician"/>
    <x v="1"/>
    <s v="Exceeds"/>
    <x v="4"/>
    <n v="653928"/>
  </r>
  <r>
    <n v="3381"/>
    <s v="Annabelle"/>
    <s v="Marquez"/>
    <d v="2022-12-20T00:00:00"/>
    <m/>
    <n v="33"/>
    <x v="1"/>
    <s v="Production Technician I"/>
    <s v="Kevin Escobar"/>
    <s v="annabelle.marquez@bilearner.com"/>
    <s v="Active"/>
    <n v="1"/>
    <n v="0"/>
    <x v="0"/>
    <s v="Part-Time"/>
    <m/>
    <x v="0"/>
    <x v="5"/>
    <s v="Field Operations"/>
    <d v="1991-10-13T00:00:00"/>
    <n v="33"/>
    <s v="Malaysia"/>
    <s v="Johor"/>
    <s v="Foreman"/>
    <x v="1"/>
    <s v="Exceeds"/>
    <x v="1"/>
    <n v="431796"/>
  </r>
  <r>
    <n v="3382"/>
    <s v="Romeo"/>
    <s v="Gordon"/>
    <d v="2018-11-10T00:00:00"/>
    <m/>
    <n v="82"/>
    <x v="0"/>
    <s v="Production Technician I"/>
    <s v="Thomas Elliott"/>
    <s v="romeo.gordon@bilearner.com"/>
    <s v="Active"/>
    <n v="1"/>
    <n v="0"/>
    <x v="2"/>
    <s v="Temporary"/>
    <m/>
    <x v="0"/>
    <x v="5"/>
    <s v="Field Operations"/>
    <d v="1977-08-21T00:00:00"/>
    <n v="48"/>
    <s v="India"/>
    <s v="Mumbai Vikhroli"/>
    <s v="Administrator"/>
    <x v="1"/>
    <s v="Exceeds"/>
    <x v="3"/>
    <n v="800388"/>
  </r>
  <r>
    <n v="3383"/>
    <s v="Aimee"/>
    <s v="Hughes"/>
    <d v="2020-08-13T00:00:00"/>
    <d v="2020-10-02T00:00:00"/>
    <n v="1"/>
    <x v="4"/>
    <s v="Production Technician I"/>
    <s v="Jose Brown"/>
    <s v="aimee.hughes@bilearner.com"/>
    <s v="Terminated"/>
    <n v="0"/>
    <n v="1"/>
    <x v="2"/>
    <s v="Part-Time"/>
    <s v="Career Opportunity"/>
    <x v="1"/>
    <x v="5"/>
    <s v="General - Con"/>
    <d v="1984-04-09T00:00:00"/>
    <n v="41"/>
    <s v="Cayman Islands"/>
    <s v="Cayman"/>
    <s v="Splicer"/>
    <x v="0"/>
    <s v="Exceeds"/>
    <x v="2"/>
    <n v="551916"/>
  </r>
  <r>
    <n v="3384"/>
    <s v="Dennis"/>
    <s v="Hays"/>
    <d v="2019-03-07T00:00:00"/>
    <m/>
    <n v="78"/>
    <x v="0"/>
    <s v="Production Technician I"/>
    <s v="Rachel Rice"/>
    <s v="dennis.hays@bilearner.com"/>
    <s v="Active"/>
    <n v="1"/>
    <n v="0"/>
    <x v="1"/>
    <s v="Full-Time"/>
    <m/>
    <x v="0"/>
    <x v="5"/>
    <s v="Field Operations"/>
    <d v="1992-07-22T00:00:00"/>
    <n v="33"/>
    <s v="India"/>
    <s v="Indore"/>
    <s v="Operator"/>
    <x v="0"/>
    <s v="Fully Meets"/>
    <x v="1"/>
    <n v="586296"/>
  </r>
  <r>
    <n v="3385"/>
    <s v="Kelly"/>
    <s v="Fritz"/>
    <d v="2022-03-13T00:00:00"/>
    <m/>
    <n v="42"/>
    <x v="1"/>
    <s v="Production Technician I"/>
    <s v="Cory Lopez"/>
    <s v="kelly.fritz@bilearner.com"/>
    <s v="Active"/>
    <n v="1"/>
    <n v="0"/>
    <x v="2"/>
    <s v="Full-Time"/>
    <m/>
    <x v="0"/>
    <x v="5"/>
    <s v="General - Con"/>
    <d v="1971-06-04T00:00:00"/>
    <n v="54"/>
    <s v="China"/>
    <s v="Shanghai"/>
    <s v="Technician"/>
    <x v="0"/>
    <s v="Fully Meets"/>
    <x v="1"/>
    <n v="114816"/>
  </r>
  <r>
    <n v="3386"/>
    <s v="Darnell"/>
    <s v="Shelton"/>
    <d v="2019-11-25T00:00:00"/>
    <d v="2021-01-28T00:00:00"/>
    <n v="14"/>
    <x v="2"/>
    <s v="Production Technician II"/>
    <s v="Alec Phillips"/>
    <s v="darnell.shelton@bilearner.com"/>
    <s v="Active"/>
    <n v="1"/>
    <n v="0"/>
    <x v="0"/>
    <s v="Temporary"/>
    <m/>
    <x v="0"/>
    <x v="5"/>
    <s v="General - Con"/>
    <d v="1991-12-22T00:00:00"/>
    <n v="33"/>
    <s v="Malaysia"/>
    <s v="Johor"/>
    <s v="Laborer"/>
    <x v="0"/>
    <s v="Fully Meets"/>
    <x v="2"/>
    <n v="35000"/>
  </r>
  <r>
    <n v="3387"/>
    <s v="Sabrina"/>
    <s v="Holt"/>
    <d v="2019-03-06T00:00:00"/>
    <m/>
    <n v="79"/>
    <x v="0"/>
    <s v="Production Technician II"/>
    <s v="David Hernandez"/>
    <s v="sabrina.holt@bilearner.com"/>
    <s v="Active"/>
    <n v="1"/>
    <n v="0"/>
    <x v="1"/>
    <s v="Full-Time"/>
    <m/>
    <x v="0"/>
    <x v="5"/>
    <s v="General - Sga"/>
    <d v="1984-04-24T00:00:00"/>
    <n v="41"/>
    <s v="Poland"/>
    <s v="Warsaw"/>
    <s v="Supervisor"/>
    <x v="1"/>
    <s v="Fully Meets"/>
    <x v="1"/>
    <n v="327497.88"/>
  </r>
  <r>
    <n v="3388"/>
    <s v="Zoie"/>
    <s v="Logan"/>
    <d v="2019-04-19T00:00:00"/>
    <m/>
    <n v="77"/>
    <x v="0"/>
    <s v="Production Technician II"/>
    <s v="Heidi Terry"/>
    <s v="zoie.logan@bilearner.com"/>
    <s v="Active"/>
    <n v="1"/>
    <n v="0"/>
    <x v="2"/>
    <s v="Temporary"/>
    <m/>
    <x v="0"/>
    <x v="5"/>
    <s v="Fielders"/>
    <d v="1992-02-27T00:00:00"/>
    <n v="33"/>
    <s v="Netherlands"/>
    <s v="Amsterdam"/>
    <s v="Technician"/>
    <x v="1"/>
    <s v="Fully Meets"/>
    <x v="4"/>
    <n v="63960"/>
  </r>
  <r>
    <n v="3389"/>
    <s v="Finley"/>
    <s v="Medina"/>
    <d v="2020-08-12T00:00:00"/>
    <m/>
    <n v="61"/>
    <x v="0"/>
    <s v="Production Technician II"/>
    <s v="Travis Griffith"/>
    <s v="finley.medina@bilearner.com"/>
    <s v="Active"/>
    <n v="1"/>
    <n v="0"/>
    <x v="1"/>
    <s v="Temporary"/>
    <m/>
    <x v="0"/>
    <x v="5"/>
    <s v="Field Operations"/>
    <d v="1974-12-06T00:00:00"/>
    <n v="50"/>
    <s v="Singapore"/>
    <s v="Singapore"/>
    <s v="Laborer"/>
    <x v="1"/>
    <s v="Fully Meets"/>
    <x v="4"/>
    <n v="106506"/>
  </r>
  <r>
    <n v="3390"/>
    <s v="Lizeth"/>
    <s v="Middleton"/>
    <d v="2022-10-21T00:00:00"/>
    <d v="2023-01-05T00:00:00"/>
    <n v="2"/>
    <x v="4"/>
    <s v="Production Technician II"/>
    <s v="Joanna Nguyen"/>
    <s v="lizeth.middleton@bilearner.com"/>
    <s v="Active"/>
    <n v="1"/>
    <n v="0"/>
    <x v="2"/>
    <s v="Temporary"/>
    <m/>
    <x v="0"/>
    <x v="5"/>
    <s v="Billable Consultants"/>
    <d v="1998-03-06T00:00:00"/>
    <n v="27"/>
    <s v="Australia"/>
    <s v="Melbourne"/>
    <s v="Engineer"/>
    <x v="0"/>
    <s v="Fully Meets"/>
    <x v="4"/>
    <n v="454464"/>
  </r>
  <r>
    <n v="3391"/>
    <s v="Odin"/>
    <s v="Camacho"/>
    <d v="2020-01-13T00:00:00"/>
    <m/>
    <n v="68"/>
    <x v="0"/>
    <s v="Production Technician II"/>
    <s v="Amanda Young"/>
    <s v="odin.camacho@bilearner.com"/>
    <s v="Active"/>
    <n v="1"/>
    <n v="0"/>
    <x v="2"/>
    <s v="Full-Time"/>
    <m/>
    <x v="0"/>
    <x v="5"/>
    <s v="General - Sga"/>
    <d v="1972-02-25T00:00:00"/>
    <n v="53"/>
    <s v="Australia"/>
    <s v="Melbourne"/>
    <s v="Project Manager"/>
    <x v="0"/>
    <s v="Fully Meets"/>
    <x v="1"/>
    <n v="74316"/>
  </r>
  <r>
    <n v="3392"/>
    <s v="Dakota"/>
    <s v="Lowery"/>
    <d v="2019-11-18T00:00:00"/>
    <d v="2021-09-22T00:00:00"/>
    <n v="22"/>
    <x v="2"/>
    <s v="Production Technician II"/>
    <s v="Sean Walsh"/>
    <s v="dakota.lowery@bilearner.com"/>
    <s v="Terminated"/>
    <n v="0"/>
    <n v="1"/>
    <x v="1"/>
    <s v="Full-Time"/>
    <s v="Career Opportunity"/>
    <x v="1"/>
    <x v="5"/>
    <s v="General - Con"/>
    <d v="1989-12-13T00:00:00"/>
    <n v="35"/>
    <s v="Australia"/>
    <s v="Melbourne"/>
    <s v="Technician"/>
    <x v="0"/>
    <s v="Fully Meets"/>
    <x v="2"/>
    <n v="339960"/>
  </r>
  <r>
    <n v="3393"/>
    <s v="Skyla"/>
    <s v="Santiago"/>
    <d v="2018-08-25T00:00:00"/>
    <m/>
    <n v="85"/>
    <x v="0"/>
    <s v="Production Technician I"/>
    <s v="Jerry Gilbert"/>
    <s v="skyla.santiago@bilearner.com"/>
    <s v="Active"/>
    <n v="1"/>
    <n v="0"/>
    <x v="0"/>
    <s v="Full-Time"/>
    <m/>
    <x v="0"/>
    <x v="5"/>
    <s v="General - Con"/>
    <d v="1995-11-27T00:00:00"/>
    <n v="29"/>
    <s v="Australia"/>
    <s v="Melbourne"/>
    <s v="Flagger"/>
    <x v="0"/>
    <s v="Needs Improvement"/>
    <x v="1"/>
    <n v="122436"/>
  </r>
  <r>
    <n v="3394"/>
    <s v="Harley"/>
    <s v="Beard"/>
    <d v="2021-05-24T00:00:00"/>
    <m/>
    <n v="52"/>
    <x v="1"/>
    <s v="Production Technician I"/>
    <s v="Meghan Green"/>
    <s v="harley.beard@bilearner.com"/>
    <s v="Active"/>
    <n v="1"/>
    <n v="0"/>
    <x v="0"/>
    <s v="Temporary"/>
    <m/>
    <x v="0"/>
    <x v="5"/>
    <s v="Field Operations"/>
    <d v="1999-05-28T00:00:00"/>
    <n v="26"/>
    <s v="Australia"/>
    <s v="Sydney"/>
    <s v="Technician"/>
    <x v="1"/>
    <s v="Fully Meets"/>
    <x v="2"/>
    <n v="474996"/>
  </r>
  <r>
    <n v="3395"/>
    <s v="Summer"/>
    <s v="Barber"/>
    <d v="2021-06-09T00:00:00"/>
    <d v="2022-01-13T00:00:00"/>
    <n v="7"/>
    <x v="3"/>
    <s v="Production Technician I"/>
    <s v="Penny Campbell DDS"/>
    <s v="summer.barber@bilearner.com"/>
    <s v="Terminated"/>
    <n v="0"/>
    <n v="1"/>
    <x v="2"/>
    <s v="Part-Time"/>
    <s v="Career Opportunity"/>
    <x v="1"/>
    <x v="5"/>
    <s v="Field Operations"/>
    <d v="1991-10-18T00:00:00"/>
    <n v="33"/>
    <s v="Australia"/>
    <s v="Melbourne"/>
    <s v="Driver"/>
    <x v="0"/>
    <s v="Needs Improvement"/>
    <x v="1"/>
    <n v="729972"/>
  </r>
  <r>
    <n v="3396"/>
    <s v="Stephen"/>
    <s v="Mcmillan"/>
    <d v="2021-04-05T00:00:00"/>
    <d v="2021-11-29T00:00:00"/>
    <n v="7"/>
    <x v="3"/>
    <s v="Production Technician I"/>
    <s v="Stephanie Petty"/>
    <s v="stephen.mcmillan@bilearner.com"/>
    <s v="Terminated"/>
    <n v="0"/>
    <n v="1"/>
    <x v="2"/>
    <s v="Full-Time"/>
    <s v="Career Opportunity"/>
    <x v="1"/>
    <x v="5"/>
    <s v="General - Con"/>
    <d v="1999-12-24T00:00:00"/>
    <n v="25"/>
    <s v="Australia"/>
    <s v="Melbourne"/>
    <s v="Foreman"/>
    <x v="0"/>
    <s v="Fully Meets"/>
    <x v="0"/>
    <n v="790512"/>
  </r>
  <r>
    <n v="3397"/>
    <s v="Rylan"/>
    <s v="Garrison"/>
    <d v="2022-11-05T00:00:00"/>
    <m/>
    <n v="35"/>
    <x v="1"/>
    <s v="Production Technician I"/>
    <s v="Alyssa Moore"/>
    <s v="rylan.garrison@bilearner.com"/>
    <s v="Active"/>
    <n v="1"/>
    <n v="0"/>
    <x v="2"/>
    <s v="Part-Time"/>
    <m/>
    <x v="0"/>
    <x v="5"/>
    <s v="Field Operations"/>
    <d v="1993-05-23T00:00:00"/>
    <n v="32"/>
    <s v="Australia"/>
    <s v="Melbourne"/>
    <s v="Driller"/>
    <x v="0"/>
    <s v="Fully Meets"/>
    <x v="1"/>
    <n v="73892"/>
  </r>
  <r>
    <n v="3398"/>
    <s v="Kyler"/>
    <s v="Cherry"/>
    <d v="2019-11-09T00:00:00"/>
    <d v="2022-09-03T00:00:00"/>
    <n v="33"/>
    <x v="1"/>
    <s v="Production Technician I"/>
    <s v="Danielle Hanson"/>
    <s v="kyler.cherry@bilearner.com"/>
    <s v="Active"/>
    <n v="1"/>
    <n v="0"/>
    <x v="2"/>
    <s v="Full-Time"/>
    <m/>
    <x v="0"/>
    <x v="5"/>
    <s v="General - Con"/>
    <d v="1979-06-16T00:00:00"/>
    <n v="46"/>
    <s v="Australia"/>
    <s v="Melbourne"/>
    <s v="Technician"/>
    <x v="0"/>
    <s v="Fully Meets"/>
    <x v="1"/>
    <n v="609960"/>
  </r>
  <r>
    <n v="3399"/>
    <s v="Corinne"/>
    <s v="Reeves"/>
    <d v="2022-06-05T00:00:00"/>
    <d v="2023-06-01T00:00:00"/>
    <n v="11"/>
    <x v="3"/>
    <s v="Production Technician I"/>
    <s v="Paige Savage"/>
    <s v="corinne.reeves@bilearner.com"/>
    <s v="Active"/>
    <n v="1"/>
    <n v="0"/>
    <x v="1"/>
    <s v="Full-Time"/>
    <m/>
    <x v="0"/>
    <x v="5"/>
    <s v="Aerial"/>
    <d v="1994-11-02T00:00:00"/>
    <n v="30"/>
    <s v="Australia"/>
    <s v="Melbourne"/>
    <s v="Lineman"/>
    <x v="0"/>
    <s v="Fully Meets"/>
    <x v="2"/>
    <n v="87000"/>
  </r>
  <r>
    <n v="3400"/>
    <s v="Lorenzo"/>
    <s v="Short"/>
    <d v="2021-09-21T00:00:00"/>
    <m/>
    <n v="48"/>
    <x v="1"/>
    <s v="Production Technician I"/>
    <s v="Samantha Thomas"/>
    <s v="lorenzo.short@bilearner.com"/>
    <s v="Active"/>
    <n v="1"/>
    <n v="0"/>
    <x v="1"/>
    <s v="Temporary"/>
    <m/>
    <x v="0"/>
    <x v="5"/>
    <s v="Shop (Fleet)"/>
    <d v="1994-05-16T00:00:00"/>
    <n v="31"/>
    <s v="Australia"/>
    <s v="Melbourne"/>
    <s v="Mechanic"/>
    <x v="0"/>
    <s v="Fully Meets"/>
    <x v="4"/>
    <n v="547632"/>
  </r>
  <r>
    <n v="3401"/>
    <s v="Taniya"/>
    <s v="Kane"/>
    <d v="2021-11-10T00:00:00"/>
    <d v="2023-06-04T00:00:00"/>
    <n v="18"/>
    <x v="2"/>
    <s v="Production Technician I"/>
    <s v="Scott Powell"/>
    <s v="taniya.kane@bilearner.com"/>
    <s v="Active"/>
    <n v="1"/>
    <n v="0"/>
    <x v="0"/>
    <s v="Full-Time"/>
    <m/>
    <x v="0"/>
    <x v="5"/>
    <s v="Field Operations"/>
    <d v="1995-01-22T00:00:00"/>
    <n v="30"/>
    <s v="Australia"/>
    <s v="Melbourne"/>
    <s v="Laborer"/>
    <x v="1"/>
    <s v="Fully Meets"/>
    <x v="4"/>
    <n v="657180"/>
  </r>
  <r>
    <n v="3402"/>
    <s v="Nevaeh"/>
    <s v="Mcmillan"/>
    <d v="2021-03-03T00:00:00"/>
    <d v="2022-04-12T00:00:00"/>
    <n v="13"/>
    <x v="2"/>
    <s v="Production Technician I"/>
    <s v="Laura Wong"/>
    <s v="nevaeh.mcmillan@bilearner.com"/>
    <s v="Terminated"/>
    <n v="0"/>
    <n v="1"/>
    <x v="2"/>
    <s v="Full-Time"/>
    <s v="Career Opportunity"/>
    <x v="1"/>
    <x v="5"/>
    <s v="Field Operations"/>
    <d v="1998-10-27T00:00:00"/>
    <n v="26"/>
    <s v="Australia"/>
    <s v="Melbourne"/>
    <s v="Engineer"/>
    <x v="1"/>
    <s v="Fully Meets"/>
    <x v="1"/>
    <n v="716300"/>
  </r>
  <r>
    <n v="3403"/>
    <s v="Dillon"/>
    <s v="Larson"/>
    <d v="2021-02-19T00:00:00"/>
    <d v="2022-11-15T00:00:00"/>
    <n v="20"/>
    <x v="2"/>
    <s v="Production Technician I"/>
    <s v="Erin Allen"/>
    <s v="dillon.larson@bilearner.com"/>
    <s v="Terminated"/>
    <n v="0"/>
    <n v="1"/>
    <x v="0"/>
    <s v="Full-Time"/>
    <s v="Contract Termination"/>
    <x v="2"/>
    <x v="5"/>
    <s v="Field Operations"/>
    <d v="1977-11-04T00:00:00"/>
    <n v="47"/>
    <s v="Australia"/>
    <s v="Melbourne"/>
    <s v="Laborer"/>
    <x v="0"/>
    <s v="Exceeds"/>
    <x v="1"/>
    <n v="96944"/>
  </r>
  <r>
    <n v="3404"/>
    <s v="Willie"/>
    <s v="Howe"/>
    <d v="2019-04-25T00:00:00"/>
    <d v="2022-11-11T00:00:00"/>
    <n v="42"/>
    <x v="1"/>
    <s v="Production Technician I"/>
    <s v="Ivan Bryant"/>
    <s v="willie.howe@bilearner.com"/>
    <s v="Active"/>
    <n v="1"/>
    <n v="0"/>
    <x v="2"/>
    <s v="Full-Time"/>
    <m/>
    <x v="0"/>
    <x v="5"/>
    <s v="Field Operations"/>
    <d v="1979-08-21T00:00:00"/>
    <n v="46"/>
    <s v="Australia"/>
    <s v="Melbourne"/>
    <s v="Driller"/>
    <x v="0"/>
    <s v="Fully Meets"/>
    <x v="2"/>
    <n v="61266.400000000001"/>
  </r>
  <r>
    <n v="3405"/>
    <s v="Selina"/>
    <s v="Jefferson"/>
    <d v="2020-01-13T00:00:00"/>
    <d v="2022-10-21T00:00:00"/>
    <n v="33"/>
    <x v="1"/>
    <s v="Production Technician I"/>
    <s v="Karen Lin"/>
    <s v="selina.jefferson@bilearner.com"/>
    <s v="Active"/>
    <n v="1"/>
    <n v="0"/>
    <x v="0"/>
    <s v="Full-Time"/>
    <m/>
    <x v="0"/>
    <x v="5"/>
    <s v="Field Operations"/>
    <d v="1997-09-01T00:00:00"/>
    <n v="28"/>
    <s v="Australia"/>
    <s v="Melbourne"/>
    <s v="Engineer"/>
    <x v="0"/>
    <s v="Fully Meets"/>
    <x v="4"/>
    <n v="364950"/>
  </r>
  <r>
    <n v="3406"/>
    <s v="Serenity"/>
    <s v="Montgomery"/>
    <d v="2020-03-25T00:00:00"/>
    <d v="2023-04-26T00:00:00"/>
    <n v="37"/>
    <x v="1"/>
    <s v="Production Technician I"/>
    <s v="Tina Munoz"/>
    <s v="serenity.montgomery@bilearner.com"/>
    <s v="Terminated"/>
    <n v="0"/>
    <n v="1"/>
    <x v="0"/>
    <s v="Temporary"/>
    <s v="Contract Termination"/>
    <x v="2"/>
    <x v="0"/>
    <s v="Finance &amp; Accounting"/>
    <d v="1998-06-18T00:00:00"/>
    <n v="27"/>
    <s v="Australia"/>
    <s v="Melbourne"/>
    <s v="Administration"/>
    <x v="0"/>
    <s v="Fully Meets"/>
    <x v="3"/>
    <n v="702000"/>
  </r>
  <r>
    <n v="3407"/>
    <s v="Kamila"/>
    <s v="Sanders"/>
    <d v="2021-04-15T00:00:00"/>
    <d v="2023-05-11T00:00:00"/>
    <n v="24"/>
    <x v="1"/>
    <s v="Production Technician II"/>
    <s v="Aaron Stewart"/>
    <s v="kamila.sanders@bilearner.com"/>
    <s v="Active"/>
    <n v="1"/>
    <n v="0"/>
    <x v="2"/>
    <s v="Temporary"/>
    <m/>
    <x v="0"/>
    <x v="5"/>
    <s v="Field Operations"/>
    <d v="2000-07-24T00:00:00"/>
    <n v="25"/>
    <s v="Australia"/>
    <s v="Melbourne"/>
    <s v="Construction Manager"/>
    <x v="0"/>
    <s v="Fully Meets"/>
    <x v="3"/>
    <n v="75672"/>
  </r>
  <r>
    <n v="3408"/>
    <s v="Rose"/>
    <s v="Mcguire"/>
    <d v="2022-12-15T00:00:00"/>
    <d v="2023-04-25T00:00:00"/>
    <n v="4"/>
    <x v="4"/>
    <s v="Production Technician II"/>
    <s v="Nicole Holland"/>
    <s v="rose.mcguire@bilearner.com"/>
    <s v="Terminated"/>
    <n v="0"/>
    <n v="1"/>
    <x v="0"/>
    <s v="Full-Time"/>
    <s v="Early release of contract"/>
    <x v="2"/>
    <x v="5"/>
    <s v="Field Operations"/>
    <d v="1994-05-22T00:00:00"/>
    <n v="31"/>
    <s v="Australia"/>
    <s v="Melbourne"/>
    <s v="Supervisor"/>
    <x v="1"/>
    <s v="Fully Meets"/>
    <x v="1"/>
    <n v="51441"/>
  </r>
  <r>
    <n v="3409"/>
    <s v="Brenton"/>
    <s v="Zavala"/>
    <d v="2022-10-08T00:00:00"/>
    <d v="2023-02-04T00:00:00"/>
    <n v="3"/>
    <x v="4"/>
    <s v="Production Technician II"/>
    <s v="Jonathan Brown"/>
    <s v="brenton.zavala@bilearner.com"/>
    <s v="Active"/>
    <n v="1"/>
    <n v="0"/>
    <x v="0"/>
    <s v="Full-Time"/>
    <m/>
    <x v="0"/>
    <x v="5"/>
    <s v="Yard (Material Handling)"/>
    <d v="1999-08-17T00:00:00"/>
    <n v="26"/>
    <s v="Australia"/>
    <s v="Melbourne"/>
    <s v="Laborer"/>
    <x v="1"/>
    <s v="Fully Meets"/>
    <x v="0"/>
    <n v="93600"/>
  </r>
  <r>
    <n v="3410"/>
    <s v="Laci"/>
    <s v="Klein"/>
    <d v="2018-12-18T00:00:00"/>
    <m/>
    <n v="81"/>
    <x v="0"/>
    <s v="Production Technician II"/>
    <s v="Kyle Hicks"/>
    <s v="laci.klein@bilearner.com"/>
    <s v="Active"/>
    <n v="1"/>
    <n v="0"/>
    <x v="0"/>
    <s v="Temporary"/>
    <m/>
    <x v="0"/>
    <x v="1"/>
    <s v="People Services"/>
    <d v="1982-03-11T00:00:00"/>
    <n v="43"/>
    <s v="Malaysia"/>
    <s v="Johor"/>
    <s v="Manager"/>
    <x v="1"/>
    <s v="Fully Meets"/>
    <x v="1"/>
    <n v="459300"/>
  </r>
  <r>
    <n v="3411"/>
    <s v="Brenda"/>
    <s v="Boone"/>
    <d v="2022-10-06T00:00:00"/>
    <m/>
    <n v="36"/>
    <x v="1"/>
    <s v="Production Technician II"/>
    <s v="Howard Ryan"/>
    <s v="brenda.boone@bilearner.com"/>
    <s v="Active"/>
    <n v="1"/>
    <n v="0"/>
    <x v="1"/>
    <s v="Part-Time"/>
    <m/>
    <x v="0"/>
    <x v="5"/>
    <s v="General - Eng"/>
    <d v="1998-11-08T00:00:00"/>
    <n v="26"/>
    <s v="India"/>
    <s v="Mumbai Vikhroli"/>
    <s v="Administrative"/>
    <x v="0"/>
    <s v="Fully Meets"/>
    <x v="2"/>
    <n v="595400"/>
  </r>
  <r>
    <n v="3412"/>
    <s v="Andrea"/>
    <s v="Walters"/>
    <d v="2019-12-28T00:00:00"/>
    <m/>
    <n v="69"/>
    <x v="0"/>
    <s v="Production Technician II"/>
    <s v="David Abbott"/>
    <s v="andrea.walters@bilearner.com"/>
    <s v="Active"/>
    <n v="1"/>
    <n v="0"/>
    <x v="2"/>
    <s v="Full-Time"/>
    <m/>
    <x v="0"/>
    <x v="5"/>
    <s v="Shop (Fleet)"/>
    <d v="1978-03-26T00:00:00"/>
    <n v="47"/>
    <s v="China"/>
    <s v="Foshan"/>
    <s v="Mechanic"/>
    <x v="0"/>
    <s v="Exceeds"/>
    <x v="1"/>
    <n v="97920"/>
  </r>
  <r>
    <n v="3413"/>
    <s v="Jovanny"/>
    <s v="Matthews"/>
    <d v="2019-11-25T00:00:00"/>
    <m/>
    <n v="70"/>
    <x v="0"/>
    <s v="Production Technician II"/>
    <s v="Jackson Ward"/>
    <s v="jovanny.matthews@bilearner.com"/>
    <s v="Active"/>
    <n v="1"/>
    <n v="0"/>
    <x v="0"/>
    <s v="Temporary"/>
    <m/>
    <x v="0"/>
    <x v="5"/>
    <s v="Field Operations"/>
    <d v="1998-04-17T00:00:00"/>
    <n v="27"/>
    <s v="Mauritius"/>
    <s v="Mauritius"/>
    <s v="Laborer"/>
    <x v="0"/>
    <s v="Fully Meets"/>
    <x v="3"/>
    <n v="264180"/>
  </r>
  <r>
    <n v="3414"/>
    <s v="Hunter"/>
    <s v="Silva"/>
    <d v="2022-06-03T00:00:00"/>
    <m/>
    <n v="40"/>
    <x v="1"/>
    <s v="Production Technician I"/>
    <s v="Brandi Clark"/>
    <s v="hunter.silva@bilearner.com"/>
    <s v="Active"/>
    <n v="1"/>
    <n v="0"/>
    <x v="0"/>
    <s v="Temporary"/>
    <m/>
    <x v="0"/>
    <x v="5"/>
    <s v="General - Con"/>
    <d v="1976-09-14T00:00:00"/>
    <n v="49"/>
    <s v="Germany"/>
    <s v="Munich"/>
    <s v="Foreman"/>
    <x v="0"/>
    <s v="Exceeds"/>
    <x v="1"/>
    <n v="90012"/>
  </r>
  <r>
    <n v="3415"/>
    <s v="Julien"/>
    <s v="Cisneros"/>
    <d v="2022-09-09T00:00:00"/>
    <d v="2023-03-16T00:00:00"/>
    <n v="6"/>
    <x v="3"/>
    <s v="Production Technician I"/>
    <s v="Jerry Johnson"/>
    <s v="julien.cisneros@bilearner.com"/>
    <s v="Terminated"/>
    <n v="0"/>
    <n v="1"/>
    <x v="1"/>
    <s v="Part-Time"/>
    <s v="Performance Issue"/>
    <x v="2"/>
    <x v="5"/>
    <s v="Splicing"/>
    <d v="1999-09-23T00:00:00"/>
    <n v="26"/>
    <s v="Luxembourg"/>
    <s v="Luxembourg"/>
    <s v="Driver"/>
    <x v="1"/>
    <s v="Fully Meets"/>
    <x v="1"/>
    <n v="46000"/>
  </r>
  <r>
    <n v="3416"/>
    <s v="Aron"/>
    <s v="Waters"/>
    <d v="2020-10-02T00:00:00"/>
    <m/>
    <n v="60"/>
    <x v="0"/>
    <s v="Production Technician I"/>
    <s v="Amanda Fisher"/>
    <s v="aron.waters@bilearner.com"/>
    <s v="Active"/>
    <n v="1"/>
    <n v="0"/>
    <x v="1"/>
    <s v="Part-Time"/>
    <m/>
    <x v="0"/>
    <x v="0"/>
    <s v="Finance &amp; Accounting"/>
    <d v="1997-02-18T00:00:00"/>
    <n v="28"/>
    <s v="Poland"/>
    <s v="Warsaw"/>
    <s v="Director"/>
    <x v="1"/>
    <s v="Fully Meets"/>
    <x v="2"/>
    <n v="77450"/>
  </r>
  <r>
    <n v="3417"/>
    <s v="Brayden"/>
    <s v="Singh"/>
    <d v="2022-02-07T00:00:00"/>
    <m/>
    <n v="43"/>
    <x v="1"/>
    <s v="Production Technician I"/>
    <s v="Clayton Davis"/>
    <s v="brayden.singh@bilearner.com"/>
    <s v="Active"/>
    <n v="1"/>
    <n v="0"/>
    <x v="2"/>
    <s v="Part-Time"/>
    <m/>
    <x v="0"/>
    <x v="5"/>
    <s v="Splicing"/>
    <d v="1992-12-14T00:00:00"/>
    <n v="32"/>
    <s v="Germany"/>
    <s v="Cologne"/>
    <s v="Splicer"/>
    <x v="0"/>
    <s v="Fully Meets"/>
    <x v="4"/>
    <n v="480960"/>
  </r>
  <r>
    <n v="3418"/>
    <s v="Karma"/>
    <s v="Palmer"/>
    <d v="2022-10-14T00:00:00"/>
    <m/>
    <n v="35"/>
    <x v="1"/>
    <s v="Production Technician I"/>
    <s v="Nicholas Price"/>
    <s v="karma.palmer@bilearner.com"/>
    <s v="Active"/>
    <n v="1"/>
    <n v="0"/>
    <x v="2"/>
    <s v="Temporary"/>
    <m/>
    <x v="0"/>
    <x v="5"/>
    <s v="General - Con"/>
    <d v="1984-08-02T00:00:00"/>
    <n v="41"/>
    <s v="United States"/>
    <s v="Boston"/>
    <s v="Coordinator"/>
    <x v="0"/>
    <s v="Fully Meets"/>
    <x v="0"/>
    <n v="81540"/>
  </r>
  <r>
    <n v="3419"/>
    <s v="Stanley"/>
    <s v="Reyes"/>
    <d v="2019-10-14T00:00:00"/>
    <m/>
    <n v="71"/>
    <x v="0"/>
    <s v="Production Technician I"/>
    <s v="Miss Sandra Mckinney"/>
    <s v="stanley.reyes@bilearner.com"/>
    <s v="Active"/>
    <n v="1"/>
    <n v="0"/>
    <x v="0"/>
    <s v="Temporary"/>
    <m/>
    <x v="0"/>
    <x v="5"/>
    <s v="General - Con"/>
    <d v="2000-07-27T00:00:00"/>
    <n v="25"/>
    <s v="Germany"/>
    <s v="Frankfurt"/>
    <s v="Foreman"/>
    <x v="0"/>
    <s v="Fully Meets"/>
    <x v="2"/>
    <n v="132000"/>
  </r>
  <r>
    <n v="3420"/>
    <s v="Levi"/>
    <s v="Hayden"/>
    <d v="2020-10-10T00:00:00"/>
    <d v="2022-08-05T00:00:00"/>
    <n v="21"/>
    <x v="2"/>
    <s v="Production Technician I"/>
    <s v="Lynn Smith"/>
    <s v="levi.hayden@bilearner.com"/>
    <s v="Active"/>
    <n v="1"/>
    <n v="0"/>
    <x v="0"/>
    <s v="Full-Time"/>
    <m/>
    <x v="0"/>
    <x v="5"/>
    <s v="Field Operations"/>
    <d v="1979-07-26T00:00:00"/>
    <n v="46"/>
    <s v="China"/>
    <s v="Foshan"/>
    <s v="Laborer"/>
    <x v="0"/>
    <s v="Fully Meets"/>
    <x v="2"/>
    <n v="621936"/>
  </r>
  <r>
    <n v="3421"/>
    <s v="Brenden"/>
    <s v="Leach"/>
    <d v="2022-05-09T00:00:00"/>
    <d v="2022-09-08T00:00:00"/>
    <n v="3"/>
    <x v="4"/>
    <s v="Production Technician I"/>
    <s v="Donna Lawson"/>
    <s v="brenden.leach@bilearner.com"/>
    <s v="Active"/>
    <n v="1"/>
    <n v="0"/>
    <x v="2"/>
    <s v="Part-Time"/>
    <m/>
    <x v="0"/>
    <x v="5"/>
    <s v="Wireless"/>
    <d v="1996-06-15T00:00:00"/>
    <n v="29"/>
    <s v="China"/>
    <s v="Foshan"/>
    <s v="Foreman"/>
    <x v="0"/>
    <s v="Fully Meets"/>
    <x v="4"/>
    <n v="38064"/>
  </r>
  <r>
    <n v="3422"/>
    <s v="Jakobe"/>
    <s v="Erickson"/>
    <d v="2022-06-22T00:00:00"/>
    <d v="2022-08-07T00:00:00"/>
    <n v="1"/>
    <x v="4"/>
    <s v="Production Technician I"/>
    <s v="Bethany Carter"/>
    <s v="jakobe.erickson@bilearner.com"/>
    <s v="Active"/>
    <n v="1"/>
    <n v="0"/>
    <x v="2"/>
    <s v="Part-Time"/>
    <m/>
    <x v="0"/>
    <x v="5"/>
    <s v="Engineers"/>
    <d v="1993-12-08T00:00:00"/>
    <n v="31"/>
    <s v="Mauritius"/>
    <s v="Mauritius"/>
    <s v="Model Assistant"/>
    <x v="0"/>
    <s v="Fully Meets"/>
    <x v="1"/>
    <n v="72358"/>
  </r>
  <r>
    <n v="3423"/>
    <s v="Adyson"/>
    <s v="Strickland"/>
    <d v="2020-12-28T00:00:00"/>
    <m/>
    <n v="57"/>
    <x v="1"/>
    <s v="Production Technician I"/>
    <s v="Caroline Harris"/>
    <s v="adyson.strickland@bilearner.com"/>
    <s v="Active"/>
    <n v="1"/>
    <n v="0"/>
    <x v="2"/>
    <s v="Full-Time"/>
    <m/>
    <x v="0"/>
    <x v="5"/>
    <s v="Engineers"/>
    <d v="1997-11-19T00:00:00"/>
    <n v="27"/>
    <s v="Mauritius"/>
    <s v="Mauritius"/>
    <s v="Engineer"/>
    <x v="1"/>
    <s v="Fully Meets"/>
    <x v="1"/>
    <n v="848220"/>
  </r>
  <r>
    <n v="3424"/>
    <s v="Annabel"/>
    <s v="Wilkins"/>
    <d v="2020-12-09T00:00:00"/>
    <d v="2022-08-04T00:00:00"/>
    <n v="19"/>
    <x v="2"/>
    <s v="Production Technician I"/>
    <s v="Mr. James Castillo"/>
    <s v="annabel.wilkins@bilearner.com"/>
    <s v="Terminated"/>
    <n v="0"/>
    <n v="1"/>
    <x v="0"/>
    <s v="Temporary"/>
    <s v="Contract Termination"/>
    <x v="2"/>
    <x v="5"/>
    <s v="Wireline Construction"/>
    <d v="1997-09-26T00:00:00"/>
    <n v="28"/>
    <s v="United Kingdom"/>
    <s v="Bristol Whitefrairs"/>
    <s v="Laborer"/>
    <x v="1"/>
    <s v="Fully Meets"/>
    <x v="2"/>
    <n v="110880"/>
  </r>
  <r>
    <n v="3425"/>
    <s v="Kendra"/>
    <s v="Braun"/>
    <d v="2019-05-28T00:00:00"/>
    <d v="2021-10-23T00:00:00"/>
    <n v="28"/>
    <x v="1"/>
    <s v="Production Technician I"/>
    <s v="Michael Woods"/>
    <s v="kendra.braun@bilearner.com"/>
    <s v="Terminated"/>
    <n v="0"/>
    <n v="1"/>
    <x v="0"/>
    <s v="Full-Time"/>
    <s v="Early release of contract"/>
    <x v="2"/>
    <x v="5"/>
    <s v="Aerial"/>
    <d v="1999-03-02T00:00:00"/>
    <n v="26"/>
    <s v="Mauritius"/>
    <s v="Mauritius"/>
    <s v="Foreman"/>
    <x v="0"/>
    <s v="Fully Meets"/>
    <x v="2"/>
    <n v="28764"/>
  </r>
  <r>
    <n v="3426"/>
    <s v="Chace"/>
    <s v="Kerr"/>
    <d v="2022-04-27T00:00:00"/>
    <m/>
    <n v="41"/>
    <x v="1"/>
    <s v="Production Technician I"/>
    <s v="Javier Mccall"/>
    <s v="chace.kerr@bilearner.com"/>
    <s v="Active"/>
    <n v="1"/>
    <n v="0"/>
    <x v="1"/>
    <s v="Temporary"/>
    <m/>
    <x v="0"/>
    <x v="5"/>
    <s v="Field Operations"/>
    <d v="1997-05-03T00:00:00"/>
    <n v="28"/>
    <s v="Malaysia"/>
    <s v="Johor"/>
    <s v="Warehouse Technician"/>
    <x v="0"/>
    <s v="Fully Meets"/>
    <x v="2"/>
    <n v="479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68BC7B-23D0-4052-8DC0-D0111EB84BD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2" firstHeaderRow="1" firstDataRow="1" firstDataCol="1"/>
  <pivotFields count="28">
    <pivotField showAll="0"/>
    <pivotField showAll="0"/>
    <pivotField showAll="0"/>
    <pivotField numFmtId="15" showAll="0"/>
    <pivotField showAll="0"/>
    <pivotField showAll="0"/>
    <pivotField showAll="0">
      <items count="6">
        <item x="4"/>
        <item x="0"/>
        <item x="2"/>
        <item x="1"/>
        <item x="3"/>
        <item t="default"/>
      </items>
    </pivotField>
    <pivotField showAll="0"/>
    <pivotField showAll="0"/>
    <pivotField showAll="0"/>
    <pivotField showAll="0"/>
    <pivotField dataField="1" showAll="0"/>
    <pivotField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showAll="0">
      <items count="3">
        <item x="0"/>
        <item x="1"/>
        <item t="default"/>
      </items>
    </pivotField>
    <pivotField showAll="0"/>
    <pivotField showAll="0"/>
    <pivotField numFmtId="2" showAll="0"/>
  </pivotFields>
  <rowFields count="1">
    <field x="17"/>
  </rowFields>
  <rowItems count="9">
    <i>
      <x/>
    </i>
    <i>
      <x v="1"/>
    </i>
    <i>
      <x v="2"/>
    </i>
    <i>
      <x v="3"/>
    </i>
    <i>
      <x v="4"/>
    </i>
    <i>
      <x v="5"/>
    </i>
    <i>
      <x v="6"/>
    </i>
    <i>
      <x v="7"/>
    </i>
    <i t="grand">
      <x/>
    </i>
  </rowItems>
  <colItems count="1">
    <i/>
  </colItems>
  <dataFields count="1">
    <dataField name="Sum of Active Employee" fld="1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8DC15A-B2DF-4826-AD91-52475F78433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2" firstHeaderRow="1" firstDataRow="1" firstDataCol="1"/>
  <pivotFields count="28">
    <pivotField showAll="0"/>
    <pivotField showAll="0"/>
    <pivotField showAll="0"/>
    <pivotField numFmtId="15" showAll="0"/>
    <pivotField showAll="0"/>
    <pivotField showAll="0"/>
    <pivotField showAll="0">
      <items count="6">
        <item x="4"/>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showAll="0">
      <items count="3">
        <item x="0"/>
        <item x="1"/>
        <item t="default"/>
      </items>
    </pivotField>
    <pivotField showAll="0"/>
    <pivotField showAll="0"/>
    <pivotField dataField="1" numFmtId="2" showAll="0"/>
  </pivotFields>
  <rowFields count="1">
    <field x="17"/>
  </rowFields>
  <rowItems count="9">
    <i>
      <x/>
    </i>
    <i>
      <x v="1"/>
    </i>
    <i>
      <x v="2"/>
    </i>
    <i>
      <x v="3"/>
    </i>
    <i>
      <x v="4"/>
    </i>
    <i>
      <x v="5"/>
    </i>
    <i>
      <x v="6"/>
    </i>
    <i>
      <x v="7"/>
    </i>
    <i t="grand">
      <x/>
    </i>
  </rowItems>
  <colItems count="1">
    <i/>
  </colItems>
  <dataFields count="1">
    <dataField name="Sum of Salary" fld="27" baseField="0" baseItem="0"/>
  </dataFields>
  <chartFormats count="7">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7" count="1" selected="0">
            <x v="1"/>
          </reference>
        </references>
      </pivotArea>
    </chartFormat>
    <chartFormat chart="2" format="16">
      <pivotArea type="data" outline="0" fieldPosition="0">
        <references count="2">
          <reference field="4294967294" count="1" selected="0">
            <x v="0"/>
          </reference>
          <reference field="17" count="1" selected="0">
            <x v="2"/>
          </reference>
        </references>
      </pivotArea>
    </chartFormat>
    <chartFormat chart="2" format="17">
      <pivotArea type="data" outline="0" fieldPosition="0">
        <references count="2">
          <reference field="4294967294" count="1" selected="0">
            <x v="0"/>
          </reference>
          <reference field="17" count="1" selected="0">
            <x v="3"/>
          </reference>
        </references>
      </pivotArea>
    </chartFormat>
    <chartFormat chart="2" format="18">
      <pivotArea type="data" outline="0" fieldPosition="0">
        <references count="2">
          <reference field="4294967294" count="1" selected="0">
            <x v="0"/>
          </reference>
          <reference field="17" count="1" selected="0">
            <x v="4"/>
          </reference>
        </references>
      </pivotArea>
    </chartFormat>
    <chartFormat chart="2" format="19">
      <pivotArea type="data" outline="0" fieldPosition="0">
        <references count="2">
          <reference field="4294967294" count="1" selected="0">
            <x v="0"/>
          </reference>
          <reference field="17" count="1" selected="0">
            <x v="5"/>
          </reference>
        </references>
      </pivotArea>
    </chartFormat>
    <chartFormat chart="2" format="20">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E817B8-5E45-4E93-AB76-22CFB5B5A14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28">
    <pivotField showAll="0"/>
    <pivotField showAll="0"/>
    <pivotField showAll="0"/>
    <pivotField numFmtId="15"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9">
        <item x="6"/>
        <item x="0"/>
        <item x="1"/>
        <item x="3"/>
        <item x="4"/>
        <item x="5"/>
        <item x="2"/>
        <item x="7"/>
        <item t="default"/>
      </items>
    </pivotField>
    <pivotField showAll="0"/>
    <pivotField numFmtId="14" showAll="0"/>
    <pivotField numFmtId="1" showAll="0"/>
    <pivotField showAll="0"/>
    <pivotField showAll="0"/>
    <pivotField showAll="0"/>
    <pivotField axis="axisRow" showAll="0">
      <items count="3">
        <item x="0"/>
        <item x="1"/>
        <item t="default"/>
      </items>
    </pivotField>
    <pivotField showAll="0"/>
    <pivotField showAll="0"/>
    <pivotField numFmtId="2" showAll="0"/>
  </pivotFields>
  <rowFields count="1">
    <field x="24"/>
  </rowFields>
  <rowItems count="3">
    <i>
      <x/>
    </i>
    <i>
      <x v="1"/>
    </i>
    <i t="grand">
      <x/>
    </i>
  </rowItems>
  <colItems count="1">
    <i/>
  </colItems>
  <dataFields count="1">
    <dataField name="Sum of Active Employee" fld="11" baseField="0" baseItem="0"/>
  </dataFields>
  <chartFormats count="3">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24" count="1" selected="0">
            <x v="0"/>
          </reference>
        </references>
      </pivotArea>
    </chartFormat>
    <chartFormat chart="4" format="9">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42C77B-949B-4C3A-8273-DB5BCBB384D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8">
    <pivotField showAll="0"/>
    <pivotField showAll="0"/>
    <pivotField showAll="0"/>
    <pivotField numFmtId="15" showAll="0"/>
    <pivotField showAll="0"/>
    <pivotField showAll="0"/>
    <pivotField showAll="0">
      <items count="6">
        <item x="4"/>
        <item x="0"/>
        <item x="2"/>
        <item x="1"/>
        <item x="3"/>
        <item t="default"/>
      </items>
    </pivotField>
    <pivotField showAll="0"/>
    <pivotField showAll="0"/>
    <pivotField showAll="0"/>
    <pivotField showAll="0"/>
    <pivotField dataField="1" showAll="0"/>
    <pivotField showAll="0"/>
    <pivotField axis="axisRow" showAll="0">
      <items count="4">
        <item x="0"/>
        <item x="1"/>
        <item x="2"/>
        <item t="default"/>
      </items>
    </pivotField>
    <pivotField showAll="0"/>
    <pivotField showAll="0"/>
    <pivotField showAll="0"/>
    <pivotField showAll="0">
      <items count="9">
        <item x="6"/>
        <item x="0"/>
        <item x="1"/>
        <item x="3"/>
        <item x="4"/>
        <item x="5"/>
        <item x="2"/>
        <item x="7"/>
        <item t="default"/>
      </items>
    </pivotField>
    <pivotField showAll="0"/>
    <pivotField numFmtId="14" showAll="0"/>
    <pivotField numFmtId="1" showAll="0"/>
    <pivotField showAll="0"/>
    <pivotField showAll="0"/>
    <pivotField showAll="0"/>
    <pivotField showAll="0">
      <items count="3">
        <item x="0"/>
        <item x="1"/>
        <item t="default"/>
      </items>
    </pivotField>
    <pivotField showAll="0"/>
    <pivotField showAll="0"/>
    <pivotField numFmtId="2" showAll="0"/>
  </pivotFields>
  <rowFields count="1">
    <field x="13"/>
  </rowFields>
  <rowItems count="4">
    <i>
      <x/>
    </i>
    <i>
      <x v="1"/>
    </i>
    <i>
      <x v="2"/>
    </i>
    <i t="grand">
      <x/>
    </i>
  </rowItems>
  <colItems count="1">
    <i/>
  </colItems>
  <dataFields count="1">
    <dataField name="Sum of Active Employee" fld="11" baseField="0"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3" count="1" selected="0">
            <x v="0"/>
          </reference>
        </references>
      </pivotArea>
    </chartFormat>
    <chartFormat chart="4" format="10">
      <pivotArea type="data" outline="0" fieldPosition="0">
        <references count="2">
          <reference field="4294967294" count="1" selected="0">
            <x v="0"/>
          </reference>
          <reference field="13" count="1" selected="0">
            <x v="1"/>
          </reference>
        </references>
      </pivotArea>
    </chartFormat>
    <chartFormat chart="4" format="1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9A418B-AE1A-4271-A83F-4D1C9C85F76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28">
    <pivotField showAll="0"/>
    <pivotField showAll="0"/>
    <pivotField showAll="0"/>
    <pivotField numFmtId="15" showAll="0"/>
    <pivotField showAll="0"/>
    <pivotField showAll="0"/>
    <pivotField axis="axisRow" showAll="0">
      <items count="6">
        <item x="4"/>
        <item x="0"/>
        <item x="2"/>
        <item x="1"/>
        <item x="3"/>
        <item t="default"/>
      </items>
    </pivotField>
    <pivotField showAll="0"/>
    <pivotField showAll="0"/>
    <pivotField showAll="0"/>
    <pivotField showAll="0"/>
    <pivotField showAll="0"/>
    <pivotField dataField="1" showAll="0"/>
    <pivotField showAll="0"/>
    <pivotField showAll="0"/>
    <pivotField showAll="0"/>
    <pivotField showAll="0"/>
    <pivotField showAll="0">
      <items count="9">
        <item x="6"/>
        <item x="0"/>
        <item x="1"/>
        <item x="3"/>
        <item x="4"/>
        <item x="5"/>
        <item x="2"/>
        <item x="7"/>
        <item t="default"/>
      </items>
    </pivotField>
    <pivotField showAll="0"/>
    <pivotField numFmtId="14" showAll="0"/>
    <pivotField numFmtId="1" showAll="0"/>
    <pivotField showAll="0"/>
    <pivotField showAll="0"/>
    <pivotField showAll="0"/>
    <pivotField showAll="0">
      <items count="3">
        <item x="0"/>
        <item x="1"/>
        <item t="default"/>
      </items>
    </pivotField>
    <pivotField showAll="0"/>
    <pivotField showAll="0"/>
    <pivotField numFmtId="2" showAll="0"/>
  </pivotFields>
  <rowFields count="1">
    <field x="6"/>
  </rowFields>
  <rowItems count="6">
    <i>
      <x/>
    </i>
    <i>
      <x v="1"/>
    </i>
    <i>
      <x v="2"/>
    </i>
    <i>
      <x v="3"/>
    </i>
    <i>
      <x v="4"/>
    </i>
    <i t="grand">
      <x/>
    </i>
  </rowItems>
  <colItems count="1">
    <i/>
  </colItems>
  <dataFields count="1">
    <dataField name="Sum of Attrition " fld="12"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3054D1-2CD8-45C3-9E05-FBBD0359F8C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2" firstHeaderRow="1" firstDataRow="1" firstDataCol="1"/>
  <pivotFields count="28">
    <pivotField showAll="0"/>
    <pivotField showAll="0"/>
    <pivotField showAll="0"/>
    <pivotField numFmtId="15" showAll="0"/>
    <pivotField showAll="0"/>
    <pivotField showAll="0"/>
    <pivotField showAll="0">
      <items count="6">
        <item x="4"/>
        <item x="0"/>
        <item x="2"/>
        <item x="1"/>
        <item x="3"/>
        <item t="default"/>
      </items>
    </pivotField>
    <pivotField showAll="0"/>
    <pivotField showAll="0"/>
    <pivotField showAll="0"/>
    <pivotField showAll="0"/>
    <pivotField showAll="0"/>
    <pivotField dataField="1"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showAll="0">
      <items count="3">
        <item x="0"/>
        <item x="1"/>
        <item t="default"/>
      </items>
    </pivotField>
    <pivotField showAll="0"/>
    <pivotField showAll="0"/>
    <pivotField numFmtId="2" showAll="0"/>
  </pivotFields>
  <rowFields count="1">
    <field x="17"/>
  </rowFields>
  <rowItems count="9">
    <i>
      <x/>
    </i>
    <i>
      <x v="1"/>
    </i>
    <i>
      <x v="2"/>
    </i>
    <i>
      <x v="3"/>
    </i>
    <i>
      <x v="4"/>
    </i>
    <i>
      <x v="5"/>
    </i>
    <i>
      <x v="6"/>
    </i>
    <i>
      <x v="7"/>
    </i>
    <i t="grand">
      <x/>
    </i>
  </rowItems>
  <colItems count="1">
    <i/>
  </colItems>
  <dataFields count="1">
    <dataField name="Sum of Attrition " fld="12"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8AD512-404B-451A-B733-F72204B13A9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8">
    <pivotField dataField="1" showAll="0"/>
    <pivotField showAll="0"/>
    <pivotField showAll="0"/>
    <pivotField numFmtId="15" showAll="0"/>
    <pivotField showAll="0"/>
    <pivotField showAll="0"/>
    <pivotField showAll="0">
      <items count="6">
        <item x="4"/>
        <item x="0"/>
        <item x="2"/>
        <item x="1"/>
        <item x="3"/>
        <item t="default"/>
      </items>
    </pivotField>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items count="9">
        <item x="6"/>
        <item x="0"/>
        <item x="1"/>
        <item x="3"/>
        <item x="4"/>
        <item x="5"/>
        <item x="2"/>
        <item x="7"/>
        <item t="default"/>
      </items>
    </pivotField>
    <pivotField showAll="0"/>
    <pivotField numFmtId="14" showAll="0"/>
    <pivotField numFmtId="1" showAll="0"/>
    <pivotField showAll="0"/>
    <pivotField showAll="0"/>
    <pivotField showAll="0"/>
    <pivotField showAll="0">
      <items count="3">
        <item x="0"/>
        <item x="1"/>
        <item t="default"/>
      </items>
    </pivotField>
    <pivotField showAll="0"/>
    <pivotField showAll="0"/>
    <pivotField numFmtId="2" showAll="0"/>
  </pivotFields>
  <rowFields count="1">
    <field x="16"/>
  </rowFields>
  <rowItems count="4">
    <i>
      <x/>
    </i>
    <i>
      <x v="1"/>
    </i>
    <i>
      <x v="2"/>
    </i>
    <i t="grand">
      <x/>
    </i>
  </rowItems>
  <colItems count="1">
    <i/>
  </colItems>
  <dataFields count="1">
    <dataField name="Count of EmpID" fld="0" subtotal="count" baseField="16"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6" count="1" selected="0">
            <x v="0"/>
          </reference>
        </references>
      </pivotArea>
    </chartFormat>
    <chartFormat chart="4" format="10">
      <pivotArea type="data" outline="0" fieldPosition="0">
        <references count="2">
          <reference field="4294967294" count="1" selected="0">
            <x v="0"/>
          </reference>
          <reference field="16" count="1" selected="0">
            <x v="1"/>
          </reference>
        </references>
      </pivotArea>
    </chartFormat>
    <chartFormat chart="4" format="1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8FBFB0-8C05-4138-AC4D-CC01407EBD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28">
    <pivotField showAll="0"/>
    <pivotField showAll="0"/>
    <pivotField showAll="0"/>
    <pivotField numFmtId="15" showAll="0"/>
    <pivotField showAll="0"/>
    <pivotField showAll="0"/>
    <pivotField showAll="0">
      <items count="6">
        <item x="4"/>
        <item x="0"/>
        <item x="2"/>
        <item x="1"/>
        <item x="3"/>
        <item t="default"/>
      </items>
    </pivotField>
    <pivotField showAll="0"/>
    <pivotField showAll="0"/>
    <pivotField showAll="0"/>
    <pivotField showAll="0"/>
    <pivotField dataField="1" showAll="0"/>
    <pivotField showAll="0"/>
    <pivotField showAll="0"/>
    <pivotField showAll="0"/>
    <pivotField showAll="0"/>
    <pivotField showAll="0"/>
    <pivotField showAll="0">
      <items count="9">
        <item x="6"/>
        <item x="0"/>
        <item x="1"/>
        <item x="3"/>
        <item x="4"/>
        <item x="5"/>
        <item x="2"/>
        <item x="7"/>
        <item t="default"/>
      </items>
    </pivotField>
    <pivotField showAll="0"/>
    <pivotField numFmtId="14" showAll="0"/>
    <pivotField numFmtId="1" showAll="0"/>
    <pivotField showAll="0"/>
    <pivotField showAll="0"/>
    <pivotField showAll="0"/>
    <pivotField showAll="0">
      <items count="3">
        <item x="0"/>
        <item x="1"/>
        <item t="default"/>
      </items>
    </pivotField>
    <pivotField showAll="0"/>
    <pivotField axis="axisRow" showAll="0">
      <items count="6">
        <item x="4"/>
        <item x="2"/>
        <item x="1"/>
        <item x="0"/>
        <item x="3"/>
        <item t="default"/>
      </items>
    </pivotField>
    <pivotField numFmtId="2" showAll="0"/>
  </pivotFields>
  <rowFields count="1">
    <field x="26"/>
  </rowFields>
  <rowItems count="6">
    <i>
      <x/>
    </i>
    <i>
      <x v="1"/>
    </i>
    <i>
      <x v="2"/>
    </i>
    <i>
      <x v="3"/>
    </i>
    <i>
      <x v="4"/>
    </i>
    <i t="grand">
      <x/>
    </i>
  </rowItems>
  <colItems count="1">
    <i/>
  </colItems>
  <dataFields count="1">
    <dataField name="Sum of Active Employee" fld="1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4845FD-DBD4-43D6-B080-81777C173F5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4" firstHeaderRow="1" firstDataRow="3" firstDataCol="1"/>
  <pivotFields count="28">
    <pivotField dataField="1" showAll="0"/>
    <pivotField showAll="0"/>
    <pivotField showAll="0"/>
    <pivotField numFmtId="15" showAll="0"/>
    <pivotField showAll="0"/>
    <pivotField showAll="0"/>
    <pivotField axis="axisCol" showAll="0">
      <items count="6">
        <item x="4"/>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axis="axisCol" showAll="0">
      <items count="3">
        <item x="0"/>
        <item x="1"/>
        <item t="default"/>
      </items>
    </pivotField>
    <pivotField showAll="0"/>
    <pivotField showAll="0"/>
    <pivotField numFmtId="2" showAll="0"/>
  </pivotFields>
  <rowFields count="1">
    <field x="17"/>
  </rowFields>
  <rowItems count="9">
    <i>
      <x/>
    </i>
    <i>
      <x v="1"/>
    </i>
    <i>
      <x v="2"/>
    </i>
    <i>
      <x v="3"/>
    </i>
    <i>
      <x v="4"/>
    </i>
    <i>
      <x v="5"/>
    </i>
    <i>
      <x v="6"/>
    </i>
    <i>
      <x v="7"/>
    </i>
    <i t="grand">
      <x/>
    </i>
  </rowItems>
  <colFields count="2">
    <field x="24"/>
    <field x="6"/>
  </colFields>
  <colItems count="13">
    <i>
      <x/>
      <x/>
    </i>
    <i r="1">
      <x v="1"/>
    </i>
    <i r="1">
      <x v="2"/>
    </i>
    <i r="1">
      <x v="3"/>
    </i>
    <i r="1">
      <x v="4"/>
    </i>
    <i t="default">
      <x/>
    </i>
    <i>
      <x v="1"/>
      <x/>
    </i>
    <i r="1">
      <x v="1"/>
    </i>
    <i r="1">
      <x v="2"/>
    </i>
    <i r="1">
      <x v="3"/>
    </i>
    <i r="1">
      <x v="4"/>
    </i>
    <i t="default">
      <x v="1"/>
    </i>
    <i t="grand">
      <x/>
    </i>
  </colItems>
  <dataFields count="1">
    <dataField name="Count of EmpID" fld="0" subtotal="count" baseField="1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323A372-BECE-4FE7-B0D0-C33F835E47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4" firstHeaderRow="1" firstDataRow="3" firstDataCol="1"/>
  <pivotFields count="28">
    <pivotField showAll="0"/>
    <pivotField showAll="0"/>
    <pivotField showAll="0"/>
    <pivotField numFmtId="15" showAll="0"/>
    <pivotField showAll="0"/>
    <pivotField showAll="0"/>
    <pivotField axis="axisCol" showAll="0">
      <items count="6">
        <item x="4"/>
        <item x="0"/>
        <item x="2"/>
        <item x="1"/>
        <item x="3"/>
        <item t="default"/>
      </items>
    </pivotField>
    <pivotField showAll="0"/>
    <pivotField showAll="0"/>
    <pivotField showAll="0"/>
    <pivotField showAll="0"/>
    <pivotField dataField="1" showAll="0"/>
    <pivotField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axis="axisCol" showAll="0">
      <items count="3">
        <item x="0"/>
        <item x="1"/>
        <item t="default"/>
      </items>
    </pivotField>
    <pivotField showAll="0"/>
    <pivotField showAll="0"/>
    <pivotField numFmtId="2" showAll="0"/>
  </pivotFields>
  <rowFields count="1">
    <field x="17"/>
  </rowFields>
  <rowItems count="9">
    <i>
      <x/>
    </i>
    <i>
      <x v="1"/>
    </i>
    <i>
      <x v="2"/>
    </i>
    <i>
      <x v="3"/>
    </i>
    <i>
      <x v="4"/>
    </i>
    <i>
      <x v="5"/>
    </i>
    <i>
      <x v="6"/>
    </i>
    <i>
      <x v="7"/>
    </i>
    <i t="grand">
      <x/>
    </i>
  </rowItems>
  <colFields count="2">
    <field x="24"/>
    <field x="6"/>
  </colFields>
  <colItems count="13">
    <i>
      <x/>
      <x/>
    </i>
    <i r="1">
      <x v="1"/>
    </i>
    <i r="1">
      <x v="2"/>
    </i>
    <i r="1">
      <x v="3"/>
    </i>
    <i r="1">
      <x v="4"/>
    </i>
    <i t="default">
      <x/>
    </i>
    <i>
      <x v="1"/>
      <x/>
    </i>
    <i r="1">
      <x v="1"/>
    </i>
    <i r="1">
      <x v="2"/>
    </i>
    <i r="1">
      <x v="3"/>
    </i>
    <i r="1">
      <x v="4"/>
    </i>
    <i t="default">
      <x v="1"/>
    </i>
    <i t="grand">
      <x/>
    </i>
  </colItems>
  <dataFields count="1">
    <dataField name="Sum of Active Employe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79252F8-00AF-4B0F-9E0D-85588B2244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4" firstHeaderRow="1" firstDataRow="3" firstDataCol="1"/>
  <pivotFields count="28">
    <pivotField showAll="0"/>
    <pivotField showAll="0"/>
    <pivotField showAll="0"/>
    <pivotField numFmtId="15" showAll="0"/>
    <pivotField showAll="0"/>
    <pivotField showAll="0"/>
    <pivotField axis="axisCol" showAll="0">
      <items count="6">
        <item x="4"/>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axis="axisCol" showAll="0">
      <items count="3">
        <item x="0"/>
        <item x="1"/>
        <item t="default"/>
      </items>
    </pivotField>
    <pivotField showAll="0"/>
    <pivotField showAll="0"/>
    <pivotField dataField="1" numFmtId="2" showAll="0"/>
  </pivotFields>
  <rowFields count="1">
    <field x="17"/>
  </rowFields>
  <rowItems count="9">
    <i>
      <x/>
    </i>
    <i>
      <x v="1"/>
    </i>
    <i>
      <x v="2"/>
    </i>
    <i>
      <x v="3"/>
    </i>
    <i>
      <x v="4"/>
    </i>
    <i>
      <x v="5"/>
    </i>
    <i>
      <x v="6"/>
    </i>
    <i>
      <x v="7"/>
    </i>
    <i t="grand">
      <x/>
    </i>
  </rowItems>
  <colFields count="2">
    <field x="24"/>
    <field x="6"/>
  </colFields>
  <colItems count="13">
    <i>
      <x/>
      <x/>
    </i>
    <i r="1">
      <x v="1"/>
    </i>
    <i r="1">
      <x v="2"/>
    </i>
    <i r="1">
      <x v="3"/>
    </i>
    <i r="1">
      <x v="4"/>
    </i>
    <i t="default">
      <x/>
    </i>
    <i>
      <x v="1"/>
      <x/>
    </i>
    <i r="1">
      <x v="1"/>
    </i>
    <i r="1">
      <x v="2"/>
    </i>
    <i r="1">
      <x v="3"/>
    </i>
    <i r="1">
      <x v="4"/>
    </i>
    <i t="default">
      <x v="1"/>
    </i>
    <i t="grand">
      <x/>
    </i>
  </colItems>
  <dataFields count="1">
    <dataField name="Sum of Salary" fld="2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B8BC5EB-7F5C-4714-A4F4-3F2227B7E5B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4" firstHeaderRow="1" firstDataRow="3" firstDataCol="1"/>
  <pivotFields count="28">
    <pivotField showAll="0"/>
    <pivotField showAll="0"/>
    <pivotField showAll="0"/>
    <pivotField numFmtId="15" showAll="0"/>
    <pivotField showAll="0"/>
    <pivotField showAll="0"/>
    <pivotField axis="axisCol" showAll="0">
      <items count="6">
        <item x="4"/>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axis="axisCol" showAll="0">
      <items count="3">
        <item x="0"/>
        <item x="1"/>
        <item t="default"/>
      </items>
    </pivotField>
    <pivotField showAll="0"/>
    <pivotField showAll="0"/>
    <pivotField dataField="1" numFmtId="2" showAll="0"/>
  </pivotFields>
  <rowFields count="1">
    <field x="17"/>
  </rowFields>
  <rowItems count="9">
    <i>
      <x/>
    </i>
    <i>
      <x v="1"/>
    </i>
    <i>
      <x v="2"/>
    </i>
    <i>
      <x v="3"/>
    </i>
    <i>
      <x v="4"/>
    </i>
    <i>
      <x v="5"/>
    </i>
    <i>
      <x v="6"/>
    </i>
    <i>
      <x v="7"/>
    </i>
    <i t="grand">
      <x/>
    </i>
  </rowItems>
  <colFields count="2">
    <field x="24"/>
    <field x="6"/>
  </colFields>
  <colItems count="13">
    <i>
      <x/>
      <x/>
    </i>
    <i r="1">
      <x v="1"/>
    </i>
    <i r="1">
      <x v="2"/>
    </i>
    <i r="1">
      <x v="3"/>
    </i>
    <i r="1">
      <x v="4"/>
    </i>
    <i t="default">
      <x/>
    </i>
    <i>
      <x v="1"/>
      <x/>
    </i>
    <i r="1">
      <x v="1"/>
    </i>
    <i r="1">
      <x v="2"/>
    </i>
    <i r="1">
      <x v="3"/>
    </i>
    <i r="1">
      <x v="4"/>
    </i>
    <i t="default">
      <x v="1"/>
    </i>
    <i t="grand">
      <x/>
    </i>
  </colItems>
  <dataFields count="1">
    <dataField name="Average of Salary" fld="2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103835-A62F-4360-B71C-0B0838D67CD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N27" firstHeaderRow="1" firstDataRow="3" firstDataCol="1"/>
  <pivotFields count="28">
    <pivotField showAll="0"/>
    <pivotField showAll="0"/>
    <pivotField showAll="0"/>
    <pivotField numFmtId="15" showAll="0"/>
    <pivotField showAll="0"/>
    <pivotField showAll="0"/>
    <pivotField axis="axisCol" showAll="0">
      <items count="6">
        <item x="4"/>
        <item x="0"/>
        <item x="2"/>
        <item x="1"/>
        <item x="3"/>
        <item t="default"/>
      </items>
    </pivotField>
    <pivotField showAll="0"/>
    <pivotField showAll="0"/>
    <pivotField showAll="0"/>
    <pivotField showAll="0"/>
    <pivotField dataField="1" showAll="0"/>
    <pivotField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axis="axisCol" showAll="0">
      <items count="3">
        <item x="0"/>
        <item x="1"/>
        <item t="default"/>
      </items>
    </pivotField>
    <pivotField showAll="0"/>
    <pivotField showAll="0"/>
    <pivotField numFmtId="2" showAll="0"/>
  </pivotFields>
  <rowFields count="1">
    <field x="17"/>
  </rowFields>
  <rowItems count="9">
    <i>
      <x/>
    </i>
    <i>
      <x v="1"/>
    </i>
    <i>
      <x v="2"/>
    </i>
    <i>
      <x v="3"/>
    </i>
    <i>
      <x v="4"/>
    </i>
    <i>
      <x v="5"/>
    </i>
    <i>
      <x v="6"/>
    </i>
    <i>
      <x v="7"/>
    </i>
    <i t="grand">
      <x/>
    </i>
  </rowItems>
  <colFields count="2">
    <field x="24"/>
    <field x="6"/>
  </colFields>
  <colItems count="13">
    <i>
      <x/>
      <x/>
    </i>
    <i r="1">
      <x v="1"/>
    </i>
    <i r="1">
      <x v="2"/>
    </i>
    <i r="1">
      <x v="3"/>
    </i>
    <i r="1">
      <x v="4"/>
    </i>
    <i t="default">
      <x/>
    </i>
    <i>
      <x v="1"/>
      <x/>
    </i>
    <i r="1">
      <x v="1"/>
    </i>
    <i r="1">
      <x v="2"/>
    </i>
    <i r="1">
      <x v="3"/>
    </i>
    <i r="1">
      <x v="4"/>
    </i>
    <i t="default">
      <x v="1"/>
    </i>
    <i t="grand">
      <x/>
    </i>
  </colItems>
  <dataFields count="1">
    <dataField name="Sum of Active Employe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1AF5352-ED89-4E2D-B237-832A6C58239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4" firstHeaderRow="1" firstDataRow="3" firstDataCol="1"/>
  <pivotFields count="28">
    <pivotField showAll="0"/>
    <pivotField showAll="0"/>
    <pivotField showAll="0"/>
    <pivotField numFmtId="15" showAll="0"/>
    <pivotField showAll="0"/>
    <pivotField showAll="0"/>
    <pivotField axis="axisCol" showAll="0">
      <items count="6">
        <item x="4"/>
        <item x="0"/>
        <item x="2"/>
        <item x="1"/>
        <item x="3"/>
        <item t="default"/>
      </items>
    </pivotField>
    <pivotField showAll="0"/>
    <pivotField showAll="0"/>
    <pivotField showAll="0"/>
    <pivotField showAll="0"/>
    <pivotField showAll="0"/>
    <pivotField dataField="1" showAll="0"/>
    <pivotField showAll="0"/>
    <pivotField showAll="0"/>
    <pivotField showAll="0"/>
    <pivotField showAll="0"/>
    <pivotField axis="axisRow" showAll="0">
      <items count="9">
        <item x="6"/>
        <item x="0"/>
        <item x="1"/>
        <item x="3"/>
        <item x="4"/>
        <item x="5"/>
        <item x="2"/>
        <item x="7"/>
        <item t="default"/>
      </items>
    </pivotField>
    <pivotField showAll="0"/>
    <pivotField numFmtId="14" showAll="0"/>
    <pivotField numFmtId="1" showAll="0"/>
    <pivotField showAll="0"/>
    <pivotField showAll="0"/>
    <pivotField showAll="0"/>
    <pivotField axis="axisCol" showAll="0">
      <items count="3">
        <item x="0"/>
        <item x="1"/>
        <item t="default"/>
      </items>
    </pivotField>
    <pivotField showAll="0"/>
    <pivotField showAll="0"/>
    <pivotField numFmtId="2" showAll="0"/>
  </pivotFields>
  <rowFields count="1">
    <field x="17"/>
  </rowFields>
  <rowItems count="9">
    <i>
      <x/>
    </i>
    <i>
      <x v="1"/>
    </i>
    <i>
      <x v="2"/>
    </i>
    <i>
      <x v="3"/>
    </i>
    <i>
      <x v="4"/>
    </i>
    <i>
      <x v="5"/>
    </i>
    <i>
      <x v="6"/>
    </i>
    <i>
      <x v="7"/>
    </i>
    <i t="grand">
      <x/>
    </i>
  </rowItems>
  <colFields count="2">
    <field x="24"/>
    <field x="6"/>
  </colFields>
  <colItems count="13">
    <i>
      <x/>
      <x/>
    </i>
    <i r="1">
      <x v="1"/>
    </i>
    <i r="1">
      <x v="2"/>
    </i>
    <i r="1">
      <x v="3"/>
    </i>
    <i r="1">
      <x v="4"/>
    </i>
    <i t="default">
      <x/>
    </i>
    <i>
      <x v="1"/>
      <x/>
    </i>
    <i r="1">
      <x v="1"/>
    </i>
    <i r="1">
      <x v="2"/>
    </i>
    <i r="1">
      <x v="3"/>
    </i>
    <i r="1">
      <x v="4"/>
    </i>
    <i t="default">
      <x v="1"/>
    </i>
    <i t="grand">
      <x/>
    </i>
  </colItems>
  <dataFields count="1">
    <dataField name="Sum of Attrition "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A7CB3DFF-F4F4-4486-BB7D-4B3C64B366C4}" sourceName="DepartmentType">
  <pivotTables>
    <pivotTable tabId="8" name="PivotTable2"/>
    <pivotTable tabId="10" name="PivotTable4"/>
    <pivotTable tabId="7" name="PivotTable1"/>
    <pivotTable tabId="4" name="PivotTable3"/>
    <pivotTable tabId="6" name="PivotTable5"/>
    <pivotTable tabId="13" name="PivotTable2"/>
    <pivotTable tabId="16" name="PivotTable5"/>
    <pivotTable tabId="16" name="PivotTable6"/>
    <pivotTable tabId="15" name="PivotTable4"/>
    <pivotTable tabId="12" name="PivotTable1"/>
    <pivotTable tabId="14" name="PivotTable3"/>
  </pivotTables>
  <data>
    <tabular pivotCacheId="1004077198">
      <items count="8">
        <i x="6" s="1"/>
        <i x="0" s="1"/>
        <i x="1" s="1"/>
        <i x="3" s="1"/>
        <i x="4" s="1"/>
        <i x="5"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Code" xr10:uid="{50707C65-A2C6-4BFC-B562-736D55003D54}" sourceName="GenderCode">
  <pivotTables>
    <pivotTable tabId="8" name="PivotTable2"/>
    <pivotTable tabId="9" name="PivotTable3"/>
    <pivotTable tabId="2" name="PivotTable1"/>
    <pivotTable tabId="10" name="PivotTable4"/>
    <pivotTable tabId="3" name="PivotTable2"/>
    <pivotTable tabId="7" name="PivotTable1"/>
    <pivotTable tabId="6" name="PivotTable5"/>
    <pivotTable tabId="13" name="PivotTable2"/>
    <pivotTable tabId="16" name="PivotTable5"/>
    <pivotTable tabId="16" name="PivotTable6"/>
    <pivotTable tabId="15" name="PivotTable4"/>
    <pivotTable tabId="12" name="PivotTable1"/>
    <pivotTable tabId="14" name="PivotTable3"/>
  </pivotTables>
  <data>
    <tabular pivotCacheId="100407719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_Groups" xr10:uid="{5D428D37-1473-455A-9A36-3B02E5D28169}" sourceName="Tenure Groups">
  <pivotTables>
    <pivotTable tabId="9" name="PivotTable3"/>
    <pivotTable tabId="2" name="PivotTable1"/>
    <pivotTable tabId="10" name="PivotTable4"/>
    <pivotTable tabId="3" name="PivotTable2"/>
    <pivotTable tabId="7" name="PivotTable1"/>
    <pivotTable tabId="6" name="PivotTable5"/>
  </pivotTables>
  <data>
    <tabular pivotCacheId="1004077198">
      <items count="5">
        <i x="4" s="1"/>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Type" xr10:uid="{EEA2FA04-9AC4-4BA8-89ED-5036EBDC3ED6}" cache="Slicer_DepartmentType" caption="DEPT" style="FAV" rowHeight="468000"/>
  <slicer name="SEX" xr10:uid="{377E420F-63DB-401F-9905-B8A0D1E5F45E}" cache="Slicer_GenderCode" caption="SEX" style="FAV" rowHeight="257175"/>
  <slicer name="Tenure Groups" xr10:uid="{362CE5FF-2EE5-41F7-A121-42364C6046E6}" cache="Slicer_Tenure_Groups" caption="Tenure " columnCount="2" style="FAV"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061F-F6C7-4440-9054-F23B1BA1ADF0}">
  <dimension ref="A3:B12"/>
  <sheetViews>
    <sheetView workbookViewId="0"/>
  </sheetViews>
  <sheetFormatPr defaultRowHeight="15" x14ac:dyDescent="0.25"/>
  <cols>
    <col min="1" max="1" width="19.5703125" bestFit="1" customWidth="1"/>
    <col min="2" max="2" width="23.140625" bestFit="1" customWidth="1"/>
  </cols>
  <sheetData>
    <row r="3" spans="1:2" x14ac:dyDescent="0.25">
      <c r="A3" s="6" t="s">
        <v>8836</v>
      </c>
      <c r="B3" t="s">
        <v>8838</v>
      </c>
    </row>
    <row r="4" spans="1:2" x14ac:dyDescent="0.25">
      <c r="A4" s="7" t="s">
        <v>1620</v>
      </c>
      <c r="B4" s="8">
        <v>22</v>
      </c>
    </row>
    <row r="5" spans="1:2" x14ac:dyDescent="0.25">
      <c r="A5" s="7" t="s">
        <v>30</v>
      </c>
      <c r="B5" s="8">
        <v>57</v>
      </c>
    </row>
    <row r="6" spans="1:2" x14ac:dyDescent="0.25">
      <c r="A6" s="7" t="s">
        <v>42</v>
      </c>
      <c r="B6" s="8">
        <v>139</v>
      </c>
    </row>
    <row r="7" spans="1:2" x14ac:dyDescent="0.25">
      <c r="A7" s="7" t="s">
        <v>106</v>
      </c>
      <c r="B7" s="8">
        <v>396</v>
      </c>
    </row>
    <row r="8" spans="1:2" x14ac:dyDescent="0.25">
      <c r="A8" s="7" t="s">
        <v>1251</v>
      </c>
      <c r="B8" s="8">
        <v>100</v>
      </c>
    </row>
    <row r="9" spans="1:2" x14ac:dyDescent="0.25">
      <c r="A9" s="7" t="s">
        <v>1487</v>
      </c>
      <c r="B9" s="8">
        <v>1396</v>
      </c>
    </row>
    <row r="10" spans="1:2" x14ac:dyDescent="0.25">
      <c r="A10" s="7" t="s">
        <v>54</v>
      </c>
      <c r="B10" s="8">
        <v>305</v>
      </c>
    </row>
    <row r="11" spans="1:2" x14ac:dyDescent="0.25">
      <c r="A11" s="7" t="s">
        <v>2134</v>
      </c>
      <c r="B11" s="8">
        <v>88</v>
      </c>
    </row>
    <row r="12" spans="1:2" x14ac:dyDescent="0.25">
      <c r="A12" s="7" t="s">
        <v>8837</v>
      </c>
      <c r="B12" s="8">
        <v>2503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E536F-D6FD-400D-88DD-CE14726A51DF}">
  <dimension ref="A3:B12"/>
  <sheetViews>
    <sheetView workbookViewId="0"/>
  </sheetViews>
  <sheetFormatPr defaultRowHeight="15" x14ac:dyDescent="0.25"/>
  <cols>
    <col min="1" max="1" width="19.5703125" bestFit="1" customWidth="1"/>
    <col min="2" max="2" width="13.28515625" bestFit="1" customWidth="1"/>
  </cols>
  <sheetData>
    <row r="3" spans="1:2" x14ac:dyDescent="0.25">
      <c r="A3" s="6" t="s">
        <v>8836</v>
      </c>
      <c r="B3" t="s">
        <v>8839</v>
      </c>
    </row>
    <row r="4" spans="1:2" x14ac:dyDescent="0.25">
      <c r="A4" s="7" t="s">
        <v>1620</v>
      </c>
      <c r="B4" s="8">
        <v>6318286.5</v>
      </c>
    </row>
    <row r="5" spans="1:2" x14ac:dyDescent="0.25">
      <c r="A5" s="7" t="s">
        <v>30</v>
      </c>
      <c r="B5" s="8">
        <v>18255463.25</v>
      </c>
    </row>
    <row r="6" spans="1:2" x14ac:dyDescent="0.25">
      <c r="A6" s="7" t="s">
        <v>42</v>
      </c>
      <c r="B6" s="8">
        <v>81478044.359999999</v>
      </c>
    </row>
    <row r="7" spans="1:2" x14ac:dyDescent="0.25">
      <c r="A7" s="7" t="s">
        <v>106</v>
      </c>
      <c r="B7" s="8">
        <v>126916408.87999995</v>
      </c>
    </row>
    <row r="8" spans="1:2" x14ac:dyDescent="0.25">
      <c r="A8" s="7" t="s">
        <v>1251</v>
      </c>
      <c r="B8" s="8">
        <v>270065999.39999998</v>
      </c>
    </row>
    <row r="9" spans="1:2" x14ac:dyDescent="0.25">
      <c r="A9" s="7" t="s">
        <v>1487</v>
      </c>
      <c r="B9" s="8">
        <v>562269867.03000009</v>
      </c>
    </row>
    <row r="10" spans="1:2" x14ac:dyDescent="0.25">
      <c r="A10" s="7" t="s">
        <v>54</v>
      </c>
      <c r="B10" s="8">
        <v>144007357.54999998</v>
      </c>
    </row>
    <row r="11" spans="1:2" x14ac:dyDescent="0.25">
      <c r="A11" s="7" t="s">
        <v>2134</v>
      </c>
      <c r="B11" s="8">
        <v>19975192.879999999</v>
      </c>
    </row>
    <row r="12" spans="1:2" x14ac:dyDescent="0.25">
      <c r="A12" s="7" t="s">
        <v>8837</v>
      </c>
      <c r="B12" s="8">
        <v>1229286619.8500001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337F-4EE1-4CD3-A33C-B44A8DE9D0C7}">
  <dimension ref="A3:B6"/>
  <sheetViews>
    <sheetView workbookViewId="0"/>
  </sheetViews>
  <sheetFormatPr defaultRowHeight="15" x14ac:dyDescent="0.25"/>
  <cols>
    <col min="1" max="1" width="13.42578125" bestFit="1" customWidth="1"/>
    <col min="2" max="2" width="23.140625" bestFit="1" customWidth="1"/>
  </cols>
  <sheetData>
    <row r="3" spans="1:2" x14ac:dyDescent="0.25">
      <c r="A3" s="6" t="s">
        <v>8836</v>
      </c>
      <c r="B3" t="s">
        <v>8838</v>
      </c>
    </row>
    <row r="4" spans="1:2" x14ac:dyDescent="0.25">
      <c r="A4" s="7" t="s">
        <v>35</v>
      </c>
      <c r="B4" s="8">
        <v>1387</v>
      </c>
    </row>
    <row r="5" spans="1:2" x14ac:dyDescent="0.25">
      <c r="A5" s="7" t="s">
        <v>47</v>
      </c>
      <c r="B5" s="8">
        <v>1116</v>
      </c>
    </row>
    <row r="6" spans="1:2" x14ac:dyDescent="0.25">
      <c r="A6" s="7" t="s">
        <v>8837</v>
      </c>
      <c r="B6" s="8">
        <v>2503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F05-8640-4B15-A62D-8410334FD4DC}">
  <dimension ref="A3:B7"/>
  <sheetViews>
    <sheetView workbookViewId="0"/>
  </sheetViews>
  <sheetFormatPr defaultRowHeight="15" x14ac:dyDescent="0.25"/>
  <cols>
    <col min="1" max="1" width="13.42578125" bestFit="1" customWidth="1"/>
    <col min="2" max="2" width="23.140625" bestFit="1" customWidth="1"/>
  </cols>
  <sheetData>
    <row r="3" spans="1:2" x14ac:dyDescent="0.25">
      <c r="A3" s="6" t="s">
        <v>8836</v>
      </c>
      <c r="B3" t="s">
        <v>8838</v>
      </c>
    </row>
    <row r="4" spans="1:2" x14ac:dyDescent="0.25">
      <c r="A4" s="7" t="s">
        <v>28</v>
      </c>
      <c r="B4" s="8">
        <v>843</v>
      </c>
    </row>
    <row r="5" spans="1:2" x14ac:dyDescent="0.25">
      <c r="A5" s="7" t="s">
        <v>53</v>
      </c>
      <c r="B5" s="8">
        <v>862</v>
      </c>
    </row>
    <row r="6" spans="1:2" x14ac:dyDescent="0.25">
      <c r="A6" s="7" t="s">
        <v>41</v>
      </c>
      <c r="B6" s="8">
        <v>798</v>
      </c>
    </row>
    <row r="7" spans="1:2" x14ac:dyDescent="0.25">
      <c r="A7" s="7" t="s">
        <v>8837</v>
      </c>
      <c r="B7" s="8">
        <v>2503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77BC2-8EB1-4C7A-9022-46878A452354}">
  <dimension ref="A3:B9"/>
  <sheetViews>
    <sheetView workbookViewId="0"/>
  </sheetViews>
  <sheetFormatPr defaultRowHeight="15" x14ac:dyDescent="0.25"/>
  <cols>
    <col min="1" max="1" width="13.42578125" bestFit="1" customWidth="1"/>
    <col min="2" max="2" width="15.7109375" bestFit="1" customWidth="1"/>
  </cols>
  <sheetData>
    <row r="3" spans="1:2" x14ac:dyDescent="0.25">
      <c r="A3" s="6" t="s">
        <v>8836</v>
      </c>
      <c r="B3" t="s">
        <v>8849</v>
      </c>
    </row>
    <row r="4" spans="1:2" x14ac:dyDescent="0.25">
      <c r="A4" s="7" t="s">
        <v>8844</v>
      </c>
      <c r="B4" s="8">
        <v>119</v>
      </c>
    </row>
    <row r="5" spans="1:2" x14ac:dyDescent="0.25">
      <c r="A5" s="7" t="s">
        <v>8845</v>
      </c>
      <c r="B5" s="8">
        <v>0</v>
      </c>
    </row>
    <row r="6" spans="1:2" x14ac:dyDescent="0.25">
      <c r="A6" s="7" t="s">
        <v>8846</v>
      </c>
      <c r="B6" s="8">
        <v>133</v>
      </c>
    </row>
    <row r="7" spans="1:2" x14ac:dyDescent="0.25">
      <c r="A7" s="7" t="s">
        <v>8847</v>
      </c>
      <c r="B7" s="8">
        <v>138</v>
      </c>
    </row>
    <row r="8" spans="1:2" x14ac:dyDescent="0.25">
      <c r="A8" s="7" t="s">
        <v>8848</v>
      </c>
      <c r="B8" s="8">
        <v>107</v>
      </c>
    </row>
    <row r="9" spans="1:2" x14ac:dyDescent="0.25">
      <c r="A9" s="7" t="s">
        <v>8837</v>
      </c>
      <c r="B9" s="8">
        <v>497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D7D9-F789-4FF2-82A4-8B3F3C742488}">
  <dimension ref="A3:B12"/>
  <sheetViews>
    <sheetView workbookViewId="0"/>
  </sheetViews>
  <sheetFormatPr defaultRowHeight="15" x14ac:dyDescent="0.25"/>
  <cols>
    <col min="1" max="1" width="19.5703125" bestFit="1" customWidth="1"/>
    <col min="2" max="2" width="15.7109375" bestFit="1" customWidth="1"/>
  </cols>
  <sheetData>
    <row r="3" spans="1:2" x14ac:dyDescent="0.25">
      <c r="A3" s="6" t="s">
        <v>8836</v>
      </c>
      <c r="B3" t="s">
        <v>8849</v>
      </c>
    </row>
    <row r="4" spans="1:2" x14ac:dyDescent="0.25">
      <c r="A4" s="7" t="s">
        <v>1620</v>
      </c>
      <c r="B4" s="8">
        <v>0</v>
      </c>
    </row>
    <row r="5" spans="1:2" x14ac:dyDescent="0.25">
      <c r="A5" s="7" t="s">
        <v>30</v>
      </c>
      <c r="B5" s="8">
        <v>13</v>
      </c>
    </row>
    <row r="6" spans="1:2" x14ac:dyDescent="0.25">
      <c r="A6" s="7" t="s">
        <v>42</v>
      </c>
      <c r="B6" s="8">
        <v>44</v>
      </c>
    </row>
    <row r="7" spans="1:2" x14ac:dyDescent="0.25">
      <c r="A7" s="7" t="s">
        <v>106</v>
      </c>
      <c r="B7" s="8">
        <v>41</v>
      </c>
    </row>
    <row r="8" spans="1:2" x14ac:dyDescent="0.25">
      <c r="A8" s="7" t="s">
        <v>1251</v>
      </c>
      <c r="B8" s="8">
        <v>13</v>
      </c>
    </row>
    <row r="9" spans="1:2" x14ac:dyDescent="0.25">
      <c r="A9" s="7" t="s">
        <v>1487</v>
      </c>
      <c r="B9" s="8">
        <v>327</v>
      </c>
    </row>
    <row r="10" spans="1:2" x14ac:dyDescent="0.25">
      <c r="A10" s="7" t="s">
        <v>54</v>
      </c>
      <c r="B10" s="8">
        <v>37</v>
      </c>
    </row>
    <row r="11" spans="1:2" x14ac:dyDescent="0.25">
      <c r="A11" s="7" t="s">
        <v>2134</v>
      </c>
      <c r="B11" s="8">
        <v>22</v>
      </c>
    </row>
    <row r="12" spans="1:2" x14ac:dyDescent="0.25">
      <c r="A12" s="7" t="s">
        <v>8837</v>
      </c>
      <c r="B12" s="8">
        <v>497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FECE8-60AB-4961-BA2C-3833A6BF3E1D}">
  <dimension ref="A3:B7"/>
  <sheetViews>
    <sheetView workbookViewId="0"/>
  </sheetViews>
  <sheetFormatPr defaultRowHeight="15" x14ac:dyDescent="0.25"/>
  <cols>
    <col min="1" max="1" width="13.5703125" bestFit="1" customWidth="1"/>
    <col min="2" max="2" width="15.42578125" bestFit="1" customWidth="1"/>
  </cols>
  <sheetData>
    <row r="3" spans="1:2" x14ac:dyDescent="0.25">
      <c r="A3" s="6" t="s">
        <v>8836</v>
      </c>
      <c r="B3" t="s">
        <v>8843</v>
      </c>
    </row>
    <row r="4" spans="1:2" x14ac:dyDescent="0.25">
      <c r="A4" s="7" t="s">
        <v>8840</v>
      </c>
      <c r="B4" s="8">
        <v>2544</v>
      </c>
    </row>
    <row r="5" spans="1:2" x14ac:dyDescent="0.25">
      <c r="A5" s="7" t="s">
        <v>8841</v>
      </c>
      <c r="B5" s="8">
        <v>246</v>
      </c>
    </row>
    <row r="6" spans="1:2" x14ac:dyDescent="0.25">
      <c r="A6" s="7" t="s">
        <v>8842</v>
      </c>
      <c r="B6" s="8">
        <v>210</v>
      </c>
    </row>
    <row r="7" spans="1:2" x14ac:dyDescent="0.25">
      <c r="A7" s="7" t="s">
        <v>8837</v>
      </c>
      <c r="B7" s="8">
        <v>3000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06BB8-2721-4129-B63A-AAEC152FE5EC}">
  <dimension ref="A3:B9"/>
  <sheetViews>
    <sheetView workbookViewId="0"/>
  </sheetViews>
  <sheetFormatPr defaultRowHeight="15" x14ac:dyDescent="0.25"/>
  <cols>
    <col min="1" max="1" width="13.42578125" bestFit="1" customWidth="1"/>
    <col min="2" max="2" width="23.140625" bestFit="1" customWidth="1"/>
  </cols>
  <sheetData>
    <row r="3" spans="1:2" x14ac:dyDescent="0.25">
      <c r="A3" s="6" t="s">
        <v>8836</v>
      </c>
      <c r="B3" t="s">
        <v>8838</v>
      </c>
    </row>
    <row r="4" spans="1:2" x14ac:dyDescent="0.25">
      <c r="A4" s="7">
        <v>1</v>
      </c>
      <c r="B4" s="8">
        <v>233</v>
      </c>
    </row>
    <row r="5" spans="1:2" x14ac:dyDescent="0.25">
      <c r="A5" s="7">
        <v>2</v>
      </c>
      <c r="B5" s="8">
        <v>437</v>
      </c>
    </row>
    <row r="6" spans="1:2" x14ac:dyDescent="0.25">
      <c r="A6" s="7">
        <v>3</v>
      </c>
      <c r="B6" s="8">
        <v>1258</v>
      </c>
    </row>
    <row r="7" spans="1:2" x14ac:dyDescent="0.25">
      <c r="A7" s="7">
        <v>4</v>
      </c>
      <c r="B7" s="8">
        <v>352</v>
      </c>
    </row>
    <row r="8" spans="1:2" x14ac:dyDescent="0.25">
      <c r="A8" s="7">
        <v>5</v>
      </c>
      <c r="B8" s="8">
        <v>223</v>
      </c>
    </row>
    <row r="9" spans="1:2" x14ac:dyDescent="0.25">
      <c r="A9" s="7" t="s">
        <v>8837</v>
      </c>
      <c r="B9" s="8">
        <v>2503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AC4C0-086F-4496-82C9-FE273151CD1A}">
  <dimension ref="A3:N18"/>
  <sheetViews>
    <sheetView workbookViewId="0">
      <selection activeCell="B18" sqref="B18"/>
    </sheetView>
  </sheetViews>
  <sheetFormatPr defaultRowHeight="15" x14ac:dyDescent="0.25"/>
  <cols>
    <col min="1" max="1" width="19.5703125" bestFit="1" customWidth="1"/>
    <col min="2" max="2" width="16.85546875" bestFit="1" customWidth="1"/>
    <col min="3" max="3" width="8.28515625" bestFit="1" customWidth="1"/>
    <col min="4" max="5" width="9" bestFit="1" customWidth="1"/>
    <col min="6" max="6" width="12" bestFit="1" customWidth="1"/>
    <col min="7" max="7" width="12.42578125" bestFit="1" customWidth="1"/>
    <col min="8" max="8" width="10.28515625" bestFit="1" customWidth="1"/>
    <col min="9" max="9" width="8.28515625" bestFit="1" customWidth="1"/>
    <col min="10" max="11" width="9" bestFit="1" customWidth="1"/>
    <col min="12" max="12" width="12" bestFit="1" customWidth="1"/>
    <col min="13" max="13" width="10.140625" bestFit="1" customWidth="1"/>
    <col min="14" max="14" width="11.28515625" bestFit="1" customWidth="1"/>
  </cols>
  <sheetData>
    <row r="3" spans="1:14" x14ac:dyDescent="0.25">
      <c r="A3" s="6" t="s">
        <v>8843</v>
      </c>
      <c r="B3" s="6" t="s">
        <v>8850</v>
      </c>
    </row>
    <row r="4" spans="1:14" x14ac:dyDescent="0.25">
      <c r="B4" t="s">
        <v>35</v>
      </c>
      <c r="G4" t="s">
        <v>8851</v>
      </c>
      <c r="H4" t="s">
        <v>47</v>
      </c>
      <c r="M4" t="s">
        <v>8852</v>
      </c>
      <c r="N4" t="s">
        <v>8837</v>
      </c>
    </row>
    <row r="5" spans="1:14" x14ac:dyDescent="0.25">
      <c r="A5" s="6" t="s">
        <v>8836</v>
      </c>
      <c r="B5" t="s">
        <v>8844</v>
      </c>
      <c r="C5" t="s">
        <v>8845</v>
      </c>
      <c r="D5" t="s">
        <v>8846</v>
      </c>
      <c r="E5" t="s">
        <v>8847</v>
      </c>
      <c r="F5" t="s">
        <v>8848</v>
      </c>
      <c r="H5" t="s">
        <v>8844</v>
      </c>
      <c r="I5" t="s">
        <v>8845</v>
      </c>
      <c r="J5" t="s">
        <v>8846</v>
      </c>
      <c r="K5" t="s">
        <v>8847</v>
      </c>
      <c r="L5" t="s">
        <v>8848</v>
      </c>
    </row>
    <row r="6" spans="1:14" x14ac:dyDescent="0.25">
      <c r="A6" s="7" t="s">
        <v>1620</v>
      </c>
      <c r="B6" s="8"/>
      <c r="C6" s="8"/>
      <c r="D6" s="8"/>
      <c r="E6" s="8">
        <v>1</v>
      </c>
      <c r="F6" s="8"/>
      <c r="G6" s="8">
        <v>1</v>
      </c>
      <c r="H6" s="8">
        <v>3</v>
      </c>
      <c r="I6" s="8">
        <v>4</v>
      </c>
      <c r="J6" s="8">
        <v>3</v>
      </c>
      <c r="K6" s="8">
        <v>7</v>
      </c>
      <c r="L6" s="8">
        <v>4</v>
      </c>
      <c r="M6" s="8">
        <v>21</v>
      </c>
      <c r="N6" s="8">
        <v>22</v>
      </c>
    </row>
    <row r="7" spans="1:14" x14ac:dyDescent="0.25">
      <c r="A7" s="7" t="s">
        <v>30</v>
      </c>
      <c r="B7" s="8">
        <v>7</v>
      </c>
      <c r="C7" s="8">
        <v>9</v>
      </c>
      <c r="D7" s="8">
        <v>5</v>
      </c>
      <c r="E7" s="8">
        <v>13</v>
      </c>
      <c r="F7" s="8">
        <v>1</v>
      </c>
      <c r="G7" s="8">
        <v>35</v>
      </c>
      <c r="H7" s="8">
        <v>5</v>
      </c>
      <c r="I7" s="8">
        <v>4</v>
      </c>
      <c r="J7" s="8">
        <v>4</v>
      </c>
      <c r="K7" s="8">
        <v>19</v>
      </c>
      <c r="L7" s="8">
        <v>3</v>
      </c>
      <c r="M7" s="8">
        <v>35</v>
      </c>
      <c r="N7" s="8">
        <v>70</v>
      </c>
    </row>
    <row r="8" spans="1:14" x14ac:dyDescent="0.25">
      <c r="A8" s="7" t="s">
        <v>42</v>
      </c>
      <c r="B8" s="8">
        <v>12</v>
      </c>
      <c r="C8" s="8">
        <v>15</v>
      </c>
      <c r="D8" s="8">
        <v>13</v>
      </c>
      <c r="E8" s="8">
        <v>42</v>
      </c>
      <c r="F8" s="8">
        <v>10</v>
      </c>
      <c r="G8" s="8">
        <v>92</v>
      </c>
      <c r="H8" s="8">
        <v>13</v>
      </c>
      <c r="I8" s="8">
        <v>33</v>
      </c>
      <c r="J8" s="8">
        <v>11</v>
      </c>
      <c r="K8" s="8">
        <v>27</v>
      </c>
      <c r="L8" s="8">
        <v>7</v>
      </c>
      <c r="M8" s="8">
        <v>91</v>
      </c>
      <c r="N8" s="8">
        <v>183</v>
      </c>
    </row>
    <row r="9" spans="1:14" x14ac:dyDescent="0.25">
      <c r="A9" s="7" t="s">
        <v>106</v>
      </c>
      <c r="B9" s="8">
        <v>27</v>
      </c>
      <c r="C9" s="8">
        <v>44</v>
      </c>
      <c r="D9" s="8">
        <v>28</v>
      </c>
      <c r="E9" s="8">
        <v>99</v>
      </c>
      <c r="F9" s="8">
        <v>24</v>
      </c>
      <c r="G9" s="8">
        <v>222</v>
      </c>
      <c r="H9" s="8">
        <v>35</v>
      </c>
      <c r="I9" s="8">
        <v>43</v>
      </c>
      <c r="J9" s="8">
        <v>34</v>
      </c>
      <c r="K9" s="8">
        <v>83</v>
      </c>
      <c r="L9" s="8">
        <v>20</v>
      </c>
      <c r="M9" s="8">
        <v>215</v>
      </c>
      <c r="N9" s="8">
        <v>437</v>
      </c>
    </row>
    <row r="10" spans="1:14" x14ac:dyDescent="0.25">
      <c r="A10" s="7" t="s">
        <v>1251</v>
      </c>
      <c r="B10" s="8">
        <v>12</v>
      </c>
      <c r="C10" s="8">
        <v>7</v>
      </c>
      <c r="D10" s="8">
        <v>8</v>
      </c>
      <c r="E10" s="8">
        <v>21</v>
      </c>
      <c r="F10" s="8">
        <v>6</v>
      </c>
      <c r="G10" s="8">
        <v>54</v>
      </c>
      <c r="H10" s="8">
        <v>9</v>
      </c>
      <c r="I10" s="8">
        <v>13</v>
      </c>
      <c r="J10" s="8">
        <v>7</v>
      </c>
      <c r="K10" s="8">
        <v>22</v>
      </c>
      <c r="L10" s="8">
        <v>8</v>
      </c>
      <c r="M10" s="8">
        <v>59</v>
      </c>
      <c r="N10" s="8">
        <v>113</v>
      </c>
    </row>
    <row r="11" spans="1:14" x14ac:dyDescent="0.25">
      <c r="A11" s="7" t="s">
        <v>1487</v>
      </c>
      <c r="B11" s="8">
        <v>152</v>
      </c>
      <c r="C11" s="8">
        <v>236</v>
      </c>
      <c r="D11" s="8">
        <v>160</v>
      </c>
      <c r="E11" s="8">
        <v>456</v>
      </c>
      <c r="F11" s="8">
        <v>105</v>
      </c>
      <c r="G11" s="8">
        <v>1109</v>
      </c>
      <c r="H11" s="8">
        <v>94</v>
      </c>
      <c r="I11" s="8">
        <v>122</v>
      </c>
      <c r="J11" s="8">
        <v>80</v>
      </c>
      <c r="K11" s="8">
        <v>268</v>
      </c>
      <c r="L11" s="8">
        <v>50</v>
      </c>
      <c r="M11" s="8">
        <v>614</v>
      </c>
      <c r="N11" s="8">
        <v>1723</v>
      </c>
    </row>
    <row r="12" spans="1:14" x14ac:dyDescent="0.25">
      <c r="A12" s="7" t="s">
        <v>54</v>
      </c>
      <c r="B12" s="8">
        <v>12</v>
      </c>
      <c r="C12" s="8">
        <v>30</v>
      </c>
      <c r="D12" s="8">
        <v>16</v>
      </c>
      <c r="E12" s="8">
        <v>54</v>
      </c>
      <c r="F12" s="8">
        <v>11</v>
      </c>
      <c r="G12" s="8">
        <v>123</v>
      </c>
      <c r="H12" s="8">
        <v>32</v>
      </c>
      <c r="I12" s="8">
        <v>48</v>
      </c>
      <c r="J12" s="8">
        <v>29</v>
      </c>
      <c r="K12" s="8">
        <v>83</v>
      </c>
      <c r="L12" s="8">
        <v>27</v>
      </c>
      <c r="M12" s="8">
        <v>219</v>
      </c>
      <c r="N12" s="8">
        <v>342</v>
      </c>
    </row>
    <row r="13" spans="1:14" x14ac:dyDescent="0.25">
      <c r="A13" s="7" t="s">
        <v>2134</v>
      </c>
      <c r="B13" s="8">
        <v>12</v>
      </c>
      <c r="C13" s="8">
        <v>7</v>
      </c>
      <c r="D13" s="8">
        <v>6</v>
      </c>
      <c r="E13" s="8">
        <v>18</v>
      </c>
      <c r="F13" s="8">
        <v>3</v>
      </c>
      <c r="G13" s="8">
        <v>46</v>
      </c>
      <c r="H13" s="8">
        <v>10</v>
      </c>
      <c r="I13" s="8">
        <v>10</v>
      </c>
      <c r="J13" s="8">
        <v>7</v>
      </c>
      <c r="K13" s="8">
        <v>27</v>
      </c>
      <c r="L13" s="8">
        <v>10</v>
      </c>
      <c r="M13" s="8">
        <v>64</v>
      </c>
      <c r="N13" s="8">
        <v>110</v>
      </c>
    </row>
    <row r="14" spans="1:14" x14ac:dyDescent="0.25">
      <c r="A14" s="7" t="s">
        <v>8837</v>
      </c>
      <c r="B14" s="8">
        <v>234</v>
      </c>
      <c r="C14" s="8">
        <v>348</v>
      </c>
      <c r="D14" s="8">
        <v>236</v>
      </c>
      <c r="E14" s="8">
        <v>704</v>
      </c>
      <c r="F14" s="8">
        <v>160</v>
      </c>
      <c r="G14" s="8">
        <v>1682</v>
      </c>
      <c r="H14" s="8">
        <v>201</v>
      </c>
      <c r="I14" s="8">
        <v>277</v>
      </c>
      <c r="J14" s="8">
        <v>175</v>
      </c>
      <c r="K14" s="8">
        <v>536</v>
      </c>
      <c r="L14" s="8">
        <v>129</v>
      </c>
      <c r="M14" s="8">
        <v>1318</v>
      </c>
      <c r="N14" s="8">
        <v>3000</v>
      </c>
    </row>
    <row r="18" spans="2:2" x14ac:dyDescent="0.25">
      <c r="B18">
        <f>GETPIVOTDATA("EmpID",$A$3)</f>
        <v>3000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44FF-8DA3-441F-9AD2-BCE92537839B}">
  <dimension ref="A3:N18"/>
  <sheetViews>
    <sheetView workbookViewId="0">
      <selection activeCell="B18" sqref="B18"/>
    </sheetView>
  </sheetViews>
  <sheetFormatPr defaultRowHeight="15" x14ac:dyDescent="0.25"/>
  <cols>
    <col min="1" max="1" width="23.140625" bestFit="1" customWidth="1"/>
    <col min="2" max="2" width="16.85546875" bestFit="1" customWidth="1"/>
    <col min="3" max="3" width="8.28515625" bestFit="1" customWidth="1"/>
    <col min="4" max="5" width="9" bestFit="1" customWidth="1"/>
    <col min="6" max="6" width="12" bestFit="1" customWidth="1"/>
    <col min="7" max="7" width="12.42578125" bestFit="1" customWidth="1"/>
    <col min="8" max="8" width="10.28515625" bestFit="1" customWidth="1"/>
    <col min="9" max="9" width="8.28515625" bestFit="1" customWidth="1"/>
    <col min="10" max="11" width="9" bestFit="1" customWidth="1"/>
    <col min="12" max="12" width="12" bestFit="1" customWidth="1"/>
    <col min="13" max="13" width="10.140625" bestFit="1" customWidth="1"/>
    <col min="14" max="14" width="11.28515625" bestFit="1" customWidth="1"/>
  </cols>
  <sheetData>
    <row r="3" spans="1:14" x14ac:dyDescent="0.25">
      <c r="A3" s="6" t="s">
        <v>8838</v>
      </c>
      <c r="B3" s="6" t="s">
        <v>8850</v>
      </c>
    </row>
    <row r="4" spans="1:14" x14ac:dyDescent="0.25">
      <c r="B4" t="s">
        <v>35</v>
      </c>
      <c r="G4" t="s">
        <v>8851</v>
      </c>
      <c r="H4" t="s">
        <v>47</v>
      </c>
      <c r="M4" t="s">
        <v>8852</v>
      </c>
      <c r="N4" t="s">
        <v>8837</v>
      </c>
    </row>
    <row r="5" spans="1:14" x14ac:dyDescent="0.25">
      <c r="A5" s="6" t="s">
        <v>8836</v>
      </c>
      <c r="B5" t="s">
        <v>8844</v>
      </c>
      <c r="C5" t="s">
        <v>8845</v>
      </c>
      <c r="D5" t="s">
        <v>8846</v>
      </c>
      <c r="E5" t="s">
        <v>8847</v>
      </c>
      <c r="F5" t="s">
        <v>8848</v>
      </c>
      <c r="H5" t="s">
        <v>8844</v>
      </c>
      <c r="I5" t="s">
        <v>8845</v>
      </c>
      <c r="J5" t="s">
        <v>8846</v>
      </c>
      <c r="K5" t="s">
        <v>8847</v>
      </c>
      <c r="L5" t="s">
        <v>8848</v>
      </c>
    </row>
    <row r="6" spans="1:14" x14ac:dyDescent="0.25">
      <c r="A6" s="7" t="s">
        <v>1620</v>
      </c>
      <c r="B6" s="8"/>
      <c r="C6" s="8"/>
      <c r="D6" s="8"/>
      <c r="E6" s="8">
        <v>1</v>
      </c>
      <c r="F6" s="8"/>
      <c r="G6" s="8">
        <v>1</v>
      </c>
      <c r="H6" s="8">
        <v>3</v>
      </c>
      <c r="I6" s="8">
        <v>4</v>
      </c>
      <c r="J6" s="8">
        <v>3</v>
      </c>
      <c r="K6" s="8">
        <v>7</v>
      </c>
      <c r="L6" s="8">
        <v>4</v>
      </c>
      <c r="M6" s="8">
        <v>21</v>
      </c>
      <c r="N6" s="8">
        <v>22</v>
      </c>
    </row>
    <row r="7" spans="1:14" x14ac:dyDescent="0.25">
      <c r="A7" s="7" t="s">
        <v>30</v>
      </c>
      <c r="B7" s="8">
        <v>6</v>
      </c>
      <c r="C7" s="8">
        <v>9</v>
      </c>
      <c r="D7" s="8">
        <v>3</v>
      </c>
      <c r="E7" s="8">
        <v>9</v>
      </c>
      <c r="F7" s="8">
        <v>0</v>
      </c>
      <c r="G7" s="8">
        <v>27</v>
      </c>
      <c r="H7" s="8">
        <v>5</v>
      </c>
      <c r="I7" s="8">
        <v>4</v>
      </c>
      <c r="J7" s="8">
        <v>3</v>
      </c>
      <c r="K7" s="8">
        <v>17</v>
      </c>
      <c r="L7" s="8">
        <v>1</v>
      </c>
      <c r="M7" s="8">
        <v>30</v>
      </c>
      <c r="N7" s="8">
        <v>57</v>
      </c>
    </row>
    <row r="8" spans="1:14" x14ac:dyDescent="0.25">
      <c r="A8" s="7" t="s">
        <v>42</v>
      </c>
      <c r="B8" s="8">
        <v>6</v>
      </c>
      <c r="C8" s="8">
        <v>15</v>
      </c>
      <c r="D8" s="8">
        <v>8</v>
      </c>
      <c r="E8" s="8">
        <v>31</v>
      </c>
      <c r="F8" s="8">
        <v>3</v>
      </c>
      <c r="G8" s="8">
        <v>63</v>
      </c>
      <c r="H8" s="8">
        <v>9</v>
      </c>
      <c r="I8" s="8">
        <v>33</v>
      </c>
      <c r="J8" s="8">
        <v>6</v>
      </c>
      <c r="K8" s="8">
        <v>23</v>
      </c>
      <c r="L8" s="8">
        <v>5</v>
      </c>
      <c r="M8" s="8">
        <v>76</v>
      </c>
      <c r="N8" s="8">
        <v>139</v>
      </c>
    </row>
    <row r="9" spans="1:14" x14ac:dyDescent="0.25">
      <c r="A9" s="7" t="s">
        <v>106</v>
      </c>
      <c r="B9" s="8">
        <v>21</v>
      </c>
      <c r="C9" s="8">
        <v>44</v>
      </c>
      <c r="D9" s="8">
        <v>21</v>
      </c>
      <c r="E9" s="8">
        <v>93</v>
      </c>
      <c r="F9" s="8">
        <v>19</v>
      </c>
      <c r="G9" s="8">
        <v>198</v>
      </c>
      <c r="H9" s="8">
        <v>28</v>
      </c>
      <c r="I9" s="8">
        <v>43</v>
      </c>
      <c r="J9" s="8">
        <v>28</v>
      </c>
      <c r="K9" s="8">
        <v>82</v>
      </c>
      <c r="L9" s="8">
        <v>17</v>
      </c>
      <c r="M9" s="8">
        <v>198</v>
      </c>
      <c r="N9" s="8">
        <v>396</v>
      </c>
    </row>
    <row r="10" spans="1:14" x14ac:dyDescent="0.25">
      <c r="A10" s="7" t="s">
        <v>1251</v>
      </c>
      <c r="B10" s="8">
        <v>10</v>
      </c>
      <c r="C10" s="8">
        <v>7</v>
      </c>
      <c r="D10" s="8">
        <v>8</v>
      </c>
      <c r="E10" s="8">
        <v>18</v>
      </c>
      <c r="F10" s="8">
        <v>5</v>
      </c>
      <c r="G10" s="8">
        <v>48</v>
      </c>
      <c r="H10" s="8">
        <v>7</v>
      </c>
      <c r="I10" s="8">
        <v>13</v>
      </c>
      <c r="J10" s="8">
        <v>5</v>
      </c>
      <c r="K10" s="8">
        <v>21</v>
      </c>
      <c r="L10" s="8">
        <v>6</v>
      </c>
      <c r="M10" s="8">
        <v>52</v>
      </c>
      <c r="N10" s="8">
        <v>100</v>
      </c>
    </row>
    <row r="11" spans="1:14" x14ac:dyDescent="0.25">
      <c r="A11" s="7" t="s">
        <v>1487</v>
      </c>
      <c r="B11" s="8">
        <v>108</v>
      </c>
      <c r="C11" s="8">
        <v>236</v>
      </c>
      <c r="D11" s="8">
        <v>99</v>
      </c>
      <c r="E11" s="8">
        <v>398</v>
      </c>
      <c r="F11" s="8">
        <v>64</v>
      </c>
      <c r="G11" s="8">
        <v>905</v>
      </c>
      <c r="H11" s="8">
        <v>56</v>
      </c>
      <c r="I11" s="8">
        <v>122</v>
      </c>
      <c r="J11" s="8">
        <v>52</v>
      </c>
      <c r="K11" s="8">
        <v>238</v>
      </c>
      <c r="L11" s="8">
        <v>23</v>
      </c>
      <c r="M11" s="8">
        <v>491</v>
      </c>
      <c r="N11" s="8">
        <v>1396</v>
      </c>
    </row>
    <row r="12" spans="1:14" x14ac:dyDescent="0.25">
      <c r="A12" s="7" t="s">
        <v>54</v>
      </c>
      <c r="B12" s="8">
        <v>9</v>
      </c>
      <c r="C12" s="8">
        <v>30</v>
      </c>
      <c r="D12" s="8">
        <v>11</v>
      </c>
      <c r="E12" s="8">
        <v>48</v>
      </c>
      <c r="F12" s="8">
        <v>5</v>
      </c>
      <c r="G12" s="8">
        <v>103</v>
      </c>
      <c r="H12" s="8">
        <v>31</v>
      </c>
      <c r="I12" s="8">
        <v>48</v>
      </c>
      <c r="J12" s="8">
        <v>24</v>
      </c>
      <c r="K12" s="8">
        <v>77</v>
      </c>
      <c r="L12" s="8">
        <v>22</v>
      </c>
      <c r="M12" s="8">
        <v>202</v>
      </c>
      <c r="N12" s="8">
        <v>305</v>
      </c>
    </row>
    <row r="13" spans="1:14" x14ac:dyDescent="0.25">
      <c r="A13" s="7" t="s">
        <v>2134</v>
      </c>
      <c r="B13" s="8">
        <v>11</v>
      </c>
      <c r="C13" s="8">
        <v>7</v>
      </c>
      <c r="D13" s="8">
        <v>4</v>
      </c>
      <c r="E13" s="8">
        <v>17</v>
      </c>
      <c r="F13" s="8">
        <v>3</v>
      </c>
      <c r="G13" s="8">
        <v>42</v>
      </c>
      <c r="H13" s="8">
        <v>6</v>
      </c>
      <c r="I13" s="8">
        <v>10</v>
      </c>
      <c r="J13" s="8">
        <v>3</v>
      </c>
      <c r="K13" s="8">
        <v>22</v>
      </c>
      <c r="L13" s="8">
        <v>5</v>
      </c>
      <c r="M13" s="8">
        <v>46</v>
      </c>
      <c r="N13" s="8">
        <v>88</v>
      </c>
    </row>
    <row r="14" spans="1:14" x14ac:dyDescent="0.25">
      <c r="A14" s="7" t="s">
        <v>8837</v>
      </c>
      <c r="B14" s="8">
        <v>171</v>
      </c>
      <c r="C14" s="8">
        <v>348</v>
      </c>
      <c r="D14" s="8">
        <v>154</v>
      </c>
      <c r="E14" s="8">
        <v>615</v>
      </c>
      <c r="F14" s="8">
        <v>99</v>
      </c>
      <c r="G14" s="8">
        <v>1387</v>
      </c>
      <c r="H14" s="8">
        <v>145</v>
      </c>
      <c r="I14" s="8">
        <v>277</v>
      </c>
      <c r="J14" s="8">
        <v>124</v>
      </c>
      <c r="K14" s="8">
        <v>487</v>
      </c>
      <c r="L14" s="8">
        <v>83</v>
      </c>
      <c r="M14" s="8">
        <v>1116</v>
      </c>
      <c r="N14" s="8">
        <v>2503</v>
      </c>
    </row>
    <row r="18" spans="2:2" x14ac:dyDescent="0.25">
      <c r="B18">
        <f>GETPIVOTDATA("Active Employee",$A$3)</f>
        <v>2503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7A3B-B205-4FC3-8E12-29F75A234FF2}">
  <dimension ref="A3:N18"/>
  <sheetViews>
    <sheetView workbookViewId="0">
      <selection activeCell="B18" sqref="B18"/>
    </sheetView>
  </sheetViews>
  <sheetFormatPr defaultRowHeight="15" x14ac:dyDescent="0.25"/>
  <cols>
    <col min="1" max="1" width="19.5703125" bestFit="1" customWidth="1"/>
    <col min="2" max="2" width="16.85546875" bestFit="1" customWidth="1"/>
    <col min="3" max="6" width="12" bestFit="1" customWidth="1"/>
    <col min="7" max="7" width="12.42578125" bestFit="1" customWidth="1"/>
    <col min="8" max="14" width="12" bestFit="1" customWidth="1"/>
  </cols>
  <sheetData>
    <row r="3" spans="1:14" x14ac:dyDescent="0.25">
      <c r="A3" s="6" t="s">
        <v>8839</v>
      </c>
      <c r="B3" s="6" t="s">
        <v>8850</v>
      </c>
    </row>
    <row r="4" spans="1:14" x14ac:dyDescent="0.25">
      <c r="B4" t="s">
        <v>35</v>
      </c>
      <c r="G4" t="s">
        <v>8851</v>
      </c>
      <c r="H4" t="s">
        <v>47</v>
      </c>
      <c r="M4" t="s">
        <v>8852</v>
      </c>
      <c r="N4" t="s">
        <v>8837</v>
      </c>
    </row>
    <row r="5" spans="1:14" x14ac:dyDescent="0.25">
      <c r="A5" s="6" t="s">
        <v>8836</v>
      </c>
      <c r="B5" t="s">
        <v>8844</v>
      </c>
      <c r="C5" t="s">
        <v>8845</v>
      </c>
      <c r="D5" t="s">
        <v>8846</v>
      </c>
      <c r="E5" t="s">
        <v>8847</v>
      </c>
      <c r="F5" t="s">
        <v>8848</v>
      </c>
      <c r="H5" t="s">
        <v>8844</v>
      </c>
      <c r="I5" t="s">
        <v>8845</v>
      </c>
      <c r="J5" t="s">
        <v>8846</v>
      </c>
      <c r="K5" t="s">
        <v>8847</v>
      </c>
      <c r="L5" t="s">
        <v>8848</v>
      </c>
    </row>
    <row r="6" spans="1:14" x14ac:dyDescent="0.25">
      <c r="A6" s="7" t="s">
        <v>1620</v>
      </c>
      <c r="B6" s="8"/>
      <c r="C6" s="8"/>
      <c r="D6" s="8"/>
      <c r="E6" s="8">
        <v>551631.35999999999</v>
      </c>
      <c r="F6" s="8"/>
      <c r="G6" s="8">
        <v>551631.35999999999</v>
      </c>
      <c r="H6" s="8">
        <v>785721</v>
      </c>
      <c r="I6" s="8">
        <v>700253.6</v>
      </c>
      <c r="J6" s="8">
        <v>372192.2</v>
      </c>
      <c r="K6" s="8">
        <v>2239218.36</v>
      </c>
      <c r="L6" s="8">
        <v>1669269.98</v>
      </c>
      <c r="M6" s="8">
        <v>5766655.1400000006</v>
      </c>
      <c r="N6" s="8">
        <v>6318286.5</v>
      </c>
    </row>
    <row r="7" spans="1:14" x14ac:dyDescent="0.25">
      <c r="A7" s="7" t="s">
        <v>30</v>
      </c>
      <c r="B7" s="8">
        <v>2024871.56</v>
      </c>
      <c r="C7" s="8">
        <v>2047073.2</v>
      </c>
      <c r="D7" s="8">
        <v>1346180</v>
      </c>
      <c r="E7" s="8">
        <v>5108293</v>
      </c>
      <c r="F7" s="8">
        <v>62285</v>
      </c>
      <c r="G7" s="8">
        <v>10588702.76</v>
      </c>
      <c r="H7" s="8">
        <v>1476952</v>
      </c>
      <c r="I7" s="8">
        <v>390536</v>
      </c>
      <c r="J7" s="8">
        <v>644432</v>
      </c>
      <c r="K7" s="8">
        <v>3890389.19</v>
      </c>
      <c r="L7" s="8">
        <v>1264451.3</v>
      </c>
      <c r="M7" s="8">
        <v>7666760.4899999993</v>
      </c>
      <c r="N7" s="8">
        <v>18255463.25</v>
      </c>
    </row>
    <row r="8" spans="1:14" x14ac:dyDescent="0.25">
      <c r="A8" s="7" t="s">
        <v>42</v>
      </c>
      <c r="B8" s="8">
        <v>4222156.8000000007</v>
      </c>
      <c r="C8" s="8">
        <v>5967662.2000000002</v>
      </c>
      <c r="D8" s="8">
        <v>5036539.1999999993</v>
      </c>
      <c r="E8" s="8">
        <v>20376624</v>
      </c>
      <c r="F8" s="8">
        <v>5573999.7599999998</v>
      </c>
      <c r="G8" s="8">
        <v>41176981.960000001</v>
      </c>
      <c r="H8" s="8">
        <v>4795328.4000000004</v>
      </c>
      <c r="I8" s="8">
        <v>15373161.199999999</v>
      </c>
      <c r="J8" s="8">
        <v>4251196.8</v>
      </c>
      <c r="K8" s="8">
        <v>13143410.4</v>
      </c>
      <c r="L8" s="8">
        <v>2737965.6</v>
      </c>
      <c r="M8" s="8">
        <v>40301062.400000006</v>
      </c>
      <c r="N8" s="8">
        <v>81478044.359999999</v>
      </c>
    </row>
    <row r="9" spans="1:14" x14ac:dyDescent="0.25">
      <c r="A9" s="7" t="s">
        <v>106</v>
      </c>
      <c r="B9" s="8">
        <v>7960456.8399999999</v>
      </c>
      <c r="C9" s="8">
        <v>22382923.289999999</v>
      </c>
      <c r="D9" s="8">
        <v>5677929.1100000003</v>
      </c>
      <c r="E9" s="8">
        <v>19435714.830000002</v>
      </c>
      <c r="F9" s="8">
        <v>5979752.0100000007</v>
      </c>
      <c r="G9" s="8">
        <v>61436776.080000006</v>
      </c>
      <c r="H9" s="8">
        <v>8076502.0999999996</v>
      </c>
      <c r="I9" s="8">
        <v>9835928.9100000001</v>
      </c>
      <c r="J9" s="8">
        <v>7583535.8599999994</v>
      </c>
      <c r="K9" s="8">
        <v>21624557.319999997</v>
      </c>
      <c r="L9" s="8">
        <v>18359108.609999999</v>
      </c>
      <c r="M9" s="8">
        <v>65479632.799999997</v>
      </c>
      <c r="N9" s="8">
        <v>126916408.88</v>
      </c>
    </row>
    <row r="10" spans="1:14" x14ac:dyDescent="0.25">
      <c r="A10" s="7" t="s">
        <v>1251</v>
      </c>
      <c r="B10" s="8">
        <v>12286173.800000001</v>
      </c>
      <c r="C10" s="8">
        <v>25442123.559999999</v>
      </c>
      <c r="D10" s="8">
        <v>2229826.4</v>
      </c>
      <c r="E10" s="8">
        <v>22184539.84</v>
      </c>
      <c r="F10" s="8">
        <v>1944816</v>
      </c>
      <c r="G10" s="8">
        <v>64087479.599999994</v>
      </c>
      <c r="H10" s="8">
        <v>2866684.8</v>
      </c>
      <c r="I10" s="8">
        <v>21889989</v>
      </c>
      <c r="J10" s="8">
        <v>3799251.6</v>
      </c>
      <c r="K10" s="8">
        <v>36573019.399999999</v>
      </c>
      <c r="L10" s="8">
        <v>140849575</v>
      </c>
      <c r="M10" s="8">
        <v>205978519.80000001</v>
      </c>
      <c r="N10" s="8">
        <v>270065999.39999998</v>
      </c>
    </row>
    <row r="11" spans="1:14" x14ac:dyDescent="0.25">
      <c r="A11" s="7" t="s">
        <v>1487</v>
      </c>
      <c r="B11" s="8">
        <v>39948568.439999998</v>
      </c>
      <c r="C11" s="8">
        <v>64960603.880000003</v>
      </c>
      <c r="D11" s="8">
        <v>35973485.810000002</v>
      </c>
      <c r="E11" s="8">
        <v>132837891.11</v>
      </c>
      <c r="F11" s="8">
        <v>35081258.909999996</v>
      </c>
      <c r="G11" s="8">
        <v>308801808.14999998</v>
      </c>
      <c r="H11" s="8">
        <v>39948117.759999998</v>
      </c>
      <c r="I11" s="8">
        <v>34159809.330000006</v>
      </c>
      <c r="J11" s="8">
        <v>94308713.370000035</v>
      </c>
      <c r="K11" s="8">
        <v>71414811.379999995</v>
      </c>
      <c r="L11" s="8">
        <v>13636607.039999997</v>
      </c>
      <c r="M11" s="8">
        <v>253468058.88000003</v>
      </c>
      <c r="N11" s="8">
        <v>562269867.02999997</v>
      </c>
    </row>
    <row r="12" spans="1:14" x14ac:dyDescent="0.25">
      <c r="A12" s="7" t="s">
        <v>54</v>
      </c>
      <c r="B12" s="8">
        <v>3097053.83</v>
      </c>
      <c r="C12" s="8">
        <v>7805656.4399999985</v>
      </c>
      <c r="D12" s="8">
        <v>6203158.1399999997</v>
      </c>
      <c r="E12" s="8">
        <v>27595378.810000002</v>
      </c>
      <c r="F12" s="8">
        <v>3797317.81</v>
      </c>
      <c r="G12" s="8">
        <v>48498565.030000001</v>
      </c>
      <c r="H12" s="8">
        <v>14931126.74</v>
      </c>
      <c r="I12" s="8">
        <v>14098375.169999998</v>
      </c>
      <c r="J12" s="8">
        <v>30717536.409999996</v>
      </c>
      <c r="K12" s="8">
        <v>27541527.720000003</v>
      </c>
      <c r="L12" s="8">
        <v>8220226.4799999995</v>
      </c>
      <c r="M12" s="8">
        <v>95508792.519999996</v>
      </c>
      <c r="N12" s="8">
        <v>144007357.54999998</v>
      </c>
    </row>
    <row r="13" spans="1:14" x14ac:dyDescent="0.25">
      <c r="A13" s="7" t="s">
        <v>2134</v>
      </c>
      <c r="B13" s="8">
        <v>2069432.4</v>
      </c>
      <c r="C13" s="8">
        <v>1093176</v>
      </c>
      <c r="D13" s="8">
        <v>863534</v>
      </c>
      <c r="E13" s="8">
        <v>3547006.1500000004</v>
      </c>
      <c r="F13" s="8">
        <v>417144</v>
      </c>
      <c r="G13" s="8">
        <v>7990292.5500000007</v>
      </c>
      <c r="H13" s="8">
        <v>2221540</v>
      </c>
      <c r="I13" s="8">
        <v>1771467</v>
      </c>
      <c r="J13" s="8">
        <v>623513.32999999996</v>
      </c>
      <c r="K13" s="8">
        <v>5738955.2000000002</v>
      </c>
      <c r="L13" s="8">
        <v>1629424.8</v>
      </c>
      <c r="M13" s="8">
        <v>11984900.330000002</v>
      </c>
      <c r="N13" s="8">
        <v>19975192.880000003</v>
      </c>
    </row>
    <row r="14" spans="1:14" x14ac:dyDescent="0.25">
      <c r="A14" s="7" t="s">
        <v>8837</v>
      </c>
      <c r="B14" s="8">
        <v>71608713.670000002</v>
      </c>
      <c r="C14" s="8">
        <v>129699218.56999999</v>
      </c>
      <c r="D14" s="8">
        <v>57330652.660000004</v>
      </c>
      <c r="E14" s="8">
        <v>231637079.09999999</v>
      </c>
      <c r="F14" s="8">
        <v>52856573.489999995</v>
      </c>
      <c r="G14" s="8">
        <v>543132237.48999989</v>
      </c>
      <c r="H14" s="8">
        <v>75101972.799999997</v>
      </c>
      <c r="I14" s="8">
        <v>98219520.210000008</v>
      </c>
      <c r="J14" s="8">
        <v>142300371.57000002</v>
      </c>
      <c r="K14" s="8">
        <v>182165888.96999997</v>
      </c>
      <c r="L14" s="8">
        <v>188366628.81</v>
      </c>
      <c r="M14" s="8">
        <v>686154382.36000001</v>
      </c>
      <c r="N14" s="8">
        <v>1229286619.8500001</v>
      </c>
    </row>
    <row r="18" spans="2:2" x14ac:dyDescent="0.25">
      <c r="B18">
        <f>GETPIVOTDATA("Salary",$A$3)</f>
        <v>1229286619.8500001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8546-DC63-4CC8-8FF5-45B51FF8E372}">
  <dimension ref="A3:N18"/>
  <sheetViews>
    <sheetView workbookViewId="0">
      <selection activeCell="B18" sqref="B18"/>
    </sheetView>
  </sheetViews>
  <sheetFormatPr defaultRowHeight="15" x14ac:dyDescent="0.25"/>
  <cols>
    <col min="1" max="1" width="19.5703125" bestFit="1" customWidth="1"/>
    <col min="2" max="2" width="16.85546875" bestFit="1" customWidth="1"/>
    <col min="3" max="6" width="12" bestFit="1" customWidth="1"/>
    <col min="7" max="7" width="12.42578125" bestFit="1" customWidth="1"/>
    <col min="8" max="14" width="12" bestFit="1" customWidth="1"/>
  </cols>
  <sheetData>
    <row r="3" spans="1:14" x14ac:dyDescent="0.25">
      <c r="A3" s="6" t="s">
        <v>8853</v>
      </c>
      <c r="B3" s="6" t="s">
        <v>8850</v>
      </c>
    </row>
    <row r="4" spans="1:14" x14ac:dyDescent="0.25">
      <c r="B4" t="s">
        <v>35</v>
      </c>
      <c r="G4" t="s">
        <v>8851</v>
      </c>
      <c r="H4" t="s">
        <v>47</v>
      </c>
      <c r="M4" t="s">
        <v>8852</v>
      </c>
      <c r="N4" t="s">
        <v>8837</v>
      </c>
    </row>
    <row r="5" spans="1:14" x14ac:dyDescent="0.25">
      <c r="A5" s="6" t="s">
        <v>8836</v>
      </c>
      <c r="B5" t="s">
        <v>8844</v>
      </c>
      <c r="C5" t="s">
        <v>8845</v>
      </c>
      <c r="D5" t="s">
        <v>8846</v>
      </c>
      <c r="E5" t="s">
        <v>8847</v>
      </c>
      <c r="F5" t="s">
        <v>8848</v>
      </c>
      <c r="H5" t="s">
        <v>8844</v>
      </c>
      <c r="I5" t="s">
        <v>8845</v>
      </c>
      <c r="J5" t="s">
        <v>8846</v>
      </c>
      <c r="K5" t="s">
        <v>8847</v>
      </c>
      <c r="L5" t="s">
        <v>8848</v>
      </c>
    </row>
    <row r="6" spans="1:14" x14ac:dyDescent="0.25">
      <c r="A6" s="7" t="s">
        <v>1620</v>
      </c>
      <c r="B6" s="8"/>
      <c r="C6" s="8"/>
      <c r="D6" s="8"/>
      <c r="E6" s="8">
        <v>551631.35999999999</v>
      </c>
      <c r="F6" s="8"/>
      <c r="G6" s="8">
        <v>551631.35999999999</v>
      </c>
      <c r="H6" s="8">
        <v>261907</v>
      </c>
      <c r="I6" s="8">
        <v>175063.4</v>
      </c>
      <c r="J6" s="8">
        <v>124064.06666666667</v>
      </c>
      <c r="K6" s="8">
        <v>319888.33714285714</v>
      </c>
      <c r="L6" s="8">
        <v>417317.495</v>
      </c>
      <c r="M6" s="8">
        <v>274602.62571428576</v>
      </c>
      <c r="N6" s="8">
        <v>287194.84090909088</v>
      </c>
    </row>
    <row r="7" spans="1:14" x14ac:dyDescent="0.25">
      <c r="A7" s="7" t="s">
        <v>30</v>
      </c>
      <c r="B7" s="8">
        <v>289267.3657142857</v>
      </c>
      <c r="C7" s="8">
        <v>227452.57777777777</v>
      </c>
      <c r="D7" s="8">
        <v>269236</v>
      </c>
      <c r="E7" s="8">
        <v>392945.61538461538</v>
      </c>
      <c r="F7" s="8">
        <v>62285</v>
      </c>
      <c r="G7" s="8">
        <v>302534.36457142857</v>
      </c>
      <c r="H7" s="8">
        <v>295390.40000000002</v>
      </c>
      <c r="I7" s="8">
        <v>97634</v>
      </c>
      <c r="J7" s="8">
        <v>161108</v>
      </c>
      <c r="K7" s="8">
        <v>204757.32578947369</v>
      </c>
      <c r="L7" s="8">
        <v>421483.76666666666</v>
      </c>
      <c r="M7" s="8">
        <v>219050.29971428571</v>
      </c>
      <c r="N7" s="8">
        <v>260792.33214285714</v>
      </c>
    </row>
    <row r="8" spans="1:14" x14ac:dyDescent="0.25">
      <c r="A8" s="7" t="s">
        <v>42</v>
      </c>
      <c r="B8" s="8">
        <v>351846.40000000008</v>
      </c>
      <c r="C8" s="8">
        <v>397844.14666666667</v>
      </c>
      <c r="D8" s="8">
        <v>387426.09230769228</v>
      </c>
      <c r="E8" s="8">
        <v>485157.71428571426</v>
      </c>
      <c r="F8" s="8">
        <v>557399.97600000002</v>
      </c>
      <c r="G8" s="8">
        <v>447575.89086956525</v>
      </c>
      <c r="H8" s="8">
        <v>368871.41538461542</v>
      </c>
      <c r="I8" s="8">
        <v>465853.36969696969</v>
      </c>
      <c r="J8" s="8">
        <v>386472.43636363634</v>
      </c>
      <c r="K8" s="8">
        <v>486792.97777777776</v>
      </c>
      <c r="L8" s="8">
        <v>391137.94285714289</v>
      </c>
      <c r="M8" s="8">
        <v>442868.81758241751</v>
      </c>
      <c r="N8" s="8">
        <v>445235.2150819673</v>
      </c>
    </row>
    <row r="9" spans="1:14" x14ac:dyDescent="0.25">
      <c r="A9" s="7" t="s">
        <v>106</v>
      </c>
      <c r="B9" s="8">
        <v>294831.73481481482</v>
      </c>
      <c r="C9" s="8">
        <v>508702.8020454545</v>
      </c>
      <c r="D9" s="8">
        <v>202783.18250000002</v>
      </c>
      <c r="E9" s="8">
        <v>196320.35181818184</v>
      </c>
      <c r="F9" s="8">
        <v>249156.33375000002</v>
      </c>
      <c r="G9" s="8">
        <v>276742.23459459463</v>
      </c>
      <c r="H9" s="8">
        <v>230757.20285714284</v>
      </c>
      <c r="I9" s="8">
        <v>228742.53279069767</v>
      </c>
      <c r="J9" s="8">
        <v>223045.17235294115</v>
      </c>
      <c r="K9" s="8">
        <v>260536.83518072285</v>
      </c>
      <c r="L9" s="8">
        <v>917955.43050000002</v>
      </c>
      <c r="M9" s="8">
        <v>304556.43162790703</v>
      </c>
      <c r="N9" s="8">
        <v>290426.56494279177</v>
      </c>
    </row>
    <row r="10" spans="1:14" x14ac:dyDescent="0.25">
      <c r="A10" s="7" t="s">
        <v>1251</v>
      </c>
      <c r="B10" s="8">
        <v>1023847.8166666668</v>
      </c>
      <c r="C10" s="8">
        <v>3634589.0799999996</v>
      </c>
      <c r="D10" s="8">
        <v>278728.3</v>
      </c>
      <c r="E10" s="8">
        <v>1056406.659047619</v>
      </c>
      <c r="F10" s="8">
        <v>324136</v>
      </c>
      <c r="G10" s="8">
        <v>1186805.1777777779</v>
      </c>
      <c r="H10" s="8">
        <v>318520.53333333333</v>
      </c>
      <c r="I10" s="8">
        <v>1683845.3076923077</v>
      </c>
      <c r="J10" s="8">
        <v>542750.22857142857</v>
      </c>
      <c r="K10" s="8">
        <v>1662409.9727272727</v>
      </c>
      <c r="L10" s="8">
        <v>17606196.875</v>
      </c>
      <c r="M10" s="8">
        <v>3491161.3525423729</v>
      </c>
      <c r="N10" s="8">
        <v>2389964.5964601771</v>
      </c>
    </row>
    <row r="11" spans="1:14" x14ac:dyDescent="0.25">
      <c r="A11" s="7" t="s">
        <v>1487</v>
      </c>
      <c r="B11" s="8">
        <v>262819.52921052632</v>
      </c>
      <c r="C11" s="8">
        <v>275256.79610169493</v>
      </c>
      <c r="D11" s="8">
        <v>224834.28631250001</v>
      </c>
      <c r="E11" s="8">
        <v>291311.1647149123</v>
      </c>
      <c r="F11" s="8">
        <v>334107.22771428566</v>
      </c>
      <c r="G11" s="8">
        <v>278450.68363390444</v>
      </c>
      <c r="H11" s="8">
        <v>424979.97617021273</v>
      </c>
      <c r="I11" s="8">
        <v>279998.4371311476</v>
      </c>
      <c r="J11" s="8">
        <v>1178858.9171250004</v>
      </c>
      <c r="K11" s="8">
        <v>266473.17679104477</v>
      </c>
      <c r="L11" s="8">
        <v>272732.14079999994</v>
      </c>
      <c r="M11" s="8">
        <v>412814.42814332235</v>
      </c>
      <c r="N11" s="8">
        <v>326331.90193267562</v>
      </c>
    </row>
    <row r="12" spans="1:14" x14ac:dyDescent="0.25">
      <c r="A12" s="7" t="s">
        <v>54</v>
      </c>
      <c r="B12" s="8">
        <v>258087.81916666668</v>
      </c>
      <c r="C12" s="8">
        <v>260188.54799999995</v>
      </c>
      <c r="D12" s="8">
        <v>387697.38374999998</v>
      </c>
      <c r="E12" s="8">
        <v>511025.53351851855</v>
      </c>
      <c r="F12" s="8">
        <v>345210.71</v>
      </c>
      <c r="G12" s="8">
        <v>394297.27666666661</v>
      </c>
      <c r="H12" s="8">
        <v>466597.71062500001</v>
      </c>
      <c r="I12" s="8">
        <v>293716.14937499998</v>
      </c>
      <c r="J12" s="8">
        <v>1059225.3934482757</v>
      </c>
      <c r="K12" s="8">
        <v>331825.63518072292</v>
      </c>
      <c r="L12" s="8">
        <v>304452.83259259257</v>
      </c>
      <c r="M12" s="8">
        <v>436113.20785388153</v>
      </c>
      <c r="N12" s="8">
        <v>421074.14488304104</v>
      </c>
    </row>
    <row r="13" spans="1:14" x14ac:dyDescent="0.25">
      <c r="A13" s="7" t="s">
        <v>2134</v>
      </c>
      <c r="B13" s="8">
        <v>172452.69999999998</v>
      </c>
      <c r="C13" s="8">
        <v>156168</v>
      </c>
      <c r="D13" s="8">
        <v>143922.33333333334</v>
      </c>
      <c r="E13" s="8">
        <v>197055.89722222224</v>
      </c>
      <c r="F13" s="8">
        <v>139048</v>
      </c>
      <c r="G13" s="8">
        <v>173702.01195652175</v>
      </c>
      <c r="H13" s="8">
        <v>222154</v>
      </c>
      <c r="I13" s="8">
        <v>177146.7</v>
      </c>
      <c r="J13" s="8">
        <v>89073.332857142857</v>
      </c>
      <c r="K13" s="8">
        <v>212553.8962962963</v>
      </c>
      <c r="L13" s="8">
        <v>162942.48000000001</v>
      </c>
      <c r="M13" s="8">
        <v>187264.06765625003</v>
      </c>
      <c r="N13" s="8">
        <v>181592.66254545454</v>
      </c>
    </row>
    <row r="14" spans="1:14" x14ac:dyDescent="0.25">
      <c r="A14" s="7" t="s">
        <v>8837</v>
      </c>
      <c r="B14" s="8">
        <v>306020.14388888888</v>
      </c>
      <c r="C14" s="8">
        <v>372698.90393678157</v>
      </c>
      <c r="D14" s="8">
        <v>242926.49432203398</v>
      </c>
      <c r="E14" s="8">
        <v>329029.94190340914</v>
      </c>
      <c r="F14" s="8">
        <v>330353.58431249997</v>
      </c>
      <c r="G14" s="8">
        <v>322908.58352556481</v>
      </c>
      <c r="H14" s="8">
        <v>373641.65572139295</v>
      </c>
      <c r="I14" s="8">
        <v>354583.1054512636</v>
      </c>
      <c r="J14" s="8">
        <v>813144.98040000012</v>
      </c>
      <c r="K14" s="8">
        <v>339861.73315298493</v>
      </c>
      <c r="L14" s="8">
        <v>1460206.4248837209</v>
      </c>
      <c r="M14" s="8">
        <v>520602.71802731423</v>
      </c>
      <c r="N14" s="8">
        <v>409762.20661666669</v>
      </c>
    </row>
    <row r="18" spans="2:2" x14ac:dyDescent="0.25">
      <c r="B18">
        <f>GETPIVOTDATA("Salary",$A$3)</f>
        <v>409762.20661666669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5C8B0-6162-4ADC-BDF7-390307331027}">
  <dimension ref="A3:N30"/>
  <sheetViews>
    <sheetView topLeftCell="A6" workbookViewId="0">
      <selection activeCell="E30" sqref="E30"/>
    </sheetView>
  </sheetViews>
  <sheetFormatPr defaultRowHeight="15" x14ac:dyDescent="0.25"/>
  <cols>
    <col min="1" max="1" width="23.140625" bestFit="1" customWidth="1"/>
    <col min="2" max="2" width="16.85546875" bestFit="1" customWidth="1"/>
    <col min="3" max="3" width="8.28515625" bestFit="1" customWidth="1"/>
    <col min="4" max="5" width="9" bestFit="1" customWidth="1"/>
    <col min="6" max="6" width="12" bestFit="1" customWidth="1"/>
    <col min="7" max="7" width="12.42578125" bestFit="1" customWidth="1"/>
    <col min="8" max="8" width="10.28515625" bestFit="1" customWidth="1"/>
    <col min="9" max="9" width="8.28515625" bestFit="1" customWidth="1"/>
    <col min="10" max="11" width="9" bestFit="1" customWidth="1"/>
    <col min="12" max="12" width="12" bestFit="1" customWidth="1"/>
    <col min="13" max="13" width="10.140625" bestFit="1" customWidth="1"/>
    <col min="14" max="14" width="11.28515625" bestFit="1" customWidth="1"/>
  </cols>
  <sheetData>
    <row r="3" spans="1:14" x14ac:dyDescent="0.25">
      <c r="A3" s="6" t="s">
        <v>8849</v>
      </c>
      <c r="B3" s="6" t="s">
        <v>8850</v>
      </c>
    </row>
    <row r="4" spans="1:14" x14ac:dyDescent="0.25">
      <c r="B4" t="s">
        <v>35</v>
      </c>
      <c r="G4" t="s">
        <v>8851</v>
      </c>
      <c r="H4" t="s">
        <v>47</v>
      </c>
      <c r="M4" t="s">
        <v>8852</v>
      </c>
      <c r="N4" t="s">
        <v>8837</v>
      </c>
    </row>
    <row r="5" spans="1:14" x14ac:dyDescent="0.25">
      <c r="A5" s="6" t="s">
        <v>8836</v>
      </c>
      <c r="B5" t="s">
        <v>8844</v>
      </c>
      <c r="C5" t="s">
        <v>8845</v>
      </c>
      <c r="D5" t="s">
        <v>8846</v>
      </c>
      <c r="E5" t="s">
        <v>8847</v>
      </c>
      <c r="F5" t="s">
        <v>8848</v>
      </c>
      <c r="H5" t="s">
        <v>8844</v>
      </c>
      <c r="I5" t="s">
        <v>8845</v>
      </c>
      <c r="J5" t="s">
        <v>8846</v>
      </c>
      <c r="K5" t="s">
        <v>8847</v>
      </c>
      <c r="L5" t="s">
        <v>8848</v>
      </c>
    </row>
    <row r="6" spans="1:14" x14ac:dyDescent="0.25">
      <c r="A6" s="7" t="s">
        <v>1620</v>
      </c>
      <c r="B6" s="8"/>
      <c r="C6" s="8"/>
      <c r="D6" s="8"/>
      <c r="E6" s="8">
        <v>0</v>
      </c>
      <c r="F6" s="8"/>
      <c r="G6" s="8">
        <v>0</v>
      </c>
      <c r="H6" s="8">
        <v>0</v>
      </c>
      <c r="I6" s="8">
        <v>0</v>
      </c>
      <c r="J6" s="8">
        <v>0</v>
      </c>
      <c r="K6" s="8">
        <v>0</v>
      </c>
      <c r="L6" s="8">
        <v>0</v>
      </c>
      <c r="M6" s="8">
        <v>0</v>
      </c>
      <c r="N6" s="8">
        <v>0</v>
      </c>
    </row>
    <row r="7" spans="1:14" x14ac:dyDescent="0.25">
      <c r="A7" s="7" t="s">
        <v>30</v>
      </c>
      <c r="B7" s="8">
        <v>1</v>
      </c>
      <c r="C7" s="8">
        <v>0</v>
      </c>
      <c r="D7" s="8">
        <v>2</v>
      </c>
      <c r="E7" s="8">
        <v>4</v>
      </c>
      <c r="F7" s="8">
        <v>1</v>
      </c>
      <c r="G7" s="8">
        <v>8</v>
      </c>
      <c r="H7" s="8">
        <v>0</v>
      </c>
      <c r="I7" s="8">
        <v>0</v>
      </c>
      <c r="J7" s="8">
        <v>1</v>
      </c>
      <c r="K7" s="8">
        <v>2</v>
      </c>
      <c r="L7" s="8">
        <v>2</v>
      </c>
      <c r="M7" s="8">
        <v>5</v>
      </c>
      <c r="N7" s="8">
        <v>13</v>
      </c>
    </row>
    <row r="8" spans="1:14" x14ac:dyDescent="0.25">
      <c r="A8" s="7" t="s">
        <v>42</v>
      </c>
      <c r="B8" s="8">
        <v>6</v>
      </c>
      <c r="C8" s="8">
        <v>0</v>
      </c>
      <c r="D8" s="8">
        <v>5</v>
      </c>
      <c r="E8" s="8">
        <v>11</v>
      </c>
      <c r="F8" s="8">
        <v>7</v>
      </c>
      <c r="G8" s="8">
        <v>29</v>
      </c>
      <c r="H8" s="8">
        <v>4</v>
      </c>
      <c r="I8" s="8">
        <v>0</v>
      </c>
      <c r="J8" s="8">
        <v>5</v>
      </c>
      <c r="K8" s="8">
        <v>4</v>
      </c>
      <c r="L8" s="8">
        <v>2</v>
      </c>
      <c r="M8" s="8">
        <v>15</v>
      </c>
      <c r="N8" s="8">
        <v>44</v>
      </c>
    </row>
    <row r="9" spans="1:14" x14ac:dyDescent="0.25">
      <c r="A9" s="7" t="s">
        <v>106</v>
      </c>
      <c r="B9" s="8">
        <v>6</v>
      </c>
      <c r="C9" s="8">
        <v>0</v>
      </c>
      <c r="D9" s="8">
        <v>7</v>
      </c>
      <c r="E9" s="8">
        <v>6</v>
      </c>
      <c r="F9" s="8">
        <v>5</v>
      </c>
      <c r="G9" s="8">
        <v>24</v>
      </c>
      <c r="H9" s="8">
        <v>7</v>
      </c>
      <c r="I9" s="8">
        <v>0</v>
      </c>
      <c r="J9" s="8">
        <v>6</v>
      </c>
      <c r="K9" s="8">
        <v>1</v>
      </c>
      <c r="L9" s="8">
        <v>3</v>
      </c>
      <c r="M9" s="8">
        <v>17</v>
      </c>
      <c r="N9" s="8">
        <v>41</v>
      </c>
    </row>
    <row r="10" spans="1:14" x14ac:dyDescent="0.25">
      <c r="A10" s="7" t="s">
        <v>1251</v>
      </c>
      <c r="B10" s="8">
        <v>2</v>
      </c>
      <c r="C10" s="8">
        <v>0</v>
      </c>
      <c r="D10" s="8">
        <v>0</v>
      </c>
      <c r="E10" s="8">
        <v>3</v>
      </c>
      <c r="F10" s="8">
        <v>1</v>
      </c>
      <c r="G10" s="8">
        <v>6</v>
      </c>
      <c r="H10" s="8">
        <v>2</v>
      </c>
      <c r="I10" s="8">
        <v>0</v>
      </c>
      <c r="J10" s="8">
        <v>2</v>
      </c>
      <c r="K10" s="8">
        <v>1</v>
      </c>
      <c r="L10" s="8">
        <v>2</v>
      </c>
      <c r="M10" s="8">
        <v>7</v>
      </c>
      <c r="N10" s="8">
        <v>13</v>
      </c>
    </row>
    <row r="11" spans="1:14" x14ac:dyDescent="0.25">
      <c r="A11" s="7" t="s">
        <v>1487</v>
      </c>
      <c r="B11" s="8">
        <v>44</v>
      </c>
      <c r="C11" s="8">
        <v>0</v>
      </c>
      <c r="D11" s="8">
        <v>61</v>
      </c>
      <c r="E11" s="8">
        <v>58</v>
      </c>
      <c r="F11" s="8">
        <v>41</v>
      </c>
      <c r="G11" s="8">
        <v>204</v>
      </c>
      <c r="H11" s="8">
        <v>38</v>
      </c>
      <c r="I11" s="8">
        <v>0</v>
      </c>
      <c r="J11" s="8">
        <v>28</v>
      </c>
      <c r="K11" s="8">
        <v>30</v>
      </c>
      <c r="L11" s="8">
        <v>27</v>
      </c>
      <c r="M11" s="8">
        <v>123</v>
      </c>
      <c r="N11" s="8">
        <v>327</v>
      </c>
    </row>
    <row r="12" spans="1:14" x14ac:dyDescent="0.25">
      <c r="A12" s="7" t="s">
        <v>54</v>
      </c>
      <c r="B12" s="8">
        <v>3</v>
      </c>
      <c r="C12" s="8">
        <v>0</v>
      </c>
      <c r="D12" s="8">
        <v>5</v>
      </c>
      <c r="E12" s="8">
        <v>6</v>
      </c>
      <c r="F12" s="8">
        <v>6</v>
      </c>
      <c r="G12" s="8">
        <v>20</v>
      </c>
      <c r="H12" s="8">
        <v>1</v>
      </c>
      <c r="I12" s="8">
        <v>0</v>
      </c>
      <c r="J12" s="8">
        <v>5</v>
      </c>
      <c r="K12" s="8">
        <v>6</v>
      </c>
      <c r="L12" s="8">
        <v>5</v>
      </c>
      <c r="M12" s="8">
        <v>17</v>
      </c>
      <c r="N12" s="8">
        <v>37</v>
      </c>
    </row>
    <row r="13" spans="1:14" x14ac:dyDescent="0.25">
      <c r="A13" s="7" t="s">
        <v>2134</v>
      </c>
      <c r="B13" s="8">
        <v>1</v>
      </c>
      <c r="C13" s="8">
        <v>0</v>
      </c>
      <c r="D13" s="8">
        <v>2</v>
      </c>
      <c r="E13" s="8">
        <v>1</v>
      </c>
      <c r="F13" s="8">
        <v>0</v>
      </c>
      <c r="G13" s="8">
        <v>4</v>
      </c>
      <c r="H13" s="8">
        <v>4</v>
      </c>
      <c r="I13" s="8">
        <v>0</v>
      </c>
      <c r="J13" s="8">
        <v>4</v>
      </c>
      <c r="K13" s="8">
        <v>5</v>
      </c>
      <c r="L13" s="8">
        <v>5</v>
      </c>
      <c r="M13" s="8">
        <v>18</v>
      </c>
      <c r="N13" s="8">
        <v>22</v>
      </c>
    </row>
    <row r="14" spans="1:14" x14ac:dyDescent="0.25">
      <c r="A14" s="7" t="s">
        <v>8837</v>
      </c>
      <c r="B14" s="8">
        <v>63</v>
      </c>
      <c r="C14" s="8">
        <v>0</v>
      </c>
      <c r="D14" s="8">
        <v>82</v>
      </c>
      <c r="E14" s="8">
        <v>89</v>
      </c>
      <c r="F14" s="8">
        <v>61</v>
      </c>
      <c r="G14" s="8">
        <v>295</v>
      </c>
      <c r="H14" s="8">
        <v>56</v>
      </c>
      <c r="I14" s="8">
        <v>0</v>
      </c>
      <c r="J14" s="8">
        <v>51</v>
      </c>
      <c r="K14" s="8">
        <v>49</v>
      </c>
      <c r="L14" s="8">
        <v>46</v>
      </c>
      <c r="M14" s="8">
        <v>202</v>
      </c>
      <c r="N14" s="8">
        <v>497</v>
      </c>
    </row>
    <row r="16" spans="1:14" x14ac:dyDescent="0.25">
      <c r="A16" s="6" t="s">
        <v>8838</v>
      </c>
      <c r="B16" s="6" t="s">
        <v>8850</v>
      </c>
    </row>
    <row r="17" spans="1:14" x14ac:dyDescent="0.25">
      <c r="B17" t="s">
        <v>35</v>
      </c>
      <c r="G17" t="s">
        <v>8851</v>
      </c>
      <c r="H17" t="s">
        <v>47</v>
      </c>
      <c r="M17" t="s">
        <v>8852</v>
      </c>
      <c r="N17" t="s">
        <v>8837</v>
      </c>
    </row>
    <row r="18" spans="1:14" x14ac:dyDescent="0.25">
      <c r="A18" s="6" t="s">
        <v>8836</v>
      </c>
      <c r="B18" t="s">
        <v>8844</v>
      </c>
      <c r="C18" t="s">
        <v>8845</v>
      </c>
      <c r="D18" t="s">
        <v>8846</v>
      </c>
      <c r="E18" t="s">
        <v>8847</v>
      </c>
      <c r="F18" t="s">
        <v>8848</v>
      </c>
      <c r="H18" t="s">
        <v>8844</v>
      </c>
      <c r="I18" t="s">
        <v>8845</v>
      </c>
      <c r="J18" t="s">
        <v>8846</v>
      </c>
      <c r="K18" t="s">
        <v>8847</v>
      </c>
      <c r="L18" t="s">
        <v>8848</v>
      </c>
    </row>
    <row r="19" spans="1:14" x14ac:dyDescent="0.25">
      <c r="A19" s="7" t="s">
        <v>1620</v>
      </c>
      <c r="B19" s="8"/>
      <c r="C19" s="8"/>
      <c r="D19" s="8"/>
      <c r="E19" s="8">
        <v>1</v>
      </c>
      <c r="F19" s="8"/>
      <c r="G19" s="8">
        <v>1</v>
      </c>
      <c r="H19" s="8">
        <v>3</v>
      </c>
      <c r="I19" s="8">
        <v>4</v>
      </c>
      <c r="J19" s="8">
        <v>3</v>
      </c>
      <c r="K19" s="8">
        <v>7</v>
      </c>
      <c r="L19" s="8">
        <v>4</v>
      </c>
      <c r="M19" s="8">
        <v>21</v>
      </c>
      <c r="N19" s="8">
        <v>22</v>
      </c>
    </row>
    <row r="20" spans="1:14" x14ac:dyDescent="0.25">
      <c r="A20" s="7" t="s">
        <v>30</v>
      </c>
      <c r="B20" s="8">
        <v>6</v>
      </c>
      <c r="C20" s="8">
        <v>9</v>
      </c>
      <c r="D20" s="8">
        <v>3</v>
      </c>
      <c r="E20" s="8">
        <v>9</v>
      </c>
      <c r="F20" s="8">
        <v>0</v>
      </c>
      <c r="G20" s="8">
        <v>27</v>
      </c>
      <c r="H20" s="8">
        <v>5</v>
      </c>
      <c r="I20" s="8">
        <v>4</v>
      </c>
      <c r="J20" s="8">
        <v>3</v>
      </c>
      <c r="K20" s="8">
        <v>17</v>
      </c>
      <c r="L20" s="8">
        <v>1</v>
      </c>
      <c r="M20" s="8">
        <v>30</v>
      </c>
      <c r="N20" s="8">
        <v>57</v>
      </c>
    </row>
    <row r="21" spans="1:14" x14ac:dyDescent="0.25">
      <c r="A21" s="7" t="s">
        <v>42</v>
      </c>
      <c r="B21" s="8">
        <v>6</v>
      </c>
      <c r="C21" s="8">
        <v>15</v>
      </c>
      <c r="D21" s="8">
        <v>8</v>
      </c>
      <c r="E21" s="8">
        <v>31</v>
      </c>
      <c r="F21" s="8">
        <v>3</v>
      </c>
      <c r="G21" s="8">
        <v>63</v>
      </c>
      <c r="H21" s="8">
        <v>9</v>
      </c>
      <c r="I21" s="8">
        <v>33</v>
      </c>
      <c r="J21" s="8">
        <v>6</v>
      </c>
      <c r="K21" s="8">
        <v>23</v>
      </c>
      <c r="L21" s="8">
        <v>5</v>
      </c>
      <c r="M21" s="8">
        <v>76</v>
      </c>
      <c r="N21" s="8">
        <v>139</v>
      </c>
    </row>
    <row r="22" spans="1:14" x14ac:dyDescent="0.25">
      <c r="A22" s="7" t="s">
        <v>106</v>
      </c>
      <c r="B22" s="8">
        <v>21</v>
      </c>
      <c r="C22" s="8">
        <v>44</v>
      </c>
      <c r="D22" s="8">
        <v>21</v>
      </c>
      <c r="E22" s="8">
        <v>93</v>
      </c>
      <c r="F22" s="8">
        <v>19</v>
      </c>
      <c r="G22" s="8">
        <v>198</v>
      </c>
      <c r="H22" s="8">
        <v>28</v>
      </c>
      <c r="I22" s="8">
        <v>43</v>
      </c>
      <c r="J22" s="8">
        <v>28</v>
      </c>
      <c r="K22" s="8">
        <v>82</v>
      </c>
      <c r="L22" s="8">
        <v>17</v>
      </c>
      <c r="M22" s="8">
        <v>198</v>
      </c>
      <c r="N22" s="8">
        <v>396</v>
      </c>
    </row>
    <row r="23" spans="1:14" x14ac:dyDescent="0.25">
      <c r="A23" s="7" t="s">
        <v>1251</v>
      </c>
      <c r="B23" s="8">
        <v>10</v>
      </c>
      <c r="C23" s="8">
        <v>7</v>
      </c>
      <c r="D23" s="8">
        <v>8</v>
      </c>
      <c r="E23" s="8">
        <v>18</v>
      </c>
      <c r="F23" s="8">
        <v>5</v>
      </c>
      <c r="G23" s="8">
        <v>48</v>
      </c>
      <c r="H23" s="8">
        <v>7</v>
      </c>
      <c r="I23" s="8">
        <v>13</v>
      </c>
      <c r="J23" s="8">
        <v>5</v>
      </c>
      <c r="K23" s="8">
        <v>21</v>
      </c>
      <c r="L23" s="8">
        <v>6</v>
      </c>
      <c r="M23" s="8">
        <v>52</v>
      </c>
      <c r="N23" s="8">
        <v>100</v>
      </c>
    </row>
    <row r="24" spans="1:14" x14ac:dyDescent="0.25">
      <c r="A24" s="7" t="s">
        <v>1487</v>
      </c>
      <c r="B24" s="8">
        <v>108</v>
      </c>
      <c r="C24" s="8">
        <v>236</v>
      </c>
      <c r="D24" s="8">
        <v>99</v>
      </c>
      <c r="E24" s="8">
        <v>398</v>
      </c>
      <c r="F24" s="8">
        <v>64</v>
      </c>
      <c r="G24" s="8">
        <v>905</v>
      </c>
      <c r="H24" s="8">
        <v>56</v>
      </c>
      <c r="I24" s="8">
        <v>122</v>
      </c>
      <c r="J24" s="8">
        <v>52</v>
      </c>
      <c r="K24" s="8">
        <v>238</v>
      </c>
      <c r="L24" s="8">
        <v>23</v>
      </c>
      <c r="M24" s="8">
        <v>491</v>
      </c>
      <c r="N24" s="8">
        <v>1396</v>
      </c>
    </row>
    <row r="25" spans="1:14" x14ac:dyDescent="0.25">
      <c r="A25" s="7" t="s">
        <v>54</v>
      </c>
      <c r="B25" s="8">
        <v>9</v>
      </c>
      <c r="C25" s="8">
        <v>30</v>
      </c>
      <c r="D25" s="8">
        <v>11</v>
      </c>
      <c r="E25" s="8">
        <v>48</v>
      </c>
      <c r="F25" s="8">
        <v>5</v>
      </c>
      <c r="G25" s="8">
        <v>103</v>
      </c>
      <c r="H25" s="8">
        <v>31</v>
      </c>
      <c r="I25" s="8">
        <v>48</v>
      </c>
      <c r="J25" s="8">
        <v>24</v>
      </c>
      <c r="K25" s="8">
        <v>77</v>
      </c>
      <c r="L25" s="8">
        <v>22</v>
      </c>
      <c r="M25" s="8">
        <v>202</v>
      </c>
      <c r="N25" s="8">
        <v>305</v>
      </c>
    </row>
    <row r="26" spans="1:14" x14ac:dyDescent="0.25">
      <c r="A26" s="7" t="s">
        <v>2134</v>
      </c>
      <c r="B26" s="8">
        <v>11</v>
      </c>
      <c r="C26" s="8">
        <v>7</v>
      </c>
      <c r="D26" s="8">
        <v>4</v>
      </c>
      <c r="E26" s="8">
        <v>17</v>
      </c>
      <c r="F26" s="8">
        <v>3</v>
      </c>
      <c r="G26" s="8">
        <v>42</v>
      </c>
      <c r="H26" s="8">
        <v>6</v>
      </c>
      <c r="I26" s="8">
        <v>10</v>
      </c>
      <c r="J26" s="8">
        <v>3</v>
      </c>
      <c r="K26" s="8">
        <v>22</v>
      </c>
      <c r="L26" s="8">
        <v>5</v>
      </c>
      <c r="M26" s="8">
        <v>46</v>
      </c>
      <c r="N26" s="8">
        <v>88</v>
      </c>
    </row>
    <row r="27" spans="1:14" x14ac:dyDescent="0.25">
      <c r="A27" s="7" t="s">
        <v>8837</v>
      </c>
      <c r="B27" s="8">
        <v>171</v>
      </c>
      <c r="C27" s="8">
        <v>348</v>
      </c>
      <c r="D27" s="8">
        <v>154</v>
      </c>
      <c r="E27" s="8">
        <v>615</v>
      </c>
      <c r="F27" s="8">
        <v>99</v>
      </c>
      <c r="G27" s="8">
        <v>1387</v>
      </c>
      <c r="H27" s="8">
        <v>145</v>
      </c>
      <c r="I27" s="8">
        <v>277</v>
      </c>
      <c r="J27" s="8">
        <v>124</v>
      </c>
      <c r="K27" s="8">
        <v>487</v>
      </c>
      <c r="L27" s="8">
        <v>83</v>
      </c>
      <c r="M27" s="8">
        <v>1116</v>
      </c>
      <c r="N27" s="8">
        <v>2503</v>
      </c>
    </row>
    <row r="30" spans="1:14" x14ac:dyDescent="0.25">
      <c r="C30" t="s">
        <v>8832</v>
      </c>
      <c r="E30" s="9">
        <f>GETPIVOTDATA("Attrition ",$A$3)/GETPIVOTDATA("Active Employee",$A$16)</f>
        <v>0.19856172592888532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A58B-BC2C-48AB-976F-C9237E3DF17E}">
  <dimension ref="A1:AJ3001"/>
  <sheetViews>
    <sheetView workbookViewId="0"/>
  </sheetViews>
  <sheetFormatPr defaultRowHeight="15" x14ac:dyDescent="0.25"/>
  <cols>
    <col min="1" max="1" width="6.7109375" bestFit="1" customWidth="1"/>
    <col min="2" max="2" width="12.5703125" bestFit="1" customWidth="1"/>
    <col min="3" max="3" width="16.28515625" bestFit="1" customWidth="1"/>
    <col min="4" max="5" width="10" bestFit="1" customWidth="1"/>
    <col min="6" max="6" width="15.5703125" bestFit="1" customWidth="1"/>
    <col min="7" max="7" width="14" bestFit="1" customWidth="1"/>
    <col min="8" max="8" width="28" bestFit="1" customWidth="1"/>
    <col min="9" max="9" width="26.42578125" bestFit="1" customWidth="1"/>
    <col min="10" max="10" width="37.42578125" bestFit="1" customWidth="1"/>
    <col min="11" max="11" width="15" bestFit="1" customWidth="1"/>
    <col min="12" max="12" width="15.140625" bestFit="1" customWidth="1"/>
    <col min="13" max="13" width="8.42578125" bestFit="1" customWidth="1"/>
    <col min="14" max="14" width="13.5703125" bestFit="1" customWidth="1"/>
    <col min="15" max="15" width="26.140625" bestFit="1" customWidth="1"/>
    <col min="16" max="16" width="22.42578125" bestFit="1" customWidth="1"/>
    <col min="17" max="17" width="18.85546875" bestFit="1" customWidth="1"/>
    <col min="18" max="18" width="19.5703125" bestFit="1" customWidth="1"/>
    <col min="19" max="19" width="24.42578125" bestFit="1" customWidth="1"/>
    <col min="20" max="20" width="10.42578125" bestFit="1" customWidth="1"/>
    <col min="21" max="21" width="4.140625" bestFit="1" customWidth="1"/>
    <col min="22" max="22" width="20.140625" bestFit="1" customWidth="1"/>
    <col min="23" max="23" width="20.28515625" bestFit="1" customWidth="1"/>
    <col min="24" max="24" width="22.28515625" bestFit="1" customWidth="1"/>
    <col min="25" max="25" width="11.7109375" bestFit="1" customWidth="1"/>
    <col min="26" max="26" width="18.85546875" bestFit="1" customWidth="1"/>
    <col min="27" max="27" width="22.7109375" bestFit="1" customWidth="1"/>
    <col min="28" max="28" width="12.5703125" bestFit="1" customWidth="1"/>
    <col min="32" max="32" width="27.28515625" bestFit="1" customWidth="1"/>
    <col min="33" max="33" width="12" bestFit="1" customWidth="1"/>
    <col min="34" max="34" width="17.85546875" bestFit="1" customWidth="1"/>
    <col min="35" max="35" width="16.5703125" bestFit="1" customWidth="1"/>
    <col min="36" max="36" width="24.85546875" bestFit="1" customWidth="1"/>
  </cols>
  <sheetData>
    <row r="1" spans="1:36" x14ac:dyDescent="0.25">
      <c r="A1" s="5" t="s">
        <v>0</v>
      </c>
      <c r="B1" s="5" t="s">
        <v>1</v>
      </c>
      <c r="C1" s="5" t="s">
        <v>2</v>
      </c>
      <c r="D1" s="5" t="s">
        <v>3</v>
      </c>
      <c r="E1" s="5" t="s">
        <v>4</v>
      </c>
      <c r="F1" s="5" t="s">
        <v>8825</v>
      </c>
      <c r="G1" s="5" t="s">
        <v>8826</v>
      </c>
      <c r="H1" s="5" t="s">
        <v>5</v>
      </c>
      <c r="I1" s="5" t="s">
        <v>6</v>
      </c>
      <c r="J1" s="5" t="s">
        <v>7</v>
      </c>
      <c r="K1" s="5" t="s">
        <v>8</v>
      </c>
      <c r="L1" s="5" t="s">
        <v>8824</v>
      </c>
      <c r="M1" s="5" t="s">
        <v>8835</v>
      </c>
      <c r="N1" s="5" t="s">
        <v>9</v>
      </c>
      <c r="O1" s="5" t="s">
        <v>10</v>
      </c>
      <c r="P1" s="5" t="s">
        <v>11</v>
      </c>
      <c r="Q1" s="5" t="s">
        <v>8834</v>
      </c>
      <c r="R1" s="5" t="s">
        <v>12</v>
      </c>
      <c r="S1" s="5" t="s">
        <v>13</v>
      </c>
      <c r="T1" s="5" t="s">
        <v>14</v>
      </c>
      <c r="U1" s="5" t="s">
        <v>8827</v>
      </c>
      <c r="V1" s="5" t="s">
        <v>15</v>
      </c>
      <c r="W1" s="5" t="s">
        <v>16</v>
      </c>
      <c r="X1" s="5" t="s">
        <v>17</v>
      </c>
      <c r="Y1" s="5" t="s">
        <v>18</v>
      </c>
      <c r="Z1" s="5" t="s">
        <v>19</v>
      </c>
      <c r="AA1" s="5" t="s">
        <v>20</v>
      </c>
      <c r="AB1" s="5" t="s">
        <v>21</v>
      </c>
    </row>
    <row r="2" spans="1:36" x14ac:dyDescent="0.25">
      <c r="A2">
        <v>3427</v>
      </c>
      <c r="B2" t="s">
        <v>22</v>
      </c>
      <c r="C2" t="s">
        <v>23</v>
      </c>
      <c r="D2" s="1">
        <v>43728</v>
      </c>
      <c r="F2">
        <f ca="1">DATEDIF($D2,IF($E2=$E$2,TODAY(),$E2),"m")</f>
        <v>72</v>
      </c>
      <c r="G2" t="str">
        <f ca="1">IF(F2&lt;6,"&lt;6 months",IF(F2&lt;12,"6-12 months",IF(F2&lt;24,"1-2 years",IF(F2&lt;60,"2-5 years","&gt;5 years"))))</f>
        <v>&gt;5 years</v>
      </c>
      <c r="H2" t="s">
        <v>24</v>
      </c>
      <c r="I2" t="s">
        <v>25</v>
      </c>
      <c r="J2" t="s">
        <v>26</v>
      </c>
      <c r="K2" t="s">
        <v>27</v>
      </c>
      <c r="L2">
        <f>IF($K2=$K$2,1,0)</f>
        <v>1</v>
      </c>
      <c r="M2">
        <f>IF($K2=$K$2,0,1)</f>
        <v>0</v>
      </c>
      <c r="N2" t="s">
        <v>28</v>
      </c>
      <c r="O2" t="s">
        <v>29</v>
      </c>
      <c r="Q2" t="str">
        <f>IF(OR($P2=$AF$14,$P2=$AF$16,$P2=$AF$19,$P2=$AF$20,$P2=$AF$21,$P2=$AF$23),"VOLUNTARY",IF(OR($P2=$AF$17,$P2=$AF$18,$P2=$AF$22,$P2=$AF$15),"INVOLUNTARY","ACTIVE"))</f>
        <v>ACTIVE</v>
      </c>
      <c r="R2" t="s">
        <v>30</v>
      </c>
      <c r="S2" t="s">
        <v>31</v>
      </c>
      <c r="T2" s="2">
        <v>35006</v>
      </c>
      <c r="U2" s="3">
        <f ca="1">DATEDIF($T2,TODAY(),"y")</f>
        <v>29</v>
      </c>
      <c r="V2" t="s">
        <v>32</v>
      </c>
      <c r="W2" t="s">
        <v>33</v>
      </c>
      <c r="X2" t="s">
        <v>34</v>
      </c>
      <c r="Y2" t="s">
        <v>35</v>
      </c>
      <c r="Z2" t="s">
        <v>36</v>
      </c>
      <c r="AA2">
        <v>4</v>
      </c>
      <c r="AB2" s="4">
        <v>153061.20000000001</v>
      </c>
    </row>
    <row r="3" spans="1:36" x14ac:dyDescent="0.25">
      <c r="A3">
        <v>3428</v>
      </c>
      <c r="B3" t="s">
        <v>37</v>
      </c>
      <c r="C3" t="s">
        <v>38</v>
      </c>
      <c r="D3" s="1">
        <v>44968</v>
      </c>
      <c r="F3">
        <f t="shared" ref="F3:F66" ca="1" si="0">DATEDIF($D3,IF($E3=$E$2,TODAY(),$E3),"m")</f>
        <v>31</v>
      </c>
      <c r="G3" t="str">
        <f t="shared" ref="G3:G66" ca="1" si="1">IF(F3&lt;6,"&lt;6 months",IF(F3&lt;12,"6-12 months",IF(F3&lt;24,"1-2 years",IF(F3&lt;60,"2-5 years","&gt;5 years"))))</f>
        <v>2-5 years</v>
      </c>
      <c r="H3" t="s">
        <v>24</v>
      </c>
      <c r="I3" t="s">
        <v>39</v>
      </c>
      <c r="J3" t="s">
        <v>40</v>
      </c>
      <c r="K3" t="s">
        <v>27</v>
      </c>
      <c r="L3">
        <f t="shared" ref="L3:L66" si="2">IF($K3=$K$2,1,0)</f>
        <v>1</v>
      </c>
      <c r="M3">
        <f t="shared" ref="M3:M66" si="3">IF($K3=$K$2,0,1)</f>
        <v>0</v>
      </c>
      <c r="N3" t="s">
        <v>28</v>
      </c>
      <c r="O3" t="s">
        <v>41</v>
      </c>
      <c r="Q3" t="str">
        <f t="shared" ref="Q3:Q66" si="4">IF(OR($P3=$AF$14,$P3=$AF$16,$P3=$AF$19,$P3=$AF$20,$P3=$AF$21,$P3=$AF$23),"VOLUNTARY",IF(OR($P3=$AF$17,$P3=$AF$18,$P3=$AF$22,$P3=$AF$15),"INVOLUNTARY","ACTIVE"))</f>
        <v>ACTIVE</v>
      </c>
      <c r="R3" t="s">
        <v>42</v>
      </c>
      <c r="S3" t="s">
        <v>43</v>
      </c>
      <c r="T3" s="2">
        <v>34026</v>
      </c>
      <c r="U3" s="3">
        <f t="shared" ref="U3:U66" ca="1" si="5">DATEDIF($T3,TODAY(),"y")</f>
        <v>32</v>
      </c>
      <c r="V3" t="s">
        <v>44</v>
      </c>
      <c r="W3" t="s">
        <v>45</v>
      </c>
      <c r="X3" t="s">
        <v>46</v>
      </c>
      <c r="Y3" t="s">
        <v>47</v>
      </c>
      <c r="Z3" t="s">
        <v>36</v>
      </c>
      <c r="AA3">
        <v>3</v>
      </c>
      <c r="AB3" s="4">
        <v>254220</v>
      </c>
    </row>
    <row r="4" spans="1:36" x14ac:dyDescent="0.25">
      <c r="A4">
        <v>3429</v>
      </c>
      <c r="B4" t="s">
        <v>48</v>
      </c>
      <c r="C4" t="s">
        <v>49</v>
      </c>
      <c r="D4" s="1">
        <v>43444</v>
      </c>
      <c r="F4">
        <f t="shared" ca="1" si="0"/>
        <v>81</v>
      </c>
      <c r="G4" t="str">
        <f t="shared" ca="1" si="1"/>
        <v>&gt;5 years</v>
      </c>
      <c r="H4" t="s">
        <v>50</v>
      </c>
      <c r="I4" t="s">
        <v>51</v>
      </c>
      <c r="J4" t="s">
        <v>52</v>
      </c>
      <c r="K4" t="s">
        <v>27</v>
      </c>
      <c r="L4">
        <f t="shared" si="2"/>
        <v>1</v>
      </c>
      <c r="M4">
        <f t="shared" si="3"/>
        <v>0</v>
      </c>
      <c r="N4" t="s">
        <v>53</v>
      </c>
      <c r="O4" t="s">
        <v>41</v>
      </c>
      <c r="Q4" t="str">
        <f t="shared" si="4"/>
        <v>ACTIVE</v>
      </c>
      <c r="R4" t="s">
        <v>54</v>
      </c>
      <c r="S4" t="s">
        <v>55</v>
      </c>
      <c r="T4" s="2">
        <v>34310</v>
      </c>
      <c r="U4" s="3">
        <f t="shared" ca="1" si="5"/>
        <v>31</v>
      </c>
      <c r="V4" t="s">
        <v>44</v>
      </c>
      <c r="W4" t="s">
        <v>45</v>
      </c>
      <c r="X4" t="s">
        <v>56</v>
      </c>
      <c r="Y4" t="s">
        <v>47</v>
      </c>
      <c r="Z4" t="s">
        <v>36</v>
      </c>
      <c r="AA4">
        <v>4</v>
      </c>
      <c r="AB4" s="4">
        <v>153036</v>
      </c>
    </row>
    <row r="5" spans="1:36" x14ac:dyDescent="0.25">
      <c r="A5">
        <v>3430</v>
      </c>
      <c r="B5" t="s">
        <v>57</v>
      </c>
      <c r="C5" t="s">
        <v>58</v>
      </c>
      <c r="D5" s="1">
        <v>44368</v>
      </c>
      <c r="F5">
        <f t="shared" ca="1" si="0"/>
        <v>51</v>
      </c>
      <c r="G5" t="str">
        <f t="shared" ca="1" si="1"/>
        <v>2-5 years</v>
      </c>
      <c r="H5" t="s">
        <v>50</v>
      </c>
      <c r="I5" t="s">
        <v>59</v>
      </c>
      <c r="J5" t="s">
        <v>60</v>
      </c>
      <c r="K5" t="s">
        <v>27</v>
      </c>
      <c r="L5">
        <f t="shared" si="2"/>
        <v>1</v>
      </c>
      <c r="M5">
        <f t="shared" si="3"/>
        <v>0</v>
      </c>
      <c r="N5" t="s">
        <v>28</v>
      </c>
      <c r="O5" t="s">
        <v>53</v>
      </c>
      <c r="Q5" t="str">
        <f t="shared" si="4"/>
        <v>ACTIVE</v>
      </c>
      <c r="R5" t="s">
        <v>30</v>
      </c>
      <c r="S5" t="s">
        <v>31</v>
      </c>
      <c r="T5" s="2">
        <v>31129</v>
      </c>
      <c r="U5" s="3">
        <f t="shared" ca="1" si="5"/>
        <v>40</v>
      </c>
      <c r="V5" t="s">
        <v>61</v>
      </c>
      <c r="W5" t="s">
        <v>62</v>
      </c>
      <c r="X5" t="s">
        <v>63</v>
      </c>
      <c r="Y5" t="s">
        <v>47</v>
      </c>
      <c r="Z5" t="s">
        <v>36</v>
      </c>
      <c r="AA5">
        <v>2</v>
      </c>
      <c r="AB5" s="4">
        <v>283584</v>
      </c>
      <c r="AF5" t="s">
        <v>8828</v>
      </c>
      <c r="AG5">
        <f>COUNT(EmpID)</f>
        <v>3000</v>
      </c>
      <c r="AI5" t="s">
        <v>8833</v>
      </c>
      <c r="AJ5" t="e">
        <f>COUNTIF(Active_Employee,#REF!)</f>
        <v>#REF!</v>
      </c>
    </row>
    <row r="6" spans="1:36" x14ac:dyDescent="0.25">
      <c r="A6">
        <v>3431</v>
      </c>
      <c r="B6" t="s">
        <v>64</v>
      </c>
      <c r="C6" t="s">
        <v>65</v>
      </c>
      <c r="D6" s="1">
        <v>43645</v>
      </c>
      <c r="F6">
        <f t="shared" ca="1" si="0"/>
        <v>75</v>
      </c>
      <c r="G6" t="str">
        <f t="shared" ca="1" si="1"/>
        <v>&gt;5 years</v>
      </c>
      <c r="H6" t="s">
        <v>50</v>
      </c>
      <c r="I6" t="s">
        <v>66</v>
      </c>
      <c r="J6" t="s">
        <v>67</v>
      </c>
      <c r="K6" t="s">
        <v>27</v>
      </c>
      <c r="L6">
        <f t="shared" si="2"/>
        <v>1</v>
      </c>
      <c r="M6">
        <f t="shared" si="3"/>
        <v>0</v>
      </c>
      <c r="N6" t="s">
        <v>28</v>
      </c>
      <c r="O6" t="s">
        <v>29</v>
      </c>
      <c r="Q6" t="str">
        <f t="shared" si="4"/>
        <v>ACTIVE</v>
      </c>
      <c r="R6" t="s">
        <v>54</v>
      </c>
      <c r="S6" t="s">
        <v>68</v>
      </c>
      <c r="T6" s="2">
        <v>31665</v>
      </c>
      <c r="U6" s="3">
        <f t="shared" ca="1" si="5"/>
        <v>39</v>
      </c>
      <c r="V6" t="s">
        <v>61</v>
      </c>
      <c r="W6" t="s">
        <v>62</v>
      </c>
      <c r="X6" t="s">
        <v>69</v>
      </c>
      <c r="Y6" t="s">
        <v>35</v>
      </c>
      <c r="Z6" t="s">
        <v>36</v>
      </c>
      <c r="AA6">
        <v>3</v>
      </c>
      <c r="AB6" s="4">
        <v>180909.36</v>
      </c>
      <c r="AF6" t="s">
        <v>8831</v>
      </c>
      <c r="AG6" t="e">
        <f>COUNTIF(Attrition,#REF!)</f>
        <v>#REF!</v>
      </c>
    </row>
    <row r="7" spans="1:36" x14ac:dyDescent="0.25">
      <c r="A7">
        <v>3432</v>
      </c>
      <c r="B7" t="s">
        <v>70</v>
      </c>
      <c r="C7" t="s">
        <v>71</v>
      </c>
      <c r="D7" s="1">
        <v>43847</v>
      </c>
      <c r="F7">
        <f t="shared" ca="1" si="0"/>
        <v>68</v>
      </c>
      <c r="G7" t="str">
        <f t="shared" ca="1" si="1"/>
        <v>&gt;5 years</v>
      </c>
      <c r="H7" t="s">
        <v>50</v>
      </c>
      <c r="I7" t="s">
        <v>72</v>
      </c>
      <c r="J7" t="s">
        <v>73</v>
      </c>
      <c r="K7" t="s">
        <v>27</v>
      </c>
      <c r="L7">
        <f t="shared" si="2"/>
        <v>1</v>
      </c>
      <c r="M7">
        <f t="shared" si="3"/>
        <v>0</v>
      </c>
      <c r="N7" t="s">
        <v>28</v>
      </c>
      <c r="O7" t="s">
        <v>53</v>
      </c>
      <c r="Q7" t="str">
        <f t="shared" si="4"/>
        <v>ACTIVE</v>
      </c>
      <c r="R7" t="s">
        <v>54</v>
      </c>
      <c r="S7" t="s">
        <v>74</v>
      </c>
      <c r="T7" s="2">
        <v>32491</v>
      </c>
      <c r="U7" s="3">
        <f t="shared" ca="1" si="5"/>
        <v>36</v>
      </c>
      <c r="V7" t="s">
        <v>61</v>
      </c>
      <c r="W7" t="s">
        <v>62</v>
      </c>
      <c r="X7" t="s">
        <v>75</v>
      </c>
      <c r="Y7" t="s">
        <v>47</v>
      </c>
      <c r="Z7" t="s">
        <v>36</v>
      </c>
      <c r="AA7">
        <v>3</v>
      </c>
      <c r="AB7" s="4">
        <v>144312</v>
      </c>
      <c r="AF7" t="s">
        <v>8829</v>
      </c>
      <c r="AG7" t="e">
        <f>SUMIF(Active_Employee,#REF!,Salary)</f>
        <v>#REF!</v>
      </c>
    </row>
    <row r="8" spans="1:36" x14ac:dyDescent="0.25">
      <c r="A8">
        <v>3433</v>
      </c>
      <c r="B8" t="s">
        <v>76</v>
      </c>
      <c r="C8" t="s">
        <v>77</v>
      </c>
      <c r="D8" s="1">
        <v>44657</v>
      </c>
      <c r="E8" s="1">
        <v>45110</v>
      </c>
      <c r="F8">
        <f t="shared" ca="1" si="0"/>
        <v>14</v>
      </c>
      <c r="G8" t="str">
        <f t="shared" ca="1" si="1"/>
        <v>1-2 years</v>
      </c>
      <c r="H8" t="s">
        <v>50</v>
      </c>
      <c r="I8" t="s">
        <v>78</v>
      </c>
      <c r="J8" t="s">
        <v>79</v>
      </c>
      <c r="K8" t="s">
        <v>27</v>
      </c>
      <c r="L8">
        <f t="shared" si="2"/>
        <v>1</v>
      </c>
      <c r="M8">
        <f t="shared" si="3"/>
        <v>0</v>
      </c>
      <c r="N8" t="s">
        <v>53</v>
      </c>
      <c r="O8" t="s">
        <v>29</v>
      </c>
      <c r="Q8" t="str">
        <f t="shared" si="4"/>
        <v>ACTIVE</v>
      </c>
      <c r="R8" t="s">
        <v>54</v>
      </c>
      <c r="S8" t="s">
        <v>80</v>
      </c>
      <c r="T8" s="2">
        <v>36680</v>
      </c>
      <c r="U8" s="3">
        <f t="shared" ca="1" si="5"/>
        <v>25</v>
      </c>
      <c r="V8" t="s">
        <v>61</v>
      </c>
      <c r="W8" t="s">
        <v>62</v>
      </c>
      <c r="X8" t="s">
        <v>81</v>
      </c>
      <c r="Y8" t="s">
        <v>35</v>
      </c>
      <c r="Z8" t="s">
        <v>82</v>
      </c>
      <c r="AA8">
        <v>4</v>
      </c>
      <c r="AB8" s="4">
        <v>147143.4</v>
      </c>
      <c r="AF8" t="s">
        <v>8830</v>
      </c>
      <c r="AG8" t="e">
        <f>AG7/AJ5</f>
        <v>#REF!</v>
      </c>
    </row>
    <row r="9" spans="1:36" x14ac:dyDescent="0.25">
      <c r="A9">
        <v>3434</v>
      </c>
      <c r="B9" t="s">
        <v>83</v>
      </c>
      <c r="C9" t="s">
        <v>84</v>
      </c>
      <c r="D9" s="1">
        <v>44141</v>
      </c>
      <c r="E9" s="1">
        <v>44955</v>
      </c>
      <c r="F9">
        <f t="shared" ca="1" si="0"/>
        <v>26</v>
      </c>
      <c r="G9" t="str">
        <f t="shared" ca="1" si="1"/>
        <v>2-5 years</v>
      </c>
      <c r="H9" t="s">
        <v>50</v>
      </c>
      <c r="I9" t="s">
        <v>85</v>
      </c>
      <c r="J9" t="s">
        <v>86</v>
      </c>
      <c r="K9" t="s">
        <v>27</v>
      </c>
      <c r="L9">
        <f t="shared" si="2"/>
        <v>1</v>
      </c>
      <c r="M9">
        <f t="shared" si="3"/>
        <v>0</v>
      </c>
      <c r="N9" t="s">
        <v>28</v>
      </c>
      <c r="O9" t="s">
        <v>53</v>
      </c>
      <c r="Q9" t="str">
        <f t="shared" si="4"/>
        <v>ACTIVE</v>
      </c>
      <c r="R9" t="s">
        <v>54</v>
      </c>
      <c r="S9" t="s">
        <v>87</v>
      </c>
      <c r="T9" s="2">
        <v>35766</v>
      </c>
      <c r="U9" s="3">
        <f t="shared" ca="1" si="5"/>
        <v>27</v>
      </c>
      <c r="V9" t="s">
        <v>61</v>
      </c>
      <c r="W9" t="s">
        <v>88</v>
      </c>
      <c r="X9" t="s">
        <v>89</v>
      </c>
      <c r="Y9" t="s">
        <v>35</v>
      </c>
      <c r="Z9" t="s">
        <v>36</v>
      </c>
      <c r="AA9">
        <v>2</v>
      </c>
      <c r="AB9" s="4">
        <v>149964</v>
      </c>
      <c r="AF9" t="s">
        <v>8832</v>
      </c>
      <c r="AG9" t="e">
        <f>AG6/AG5</f>
        <v>#REF!</v>
      </c>
    </row>
    <row r="10" spans="1:36" x14ac:dyDescent="0.25">
      <c r="A10">
        <v>3435</v>
      </c>
      <c r="B10" t="s">
        <v>90</v>
      </c>
      <c r="C10" t="s">
        <v>91</v>
      </c>
      <c r="D10" s="1">
        <v>43330</v>
      </c>
      <c r="F10">
        <f t="shared" ca="1" si="0"/>
        <v>85</v>
      </c>
      <c r="G10" t="str">
        <f t="shared" ca="1" si="1"/>
        <v>&gt;5 years</v>
      </c>
      <c r="H10" t="s">
        <v>50</v>
      </c>
      <c r="I10" t="s">
        <v>92</v>
      </c>
      <c r="J10" t="s">
        <v>93</v>
      </c>
      <c r="K10" t="s">
        <v>27</v>
      </c>
      <c r="L10">
        <f t="shared" si="2"/>
        <v>1</v>
      </c>
      <c r="M10">
        <f t="shared" si="3"/>
        <v>0</v>
      </c>
      <c r="N10" t="s">
        <v>28</v>
      </c>
      <c r="O10" t="s">
        <v>41</v>
      </c>
      <c r="Q10" t="str">
        <f t="shared" si="4"/>
        <v>ACTIVE</v>
      </c>
      <c r="R10" t="s">
        <v>54</v>
      </c>
      <c r="S10" t="s">
        <v>94</v>
      </c>
      <c r="T10" s="2">
        <v>31025</v>
      </c>
      <c r="U10" s="3">
        <f t="shared" ca="1" si="5"/>
        <v>40</v>
      </c>
      <c r="V10" t="s">
        <v>61</v>
      </c>
      <c r="W10" t="s">
        <v>88</v>
      </c>
      <c r="X10" t="s">
        <v>95</v>
      </c>
      <c r="Y10" t="s">
        <v>47</v>
      </c>
      <c r="Z10" t="s">
        <v>82</v>
      </c>
      <c r="AA10">
        <v>3</v>
      </c>
      <c r="AB10" s="4">
        <v>253548</v>
      </c>
    </row>
    <row r="11" spans="1:36" x14ac:dyDescent="0.25">
      <c r="A11">
        <v>3436</v>
      </c>
      <c r="B11" t="s">
        <v>96</v>
      </c>
      <c r="C11" t="s">
        <v>97</v>
      </c>
      <c r="D11" s="1">
        <v>44582</v>
      </c>
      <c r="E11" s="1">
        <v>45106</v>
      </c>
      <c r="F11">
        <f t="shared" ca="1" si="0"/>
        <v>17</v>
      </c>
      <c r="G11" t="str">
        <f t="shared" ca="1" si="1"/>
        <v>1-2 years</v>
      </c>
      <c r="H11" t="s">
        <v>50</v>
      </c>
      <c r="I11" t="s">
        <v>98</v>
      </c>
      <c r="J11" t="s">
        <v>99</v>
      </c>
      <c r="K11" t="s">
        <v>27</v>
      </c>
      <c r="L11">
        <f t="shared" si="2"/>
        <v>1</v>
      </c>
      <c r="M11">
        <f t="shared" si="3"/>
        <v>0</v>
      </c>
      <c r="N11" t="s">
        <v>41</v>
      </c>
      <c r="O11" t="s">
        <v>29</v>
      </c>
      <c r="Q11" t="str">
        <f t="shared" si="4"/>
        <v>ACTIVE</v>
      </c>
      <c r="R11" t="s">
        <v>54</v>
      </c>
      <c r="S11" t="s">
        <v>87</v>
      </c>
      <c r="T11" s="2">
        <v>31222</v>
      </c>
      <c r="U11" s="3">
        <f t="shared" ca="1" si="5"/>
        <v>40</v>
      </c>
      <c r="V11" t="s">
        <v>100</v>
      </c>
      <c r="W11" t="s">
        <v>101</v>
      </c>
      <c r="X11" t="s">
        <v>89</v>
      </c>
      <c r="Y11" t="s">
        <v>47</v>
      </c>
      <c r="Z11" t="s">
        <v>36</v>
      </c>
      <c r="AA11">
        <v>5</v>
      </c>
      <c r="AB11" s="4">
        <v>1340280</v>
      </c>
    </row>
    <row r="12" spans="1:36" x14ac:dyDescent="0.25">
      <c r="A12">
        <v>3437</v>
      </c>
      <c r="B12" t="s">
        <v>102</v>
      </c>
      <c r="C12" t="s">
        <v>103</v>
      </c>
      <c r="D12" s="1">
        <v>45142</v>
      </c>
      <c r="F12">
        <f t="shared" ca="1" si="0"/>
        <v>26</v>
      </c>
      <c r="G12" t="str">
        <f t="shared" ca="1" si="1"/>
        <v>2-5 years</v>
      </c>
      <c r="H12" t="s">
        <v>50</v>
      </c>
      <c r="I12" t="s">
        <v>104</v>
      </c>
      <c r="J12" t="s">
        <v>105</v>
      </c>
      <c r="K12" t="s">
        <v>27</v>
      </c>
      <c r="L12">
        <f t="shared" si="2"/>
        <v>1</v>
      </c>
      <c r="M12">
        <f t="shared" si="3"/>
        <v>0</v>
      </c>
      <c r="N12" t="s">
        <v>28</v>
      </c>
      <c r="O12" t="s">
        <v>29</v>
      </c>
      <c r="Q12" t="str">
        <f t="shared" si="4"/>
        <v>ACTIVE</v>
      </c>
      <c r="R12" t="s">
        <v>106</v>
      </c>
      <c r="S12" t="s">
        <v>74</v>
      </c>
      <c r="T12" s="2">
        <v>25105</v>
      </c>
      <c r="U12" s="3">
        <f t="shared" ca="1" si="5"/>
        <v>57</v>
      </c>
      <c r="V12" t="s">
        <v>61</v>
      </c>
      <c r="W12" t="s">
        <v>62</v>
      </c>
      <c r="X12" t="s">
        <v>81</v>
      </c>
      <c r="Y12" t="s">
        <v>35</v>
      </c>
      <c r="Z12" t="s">
        <v>36</v>
      </c>
      <c r="AA12">
        <v>5</v>
      </c>
      <c r="AB12" s="4">
        <v>380688</v>
      </c>
    </row>
    <row r="13" spans="1:36" x14ac:dyDescent="0.25">
      <c r="A13">
        <v>3438</v>
      </c>
      <c r="B13" t="s">
        <v>107</v>
      </c>
      <c r="C13" t="s">
        <v>108</v>
      </c>
      <c r="D13" s="1">
        <v>43322</v>
      </c>
      <c r="E13" s="1">
        <v>43773</v>
      </c>
      <c r="F13">
        <f t="shared" ca="1" si="0"/>
        <v>14</v>
      </c>
      <c r="G13" t="str">
        <f t="shared" ca="1" si="1"/>
        <v>1-2 years</v>
      </c>
      <c r="H13" t="s">
        <v>50</v>
      </c>
      <c r="I13" t="s">
        <v>109</v>
      </c>
      <c r="J13" t="s">
        <v>110</v>
      </c>
      <c r="K13" t="s">
        <v>27</v>
      </c>
      <c r="L13">
        <f t="shared" si="2"/>
        <v>1</v>
      </c>
      <c r="M13">
        <f t="shared" si="3"/>
        <v>0</v>
      </c>
      <c r="N13" t="s">
        <v>53</v>
      </c>
      <c r="O13" t="s">
        <v>29</v>
      </c>
      <c r="Q13" t="str">
        <f t="shared" si="4"/>
        <v>ACTIVE</v>
      </c>
      <c r="R13" t="s">
        <v>54</v>
      </c>
      <c r="S13" t="s">
        <v>68</v>
      </c>
      <c r="T13" s="2">
        <v>28668</v>
      </c>
      <c r="U13" s="3">
        <f t="shared" ca="1" si="5"/>
        <v>47</v>
      </c>
      <c r="V13" t="s">
        <v>61</v>
      </c>
      <c r="W13" t="s">
        <v>62</v>
      </c>
      <c r="X13" t="s">
        <v>81</v>
      </c>
      <c r="Y13" t="s">
        <v>35</v>
      </c>
      <c r="Z13" t="s">
        <v>36</v>
      </c>
      <c r="AA13">
        <v>3</v>
      </c>
      <c r="AB13" s="4">
        <v>250944</v>
      </c>
      <c r="AF13" cm="1">
        <f t="array" ref="AF13:AF23">_xlfn.UNIQUE(TerminationDescription)</f>
        <v>0</v>
      </c>
    </row>
    <row r="14" spans="1:36" x14ac:dyDescent="0.25">
      <c r="A14">
        <v>3439</v>
      </c>
      <c r="B14" t="s">
        <v>111</v>
      </c>
      <c r="C14" t="s">
        <v>112</v>
      </c>
      <c r="D14" s="1">
        <v>44706</v>
      </c>
      <c r="E14" s="1">
        <v>44892</v>
      </c>
      <c r="F14">
        <f t="shared" ca="1" si="0"/>
        <v>6</v>
      </c>
      <c r="G14" t="str">
        <f t="shared" ca="1" si="1"/>
        <v>6-12 months</v>
      </c>
      <c r="H14" t="s">
        <v>50</v>
      </c>
      <c r="I14" t="s">
        <v>113</v>
      </c>
      <c r="J14" t="s">
        <v>114</v>
      </c>
      <c r="K14" t="s">
        <v>27</v>
      </c>
      <c r="L14">
        <f t="shared" si="2"/>
        <v>1</v>
      </c>
      <c r="M14">
        <f t="shared" si="3"/>
        <v>0</v>
      </c>
      <c r="N14" t="s">
        <v>53</v>
      </c>
      <c r="O14" t="s">
        <v>29</v>
      </c>
      <c r="Q14" t="str">
        <f t="shared" si="4"/>
        <v>ACTIVE</v>
      </c>
      <c r="R14" t="s">
        <v>54</v>
      </c>
      <c r="S14" t="s">
        <v>115</v>
      </c>
      <c r="T14" s="2">
        <v>32431</v>
      </c>
      <c r="U14" s="3">
        <f t="shared" ca="1" si="5"/>
        <v>36</v>
      </c>
      <c r="V14" t="s">
        <v>61</v>
      </c>
      <c r="W14" t="s">
        <v>62</v>
      </c>
      <c r="X14" t="s">
        <v>116</v>
      </c>
      <c r="Y14" t="s">
        <v>47</v>
      </c>
      <c r="Z14" t="s">
        <v>36</v>
      </c>
      <c r="AA14">
        <v>3</v>
      </c>
      <c r="AB14" s="4">
        <v>96072</v>
      </c>
      <c r="AF14" t="str">
        <v>Career Opportunity</v>
      </c>
    </row>
    <row r="15" spans="1:36" x14ac:dyDescent="0.25">
      <c r="A15">
        <v>3440</v>
      </c>
      <c r="B15" t="s">
        <v>117</v>
      </c>
      <c r="C15" t="s">
        <v>118</v>
      </c>
      <c r="D15" s="1">
        <v>43804</v>
      </c>
      <c r="E15" s="1">
        <v>44974</v>
      </c>
      <c r="F15">
        <f t="shared" ca="1" si="0"/>
        <v>38</v>
      </c>
      <c r="G15" t="str">
        <f t="shared" ca="1" si="1"/>
        <v>2-5 years</v>
      </c>
      <c r="H15" t="s">
        <v>50</v>
      </c>
      <c r="I15" t="s">
        <v>119</v>
      </c>
      <c r="J15" t="s">
        <v>120</v>
      </c>
      <c r="K15" t="s">
        <v>27</v>
      </c>
      <c r="L15">
        <f t="shared" si="2"/>
        <v>1</v>
      </c>
      <c r="M15">
        <f t="shared" si="3"/>
        <v>0</v>
      </c>
      <c r="N15" t="s">
        <v>28</v>
      </c>
      <c r="O15" t="s">
        <v>53</v>
      </c>
      <c r="Q15" t="str">
        <f t="shared" si="4"/>
        <v>ACTIVE</v>
      </c>
      <c r="R15" t="s">
        <v>30</v>
      </c>
      <c r="S15" t="s">
        <v>31</v>
      </c>
      <c r="T15" s="2">
        <v>30295</v>
      </c>
      <c r="U15" s="3">
        <f t="shared" ca="1" si="5"/>
        <v>42</v>
      </c>
      <c r="V15" t="s">
        <v>61</v>
      </c>
      <c r="W15" t="s">
        <v>121</v>
      </c>
      <c r="X15" t="s">
        <v>122</v>
      </c>
      <c r="Y15" t="s">
        <v>35</v>
      </c>
      <c r="Z15" t="s">
        <v>36</v>
      </c>
      <c r="AA15">
        <v>3</v>
      </c>
      <c r="AB15" s="4">
        <v>368184</v>
      </c>
      <c r="AF15" t="str">
        <v>Others</v>
      </c>
    </row>
    <row r="16" spans="1:36" x14ac:dyDescent="0.25">
      <c r="A16">
        <v>3441</v>
      </c>
      <c r="B16" t="s">
        <v>123</v>
      </c>
      <c r="C16" t="s">
        <v>124</v>
      </c>
      <c r="D16" s="1">
        <v>43583</v>
      </c>
      <c r="F16">
        <f t="shared" ca="1" si="0"/>
        <v>77</v>
      </c>
      <c r="G16" t="str">
        <f t="shared" ca="1" si="1"/>
        <v>&gt;5 years</v>
      </c>
      <c r="H16" t="s">
        <v>50</v>
      </c>
      <c r="I16" t="s">
        <v>125</v>
      </c>
      <c r="J16" t="s">
        <v>126</v>
      </c>
      <c r="K16" t="s">
        <v>27</v>
      </c>
      <c r="L16">
        <f t="shared" si="2"/>
        <v>1</v>
      </c>
      <c r="M16">
        <f t="shared" si="3"/>
        <v>0</v>
      </c>
      <c r="N16" t="s">
        <v>41</v>
      </c>
      <c r="O16" t="s">
        <v>41</v>
      </c>
      <c r="Q16" t="str">
        <f t="shared" si="4"/>
        <v>ACTIVE</v>
      </c>
      <c r="R16" t="s">
        <v>54</v>
      </c>
      <c r="S16" t="s">
        <v>68</v>
      </c>
      <c r="T16" s="2">
        <v>35383</v>
      </c>
      <c r="U16" s="3">
        <f t="shared" ca="1" si="5"/>
        <v>28</v>
      </c>
      <c r="V16" t="s">
        <v>61</v>
      </c>
      <c r="W16" t="s">
        <v>127</v>
      </c>
      <c r="X16" t="s">
        <v>128</v>
      </c>
      <c r="Y16" t="s">
        <v>47</v>
      </c>
      <c r="Z16" t="s">
        <v>82</v>
      </c>
      <c r="AA16">
        <v>4</v>
      </c>
      <c r="AB16" s="4">
        <v>268944</v>
      </c>
      <c r="AF16" t="str">
        <v>End of Contract</v>
      </c>
    </row>
    <row r="17" spans="1:36" x14ac:dyDescent="0.25">
      <c r="A17">
        <v>3442</v>
      </c>
      <c r="B17" t="s">
        <v>129</v>
      </c>
      <c r="C17" t="s">
        <v>130</v>
      </c>
      <c r="D17" s="1">
        <v>43655</v>
      </c>
      <c r="E17" s="1">
        <v>44728</v>
      </c>
      <c r="F17">
        <f t="shared" ca="1" si="0"/>
        <v>35</v>
      </c>
      <c r="G17" t="str">
        <f t="shared" ca="1" si="1"/>
        <v>2-5 years</v>
      </c>
      <c r="H17" t="s">
        <v>50</v>
      </c>
      <c r="I17" t="s">
        <v>131</v>
      </c>
      <c r="J17" t="s">
        <v>132</v>
      </c>
      <c r="K17" t="s">
        <v>27</v>
      </c>
      <c r="L17">
        <f t="shared" si="2"/>
        <v>1</v>
      </c>
      <c r="M17">
        <f t="shared" si="3"/>
        <v>0</v>
      </c>
      <c r="N17" t="s">
        <v>53</v>
      </c>
      <c r="O17" t="s">
        <v>53</v>
      </c>
      <c r="Q17" t="str">
        <f t="shared" si="4"/>
        <v>ACTIVE</v>
      </c>
      <c r="R17" t="s">
        <v>106</v>
      </c>
      <c r="S17" t="s">
        <v>74</v>
      </c>
      <c r="T17" s="2">
        <v>35581</v>
      </c>
      <c r="U17" s="3">
        <f t="shared" ca="1" si="5"/>
        <v>28</v>
      </c>
      <c r="V17" t="s">
        <v>61</v>
      </c>
      <c r="W17" t="s">
        <v>127</v>
      </c>
      <c r="X17" t="s">
        <v>69</v>
      </c>
      <c r="Y17" t="s">
        <v>47</v>
      </c>
      <c r="Z17" t="s">
        <v>82</v>
      </c>
      <c r="AA17">
        <v>2</v>
      </c>
      <c r="AB17" s="4">
        <v>128448</v>
      </c>
      <c r="AF17" t="str">
        <v>Early release of contract</v>
      </c>
    </row>
    <row r="18" spans="1:36" x14ac:dyDescent="0.25">
      <c r="A18">
        <v>3443</v>
      </c>
      <c r="B18" t="s">
        <v>133</v>
      </c>
      <c r="C18" t="s">
        <v>134</v>
      </c>
      <c r="D18" s="1">
        <v>44291</v>
      </c>
      <c r="E18" s="1">
        <v>45058</v>
      </c>
      <c r="F18">
        <f t="shared" ca="1" si="0"/>
        <v>25</v>
      </c>
      <c r="G18" t="str">
        <f t="shared" ca="1" si="1"/>
        <v>2-5 years</v>
      </c>
      <c r="H18" t="s">
        <v>50</v>
      </c>
      <c r="I18" t="s">
        <v>135</v>
      </c>
      <c r="J18" t="s">
        <v>136</v>
      </c>
      <c r="K18" t="s">
        <v>27</v>
      </c>
      <c r="L18">
        <f t="shared" si="2"/>
        <v>1</v>
      </c>
      <c r="M18">
        <f t="shared" si="3"/>
        <v>0</v>
      </c>
      <c r="N18" t="s">
        <v>53</v>
      </c>
      <c r="O18" t="s">
        <v>41</v>
      </c>
      <c r="Q18" t="str">
        <f t="shared" si="4"/>
        <v>ACTIVE</v>
      </c>
      <c r="R18" t="s">
        <v>106</v>
      </c>
      <c r="S18" t="s">
        <v>137</v>
      </c>
      <c r="T18" s="2">
        <v>36327</v>
      </c>
      <c r="U18" s="3">
        <f t="shared" ca="1" si="5"/>
        <v>26</v>
      </c>
      <c r="V18" t="s">
        <v>61</v>
      </c>
      <c r="W18" t="s">
        <v>127</v>
      </c>
      <c r="X18" t="s">
        <v>138</v>
      </c>
      <c r="Y18" t="s">
        <v>47</v>
      </c>
      <c r="Z18" t="s">
        <v>36</v>
      </c>
      <c r="AA18">
        <v>3</v>
      </c>
      <c r="AB18" s="4">
        <v>591252</v>
      </c>
      <c r="AF18" t="str">
        <v>Contract Termination</v>
      </c>
    </row>
    <row r="19" spans="1:36" x14ac:dyDescent="0.25">
      <c r="A19">
        <v>3444</v>
      </c>
      <c r="B19" t="s">
        <v>139</v>
      </c>
      <c r="C19" t="s">
        <v>140</v>
      </c>
      <c r="D19" s="1">
        <v>44528</v>
      </c>
      <c r="E19" s="1">
        <v>44596</v>
      </c>
      <c r="F19">
        <f t="shared" ca="1" si="0"/>
        <v>2</v>
      </c>
      <c r="G19" t="str">
        <f t="shared" ca="1" si="1"/>
        <v>&lt;6 months</v>
      </c>
      <c r="H19" t="s">
        <v>50</v>
      </c>
      <c r="I19" t="s">
        <v>141</v>
      </c>
      <c r="J19" t="s">
        <v>142</v>
      </c>
      <c r="K19" t="s">
        <v>27</v>
      </c>
      <c r="L19">
        <f t="shared" si="2"/>
        <v>1</v>
      </c>
      <c r="M19">
        <f t="shared" si="3"/>
        <v>0</v>
      </c>
      <c r="N19" t="s">
        <v>28</v>
      </c>
      <c r="O19" t="s">
        <v>41</v>
      </c>
      <c r="Q19" t="str">
        <f t="shared" si="4"/>
        <v>ACTIVE</v>
      </c>
      <c r="R19" t="s">
        <v>54</v>
      </c>
      <c r="S19" t="s">
        <v>87</v>
      </c>
      <c r="T19" s="2">
        <v>34760</v>
      </c>
      <c r="U19" s="3">
        <f t="shared" ca="1" si="5"/>
        <v>30</v>
      </c>
      <c r="V19" t="s">
        <v>61</v>
      </c>
      <c r="W19" t="s">
        <v>127</v>
      </c>
      <c r="X19" t="s">
        <v>143</v>
      </c>
      <c r="Y19" t="s">
        <v>47</v>
      </c>
      <c r="Z19" t="s">
        <v>36</v>
      </c>
      <c r="AA19">
        <v>3</v>
      </c>
      <c r="AB19" s="4">
        <v>201859.8</v>
      </c>
      <c r="AF19" t="str">
        <v>Family</v>
      </c>
    </row>
    <row r="20" spans="1:36" x14ac:dyDescent="0.25">
      <c r="A20">
        <v>3445</v>
      </c>
      <c r="B20" t="s">
        <v>144</v>
      </c>
      <c r="C20" t="s">
        <v>145</v>
      </c>
      <c r="D20" s="1">
        <v>44212</v>
      </c>
      <c r="F20">
        <f t="shared" ca="1" si="0"/>
        <v>56</v>
      </c>
      <c r="G20" t="str">
        <f t="shared" ca="1" si="1"/>
        <v>2-5 years</v>
      </c>
      <c r="H20" t="s">
        <v>50</v>
      </c>
      <c r="I20" t="s">
        <v>146</v>
      </c>
      <c r="J20" t="s">
        <v>147</v>
      </c>
      <c r="K20" t="s">
        <v>27</v>
      </c>
      <c r="L20">
        <f t="shared" si="2"/>
        <v>1</v>
      </c>
      <c r="M20">
        <f t="shared" si="3"/>
        <v>0</v>
      </c>
      <c r="N20" t="s">
        <v>28</v>
      </c>
      <c r="O20" t="s">
        <v>53</v>
      </c>
      <c r="Q20" t="str">
        <f t="shared" si="4"/>
        <v>ACTIVE</v>
      </c>
      <c r="R20" t="s">
        <v>54</v>
      </c>
      <c r="S20" t="s">
        <v>137</v>
      </c>
      <c r="T20" s="2">
        <v>32021</v>
      </c>
      <c r="U20" s="3">
        <f t="shared" ca="1" si="5"/>
        <v>38</v>
      </c>
      <c r="V20" t="s">
        <v>61</v>
      </c>
      <c r="W20" t="s">
        <v>127</v>
      </c>
      <c r="X20" t="s">
        <v>148</v>
      </c>
      <c r="Y20" t="s">
        <v>35</v>
      </c>
      <c r="Z20" t="s">
        <v>82</v>
      </c>
      <c r="AA20">
        <v>4</v>
      </c>
      <c r="AB20" s="4">
        <v>359292</v>
      </c>
      <c r="AF20" t="str">
        <v>Retirement</v>
      </c>
    </row>
    <row r="21" spans="1:36" x14ac:dyDescent="0.25">
      <c r="A21">
        <v>3446</v>
      </c>
      <c r="B21" t="s">
        <v>149</v>
      </c>
      <c r="C21" t="s">
        <v>150</v>
      </c>
      <c r="D21" s="1">
        <v>44432</v>
      </c>
      <c r="F21">
        <f t="shared" ca="1" si="0"/>
        <v>49</v>
      </c>
      <c r="G21" t="str">
        <f t="shared" ca="1" si="1"/>
        <v>2-5 years</v>
      </c>
      <c r="H21" t="s">
        <v>50</v>
      </c>
      <c r="I21" t="s">
        <v>151</v>
      </c>
      <c r="J21" t="s">
        <v>152</v>
      </c>
      <c r="K21" t="s">
        <v>27</v>
      </c>
      <c r="L21">
        <f t="shared" si="2"/>
        <v>1</v>
      </c>
      <c r="M21">
        <f t="shared" si="3"/>
        <v>0</v>
      </c>
      <c r="N21" t="s">
        <v>41</v>
      </c>
      <c r="O21" t="s">
        <v>41</v>
      </c>
      <c r="Q21" t="str">
        <f t="shared" si="4"/>
        <v>ACTIVE</v>
      </c>
      <c r="R21" t="s">
        <v>54</v>
      </c>
      <c r="S21" t="s">
        <v>74</v>
      </c>
      <c r="T21" s="2">
        <v>35718</v>
      </c>
      <c r="U21" s="3">
        <f t="shared" ca="1" si="5"/>
        <v>27</v>
      </c>
      <c r="V21" t="s">
        <v>61</v>
      </c>
      <c r="W21" t="s">
        <v>127</v>
      </c>
      <c r="X21" t="s">
        <v>153</v>
      </c>
      <c r="Y21" t="s">
        <v>35</v>
      </c>
      <c r="Z21" t="s">
        <v>82</v>
      </c>
      <c r="AA21">
        <v>2</v>
      </c>
      <c r="AB21" s="4">
        <v>354480</v>
      </c>
      <c r="AF21" t="str">
        <v>Health</v>
      </c>
    </row>
    <row r="22" spans="1:36" x14ac:dyDescent="0.25">
      <c r="A22">
        <v>3447</v>
      </c>
      <c r="B22" t="s">
        <v>154</v>
      </c>
      <c r="C22" t="s">
        <v>155</v>
      </c>
      <c r="D22" s="1">
        <v>43977</v>
      </c>
      <c r="E22" s="1">
        <v>45095</v>
      </c>
      <c r="F22">
        <f t="shared" ca="1" si="0"/>
        <v>36</v>
      </c>
      <c r="G22" t="str">
        <f t="shared" ca="1" si="1"/>
        <v>2-5 years</v>
      </c>
      <c r="H22" t="s">
        <v>50</v>
      </c>
      <c r="I22" t="s">
        <v>156</v>
      </c>
      <c r="J22" t="s">
        <v>157</v>
      </c>
      <c r="K22" t="s">
        <v>158</v>
      </c>
      <c r="L22">
        <f t="shared" si="2"/>
        <v>0</v>
      </c>
      <c r="M22">
        <f t="shared" si="3"/>
        <v>1</v>
      </c>
      <c r="N22" t="s">
        <v>41</v>
      </c>
      <c r="O22" t="s">
        <v>41</v>
      </c>
      <c r="P22" t="s">
        <v>159</v>
      </c>
      <c r="Q22" t="str">
        <f t="shared" si="4"/>
        <v>VOLUNTARY</v>
      </c>
      <c r="R22" t="s">
        <v>54</v>
      </c>
      <c r="S22" t="s">
        <v>68</v>
      </c>
      <c r="T22" s="2">
        <v>32983</v>
      </c>
      <c r="U22" s="3">
        <f t="shared" ca="1" si="5"/>
        <v>35</v>
      </c>
      <c r="V22" t="s">
        <v>61</v>
      </c>
      <c r="W22" t="s">
        <v>127</v>
      </c>
      <c r="X22" t="s">
        <v>81</v>
      </c>
      <c r="Y22" t="s">
        <v>35</v>
      </c>
      <c r="Z22" t="s">
        <v>36</v>
      </c>
      <c r="AA22">
        <v>3</v>
      </c>
      <c r="AB22" s="4">
        <v>356220</v>
      </c>
      <c r="AF22" t="str">
        <v>Performance Issue</v>
      </c>
    </row>
    <row r="23" spans="1:36" x14ac:dyDescent="0.25">
      <c r="A23">
        <v>3448</v>
      </c>
      <c r="B23" t="s">
        <v>160</v>
      </c>
      <c r="C23" t="s">
        <v>161</v>
      </c>
      <c r="D23" s="1">
        <v>43739</v>
      </c>
      <c r="E23" s="1">
        <v>44141</v>
      </c>
      <c r="F23">
        <f t="shared" ca="1" si="0"/>
        <v>13</v>
      </c>
      <c r="G23" t="str">
        <f t="shared" ca="1" si="1"/>
        <v>1-2 years</v>
      </c>
      <c r="H23" t="s">
        <v>50</v>
      </c>
      <c r="I23" t="s">
        <v>162</v>
      </c>
      <c r="J23" t="s">
        <v>163</v>
      </c>
      <c r="K23" t="s">
        <v>158</v>
      </c>
      <c r="L23">
        <f t="shared" si="2"/>
        <v>0</v>
      </c>
      <c r="M23">
        <f t="shared" si="3"/>
        <v>1</v>
      </c>
      <c r="N23" t="s">
        <v>53</v>
      </c>
      <c r="O23" t="s">
        <v>29</v>
      </c>
      <c r="P23" t="s">
        <v>164</v>
      </c>
      <c r="Q23" t="str">
        <f t="shared" si="4"/>
        <v>INVOLUNTARY</v>
      </c>
      <c r="R23" t="s">
        <v>54</v>
      </c>
      <c r="S23" t="s">
        <v>87</v>
      </c>
      <c r="T23" s="2">
        <v>24342</v>
      </c>
      <c r="U23" s="3">
        <f t="shared" ca="1" si="5"/>
        <v>59</v>
      </c>
      <c r="V23" t="s">
        <v>61</v>
      </c>
      <c r="W23" t="s">
        <v>127</v>
      </c>
      <c r="X23" t="s">
        <v>165</v>
      </c>
      <c r="Y23" t="s">
        <v>47</v>
      </c>
      <c r="Z23" t="s">
        <v>36</v>
      </c>
      <c r="AA23">
        <v>3</v>
      </c>
      <c r="AB23" s="4">
        <v>172906.8</v>
      </c>
      <c r="AF23" t="str">
        <v>Move/Relocation</v>
      </c>
    </row>
    <row r="24" spans="1:36" x14ac:dyDescent="0.25">
      <c r="A24">
        <v>3449</v>
      </c>
      <c r="B24" t="s">
        <v>166</v>
      </c>
      <c r="C24" t="s">
        <v>167</v>
      </c>
      <c r="D24" s="1">
        <v>45056</v>
      </c>
      <c r="E24" s="1">
        <v>45073</v>
      </c>
      <c r="F24">
        <f t="shared" ca="1" si="0"/>
        <v>0</v>
      </c>
      <c r="G24" t="str">
        <f t="shared" ca="1" si="1"/>
        <v>&lt;6 months</v>
      </c>
      <c r="H24" t="s">
        <v>50</v>
      </c>
      <c r="I24" t="s">
        <v>168</v>
      </c>
      <c r="J24" t="s">
        <v>169</v>
      </c>
      <c r="K24" t="s">
        <v>158</v>
      </c>
      <c r="L24">
        <f t="shared" si="2"/>
        <v>0</v>
      </c>
      <c r="M24">
        <f t="shared" si="3"/>
        <v>1</v>
      </c>
      <c r="N24" t="s">
        <v>28</v>
      </c>
      <c r="O24" t="s">
        <v>29</v>
      </c>
      <c r="P24" t="s">
        <v>170</v>
      </c>
      <c r="Q24" t="str">
        <f t="shared" si="4"/>
        <v>VOLUNTARY</v>
      </c>
      <c r="R24" t="s">
        <v>54</v>
      </c>
      <c r="S24" t="s">
        <v>80</v>
      </c>
      <c r="T24" s="2">
        <v>28517</v>
      </c>
      <c r="U24" s="3">
        <f t="shared" ca="1" si="5"/>
        <v>47</v>
      </c>
      <c r="V24" t="s">
        <v>61</v>
      </c>
      <c r="W24" t="s">
        <v>127</v>
      </c>
      <c r="X24" t="s">
        <v>81</v>
      </c>
      <c r="Y24" t="s">
        <v>47</v>
      </c>
      <c r="Z24" t="s">
        <v>36</v>
      </c>
      <c r="AA24">
        <v>5</v>
      </c>
      <c r="AB24" s="4">
        <v>164748</v>
      </c>
    </row>
    <row r="25" spans="1:36" x14ac:dyDescent="0.25">
      <c r="A25">
        <v>3450</v>
      </c>
      <c r="B25" t="s">
        <v>171</v>
      </c>
      <c r="C25" t="s">
        <v>172</v>
      </c>
      <c r="D25" s="1">
        <v>44075</v>
      </c>
      <c r="E25" s="1">
        <v>44899</v>
      </c>
      <c r="F25">
        <f t="shared" ca="1" si="0"/>
        <v>27</v>
      </c>
      <c r="G25" t="str">
        <f t="shared" ca="1" si="1"/>
        <v>2-5 years</v>
      </c>
      <c r="H25" t="s">
        <v>50</v>
      </c>
      <c r="I25" t="s">
        <v>173</v>
      </c>
      <c r="J25" t="s">
        <v>174</v>
      </c>
      <c r="K25" t="s">
        <v>27</v>
      </c>
      <c r="L25">
        <f t="shared" si="2"/>
        <v>1</v>
      </c>
      <c r="M25">
        <f t="shared" si="3"/>
        <v>0</v>
      </c>
      <c r="N25" t="s">
        <v>28</v>
      </c>
      <c r="O25" t="s">
        <v>29</v>
      </c>
      <c r="Q25" t="str">
        <f t="shared" si="4"/>
        <v>ACTIVE</v>
      </c>
      <c r="R25" t="s">
        <v>54</v>
      </c>
      <c r="S25" t="s">
        <v>74</v>
      </c>
      <c r="T25" s="2">
        <v>34898</v>
      </c>
      <c r="U25" s="3">
        <f t="shared" ca="1" si="5"/>
        <v>30</v>
      </c>
      <c r="V25" t="s">
        <v>61</v>
      </c>
      <c r="W25" t="s">
        <v>127</v>
      </c>
      <c r="X25" t="s">
        <v>175</v>
      </c>
      <c r="Y25" t="s">
        <v>47</v>
      </c>
      <c r="Z25" t="s">
        <v>82</v>
      </c>
      <c r="AA25">
        <v>2</v>
      </c>
      <c r="AB25" s="4">
        <v>289836</v>
      </c>
    </row>
    <row r="26" spans="1:36" x14ac:dyDescent="0.25">
      <c r="A26">
        <v>3451</v>
      </c>
      <c r="B26" t="s">
        <v>176</v>
      </c>
      <c r="C26" t="s">
        <v>177</v>
      </c>
      <c r="D26" s="1">
        <v>44245</v>
      </c>
      <c r="E26" s="1">
        <v>44876</v>
      </c>
      <c r="F26">
        <f t="shared" ca="1" si="0"/>
        <v>20</v>
      </c>
      <c r="G26" t="str">
        <f t="shared" ca="1" si="1"/>
        <v>1-2 years</v>
      </c>
      <c r="H26" t="s">
        <v>50</v>
      </c>
      <c r="I26" t="s">
        <v>178</v>
      </c>
      <c r="J26" t="s">
        <v>179</v>
      </c>
      <c r="K26" t="s">
        <v>27</v>
      </c>
      <c r="L26">
        <f t="shared" si="2"/>
        <v>1</v>
      </c>
      <c r="M26">
        <f t="shared" si="3"/>
        <v>0</v>
      </c>
      <c r="N26" t="s">
        <v>28</v>
      </c>
      <c r="O26" t="s">
        <v>53</v>
      </c>
      <c r="Q26" t="str">
        <f t="shared" si="4"/>
        <v>ACTIVE</v>
      </c>
      <c r="R26" t="s">
        <v>54</v>
      </c>
      <c r="S26" t="s">
        <v>68</v>
      </c>
      <c r="T26" s="2">
        <v>32138</v>
      </c>
      <c r="U26" s="3">
        <f t="shared" ca="1" si="5"/>
        <v>37</v>
      </c>
      <c r="V26" t="s">
        <v>61</v>
      </c>
      <c r="W26" t="s">
        <v>127</v>
      </c>
      <c r="X26" t="s">
        <v>81</v>
      </c>
      <c r="Y26" t="s">
        <v>47</v>
      </c>
      <c r="Z26" t="s">
        <v>82</v>
      </c>
      <c r="AA26">
        <v>3</v>
      </c>
      <c r="AB26" s="4">
        <v>682344</v>
      </c>
    </row>
    <row r="27" spans="1:36" x14ac:dyDescent="0.25">
      <c r="A27">
        <v>3452</v>
      </c>
      <c r="B27" t="s">
        <v>180</v>
      </c>
      <c r="C27" t="s">
        <v>181</v>
      </c>
      <c r="D27" s="1">
        <v>44873</v>
      </c>
      <c r="F27">
        <f t="shared" ca="1" si="0"/>
        <v>35</v>
      </c>
      <c r="G27" t="str">
        <f t="shared" ca="1" si="1"/>
        <v>2-5 years</v>
      </c>
      <c r="H27" t="s">
        <v>50</v>
      </c>
      <c r="I27" t="s">
        <v>182</v>
      </c>
      <c r="J27" t="s">
        <v>183</v>
      </c>
      <c r="K27" t="s">
        <v>27</v>
      </c>
      <c r="L27">
        <f t="shared" si="2"/>
        <v>1</v>
      </c>
      <c r="M27">
        <f t="shared" si="3"/>
        <v>0</v>
      </c>
      <c r="N27" t="s">
        <v>41</v>
      </c>
      <c r="O27" t="s">
        <v>41</v>
      </c>
      <c r="Q27" t="str">
        <f t="shared" si="4"/>
        <v>ACTIVE</v>
      </c>
      <c r="R27" t="s">
        <v>54</v>
      </c>
      <c r="S27" t="s">
        <v>68</v>
      </c>
      <c r="T27" s="2">
        <v>29211</v>
      </c>
      <c r="U27" s="3">
        <f t="shared" ca="1" si="5"/>
        <v>45</v>
      </c>
      <c r="V27" t="s">
        <v>61</v>
      </c>
      <c r="W27" t="s">
        <v>127</v>
      </c>
      <c r="X27" t="s">
        <v>184</v>
      </c>
      <c r="Y27" t="s">
        <v>47</v>
      </c>
      <c r="Z27" t="s">
        <v>36</v>
      </c>
      <c r="AA27">
        <v>2</v>
      </c>
      <c r="AB27" s="4">
        <v>183252</v>
      </c>
    </row>
    <row r="28" spans="1:36" x14ac:dyDescent="0.25">
      <c r="A28">
        <v>3453</v>
      </c>
      <c r="B28" t="s">
        <v>185</v>
      </c>
      <c r="C28" t="s">
        <v>186</v>
      </c>
      <c r="D28" s="1">
        <v>44847</v>
      </c>
      <c r="F28">
        <f t="shared" ca="1" si="0"/>
        <v>35</v>
      </c>
      <c r="G28" t="str">
        <f t="shared" ca="1" si="1"/>
        <v>2-5 years</v>
      </c>
      <c r="H28" t="s">
        <v>50</v>
      </c>
      <c r="I28" t="s">
        <v>187</v>
      </c>
      <c r="J28" t="s">
        <v>188</v>
      </c>
      <c r="K28" t="s">
        <v>27</v>
      </c>
      <c r="L28">
        <f t="shared" si="2"/>
        <v>1</v>
      </c>
      <c r="M28">
        <f t="shared" si="3"/>
        <v>0</v>
      </c>
      <c r="N28" t="s">
        <v>28</v>
      </c>
      <c r="O28" t="s">
        <v>41</v>
      </c>
      <c r="Q28" t="str">
        <f t="shared" si="4"/>
        <v>ACTIVE</v>
      </c>
      <c r="R28" t="s">
        <v>54</v>
      </c>
      <c r="S28" t="s">
        <v>189</v>
      </c>
      <c r="T28" s="2">
        <v>33918</v>
      </c>
      <c r="U28" s="3">
        <f t="shared" ca="1" si="5"/>
        <v>32</v>
      </c>
      <c r="V28" t="s">
        <v>61</v>
      </c>
      <c r="W28" t="s">
        <v>127</v>
      </c>
      <c r="X28" t="s">
        <v>89</v>
      </c>
      <c r="Y28" t="s">
        <v>47</v>
      </c>
      <c r="Z28" t="s">
        <v>36</v>
      </c>
      <c r="AA28">
        <v>4</v>
      </c>
      <c r="AB28" s="4">
        <v>284736</v>
      </c>
    </row>
    <row r="29" spans="1:36" x14ac:dyDescent="0.25">
      <c r="A29">
        <v>3454</v>
      </c>
      <c r="B29" t="s">
        <v>190</v>
      </c>
      <c r="C29" t="s">
        <v>191</v>
      </c>
      <c r="D29" s="1">
        <v>44815</v>
      </c>
      <c r="F29">
        <f t="shared" ca="1" si="0"/>
        <v>36</v>
      </c>
      <c r="G29" t="str">
        <f t="shared" ca="1" si="1"/>
        <v>2-5 years</v>
      </c>
      <c r="H29" t="s">
        <v>50</v>
      </c>
      <c r="I29" t="s">
        <v>192</v>
      </c>
      <c r="J29" t="s">
        <v>193</v>
      </c>
      <c r="K29" t="s">
        <v>27</v>
      </c>
      <c r="L29">
        <f t="shared" si="2"/>
        <v>1</v>
      </c>
      <c r="M29">
        <f t="shared" si="3"/>
        <v>0</v>
      </c>
      <c r="N29" t="s">
        <v>53</v>
      </c>
      <c r="O29" t="s">
        <v>53</v>
      </c>
      <c r="Q29" t="str">
        <f t="shared" si="4"/>
        <v>ACTIVE</v>
      </c>
      <c r="R29" t="s">
        <v>106</v>
      </c>
      <c r="S29" t="s">
        <v>68</v>
      </c>
      <c r="T29" s="2">
        <v>32438</v>
      </c>
      <c r="U29" s="3">
        <f t="shared" ca="1" si="5"/>
        <v>36</v>
      </c>
      <c r="V29" t="s">
        <v>61</v>
      </c>
      <c r="W29" t="s">
        <v>127</v>
      </c>
      <c r="X29" t="s">
        <v>184</v>
      </c>
      <c r="Y29" t="s">
        <v>47</v>
      </c>
      <c r="Z29" t="s">
        <v>194</v>
      </c>
      <c r="AA29">
        <v>4</v>
      </c>
      <c r="AB29" s="4">
        <v>190188</v>
      </c>
    </row>
    <row r="30" spans="1:36" x14ac:dyDescent="0.25">
      <c r="A30">
        <v>3455</v>
      </c>
      <c r="B30" t="s">
        <v>195</v>
      </c>
      <c r="C30" t="s">
        <v>196</v>
      </c>
      <c r="D30" s="1">
        <v>44376</v>
      </c>
      <c r="E30" s="1">
        <v>44747</v>
      </c>
      <c r="F30">
        <f t="shared" ca="1" si="0"/>
        <v>12</v>
      </c>
      <c r="G30" t="str">
        <f t="shared" ca="1" si="1"/>
        <v>1-2 years</v>
      </c>
      <c r="H30" t="s">
        <v>50</v>
      </c>
      <c r="I30" t="s">
        <v>197</v>
      </c>
      <c r="J30" t="s">
        <v>198</v>
      </c>
      <c r="K30" t="s">
        <v>27</v>
      </c>
      <c r="L30">
        <f t="shared" si="2"/>
        <v>1</v>
      </c>
      <c r="M30">
        <f t="shared" si="3"/>
        <v>0</v>
      </c>
      <c r="N30" t="s">
        <v>53</v>
      </c>
      <c r="O30" t="s">
        <v>29</v>
      </c>
      <c r="Q30" t="str">
        <f t="shared" si="4"/>
        <v>ACTIVE</v>
      </c>
      <c r="R30" t="s">
        <v>54</v>
      </c>
      <c r="S30" t="s">
        <v>199</v>
      </c>
      <c r="T30" s="2">
        <v>31418</v>
      </c>
      <c r="U30" s="3">
        <f t="shared" ca="1" si="5"/>
        <v>39</v>
      </c>
      <c r="V30" t="s">
        <v>61</v>
      </c>
      <c r="W30" t="s">
        <v>127</v>
      </c>
      <c r="X30" t="s">
        <v>6</v>
      </c>
      <c r="Y30" t="s">
        <v>47</v>
      </c>
      <c r="Z30" t="s">
        <v>82</v>
      </c>
      <c r="AA30">
        <v>4</v>
      </c>
      <c r="AB30" s="4">
        <v>197844</v>
      </c>
    </row>
    <row r="31" spans="1:36" x14ac:dyDescent="0.25">
      <c r="A31">
        <v>3456</v>
      </c>
      <c r="B31" t="s">
        <v>200</v>
      </c>
      <c r="C31" t="s">
        <v>201</v>
      </c>
      <c r="D31" s="1">
        <v>44991</v>
      </c>
      <c r="F31">
        <f t="shared" ca="1" si="0"/>
        <v>31</v>
      </c>
      <c r="G31" t="str">
        <f t="shared" ca="1" si="1"/>
        <v>2-5 years</v>
      </c>
      <c r="H31" t="s">
        <v>50</v>
      </c>
      <c r="I31" t="s">
        <v>202</v>
      </c>
      <c r="J31" t="s">
        <v>203</v>
      </c>
      <c r="K31" t="s">
        <v>27</v>
      </c>
      <c r="L31">
        <f t="shared" si="2"/>
        <v>1</v>
      </c>
      <c r="M31">
        <f t="shared" si="3"/>
        <v>0</v>
      </c>
      <c r="N31" t="s">
        <v>53</v>
      </c>
      <c r="O31" t="s">
        <v>29</v>
      </c>
      <c r="Q31" t="str">
        <f t="shared" si="4"/>
        <v>ACTIVE</v>
      </c>
      <c r="R31" t="s">
        <v>54</v>
      </c>
      <c r="S31" t="s">
        <v>74</v>
      </c>
      <c r="T31" s="2">
        <v>33575</v>
      </c>
      <c r="U31" s="3">
        <f t="shared" ca="1" si="5"/>
        <v>33</v>
      </c>
      <c r="V31" t="s">
        <v>61</v>
      </c>
      <c r="W31" t="s">
        <v>127</v>
      </c>
      <c r="X31" t="s">
        <v>81</v>
      </c>
      <c r="Y31" t="s">
        <v>35</v>
      </c>
      <c r="Z31" t="s">
        <v>36</v>
      </c>
      <c r="AA31">
        <v>3</v>
      </c>
      <c r="AB31" s="4">
        <v>428304</v>
      </c>
      <c r="AJ31" t="s">
        <v>2197</v>
      </c>
    </row>
    <row r="32" spans="1:36" x14ac:dyDescent="0.25">
      <c r="A32">
        <v>3457</v>
      </c>
      <c r="B32" t="s">
        <v>204</v>
      </c>
      <c r="C32" t="s">
        <v>205</v>
      </c>
      <c r="D32" s="1">
        <v>44099</v>
      </c>
      <c r="F32">
        <f t="shared" ca="1" si="0"/>
        <v>60</v>
      </c>
      <c r="G32" t="str">
        <f t="shared" ca="1" si="1"/>
        <v>&gt;5 years</v>
      </c>
      <c r="H32" t="s">
        <v>50</v>
      </c>
      <c r="I32" t="s">
        <v>206</v>
      </c>
      <c r="J32" t="s">
        <v>207</v>
      </c>
      <c r="K32" t="s">
        <v>27</v>
      </c>
      <c r="L32">
        <f t="shared" si="2"/>
        <v>1</v>
      </c>
      <c r="M32">
        <f t="shared" si="3"/>
        <v>0</v>
      </c>
      <c r="N32" t="s">
        <v>53</v>
      </c>
      <c r="O32" t="s">
        <v>29</v>
      </c>
      <c r="Q32" t="str">
        <f t="shared" si="4"/>
        <v>ACTIVE</v>
      </c>
      <c r="R32" t="s">
        <v>54</v>
      </c>
      <c r="S32" t="s">
        <v>87</v>
      </c>
      <c r="T32" s="2">
        <v>36345</v>
      </c>
      <c r="U32" s="3">
        <f t="shared" ca="1" si="5"/>
        <v>26</v>
      </c>
      <c r="V32" t="s">
        <v>61</v>
      </c>
      <c r="W32" t="s">
        <v>127</v>
      </c>
      <c r="X32" t="s">
        <v>81</v>
      </c>
      <c r="Y32" t="s">
        <v>35</v>
      </c>
      <c r="Z32" t="s">
        <v>194</v>
      </c>
      <c r="AA32">
        <v>3</v>
      </c>
      <c r="AB32" s="4">
        <v>426024</v>
      </c>
    </row>
    <row r="33" spans="1:28" x14ac:dyDescent="0.25">
      <c r="A33">
        <v>3458</v>
      </c>
      <c r="B33" t="s">
        <v>208</v>
      </c>
      <c r="C33" t="s">
        <v>209</v>
      </c>
      <c r="D33" s="1">
        <v>44679</v>
      </c>
      <c r="E33" s="1">
        <v>45070</v>
      </c>
      <c r="F33">
        <f t="shared" ca="1" si="0"/>
        <v>12</v>
      </c>
      <c r="G33" t="str">
        <f t="shared" ca="1" si="1"/>
        <v>1-2 years</v>
      </c>
      <c r="H33" t="s">
        <v>50</v>
      </c>
      <c r="I33" t="s">
        <v>210</v>
      </c>
      <c r="J33" t="s">
        <v>211</v>
      </c>
      <c r="K33" t="s">
        <v>158</v>
      </c>
      <c r="L33">
        <f t="shared" si="2"/>
        <v>0</v>
      </c>
      <c r="M33">
        <f t="shared" si="3"/>
        <v>1</v>
      </c>
      <c r="N33" t="s">
        <v>28</v>
      </c>
      <c r="O33" t="s">
        <v>53</v>
      </c>
      <c r="P33" t="s">
        <v>212</v>
      </c>
      <c r="Q33" t="str">
        <f t="shared" si="4"/>
        <v>INVOLUNTARY</v>
      </c>
      <c r="R33" t="s">
        <v>54</v>
      </c>
      <c r="S33" t="s">
        <v>74</v>
      </c>
      <c r="T33" s="2">
        <v>30317</v>
      </c>
      <c r="U33" s="3">
        <f t="shared" ca="1" si="5"/>
        <v>42</v>
      </c>
      <c r="V33" t="s">
        <v>61</v>
      </c>
      <c r="W33" t="s">
        <v>127</v>
      </c>
      <c r="X33" t="s">
        <v>69</v>
      </c>
      <c r="Y33" t="s">
        <v>35</v>
      </c>
      <c r="Z33" t="s">
        <v>194</v>
      </c>
      <c r="AA33">
        <v>3</v>
      </c>
      <c r="AB33" s="4">
        <v>213540</v>
      </c>
    </row>
    <row r="34" spans="1:28" x14ac:dyDescent="0.25">
      <c r="A34">
        <v>3459</v>
      </c>
      <c r="B34" t="s">
        <v>213</v>
      </c>
      <c r="C34" t="s">
        <v>214</v>
      </c>
      <c r="D34" s="1">
        <v>44304</v>
      </c>
      <c r="E34" s="1">
        <v>44733</v>
      </c>
      <c r="F34">
        <f t="shared" ca="1" si="0"/>
        <v>14</v>
      </c>
      <c r="G34" t="str">
        <f t="shared" ca="1" si="1"/>
        <v>1-2 years</v>
      </c>
      <c r="H34" t="s">
        <v>50</v>
      </c>
      <c r="I34" t="s">
        <v>215</v>
      </c>
      <c r="J34" t="s">
        <v>216</v>
      </c>
      <c r="K34" t="s">
        <v>158</v>
      </c>
      <c r="L34">
        <f t="shared" si="2"/>
        <v>0</v>
      </c>
      <c r="M34">
        <f t="shared" si="3"/>
        <v>1</v>
      </c>
      <c r="N34" t="s">
        <v>41</v>
      </c>
      <c r="O34" t="s">
        <v>53</v>
      </c>
      <c r="P34" t="s">
        <v>159</v>
      </c>
      <c r="Q34" t="str">
        <f t="shared" si="4"/>
        <v>VOLUNTARY</v>
      </c>
      <c r="R34" t="s">
        <v>54</v>
      </c>
      <c r="S34" t="s">
        <v>68</v>
      </c>
      <c r="T34" s="2">
        <v>34288</v>
      </c>
      <c r="U34" s="3">
        <f t="shared" ca="1" si="5"/>
        <v>31</v>
      </c>
      <c r="V34" t="s">
        <v>61</v>
      </c>
      <c r="W34" t="s">
        <v>127</v>
      </c>
      <c r="X34" t="s">
        <v>116</v>
      </c>
      <c r="Y34" t="s">
        <v>47</v>
      </c>
      <c r="Z34" t="s">
        <v>82</v>
      </c>
      <c r="AA34">
        <v>2</v>
      </c>
      <c r="AB34" s="4">
        <v>134976</v>
      </c>
    </row>
    <row r="35" spans="1:28" x14ac:dyDescent="0.25">
      <c r="A35">
        <v>3460</v>
      </c>
      <c r="B35" t="s">
        <v>217</v>
      </c>
      <c r="C35" t="s">
        <v>218</v>
      </c>
      <c r="D35" s="1">
        <v>43880</v>
      </c>
      <c r="F35">
        <f t="shared" ca="1" si="0"/>
        <v>67</v>
      </c>
      <c r="G35" t="str">
        <f t="shared" ca="1" si="1"/>
        <v>&gt;5 years</v>
      </c>
      <c r="H35" t="s">
        <v>50</v>
      </c>
      <c r="I35" t="s">
        <v>219</v>
      </c>
      <c r="J35" t="s">
        <v>220</v>
      </c>
      <c r="K35" t="s">
        <v>27</v>
      </c>
      <c r="L35">
        <f t="shared" si="2"/>
        <v>1</v>
      </c>
      <c r="M35">
        <f t="shared" si="3"/>
        <v>0</v>
      </c>
      <c r="N35" t="s">
        <v>53</v>
      </c>
      <c r="O35" t="s">
        <v>53</v>
      </c>
      <c r="Q35" t="str">
        <f t="shared" si="4"/>
        <v>ACTIVE</v>
      </c>
      <c r="R35" t="s">
        <v>54</v>
      </c>
      <c r="S35" t="s">
        <v>221</v>
      </c>
      <c r="T35" s="2">
        <v>33718</v>
      </c>
      <c r="U35" s="3">
        <f t="shared" ca="1" si="5"/>
        <v>33</v>
      </c>
      <c r="V35" t="s">
        <v>61</v>
      </c>
      <c r="W35" t="s">
        <v>222</v>
      </c>
      <c r="X35" t="s">
        <v>128</v>
      </c>
      <c r="Y35" t="s">
        <v>47</v>
      </c>
      <c r="Z35" t="s">
        <v>36</v>
      </c>
      <c r="AA35">
        <v>3</v>
      </c>
      <c r="AB35" s="4">
        <v>279048</v>
      </c>
    </row>
    <row r="36" spans="1:28" x14ac:dyDescent="0.25">
      <c r="A36">
        <v>3461</v>
      </c>
      <c r="B36" t="s">
        <v>223</v>
      </c>
      <c r="C36" t="s">
        <v>224</v>
      </c>
      <c r="D36" s="1">
        <v>43664</v>
      </c>
      <c r="E36" s="1">
        <v>44470</v>
      </c>
      <c r="F36">
        <f t="shared" ca="1" si="0"/>
        <v>26</v>
      </c>
      <c r="G36" t="str">
        <f t="shared" ca="1" si="1"/>
        <v>2-5 years</v>
      </c>
      <c r="H36" t="s">
        <v>50</v>
      </c>
      <c r="I36" t="s">
        <v>225</v>
      </c>
      <c r="J36" t="s">
        <v>226</v>
      </c>
      <c r="K36" t="s">
        <v>158</v>
      </c>
      <c r="L36">
        <f t="shared" si="2"/>
        <v>0</v>
      </c>
      <c r="M36">
        <f t="shared" si="3"/>
        <v>1</v>
      </c>
      <c r="N36" t="s">
        <v>53</v>
      </c>
      <c r="O36" t="s">
        <v>41</v>
      </c>
      <c r="P36" t="s">
        <v>159</v>
      </c>
      <c r="Q36" t="str">
        <f t="shared" si="4"/>
        <v>VOLUNTARY</v>
      </c>
      <c r="R36" t="s">
        <v>54</v>
      </c>
      <c r="S36" t="s">
        <v>68</v>
      </c>
      <c r="T36" s="2">
        <v>32765</v>
      </c>
      <c r="U36" s="3">
        <f t="shared" ca="1" si="5"/>
        <v>36</v>
      </c>
      <c r="V36" t="s">
        <v>61</v>
      </c>
      <c r="W36" t="s">
        <v>127</v>
      </c>
      <c r="X36" t="s">
        <v>184</v>
      </c>
      <c r="Y36" t="s">
        <v>47</v>
      </c>
      <c r="Z36" t="s">
        <v>194</v>
      </c>
      <c r="AA36">
        <v>1</v>
      </c>
      <c r="AB36" s="4">
        <v>389292</v>
      </c>
    </row>
    <row r="37" spans="1:28" x14ac:dyDescent="0.25">
      <c r="A37">
        <v>3462</v>
      </c>
      <c r="B37" t="s">
        <v>227</v>
      </c>
      <c r="C37" t="s">
        <v>228</v>
      </c>
      <c r="D37" s="1">
        <v>43356</v>
      </c>
      <c r="E37" s="1">
        <v>44456</v>
      </c>
      <c r="F37">
        <f t="shared" ca="1" si="0"/>
        <v>36</v>
      </c>
      <c r="G37" t="str">
        <f t="shared" ca="1" si="1"/>
        <v>2-5 years</v>
      </c>
      <c r="H37" t="s">
        <v>50</v>
      </c>
      <c r="I37" t="s">
        <v>229</v>
      </c>
      <c r="J37" t="s">
        <v>230</v>
      </c>
      <c r="K37" t="s">
        <v>27</v>
      </c>
      <c r="L37">
        <f t="shared" si="2"/>
        <v>1</v>
      </c>
      <c r="M37">
        <f t="shared" si="3"/>
        <v>0</v>
      </c>
      <c r="N37" t="s">
        <v>28</v>
      </c>
      <c r="O37" t="s">
        <v>53</v>
      </c>
      <c r="Q37" t="str">
        <f t="shared" si="4"/>
        <v>ACTIVE</v>
      </c>
      <c r="R37" t="s">
        <v>54</v>
      </c>
      <c r="S37" t="s">
        <v>74</v>
      </c>
      <c r="T37" s="2">
        <v>35238</v>
      </c>
      <c r="U37" s="3">
        <f t="shared" ca="1" si="5"/>
        <v>29</v>
      </c>
      <c r="V37" t="s">
        <v>61</v>
      </c>
      <c r="W37" t="s">
        <v>127</v>
      </c>
      <c r="X37" t="s">
        <v>138</v>
      </c>
      <c r="Y37" t="s">
        <v>47</v>
      </c>
      <c r="Z37" t="s">
        <v>194</v>
      </c>
      <c r="AA37">
        <v>3</v>
      </c>
      <c r="AB37" s="4">
        <v>573984</v>
      </c>
    </row>
    <row r="38" spans="1:28" x14ac:dyDescent="0.25">
      <c r="A38">
        <v>3463</v>
      </c>
      <c r="B38" t="s">
        <v>231</v>
      </c>
      <c r="C38" t="s">
        <v>232</v>
      </c>
      <c r="D38" s="1">
        <v>43951</v>
      </c>
      <c r="E38" s="1">
        <v>44395</v>
      </c>
      <c r="F38">
        <f t="shared" ca="1" si="0"/>
        <v>14</v>
      </c>
      <c r="G38" t="str">
        <f t="shared" ca="1" si="1"/>
        <v>1-2 years</v>
      </c>
      <c r="H38" t="s">
        <v>50</v>
      </c>
      <c r="I38" t="s">
        <v>233</v>
      </c>
      <c r="J38" t="s">
        <v>234</v>
      </c>
      <c r="K38" t="s">
        <v>27</v>
      </c>
      <c r="L38">
        <f t="shared" si="2"/>
        <v>1</v>
      </c>
      <c r="M38">
        <f t="shared" si="3"/>
        <v>0</v>
      </c>
      <c r="N38" t="s">
        <v>41</v>
      </c>
      <c r="O38" t="s">
        <v>29</v>
      </c>
      <c r="Q38" t="str">
        <f t="shared" si="4"/>
        <v>ACTIVE</v>
      </c>
      <c r="R38" t="s">
        <v>54</v>
      </c>
      <c r="S38" t="s">
        <v>74</v>
      </c>
      <c r="T38" s="2">
        <v>36496</v>
      </c>
      <c r="U38" s="3">
        <f t="shared" ca="1" si="5"/>
        <v>25</v>
      </c>
      <c r="V38" t="s">
        <v>61</v>
      </c>
      <c r="W38" t="s">
        <v>127</v>
      </c>
      <c r="X38" t="s">
        <v>235</v>
      </c>
      <c r="Y38" t="s">
        <v>47</v>
      </c>
      <c r="Z38" t="s">
        <v>36</v>
      </c>
      <c r="AA38">
        <v>1</v>
      </c>
      <c r="AB38" s="4">
        <v>180288</v>
      </c>
    </row>
    <row r="39" spans="1:28" x14ac:dyDescent="0.25">
      <c r="A39">
        <v>3464</v>
      </c>
      <c r="B39" t="s">
        <v>218</v>
      </c>
      <c r="C39" t="s">
        <v>236</v>
      </c>
      <c r="D39" s="1">
        <v>43437</v>
      </c>
      <c r="E39" s="1">
        <v>44813</v>
      </c>
      <c r="F39">
        <f t="shared" ca="1" si="0"/>
        <v>45</v>
      </c>
      <c r="G39" t="str">
        <f t="shared" ca="1" si="1"/>
        <v>2-5 years</v>
      </c>
      <c r="H39" t="s">
        <v>50</v>
      </c>
      <c r="I39" t="s">
        <v>237</v>
      </c>
      <c r="J39" t="s">
        <v>238</v>
      </c>
      <c r="K39" t="s">
        <v>27</v>
      </c>
      <c r="L39">
        <f t="shared" si="2"/>
        <v>1</v>
      </c>
      <c r="M39">
        <f t="shared" si="3"/>
        <v>0</v>
      </c>
      <c r="N39" t="s">
        <v>28</v>
      </c>
      <c r="O39" t="s">
        <v>53</v>
      </c>
      <c r="Q39" t="str">
        <f t="shared" si="4"/>
        <v>ACTIVE</v>
      </c>
      <c r="R39" t="s">
        <v>54</v>
      </c>
      <c r="S39" t="s">
        <v>239</v>
      </c>
      <c r="T39" s="2">
        <v>36250</v>
      </c>
      <c r="U39" s="3">
        <f t="shared" ca="1" si="5"/>
        <v>26</v>
      </c>
      <c r="V39" t="s">
        <v>61</v>
      </c>
      <c r="W39" t="s">
        <v>127</v>
      </c>
      <c r="X39" t="s">
        <v>240</v>
      </c>
      <c r="Y39" t="s">
        <v>47</v>
      </c>
      <c r="Z39" t="s">
        <v>194</v>
      </c>
      <c r="AA39">
        <v>5</v>
      </c>
      <c r="AB39" s="4">
        <v>126810</v>
      </c>
    </row>
    <row r="40" spans="1:28" x14ac:dyDescent="0.25">
      <c r="A40">
        <v>3465</v>
      </c>
      <c r="B40" t="s">
        <v>241</v>
      </c>
      <c r="C40" t="s">
        <v>242</v>
      </c>
      <c r="D40" s="1">
        <v>44508</v>
      </c>
      <c r="F40">
        <f t="shared" ca="1" si="0"/>
        <v>47</v>
      </c>
      <c r="G40" t="str">
        <f t="shared" ca="1" si="1"/>
        <v>2-5 years</v>
      </c>
      <c r="H40" t="s">
        <v>50</v>
      </c>
      <c r="I40" t="s">
        <v>243</v>
      </c>
      <c r="J40" t="s">
        <v>244</v>
      </c>
      <c r="K40" t="s">
        <v>27</v>
      </c>
      <c r="L40">
        <f t="shared" si="2"/>
        <v>1</v>
      </c>
      <c r="M40">
        <f t="shared" si="3"/>
        <v>0</v>
      </c>
      <c r="N40" t="s">
        <v>53</v>
      </c>
      <c r="O40" t="s">
        <v>53</v>
      </c>
      <c r="Q40" t="str">
        <f t="shared" si="4"/>
        <v>ACTIVE</v>
      </c>
      <c r="R40" t="s">
        <v>54</v>
      </c>
      <c r="S40" t="s">
        <v>68</v>
      </c>
      <c r="T40" s="2">
        <v>33842</v>
      </c>
      <c r="U40" s="3">
        <f t="shared" ca="1" si="5"/>
        <v>33</v>
      </c>
      <c r="V40" t="s">
        <v>61</v>
      </c>
      <c r="W40" t="s">
        <v>127</v>
      </c>
      <c r="X40" t="s">
        <v>245</v>
      </c>
      <c r="Y40" t="s">
        <v>47</v>
      </c>
      <c r="Z40" t="s">
        <v>194</v>
      </c>
      <c r="AA40">
        <v>3</v>
      </c>
      <c r="AB40" s="4">
        <v>106233.60000000001</v>
      </c>
    </row>
    <row r="41" spans="1:28" x14ac:dyDescent="0.25">
      <c r="A41">
        <v>3466</v>
      </c>
      <c r="B41" t="s">
        <v>246</v>
      </c>
      <c r="C41" t="s">
        <v>247</v>
      </c>
      <c r="D41" s="1">
        <v>44664</v>
      </c>
      <c r="E41" s="1">
        <v>45026</v>
      </c>
      <c r="F41">
        <f t="shared" ca="1" si="0"/>
        <v>11</v>
      </c>
      <c r="G41" t="str">
        <f t="shared" ca="1" si="1"/>
        <v>6-12 months</v>
      </c>
      <c r="H41" t="s">
        <v>50</v>
      </c>
      <c r="I41" t="s">
        <v>248</v>
      </c>
      <c r="J41" t="s">
        <v>249</v>
      </c>
      <c r="K41" t="s">
        <v>27</v>
      </c>
      <c r="L41">
        <f t="shared" si="2"/>
        <v>1</v>
      </c>
      <c r="M41">
        <f t="shared" si="3"/>
        <v>0</v>
      </c>
      <c r="N41" t="s">
        <v>41</v>
      </c>
      <c r="O41" t="s">
        <v>53</v>
      </c>
      <c r="Q41" t="str">
        <f t="shared" si="4"/>
        <v>ACTIVE</v>
      </c>
      <c r="R41" t="s">
        <v>106</v>
      </c>
      <c r="S41" t="s">
        <v>221</v>
      </c>
      <c r="T41" s="2">
        <v>32577</v>
      </c>
      <c r="U41" s="3">
        <f t="shared" ca="1" si="5"/>
        <v>36</v>
      </c>
      <c r="V41" t="s">
        <v>61</v>
      </c>
      <c r="W41" t="s">
        <v>127</v>
      </c>
      <c r="X41" t="s">
        <v>148</v>
      </c>
      <c r="Y41" t="s">
        <v>47</v>
      </c>
      <c r="Z41" t="s">
        <v>82</v>
      </c>
      <c r="AA41">
        <v>4</v>
      </c>
      <c r="AB41" s="4">
        <v>518136</v>
      </c>
    </row>
    <row r="42" spans="1:28" x14ac:dyDescent="0.25">
      <c r="A42">
        <v>3467</v>
      </c>
      <c r="B42" t="s">
        <v>250</v>
      </c>
      <c r="C42" t="s">
        <v>251</v>
      </c>
      <c r="D42" s="1">
        <v>43957</v>
      </c>
      <c r="F42">
        <f t="shared" ca="1" si="0"/>
        <v>65</v>
      </c>
      <c r="G42" t="str">
        <f t="shared" ca="1" si="1"/>
        <v>&gt;5 years</v>
      </c>
      <c r="H42" t="s">
        <v>50</v>
      </c>
      <c r="I42" t="s">
        <v>252</v>
      </c>
      <c r="J42" t="s">
        <v>253</v>
      </c>
      <c r="K42" t="s">
        <v>27</v>
      </c>
      <c r="L42">
        <f t="shared" si="2"/>
        <v>1</v>
      </c>
      <c r="M42">
        <f t="shared" si="3"/>
        <v>0</v>
      </c>
      <c r="N42" t="s">
        <v>28</v>
      </c>
      <c r="O42" t="s">
        <v>41</v>
      </c>
      <c r="Q42" t="str">
        <f t="shared" si="4"/>
        <v>ACTIVE</v>
      </c>
      <c r="R42" t="s">
        <v>54</v>
      </c>
      <c r="S42" t="s">
        <v>189</v>
      </c>
      <c r="T42" s="2">
        <v>35886</v>
      </c>
      <c r="U42" s="3">
        <f t="shared" ca="1" si="5"/>
        <v>27</v>
      </c>
      <c r="V42" t="s">
        <v>61</v>
      </c>
      <c r="W42" t="s">
        <v>127</v>
      </c>
      <c r="X42" t="s">
        <v>89</v>
      </c>
      <c r="Y42" t="s">
        <v>35</v>
      </c>
      <c r="Z42" t="s">
        <v>82</v>
      </c>
      <c r="AA42">
        <v>1</v>
      </c>
      <c r="AB42" s="4">
        <v>264564</v>
      </c>
    </row>
    <row r="43" spans="1:28" x14ac:dyDescent="0.25">
      <c r="A43">
        <v>3468</v>
      </c>
      <c r="B43" t="s">
        <v>254</v>
      </c>
      <c r="C43" t="s">
        <v>171</v>
      </c>
      <c r="D43" s="1">
        <v>43717</v>
      </c>
      <c r="F43">
        <f t="shared" ca="1" si="0"/>
        <v>73</v>
      </c>
      <c r="G43" t="str">
        <f t="shared" ca="1" si="1"/>
        <v>&gt;5 years</v>
      </c>
      <c r="H43" t="s">
        <v>50</v>
      </c>
      <c r="I43" t="s">
        <v>255</v>
      </c>
      <c r="J43" t="s">
        <v>256</v>
      </c>
      <c r="K43" t="s">
        <v>27</v>
      </c>
      <c r="L43">
        <f t="shared" si="2"/>
        <v>1</v>
      </c>
      <c r="M43">
        <f t="shared" si="3"/>
        <v>0</v>
      </c>
      <c r="N43" t="s">
        <v>28</v>
      </c>
      <c r="O43" t="s">
        <v>29</v>
      </c>
      <c r="Q43" t="str">
        <f t="shared" si="4"/>
        <v>ACTIVE</v>
      </c>
      <c r="R43" t="s">
        <v>54</v>
      </c>
      <c r="S43" t="s">
        <v>257</v>
      </c>
      <c r="T43" s="2">
        <v>34271</v>
      </c>
      <c r="U43" s="3">
        <f t="shared" ca="1" si="5"/>
        <v>31</v>
      </c>
      <c r="V43" t="s">
        <v>61</v>
      </c>
      <c r="W43" t="s">
        <v>127</v>
      </c>
      <c r="X43" t="s">
        <v>184</v>
      </c>
      <c r="Y43" t="s">
        <v>35</v>
      </c>
      <c r="Z43" t="s">
        <v>36</v>
      </c>
      <c r="AA43">
        <v>4</v>
      </c>
      <c r="AB43" s="4">
        <v>427212</v>
      </c>
    </row>
    <row r="44" spans="1:28" x14ac:dyDescent="0.25">
      <c r="A44">
        <v>3469</v>
      </c>
      <c r="B44" t="s">
        <v>258</v>
      </c>
      <c r="C44" t="s">
        <v>259</v>
      </c>
      <c r="D44" s="1">
        <v>44041</v>
      </c>
      <c r="E44" s="1">
        <v>44931</v>
      </c>
      <c r="F44">
        <f t="shared" ca="1" si="0"/>
        <v>29</v>
      </c>
      <c r="G44" t="str">
        <f t="shared" ca="1" si="1"/>
        <v>2-5 years</v>
      </c>
      <c r="H44" t="s">
        <v>50</v>
      </c>
      <c r="I44" t="s">
        <v>260</v>
      </c>
      <c r="J44" t="s">
        <v>261</v>
      </c>
      <c r="K44" t="s">
        <v>158</v>
      </c>
      <c r="L44">
        <f t="shared" si="2"/>
        <v>0</v>
      </c>
      <c r="M44">
        <f t="shared" si="3"/>
        <v>1</v>
      </c>
      <c r="N44" t="s">
        <v>28</v>
      </c>
      <c r="O44" t="s">
        <v>53</v>
      </c>
      <c r="P44" t="s">
        <v>212</v>
      </c>
      <c r="Q44" t="str">
        <f t="shared" si="4"/>
        <v>INVOLUNTARY</v>
      </c>
      <c r="R44" t="s">
        <v>54</v>
      </c>
      <c r="S44" t="s">
        <v>74</v>
      </c>
      <c r="T44" s="2">
        <v>29683</v>
      </c>
      <c r="U44" s="3">
        <f t="shared" ca="1" si="5"/>
        <v>44</v>
      </c>
      <c r="V44" t="s">
        <v>61</v>
      </c>
      <c r="W44" t="s">
        <v>127</v>
      </c>
      <c r="X44" t="s">
        <v>75</v>
      </c>
      <c r="Y44" t="s">
        <v>35</v>
      </c>
      <c r="Z44" t="s">
        <v>194</v>
      </c>
      <c r="AA44">
        <v>3</v>
      </c>
      <c r="AB44" s="4">
        <v>181418.28</v>
      </c>
    </row>
    <row r="45" spans="1:28" x14ac:dyDescent="0.25">
      <c r="A45">
        <v>3470</v>
      </c>
      <c r="B45" t="s">
        <v>262</v>
      </c>
      <c r="C45" t="s">
        <v>263</v>
      </c>
      <c r="D45" s="1">
        <v>43418</v>
      </c>
      <c r="E45" s="1">
        <v>43766</v>
      </c>
      <c r="F45">
        <f t="shared" ca="1" si="0"/>
        <v>11</v>
      </c>
      <c r="G45" t="str">
        <f t="shared" ca="1" si="1"/>
        <v>6-12 months</v>
      </c>
      <c r="H45" t="s">
        <v>50</v>
      </c>
      <c r="I45" t="s">
        <v>264</v>
      </c>
      <c r="J45" t="s">
        <v>265</v>
      </c>
      <c r="K45" t="s">
        <v>158</v>
      </c>
      <c r="L45">
        <f t="shared" si="2"/>
        <v>0</v>
      </c>
      <c r="M45">
        <f t="shared" si="3"/>
        <v>1</v>
      </c>
      <c r="N45" t="s">
        <v>28</v>
      </c>
      <c r="O45" t="s">
        <v>41</v>
      </c>
      <c r="P45" t="s">
        <v>212</v>
      </c>
      <c r="Q45" t="str">
        <f t="shared" si="4"/>
        <v>INVOLUNTARY</v>
      </c>
      <c r="R45" t="s">
        <v>54</v>
      </c>
      <c r="S45" t="s">
        <v>74</v>
      </c>
      <c r="T45" s="2">
        <v>36476</v>
      </c>
      <c r="U45" s="3">
        <f t="shared" ca="1" si="5"/>
        <v>25</v>
      </c>
      <c r="V45" t="s">
        <v>61</v>
      </c>
      <c r="W45" t="s">
        <v>127</v>
      </c>
      <c r="X45" t="s">
        <v>81</v>
      </c>
      <c r="Y45" t="s">
        <v>35</v>
      </c>
      <c r="Z45" t="s">
        <v>194</v>
      </c>
      <c r="AA45">
        <v>3</v>
      </c>
      <c r="AB45" s="4">
        <v>373692</v>
      </c>
    </row>
    <row r="46" spans="1:28" x14ac:dyDescent="0.25">
      <c r="A46">
        <v>3471</v>
      </c>
      <c r="B46" t="s">
        <v>266</v>
      </c>
      <c r="C46" t="s">
        <v>267</v>
      </c>
      <c r="D46" s="1">
        <v>43890</v>
      </c>
      <c r="F46">
        <f t="shared" ca="1" si="0"/>
        <v>67</v>
      </c>
      <c r="G46" t="str">
        <f t="shared" ca="1" si="1"/>
        <v>&gt;5 years</v>
      </c>
      <c r="H46" t="s">
        <v>50</v>
      </c>
      <c r="I46" t="s">
        <v>268</v>
      </c>
      <c r="J46" t="s">
        <v>269</v>
      </c>
      <c r="K46" t="s">
        <v>27</v>
      </c>
      <c r="L46">
        <f t="shared" si="2"/>
        <v>1</v>
      </c>
      <c r="M46">
        <f t="shared" si="3"/>
        <v>0</v>
      </c>
      <c r="N46" t="s">
        <v>41</v>
      </c>
      <c r="O46" t="s">
        <v>29</v>
      </c>
      <c r="Q46" t="str">
        <f t="shared" si="4"/>
        <v>ACTIVE</v>
      </c>
      <c r="R46" t="s">
        <v>54</v>
      </c>
      <c r="S46" t="s">
        <v>74</v>
      </c>
      <c r="T46" s="2">
        <v>34099</v>
      </c>
      <c r="U46" s="3">
        <f t="shared" ca="1" si="5"/>
        <v>32</v>
      </c>
      <c r="V46" t="s">
        <v>61</v>
      </c>
      <c r="W46" t="s">
        <v>127</v>
      </c>
      <c r="X46" t="s">
        <v>184</v>
      </c>
      <c r="Y46" t="s">
        <v>47</v>
      </c>
      <c r="Z46" t="s">
        <v>36</v>
      </c>
      <c r="AA46">
        <v>4</v>
      </c>
      <c r="AB46" s="4">
        <v>965232</v>
      </c>
    </row>
    <row r="47" spans="1:28" x14ac:dyDescent="0.25">
      <c r="A47">
        <v>3472</v>
      </c>
      <c r="B47" t="s">
        <v>270</v>
      </c>
      <c r="C47" t="s">
        <v>271</v>
      </c>
      <c r="D47" s="1">
        <v>44941</v>
      </c>
      <c r="F47">
        <f t="shared" ca="1" si="0"/>
        <v>32</v>
      </c>
      <c r="G47" t="str">
        <f t="shared" ca="1" si="1"/>
        <v>2-5 years</v>
      </c>
      <c r="H47" t="s">
        <v>50</v>
      </c>
      <c r="I47" t="s">
        <v>272</v>
      </c>
      <c r="J47" t="s">
        <v>273</v>
      </c>
      <c r="K47" t="s">
        <v>27</v>
      </c>
      <c r="L47">
        <f t="shared" si="2"/>
        <v>1</v>
      </c>
      <c r="M47">
        <f t="shared" si="3"/>
        <v>0</v>
      </c>
      <c r="N47" t="s">
        <v>28</v>
      </c>
      <c r="O47" t="s">
        <v>53</v>
      </c>
      <c r="Q47" t="str">
        <f t="shared" si="4"/>
        <v>ACTIVE</v>
      </c>
      <c r="R47" t="s">
        <v>54</v>
      </c>
      <c r="S47" t="s">
        <v>137</v>
      </c>
      <c r="T47" s="2">
        <v>32677</v>
      </c>
      <c r="U47" s="3">
        <f t="shared" ca="1" si="5"/>
        <v>36</v>
      </c>
      <c r="V47" t="s">
        <v>61</v>
      </c>
      <c r="W47" t="s">
        <v>127</v>
      </c>
      <c r="X47" t="s">
        <v>143</v>
      </c>
      <c r="Y47" t="s">
        <v>47</v>
      </c>
      <c r="Z47" t="s">
        <v>82</v>
      </c>
      <c r="AA47">
        <v>4</v>
      </c>
      <c r="AB47" s="4">
        <v>164196</v>
      </c>
    </row>
    <row r="48" spans="1:28" x14ac:dyDescent="0.25">
      <c r="A48">
        <v>3473</v>
      </c>
      <c r="B48" t="s">
        <v>274</v>
      </c>
      <c r="C48" t="s">
        <v>275</v>
      </c>
      <c r="D48" s="1">
        <v>45106</v>
      </c>
      <c r="F48">
        <f t="shared" ca="1" si="0"/>
        <v>27</v>
      </c>
      <c r="G48" t="str">
        <f t="shared" ca="1" si="1"/>
        <v>2-5 years</v>
      </c>
      <c r="H48" t="s">
        <v>50</v>
      </c>
      <c r="I48" t="s">
        <v>276</v>
      </c>
      <c r="J48" t="s">
        <v>277</v>
      </c>
      <c r="K48" t="s">
        <v>27</v>
      </c>
      <c r="L48">
        <f t="shared" si="2"/>
        <v>1</v>
      </c>
      <c r="M48">
        <f t="shared" si="3"/>
        <v>0</v>
      </c>
      <c r="N48" t="s">
        <v>41</v>
      </c>
      <c r="O48" t="s">
        <v>29</v>
      </c>
      <c r="Q48" t="str">
        <f t="shared" si="4"/>
        <v>ACTIVE</v>
      </c>
      <c r="R48" t="s">
        <v>54</v>
      </c>
      <c r="S48" t="s">
        <v>239</v>
      </c>
      <c r="T48" s="2">
        <v>32599</v>
      </c>
      <c r="U48" s="3">
        <f t="shared" ca="1" si="5"/>
        <v>36</v>
      </c>
      <c r="V48" t="s">
        <v>61</v>
      </c>
      <c r="W48" t="s">
        <v>127</v>
      </c>
      <c r="X48" t="s">
        <v>6</v>
      </c>
      <c r="Y48" t="s">
        <v>47</v>
      </c>
      <c r="Z48" t="s">
        <v>82</v>
      </c>
      <c r="AA48">
        <v>2</v>
      </c>
      <c r="AB48" s="4">
        <v>393180</v>
      </c>
    </row>
    <row r="49" spans="1:28" x14ac:dyDescent="0.25">
      <c r="A49">
        <v>3474</v>
      </c>
      <c r="B49" t="s">
        <v>278</v>
      </c>
      <c r="C49" t="s">
        <v>279</v>
      </c>
      <c r="D49" s="1">
        <v>43899</v>
      </c>
      <c r="F49">
        <f t="shared" ca="1" si="0"/>
        <v>67</v>
      </c>
      <c r="G49" t="str">
        <f t="shared" ca="1" si="1"/>
        <v>&gt;5 years</v>
      </c>
      <c r="H49" t="s">
        <v>50</v>
      </c>
      <c r="I49" t="s">
        <v>280</v>
      </c>
      <c r="J49" t="s">
        <v>281</v>
      </c>
      <c r="K49" t="s">
        <v>27</v>
      </c>
      <c r="L49">
        <f t="shared" si="2"/>
        <v>1</v>
      </c>
      <c r="M49">
        <f t="shared" si="3"/>
        <v>0</v>
      </c>
      <c r="N49" t="s">
        <v>53</v>
      </c>
      <c r="O49" t="s">
        <v>29</v>
      </c>
      <c r="Q49" t="str">
        <f t="shared" si="4"/>
        <v>ACTIVE</v>
      </c>
      <c r="R49" t="s">
        <v>54</v>
      </c>
      <c r="S49" t="s">
        <v>282</v>
      </c>
      <c r="T49" s="2">
        <v>31251</v>
      </c>
      <c r="U49" s="3">
        <f t="shared" ca="1" si="5"/>
        <v>40</v>
      </c>
      <c r="V49" t="s">
        <v>61</v>
      </c>
      <c r="W49" t="s">
        <v>127</v>
      </c>
      <c r="X49" t="s">
        <v>69</v>
      </c>
      <c r="Y49" t="s">
        <v>47</v>
      </c>
      <c r="Z49" t="s">
        <v>36</v>
      </c>
      <c r="AA49">
        <v>2</v>
      </c>
      <c r="AB49" s="4">
        <v>156180</v>
      </c>
    </row>
    <row r="50" spans="1:28" x14ac:dyDescent="0.25">
      <c r="A50">
        <v>3475</v>
      </c>
      <c r="B50" t="s">
        <v>283</v>
      </c>
      <c r="C50" t="s">
        <v>284</v>
      </c>
      <c r="D50" s="1">
        <v>44460</v>
      </c>
      <c r="E50" s="1">
        <v>45029</v>
      </c>
      <c r="F50">
        <f t="shared" ca="1" si="0"/>
        <v>18</v>
      </c>
      <c r="G50" t="str">
        <f t="shared" ca="1" si="1"/>
        <v>1-2 years</v>
      </c>
      <c r="H50" t="s">
        <v>50</v>
      </c>
      <c r="I50" t="s">
        <v>285</v>
      </c>
      <c r="J50" t="s">
        <v>286</v>
      </c>
      <c r="K50" t="s">
        <v>27</v>
      </c>
      <c r="L50">
        <f t="shared" si="2"/>
        <v>1</v>
      </c>
      <c r="M50">
        <f t="shared" si="3"/>
        <v>0</v>
      </c>
      <c r="N50" t="s">
        <v>53</v>
      </c>
      <c r="O50" t="s">
        <v>29</v>
      </c>
      <c r="Q50" t="str">
        <f t="shared" si="4"/>
        <v>ACTIVE</v>
      </c>
      <c r="R50" t="s">
        <v>54</v>
      </c>
      <c r="S50" t="s">
        <v>68</v>
      </c>
      <c r="T50" s="2">
        <v>33495</v>
      </c>
      <c r="U50" s="3">
        <f t="shared" ca="1" si="5"/>
        <v>34</v>
      </c>
      <c r="V50" t="s">
        <v>61</v>
      </c>
      <c r="W50" t="s">
        <v>127</v>
      </c>
      <c r="X50" t="s">
        <v>184</v>
      </c>
      <c r="Y50" t="s">
        <v>47</v>
      </c>
      <c r="Z50" t="s">
        <v>36</v>
      </c>
      <c r="AA50">
        <v>2</v>
      </c>
      <c r="AB50" s="4">
        <v>203053.8</v>
      </c>
    </row>
    <row r="51" spans="1:28" x14ac:dyDescent="0.25">
      <c r="A51">
        <v>3476</v>
      </c>
      <c r="B51" t="s">
        <v>287</v>
      </c>
      <c r="C51" t="s">
        <v>288</v>
      </c>
      <c r="D51" s="1">
        <v>45089</v>
      </c>
      <c r="E51" s="1">
        <v>45113</v>
      </c>
      <c r="F51">
        <f t="shared" ca="1" si="0"/>
        <v>0</v>
      </c>
      <c r="G51" t="str">
        <f t="shared" ca="1" si="1"/>
        <v>&lt;6 months</v>
      </c>
      <c r="H51" t="s">
        <v>50</v>
      </c>
      <c r="I51" t="s">
        <v>289</v>
      </c>
      <c r="J51" t="s">
        <v>290</v>
      </c>
      <c r="K51" t="s">
        <v>27</v>
      </c>
      <c r="L51">
        <f t="shared" si="2"/>
        <v>1</v>
      </c>
      <c r="M51">
        <f t="shared" si="3"/>
        <v>0</v>
      </c>
      <c r="N51" t="s">
        <v>41</v>
      </c>
      <c r="O51" t="s">
        <v>29</v>
      </c>
      <c r="Q51" t="str">
        <f t="shared" si="4"/>
        <v>ACTIVE</v>
      </c>
      <c r="R51" t="s">
        <v>54</v>
      </c>
      <c r="S51" t="s">
        <v>189</v>
      </c>
      <c r="T51" s="2">
        <v>32301</v>
      </c>
      <c r="U51" s="3">
        <f t="shared" ca="1" si="5"/>
        <v>37</v>
      </c>
      <c r="V51" t="s">
        <v>61</v>
      </c>
      <c r="W51" t="s">
        <v>127</v>
      </c>
      <c r="X51" t="s">
        <v>89</v>
      </c>
      <c r="Y51" t="s">
        <v>47</v>
      </c>
      <c r="Z51" t="s">
        <v>194</v>
      </c>
      <c r="AA51">
        <v>2</v>
      </c>
      <c r="AB51" s="4">
        <v>202284</v>
      </c>
    </row>
    <row r="52" spans="1:28" x14ac:dyDescent="0.25">
      <c r="A52">
        <v>3477</v>
      </c>
      <c r="B52" t="s">
        <v>291</v>
      </c>
      <c r="C52" t="s">
        <v>292</v>
      </c>
      <c r="D52" s="1">
        <v>43562</v>
      </c>
      <c r="F52">
        <f t="shared" ca="1" si="0"/>
        <v>78</v>
      </c>
      <c r="G52" t="str">
        <f t="shared" ca="1" si="1"/>
        <v>&gt;5 years</v>
      </c>
      <c r="H52" t="s">
        <v>50</v>
      </c>
      <c r="I52" t="s">
        <v>293</v>
      </c>
      <c r="J52" t="s">
        <v>294</v>
      </c>
      <c r="K52" t="s">
        <v>27</v>
      </c>
      <c r="L52">
        <f t="shared" si="2"/>
        <v>1</v>
      </c>
      <c r="M52">
        <f t="shared" si="3"/>
        <v>0</v>
      </c>
      <c r="N52" t="s">
        <v>41</v>
      </c>
      <c r="O52" t="s">
        <v>53</v>
      </c>
      <c r="Q52" t="str">
        <f t="shared" si="4"/>
        <v>ACTIVE</v>
      </c>
      <c r="R52" t="s">
        <v>106</v>
      </c>
      <c r="S52" t="s">
        <v>221</v>
      </c>
      <c r="T52" s="2">
        <v>32469</v>
      </c>
      <c r="U52" s="3">
        <f t="shared" ca="1" si="5"/>
        <v>36</v>
      </c>
      <c r="V52" t="s">
        <v>61</v>
      </c>
      <c r="W52" t="s">
        <v>127</v>
      </c>
      <c r="X52" t="s">
        <v>69</v>
      </c>
      <c r="Y52" t="s">
        <v>35</v>
      </c>
      <c r="Z52" t="s">
        <v>194</v>
      </c>
      <c r="AA52">
        <v>2</v>
      </c>
      <c r="AB52" s="4">
        <v>118452</v>
      </c>
    </row>
    <row r="53" spans="1:28" x14ac:dyDescent="0.25">
      <c r="A53">
        <v>3478</v>
      </c>
      <c r="B53" t="s">
        <v>295</v>
      </c>
      <c r="C53" t="s">
        <v>296</v>
      </c>
      <c r="D53" s="1">
        <v>43360</v>
      </c>
      <c r="E53" s="1">
        <v>43474</v>
      </c>
      <c r="F53">
        <f t="shared" ca="1" si="0"/>
        <v>3</v>
      </c>
      <c r="G53" t="str">
        <f t="shared" ca="1" si="1"/>
        <v>&lt;6 months</v>
      </c>
      <c r="H53" t="s">
        <v>50</v>
      </c>
      <c r="I53" t="s">
        <v>297</v>
      </c>
      <c r="J53" t="s">
        <v>298</v>
      </c>
      <c r="K53" t="s">
        <v>27</v>
      </c>
      <c r="L53">
        <f t="shared" si="2"/>
        <v>1</v>
      </c>
      <c r="M53">
        <f t="shared" si="3"/>
        <v>0</v>
      </c>
      <c r="N53" t="s">
        <v>53</v>
      </c>
      <c r="O53" t="s">
        <v>29</v>
      </c>
      <c r="Q53" t="str">
        <f t="shared" si="4"/>
        <v>ACTIVE</v>
      </c>
      <c r="R53" t="s">
        <v>54</v>
      </c>
      <c r="S53" t="s">
        <v>257</v>
      </c>
      <c r="T53" s="2">
        <v>33200</v>
      </c>
      <c r="U53" s="3">
        <f t="shared" ca="1" si="5"/>
        <v>34</v>
      </c>
      <c r="V53" t="s">
        <v>61</v>
      </c>
      <c r="W53" t="s">
        <v>88</v>
      </c>
      <c r="X53" t="s">
        <v>299</v>
      </c>
      <c r="Y53" t="s">
        <v>35</v>
      </c>
      <c r="Z53" t="s">
        <v>36</v>
      </c>
      <c r="AA53">
        <v>2</v>
      </c>
      <c r="AB53" s="4">
        <v>79824</v>
      </c>
    </row>
    <row r="54" spans="1:28" x14ac:dyDescent="0.25">
      <c r="A54">
        <v>3479</v>
      </c>
      <c r="B54" t="s">
        <v>300</v>
      </c>
      <c r="C54" t="s">
        <v>301</v>
      </c>
      <c r="D54" s="1">
        <v>44775</v>
      </c>
      <c r="E54" s="1">
        <v>45018</v>
      </c>
      <c r="F54">
        <f t="shared" ca="1" si="0"/>
        <v>8</v>
      </c>
      <c r="G54" t="str">
        <f t="shared" ca="1" si="1"/>
        <v>6-12 months</v>
      </c>
      <c r="H54" t="s">
        <v>50</v>
      </c>
      <c r="I54" t="s">
        <v>302</v>
      </c>
      <c r="J54" t="s">
        <v>303</v>
      </c>
      <c r="K54" t="s">
        <v>27</v>
      </c>
      <c r="L54">
        <f t="shared" si="2"/>
        <v>1</v>
      </c>
      <c r="M54">
        <f t="shared" si="3"/>
        <v>0</v>
      </c>
      <c r="N54" t="s">
        <v>28</v>
      </c>
      <c r="O54" t="s">
        <v>41</v>
      </c>
      <c r="Q54" t="str">
        <f t="shared" si="4"/>
        <v>ACTIVE</v>
      </c>
      <c r="R54" t="s">
        <v>54</v>
      </c>
      <c r="S54" t="s">
        <v>137</v>
      </c>
      <c r="T54" s="2">
        <v>45382</v>
      </c>
      <c r="U54" s="3">
        <f t="shared" ca="1" si="5"/>
        <v>1</v>
      </c>
      <c r="V54" t="s">
        <v>61</v>
      </c>
      <c r="W54" t="s">
        <v>304</v>
      </c>
      <c r="X54" t="s">
        <v>81</v>
      </c>
      <c r="Y54" t="s">
        <v>35</v>
      </c>
      <c r="Z54" t="s">
        <v>36</v>
      </c>
      <c r="AA54">
        <v>2</v>
      </c>
      <c r="AB54" s="4">
        <v>59820</v>
      </c>
    </row>
    <row r="55" spans="1:28" x14ac:dyDescent="0.25">
      <c r="A55">
        <v>3480</v>
      </c>
      <c r="B55" t="s">
        <v>305</v>
      </c>
      <c r="C55" t="s">
        <v>306</v>
      </c>
      <c r="D55" s="1">
        <v>44812</v>
      </c>
      <c r="E55" s="1">
        <v>44850</v>
      </c>
      <c r="F55">
        <f t="shared" ca="1" si="0"/>
        <v>1</v>
      </c>
      <c r="G55" t="str">
        <f t="shared" ca="1" si="1"/>
        <v>&lt;6 months</v>
      </c>
      <c r="H55" t="s">
        <v>50</v>
      </c>
      <c r="I55" t="s">
        <v>307</v>
      </c>
      <c r="J55" t="s">
        <v>308</v>
      </c>
      <c r="K55" t="s">
        <v>158</v>
      </c>
      <c r="L55">
        <f t="shared" si="2"/>
        <v>0</v>
      </c>
      <c r="M55">
        <f t="shared" si="3"/>
        <v>1</v>
      </c>
      <c r="N55" t="s">
        <v>53</v>
      </c>
      <c r="O55" t="s">
        <v>29</v>
      </c>
      <c r="P55" t="s">
        <v>164</v>
      </c>
      <c r="Q55" t="str">
        <f t="shared" si="4"/>
        <v>INVOLUNTARY</v>
      </c>
      <c r="R55" t="s">
        <v>54</v>
      </c>
      <c r="S55" t="s">
        <v>282</v>
      </c>
      <c r="T55" s="2">
        <v>34032</v>
      </c>
      <c r="U55" s="3">
        <f t="shared" ca="1" si="5"/>
        <v>32</v>
      </c>
      <c r="V55" t="s">
        <v>61</v>
      </c>
      <c r="W55" t="s">
        <v>304</v>
      </c>
      <c r="X55" t="s">
        <v>148</v>
      </c>
      <c r="Y55" t="s">
        <v>35</v>
      </c>
      <c r="Z55" t="s">
        <v>36</v>
      </c>
      <c r="AA55">
        <v>1</v>
      </c>
      <c r="AB55" s="4">
        <v>66695</v>
      </c>
    </row>
    <row r="56" spans="1:28" x14ac:dyDescent="0.25">
      <c r="A56">
        <v>3481</v>
      </c>
      <c r="B56" t="s">
        <v>309</v>
      </c>
      <c r="C56" t="s">
        <v>310</v>
      </c>
      <c r="D56" s="1">
        <v>43531</v>
      </c>
      <c r="E56" s="1">
        <v>44347</v>
      </c>
      <c r="F56">
        <f t="shared" ca="1" si="0"/>
        <v>26</v>
      </c>
      <c r="G56" t="str">
        <f t="shared" ca="1" si="1"/>
        <v>2-5 years</v>
      </c>
      <c r="H56" t="s">
        <v>50</v>
      </c>
      <c r="I56" t="s">
        <v>311</v>
      </c>
      <c r="J56" t="s">
        <v>312</v>
      </c>
      <c r="K56" t="s">
        <v>158</v>
      </c>
      <c r="L56">
        <f t="shared" si="2"/>
        <v>0</v>
      </c>
      <c r="M56">
        <f t="shared" si="3"/>
        <v>1</v>
      </c>
      <c r="N56" t="s">
        <v>53</v>
      </c>
      <c r="O56" t="s">
        <v>41</v>
      </c>
      <c r="P56" t="s">
        <v>159</v>
      </c>
      <c r="Q56" t="str">
        <f t="shared" si="4"/>
        <v>VOLUNTARY</v>
      </c>
      <c r="R56" t="s">
        <v>54</v>
      </c>
      <c r="S56" t="s">
        <v>257</v>
      </c>
      <c r="T56" s="2">
        <v>25252</v>
      </c>
      <c r="U56" s="3">
        <f t="shared" ca="1" si="5"/>
        <v>56</v>
      </c>
      <c r="V56" t="s">
        <v>61</v>
      </c>
      <c r="W56" t="s">
        <v>304</v>
      </c>
      <c r="X56" t="s">
        <v>116</v>
      </c>
      <c r="Y56" t="s">
        <v>47</v>
      </c>
      <c r="Z56" t="s">
        <v>36</v>
      </c>
      <c r="AA56">
        <v>4</v>
      </c>
      <c r="AB56" s="4">
        <v>89821</v>
      </c>
    </row>
    <row r="57" spans="1:28" x14ac:dyDescent="0.25">
      <c r="A57">
        <v>3482</v>
      </c>
      <c r="B57" t="s">
        <v>313</v>
      </c>
      <c r="C57" t="s">
        <v>314</v>
      </c>
      <c r="D57" s="1">
        <v>43767</v>
      </c>
      <c r="E57" s="1">
        <v>44234</v>
      </c>
      <c r="F57">
        <f t="shared" ca="1" si="0"/>
        <v>15</v>
      </c>
      <c r="G57" t="str">
        <f t="shared" ca="1" si="1"/>
        <v>1-2 years</v>
      </c>
      <c r="H57" t="s">
        <v>50</v>
      </c>
      <c r="I57" t="s">
        <v>315</v>
      </c>
      <c r="J57" t="s">
        <v>316</v>
      </c>
      <c r="K57" t="s">
        <v>158</v>
      </c>
      <c r="L57">
        <f t="shared" si="2"/>
        <v>0</v>
      </c>
      <c r="M57">
        <f t="shared" si="3"/>
        <v>1</v>
      </c>
      <c r="N57" t="s">
        <v>53</v>
      </c>
      <c r="O57" t="s">
        <v>29</v>
      </c>
      <c r="P57" t="s">
        <v>159</v>
      </c>
      <c r="Q57" t="str">
        <f t="shared" si="4"/>
        <v>VOLUNTARY</v>
      </c>
      <c r="R57" t="s">
        <v>54</v>
      </c>
      <c r="S57" t="s">
        <v>282</v>
      </c>
      <c r="T57" s="2">
        <v>35835</v>
      </c>
      <c r="U57" s="3">
        <f t="shared" ca="1" si="5"/>
        <v>27</v>
      </c>
      <c r="V57" t="s">
        <v>317</v>
      </c>
      <c r="W57" t="s">
        <v>317</v>
      </c>
      <c r="X57" t="s">
        <v>128</v>
      </c>
      <c r="Y57" t="s">
        <v>47</v>
      </c>
      <c r="Z57" t="s">
        <v>194</v>
      </c>
      <c r="AA57">
        <v>2</v>
      </c>
      <c r="AB57" s="4">
        <v>971751</v>
      </c>
    </row>
    <row r="58" spans="1:28" x14ac:dyDescent="0.25">
      <c r="A58">
        <v>3483</v>
      </c>
      <c r="B58" t="s">
        <v>318</v>
      </c>
      <c r="C58" t="s">
        <v>319</v>
      </c>
      <c r="D58" s="1">
        <v>44465</v>
      </c>
      <c r="F58">
        <f t="shared" ca="1" si="0"/>
        <v>48</v>
      </c>
      <c r="G58" t="str">
        <f t="shared" ca="1" si="1"/>
        <v>2-5 years</v>
      </c>
      <c r="H58" t="s">
        <v>50</v>
      </c>
      <c r="I58" t="s">
        <v>320</v>
      </c>
      <c r="J58" t="s">
        <v>321</v>
      </c>
      <c r="K58" t="s">
        <v>27</v>
      </c>
      <c r="L58">
        <f t="shared" si="2"/>
        <v>1</v>
      </c>
      <c r="M58">
        <f t="shared" si="3"/>
        <v>0</v>
      </c>
      <c r="N58" t="s">
        <v>41</v>
      </c>
      <c r="O58" t="s">
        <v>29</v>
      </c>
      <c r="Q58" t="str">
        <f t="shared" si="4"/>
        <v>ACTIVE</v>
      </c>
      <c r="R58" t="s">
        <v>54</v>
      </c>
      <c r="S58" t="s">
        <v>137</v>
      </c>
      <c r="T58" s="2">
        <v>34424</v>
      </c>
      <c r="U58" s="3">
        <f t="shared" ca="1" si="5"/>
        <v>31</v>
      </c>
      <c r="V58" t="s">
        <v>317</v>
      </c>
      <c r="W58" t="s">
        <v>317</v>
      </c>
      <c r="X58" t="s">
        <v>138</v>
      </c>
      <c r="Y58" t="s">
        <v>47</v>
      </c>
      <c r="Z58" t="s">
        <v>36</v>
      </c>
      <c r="AA58">
        <v>1</v>
      </c>
      <c r="AB58" s="4">
        <v>105000</v>
      </c>
    </row>
    <row r="59" spans="1:28" x14ac:dyDescent="0.25">
      <c r="A59">
        <v>3484</v>
      </c>
      <c r="B59" t="s">
        <v>322</v>
      </c>
      <c r="C59" t="s">
        <v>323</v>
      </c>
      <c r="D59" s="1">
        <v>43341</v>
      </c>
      <c r="F59">
        <f t="shared" ca="1" si="0"/>
        <v>85</v>
      </c>
      <c r="G59" t="str">
        <f t="shared" ca="1" si="1"/>
        <v>&gt;5 years</v>
      </c>
      <c r="H59" t="s">
        <v>50</v>
      </c>
      <c r="I59" t="s">
        <v>324</v>
      </c>
      <c r="J59" t="s">
        <v>325</v>
      </c>
      <c r="K59" t="s">
        <v>27</v>
      </c>
      <c r="L59">
        <f t="shared" si="2"/>
        <v>1</v>
      </c>
      <c r="M59">
        <f t="shared" si="3"/>
        <v>0</v>
      </c>
      <c r="N59" t="s">
        <v>41</v>
      </c>
      <c r="O59" t="s">
        <v>53</v>
      </c>
      <c r="Q59" t="str">
        <f t="shared" si="4"/>
        <v>ACTIVE</v>
      </c>
      <c r="R59" t="s">
        <v>54</v>
      </c>
      <c r="S59" t="s">
        <v>68</v>
      </c>
      <c r="T59" s="2">
        <v>30840</v>
      </c>
      <c r="U59" s="3">
        <f t="shared" ca="1" si="5"/>
        <v>41</v>
      </c>
      <c r="V59" t="s">
        <v>317</v>
      </c>
      <c r="W59" t="s">
        <v>317</v>
      </c>
      <c r="X59" t="s">
        <v>326</v>
      </c>
      <c r="Y59" t="s">
        <v>47</v>
      </c>
      <c r="Z59" t="s">
        <v>36</v>
      </c>
      <c r="AA59">
        <v>4</v>
      </c>
      <c r="AB59" s="4">
        <v>666611.04</v>
      </c>
    </row>
    <row r="60" spans="1:28" x14ac:dyDescent="0.25">
      <c r="A60">
        <v>3485</v>
      </c>
      <c r="B60" t="s">
        <v>327</v>
      </c>
      <c r="C60" t="s">
        <v>328</v>
      </c>
      <c r="D60" s="1">
        <v>44495</v>
      </c>
      <c r="F60">
        <f t="shared" ca="1" si="0"/>
        <v>47</v>
      </c>
      <c r="G60" t="str">
        <f t="shared" ca="1" si="1"/>
        <v>2-5 years</v>
      </c>
      <c r="H60" t="s">
        <v>50</v>
      </c>
      <c r="I60" t="s">
        <v>329</v>
      </c>
      <c r="J60" t="s">
        <v>330</v>
      </c>
      <c r="K60" t="s">
        <v>27</v>
      </c>
      <c r="L60">
        <f t="shared" si="2"/>
        <v>1</v>
      </c>
      <c r="M60">
        <f t="shared" si="3"/>
        <v>0</v>
      </c>
      <c r="N60" t="s">
        <v>28</v>
      </c>
      <c r="O60" t="s">
        <v>53</v>
      </c>
      <c r="Q60" t="str">
        <f t="shared" si="4"/>
        <v>ACTIVE</v>
      </c>
      <c r="R60" t="s">
        <v>54</v>
      </c>
      <c r="S60" t="s">
        <v>74</v>
      </c>
      <c r="T60" s="2">
        <v>32283</v>
      </c>
      <c r="U60" s="3">
        <f t="shared" ca="1" si="5"/>
        <v>37</v>
      </c>
      <c r="V60" t="s">
        <v>317</v>
      </c>
      <c r="W60" t="s">
        <v>317</v>
      </c>
      <c r="X60" t="s">
        <v>69</v>
      </c>
      <c r="Y60" t="s">
        <v>47</v>
      </c>
      <c r="Z60" t="s">
        <v>36</v>
      </c>
      <c r="AA60">
        <v>5</v>
      </c>
      <c r="AB60" s="4">
        <v>720367.92</v>
      </c>
    </row>
    <row r="61" spans="1:28" x14ac:dyDescent="0.25">
      <c r="A61">
        <v>3486</v>
      </c>
      <c r="B61" t="s">
        <v>331</v>
      </c>
      <c r="C61" t="s">
        <v>332</v>
      </c>
      <c r="D61" s="1">
        <v>44865</v>
      </c>
      <c r="E61" s="1">
        <v>45085</v>
      </c>
      <c r="F61">
        <f t="shared" ca="1" si="0"/>
        <v>7</v>
      </c>
      <c r="G61" t="str">
        <f t="shared" ca="1" si="1"/>
        <v>6-12 months</v>
      </c>
      <c r="H61" t="s">
        <v>50</v>
      </c>
      <c r="I61" t="s">
        <v>333</v>
      </c>
      <c r="J61" t="s">
        <v>334</v>
      </c>
      <c r="K61" t="s">
        <v>27</v>
      </c>
      <c r="L61">
        <f t="shared" si="2"/>
        <v>1</v>
      </c>
      <c r="M61">
        <f t="shared" si="3"/>
        <v>0</v>
      </c>
      <c r="N61" t="s">
        <v>41</v>
      </c>
      <c r="O61" t="s">
        <v>29</v>
      </c>
      <c r="Q61" t="str">
        <f t="shared" si="4"/>
        <v>ACTIVE</v>
      </c>
      <c r="R61" t="s">
        <v>54</v>
      </c>
      <c r="S61" t="s">
        <v>189</v>
      </c>
      <c r="T61" s="2">
        <v>33791</v>
      </c>
      <c r="U61" s="3">
        <f t="shared" ca="1" si="5"/>
        <v>33</v>
      </c>
      <c r="V61" t="s">
        <v>317</v>
      </c>
      <c r="W61" t="s">
        <v>317</v>
      </c>
      <c r="X61" t="s">
        <v>89</v>
      </c>
      <c r="Y61" t="s">
        <v>47</v>
      </c>
      <c r="Z61" t="s">
        <v>36</v>
      </c>
      <c r="AA61">
        <v>4</v>
      </c>
      <c r="AB61" s="4">
        <v>708909</v>
      </c>
    </row>
    <row r="62" spans="1:28" x14ac:dyDescent="0.25">
      <c r="A62">
        <v>3487</v>
      </c>
      <c r="B62" t="s">
        <v>335</v>
      </c>
      <c r="C62" t="s">
        <v>336</v>
      </c>
      <c r="D62" s="1">
        <v>45000</v>
      </c>
      <c r="F62">
        <f t="shared" ca="1" si="0"/>
        <v>30</v>
      </c>
      <c r="G62" t="str">
        <f t="shared" ca="1" si="1"/>
        <v>2-5 years</v>
      </c>
      <c r="H62" t="s">
        <v>50</v>
      </c>
      <c r="I62" t="s">
        <v>337</v>
      </c>
      <c r="J62" t="s">
        <v>338</v>
      </c>
      <c r="K62" t="s">
        <v>27</v>
      </c>
      <c r="L62">
        <f t="shared" si="2"/>
        <v>1</v>
      </c>
      <c r="M62">
        <f t="shared" si="3"/>
        <v>0</v>
      </c>
      <c r="N62" t="s">
        <v>28</v>
      </c>
      <c r="O62" t="s">
        <v>41</v>
      </c>
      <c r="Q62" t="str">
        <f t="shared" si="4"/>
        <v>ACTIVE</v>
      </c>
      <c r="R62" t="s">
        <v>54</v>
      </c>
      <c r="S62" t="s">
        <v>55</v>
      </c>
      <c r="T62" s="2">
        <v>30057</v>
      </c>
      <c r="U62" s="3">
        <f t="shared" ca="1" si="5"/>
        <v>43</v>
      </c>
      <c r="V62" t="s">
        <v>317</v>
      </c>
      <c r="W62" t="s">
        <v>317</v>
      </c>
      <c r="X62" t="s">
        <v>339</v>
      </c>
      <c r="Y62" t="s">
        <v>35</v>
      </c>
      <c r="Z62" t="s">
        <v>36</v>
      </c>
      <c r="AA62">
        <v>4</v>
      </c>
      <c r="AB62" s="4">
        <v>147935.1</v>
      </c>
    </row>
    <row r="63" spans="1:28" x14ac:dyDescent="0.25">
      <c r="A63">
        <v>3488</v>
      </c>
      <c r="B63" t="s">
        <v>340</v>
      </c>
      <c r="C63" t="s">
        <v>341</v>
      </c>
      <c r="D63" s="1">
        <v>44813</v>
      </c>
      <c r="F63">
        <f t="shared" ca="1" si="0"/>
        <v>37</v>
      </c>
      <c r="G63" t="str">
        <f t="shared" ca="1" si="1"/>
        <v>2-5 years</v>
      </c>
      <c r="H63" t="s">
        <v>50</v>
      </c>
      <c r="I63" t="s">
        <v>342</v>
      </c>
      <c r="J63" t="s">
        <v>343</v>
      </c>
      <c r="K63" t="s">
        <v>27</v>
      </c>
      <c r="L63">
        <f t="shared" si="2"/>
        <v>1</v>
      </c>
      <c r="M63">
        <f t="shared" si="3"/>
        <v>0</v>
      </c>
      <c r="N63" t="s">
        <v>28</v>
      </c>
      <c r="O63" t="s">
        <v>53</v>
      </c>
      <c r="Q63" t="str">
        <f t="shared" si="4"/>
        <v>ACTIVE</v>
      </c>
      <c r="R63" t="s">
        <v>54</v>
      </c>
      <c r="S63" t="s">
        <v>257</v>
      </c>
      <c r="T63" s="2">
        <v>34795</v>
      </c>
      <c r="U63" s="3">
        <f t="shared" ca="1" si="5"/>
        <v>30</v>
      </c>
      <c r="V63" t="s">
        <v>317</v>
      </c>
      <c r="W63" t="s">
        <v>317</v>
      </c>
      <c r="X63" t="s">
        <v>128</v>
      </c>
      <c r="Y63" t="s">
        <v>35</v>
      </c>
      <c r="Z63" t="s">
        <v>36</v>
      </c>
      <c r="AA63">
        <v>2</v>
      </c>
      <c r="AB63" s="4">
        <v>119347.2</v>
      </c>
    </row>
    <row r="64" spans="1:28" x14ac:dyDescent="0.25">
      <c r="A64">
        <v>3489</v>
      </c>
      <c r="B64" t="s">
        <v>344</v>
      </c>
      <c r="C64" t="s">
        <v>345</v>
      </c>
      <c r="D64" s="1">
        <v>44624</v>
      </c>
      <c r="F64">
        <f t="shared" ca="1" si="0"/>
        <v>43</v>
      </c>
      <c r="G64" t="str">
        <f t="shared" ca="1" si="1"/>
        <v>2-5 years</v>
      </c>
      <c r="H64" t="s">
        <v>50</v>
      </c>
      <c r="I64" t="s">
        <v>346</v>
      </c>
      <c r="J64" t="s">
        <v>347</v>
      </c>
      <c r="K64" t="s">
        <v>27</v>
      </c>
      <c r="L64">
        <f t="shared" si="2"/>
        <v>1</v>
      </c>
      <c r="M64">
        <f t="shared" si="3"/>
        <v>0</v>
      </c>
      <c r="N64" t="s">
        <v>41</v>
      </c>
      <c r="O64" t="s">
        <v>29</v>
      </c>
      <c r="Q64" t="str">
        <f t="shared" si="4"/>
        <v>ACTIVE</v>
      </c>
      <c r="R64" t="s">
        <v>54</v>
      </c>
      <c r="S64" t="s">
        <v>74</v>
      </c>
      <c r="T64" s="2">
        <v>35716</v>
      </c>
      <c r="U64" s="3">
        <f t="shared" ca="1" si="5"/>
        <v>27</v>
      </c>
      <c r="V64" t="s">
        <v>317</v>
      </c>
      <c r="W64" t="s">
        <v>317</v>
      </c>
      <c r="X64" t="s">
        <v>69</v>
      </c>
      <c r="Y64" t="s">
        <v>35</v>
      </c>
      <c r="Z64" t="s">
        <v>36</v>
      </c>
      <c r="AA64">
        <v>2</v>
      </c>
      <c r="AB64" s="4">
        <v>231000</v>
      </c>
    </row>
    <row r="65" spans="1:28" x14ac:dyDescent="0.25">
      <c r="A65">
        <v>3490</v>
      </c>
      <c r="B65" t="s">
        <v>348</v>
      </c>
      <c r="C65" t="s">
        <v>167</v>
      </c>
      <c r="D65" s="1">
        <v>43507</v>
      </c>
      <c r="F65">
        <f t="shared" ca="1" si="0"/>
        <v>79</v>
      </c>
      <c r="G65" t="str">
        <f t="shared" ca="1" si="1"/>
        <v>&gt;5 years</v>
      </c>
      <c r="H65" t="s">
        <v>50</v>
      </c>
      <c r="I65" t="s">
        <v>349</v>
      </c>
      <c r="J65" t="s">
        <v>350</v>
      </c>
      <c r="K65" t="s">
        <v>27</v>
      </c>
      <c r="L65">
        <f t="shared" si="2"/>
        <v>1</v>
      </c>
      <c r="M65">
        <f t="shared" si="3"/>
        <v>0</v>
      </c>
      <c r="N65" t="s">
        <v>41</v>
      </c>
      <c r="O65" t="s">
        <v>41</v>
      </c>
      <c r="Q65" t="str">
        <f t="shared" si="4"/>
        <v>ACTIVE</v>
      </c>
      <c r="R65" t="s">
        <v>54</v>
      </c>
      <c r="S65" t="s">
        <v>55</v>
      </c>
      <c r="T65" s="2">
        <v>31736</v>
      </c>
      <c r="U65" s="3">
        <f t="shared" ca="1" si="5"/>
        <v>38</v>
      </c>
      <c r="V65" t="s">
        <v>317</v>
      </c>
      <c r="W65" t="s">
        <v>317</v>
      </c>
      <c r="X65" t="s">
        <v>143</v>
      </c>
      <c r="Y65" t="s">
        <v>35</v>
      </c>
      <c r="Z65" t="s">
        <v>36</v>
      </c>
      <c r="AA65">
        <v>2</v>
      </c>
      <c r="AB65" s="4">
        <v>919542</v>
      </c>
    </row>
    <row r="66" spans="1:28" x14ac:dyDescent="0.25">
      <c r="A66">
        <v>3491</v>
      </c>
      <c r="B66" t="s">
        <v>351</v>
      </c>
      <c r="C66" t="s">
        <v>352</v>
      </c>
      <c r="D66" s="1">
        <v>44222</v>
      </c>
      <c r="F66">
        <f t="shared" ca="1" si="0"/>
        <v>56</v>
      </c>
      <c r="G66" t="str">
        <f t="shared" ca="1" si="1"/>
        <v>2-5 years</v>
      </c>
      <c r="H66" t="s">
        <v>50</v>
      </c>
      <c r="I66" t="s">
        <v>353</v>
      </c>
      <c r="J66" t="s">
        <v>354</v>
      </c>
      <c r="K66" t="s">
        <v>27</v>
      </c>
      <c r="L66">
        <f t="shared" si="2"/>
        <v>1</v>
      </c>
      <c r="M66">
        <f t="shared" si="3"/>
        <v>0</v>
      </c>
      <c r="N66" t="s">
        <v>28</v>
      </c>
      <c r="O66" t="s">
        <v>53</v>
      </c>
      <c r="Q66" t="str">
        <f t="shared" si="4"/>
        <v>ACTIVE</v>
      </c>
      <c r="R66" t="s">
        <v>54</v>
      </c>
      <c r="S66" t="s">
        <v>74</v>
      </c>
      <c r="T66" s="2">
        <v>35998</v>
      </c>
      <c r="U66" s="3">
        <f t="shared" ca="1" si="5"/>
        <v>27</v>
      </c>
      <c r="V66" t="s">
        <v>32</v>
      </c>
      <c r="W66" t="s">
        <v>355</v>
      </c>
      <c r="X66" t="s">
        <v>75</v>
      </c>
      <c r="Y66" t="s">
        <v>47</v>
      </c>
      <c r="Z66" t="s">
        <v>36</v>
      </c>
      <c r="AA66">
        <v>5</v>
      </c>
      <c r="AB66" s="4">
        <v>195928.7</v>
      </c>
    </row>
    <row r="67" spans="1:28" x14ac:dyDescent="0.25">
      <c r="A67">
        <v>3492</v>
      </c>
      <c r="B67" t="s">
        <v>356</v>
      </c>
      <c r="C67" t="s">
        <v>357</v>
      </c>
      <c r="D67" s="1">
        <v>43795</v>
      </c>
      <c r="F67">
        <f t="shared" ref="F67:F130" ca="1" si="6">DATEDIF($D67,IF($E67=$E$2,TODAY(),$E67),"m")</f>
        <v>70</v>
      </c>
      <c r="G67" t="str">
        <f t="shared" ref="G67:G130" ca="1" si="7">IF(F67&lt;6,"&lt;6 months",IF(F67&lt;12,"6-12 months",IF(F67&lt;24,"1-2 years",IF(F67&lt;60,"2-5 years","&gt;5 years"))))</f>
        <v>&gt;5 years</v>
      </c>
      <c r="H67" t="s">
        <v>50</v>
      </c>
      <c r="I67" t="s">
        <v>358</v>
      </c>
      <c r="J67" t="s">
        <v>359</v>
      </c>
      <c r="K67" t="s">
        <v>27</v>
      </c>
      <c r="L67">
        <f t="shared" ref="L67:L130" si="8">IF($K67=$K$2,1,0)</f>
        <v>1</v>
      </c>
      <c r="M67">
        <f t="shared" ref="M67:M130" si="9">IF($K67=$K$2,0,1)</f>
        <v>0</v>
      </c>
      <c r="N67" t="s">
        <v>53</v>
      </c>
      <c r="O67" t="s">
        <v>53</v>
      </c>
      <c r="Q67" t="str">
        <f t="shared" ref="Q67:Q130" si="10">IF(OR($P67=$AF$14,$P67=$AF$16,$P67=$AF$19,$P67=$AF$20,$P67=$AF$21,$P67=$AF$23),"VOLUNTARY",IF(OR($P67=$AF$17,$P67=$AF$18,$P67=$AF$22,$P67=$AF$15),"INVOLUNTARY","ACTIVE"))</f>
        <v>ACTIVE</v>
      </c>
      <c r="R67" t="s">
        <v>54</v>
      </c>
      <c r="S67" t="s">
        <v>68</v>
      </c>
      <c r="T67" s="2">
        <v>36262</v>
      </c>
      <c r="U67" s="3">
        <f t="shared" ref="U67:U130" ca="1" si="11">DATEDIF($T67,TODAY(),"y")</f>
        <v>26</v>
      </c>
      <c r="V67" t="s">
        <v>32</v>
      </c>
      <c r="W67" t="s">
        <v>355</v>
      </c>
      <c r="X67" t="s">
        <v>63</v>
      </c>
      <c r="Y67" t="s">
        <v>47</v>
      </c>
      <c r="Z67" t="s">
        <v>36</v>
      </c>
      <c r="AA67">
        <v>1</v>
      </c>
      <c r="AB67" s="4">
        <v>782423.04000000004</v>
      </c>
    </row>
    <row r="68" spans="1:28" x14ac:dyDescent="0.25">
      <c r="A68">
        <v>3493</v>
      </c>
      <c r="B68" t="s">
        <v>360</v>
      </c>
      <c r="C68" t="s">
        <v>361</v>
      </c>
      <c r="D68" s="1">
        <v>43661</v>
      </c>
      <c r="F68">
        <f t="shared" ca="1" si="6"/>
        <v>74</v>
      </c>
      <c r="G68" t="str">
        <f t="shared" ca="1" si="7"/>
        <v>&gt;5 years</v>
      </c>
      <c r="H68" t="s">
        <v>50</v>
      </c>
      <c r="I68" t="s">
        <v>362</v>
      </c>
      <c r="J68" t="s">
        <v>363</v>
      </c>
      <c r="K68" t="s">
        <v>27</v>
      </c>
      <c r="L68">
        <f t="shared" si="8"/>
        <v>1</v>
      </c>
      <c r="M68">
        <f t="shared" si="9"/>
        <v>0</v>
      </c>
      <c r="N68" t="s">
        <v>53</v>
      </c>
      <c r="O68" t="s">
        <v>53</v>
      </c>
      <c r="Q68" t="str">
        <f t="shared" si="10"/>
        <v>ACTIVE</v>
      </c>
      <c r="R68" t="s">
        <v>54</v>
      </c>
      <c r="S68" t="s">
        <v>137</v>
      </c>
      <c r="T68" s="2">
        <v>29071</v>
      </c>
      <c r="U68" s="3">
        <f t="shared" ca="1" si="11"/>
        <v>46</v>
      </c>
      <c r="V68" t="s">
        <v>32</v>
      </c>
      <c r="W68" t="s">
        <v>355</v>
      </c>
      <c r="X68" t="s">
        <v>364</v>
      </c>
      <c r="Y68" t="s">
        <v>47</v>
      </c>
      <c r="Z68" t="s">
        <v>36</v>
      </c>
      <c r="AA68">
        <v>5</v>
      </c>
      <c r="AB68" s="4">
        <v>135057.5</v>
      </c>
    </row>
    <row r="69" spans="1:28" x14ac:dyDescent="0.25">
      <c r="A69">
        <v>3494</v>
      </c>
      <c r="B69" t="s">
        <v>365</v>
      </c>
      <c r="C69" t="s">
        <v>366</v>
      </c>
      <c r="D69" s="1">
        <v>44000</v>
      </c>
      <c r="F69">
        <f t="shared" ca="1" si="6"/>
        <v>63</v>
      </c>
      <c r="G69" t="str">
        <f t="shared" ca="1" si="7"/>
        <v>&gt;5 years</v>
      </c>
      <c r="H69" t="s">
        <v>50</v>
      </c>
      <c r="I69" t="s">
        <v>367</v>
      </c>
      <c r="J69" t="s">
        <v>368</v>
      </c>
      <c r="K69" t="s">
        <v>27</v>
      </c>
      <c r="L69">
        <f t="shared" si="8"/>
        <v>1</v>
      </c>
      <c r="M69">
        <f t="shared" si="9"/>
        <v>0</v>
      </c>
      <c r="N69" t="s">
        <v>28</v>
      </c>
      <c r="O69" t="s">
        <v>53</v>
      </c>
      <c r="Q69" t="str">
        <f t="shared" si="10"/>
        <v>ACTIVE</v>
      </c>
      <c r="R69" t="s">
        <v>54</v>
      </c>
      <c r="S69" t="s">
        <v>68</v>
      </c>
      <c r="T69" s="2">
        <v>29607</v>
      </c>
      <c r="U69" s="3">
        <f t="shared" ca="1" si="11"/>
        <v>44</v>
      </c>
      <c r="V69" t="s">
        <v>32</v>
      </c>
      <c r="W69" t="s">
        <v>355</v>
      </c>
      <c r="X69" t="s">
        <v>81</v>
      </c>
      <c r="Y69" t="s">
        <v>47</v>
      </c>
      <c r="Z69" t="s">
        <v>36</v>
      </c>
      <c r="AA69">
        <v>4</v>
      </c>
      <c r="AB69" s="4">
        <v>776592</v>
      </c>
    </row>
    <row r="70" spans="1:28" x14ac:dyDescent="0.25">
      <c r="A70">
        <v>3495</v>
      </c>
      <c r="B70" t="s">
        <v>369</v>
      </c>
      <c r="C70" t="s">
        <v>370</v>
      </c>
      <c r="D70" s="1">
        <v>45099</v>
      </c>
      <c r="E70" s="1">
        <v>45129</v>
      </c>
      <c r="F70">
        <f t="shared" ca="1" si="6"/>
        <v>1</v>
      </c>
      <c r="G70" t="str">
        <f t="shared" ca="1" si="7"/>
        <v>&lt;6 months</v>
      </c>
      <c r="H70" t="s">
        <v>50</v>
      </c>
      <c r="I70" t="s">
        <v>371</v>
      </c>
      <c r="J70" t="s">
        <v>372</v>
      </c>
      <c r="K70" t="s">
        <v>27</v>
      </c>
      <c r="L70">
        <f t="shared" si="8"/>
        <v>1</v>
      </c>
      <c r="M70">
        <f t="shared" si="9"/>
        <v>0</v>
      </c>
      <c r="N70" t="s">
        <v>41</v>
      </c>
      <c r="O70" t="s">
        <v>29</v>
      </c>
      <c r="Q70" t="str">
        <f t="shared" si="10"/>
        <v>ACTIVE</v>
      </c>
      <c r="R70" t="s">
        <v>54</v>
      </c>
      <c r="S70" t="s">
        <v>257</v>
      </c>
      <c r="T70" s="2">
        <v>28543</v>
      </c>
      <c r="U70" s="3">
        <f t="shared" ca="1" si="11"/>
        <v>47</v>
      </c>
      <c r="V70" t="s">
        <v>32</v>
      </c>
      <c r="W70" t="s">
        <v>355</v>
      </c>
      <c r="X70" t="s">
        <v>69</v>
      </c>
      <c r="Y70" t="s">
        <v>47</v>
      </c>
      <c r="Z70" t="s">
        <v>36</v>
      </c>
      <c r="AA70">
        <v>4</v>
      </c>
      <c r="AB70" s="4">
        <v>996543</v>
      </c>
    </row>
    <row r="71" spans="1:28" x14ac:dyDescent="0.25">
      <c r="A71">
        <v>3496</v>
      </c>
      <c r="B71" t="s">
        <v>373</v>
      </c>
      <c r="C71" t="s">
        <v>374</v>
      </c>
      <c r="D71" s="1">
        <v>44532</v>
      </c>
      <c r="F71">
        <f t="shared" ca="1" si="6"/>
        <v>46</v>
      </c>
      <c r="G71" t="str">
        <f t="shared" ca="1" si="7"/>
        <v>2-5 years</v>
      </c>
      <c r="H71" t="s">
        <v>50</v>
      </c>
      <c r="I71" t="s">
        <v>375</v>
      </c>
      <c r="J71" t="s">
        <v>376</v>
      </c>
      <c r="K71" t="s">
        <v>27</v>
      </c>
      <c r="L71">
        <f t="shared" si="8"/>
        <v>1</v>
      </c>
      <c r="M71">
        <f t="shared" si="9"/>
        <v>0</v>
      </c>
      <c r="N71" t="s">
        <v>28</v>
      </c>
      <c r="O71" t="s">
        <v>41</v>
      </c>
      <c r="Q71" t="str">
        <f t="shared" si="10"/>
        <v>ACTIVE</v>
      </c>
      <c r="R71" t="s">
        <v>54</v>
      </c>
      <c r="S71" t="s">
        <v>55</v>
      </c>
      <c r="T71" s="2">
        <v>33921</v>
      </c>
      <c r="U71" s="3">
        <f t="shared" ca="1" si="11"/>
        <v>32</v>
      </c>
      <c r="V71" t="s">
        <v>32</v>
      </c>
      <c r="W71" t="s">
        <v>355</v>
      </c>
      <c r="X71" t="s">
        <v>339</v>
      </c>
      <c r="Y71" t="s">
        <v>47</v>
      </c>
      <c r="Z71" t="s">
        <v>36</v>
      </c>
      <c r="AA71">
        <v>5</v>
      </c>
      <c r="AB71" s="4">
        <v>985800</v>
      </c>
    </row>
    <row r="72" spans="1:28" x14ac:dyDescent="0.25">
      <c r="A72">
        <v>3497</v>
      </c>
      <c r="B72" t="s">
        <v>377</v>
      </c>
      <c r="C72" t="s">
        <v>378</v>
      </c>
      <c r="D72" s="1">
        <v>44538</v>
      </c>
      <c r="F72">
        <f t="shared" ca="1" si="6"/>
        <v>46</v>
      </c>
      <c r="G72" t="str">
        <f t="shared" ca="1" si="7"/>
        <v>2-5 years</v>
      </c>
      <c r="H72" t="s">
        <v>50</v>
      </c>
      <c r="I72" t="s">
        <v>379</v>
      </c>
      <c r="J72" t="s">
        <v>380</v>
      </c>
      <c r="K72" t="s">
        <v>27</v>
      </c>
      <c r="L72">
        <f t="shared" si="8"/>
        <v>1</v>
      </c>
      <c r="M72">
        <f t="shared" si="9"/>
        <v>0</v>
      </c>
      <c r="N72" t="s">
        <v>41</v>
      </c>
      <c r="O72" t="s">
        <v>29</v>
      </c>
      <c r="Q72" t="str">
        <f t="shared" si="10"/>
        <v>ACTIVE</v>
      </c>
      <c r="R72" t="s">
        <v>54</v>
      </c>
      <c r="S72" t="s">
        <v>137</v>
      </c>
      <c r="T72" s="2">
        <v>36274</v>
      </c>
      <c r="U72" s="3">
        <f t="shared" ca="1" si="11"/>
        <v>26</v>
      </c>
      <c r="V72" t="s">
        <v>32</v>
      </c>
      <c r="W72" t="s">
        <v>355</v>
      </c>
      <c r="X72" t="s">
        <v>128</v>
      </c>
      <c r="Y72" t="s">
        <v>35</v>
      </c>
      <c r="Z72" t="s">
        <v>36</v>
      </c>
      <c r="AA72">
        <v>1</v>
      </c>
      <c r="AB72" s="4">
        <v>112925.6</v>
      </c>
    </row>
    <row r="73" spans="1:28" x14ac:dyDescent="0.25">
      <c r="A73">
        <v>3498</v>
      </c>
      <c r="B73" t="s">
        <v>381</v>
      </c>
      <c r="C73" t="s">
        <v>382</v>
      </c>
      <c r="D73" s="1">
        <v>45042</v>
      </c>
      <c r="E73" s="1">
        <v>45099</v>
      </c>
      <c r="F73">
        <f t="shared" ca="1" si="6"/>
        <v>1</v>
      </c>
      <c r="G73" t="str">
        <f t="shared" ca="1" si="7"/>
        <v>&lt;6 months</v>
      </c>
      <c r="H73" t="s">
        <v>50</v>
      </c>
      <c r="I73" t="s">
        <v>383</v>
      </c>
      <c r="J73" t="s">
        <v>384</v>
      </c>
      <c r="K73" t="s">
        <v>27</v>
      </c>
      <c r="L73">
        <f t="shared" si="8"/>
        <v>1</v>
      </c>
      <c r="M73">
        <f t="shared" si="9"/>
        <v>0</v>
      </c>
      <c r="N73" t="s">
        <v>53</v>
      </c>
      <c r="O73" t="s">
        <v>53</v>
      </c>
      <c r="Q73" t="str">
        <f t="shared" si="10"/>
        <v>ACTIVE</v>
      </c>
      <c r="R73" t="s">
        <v>54</v>
      </c>
      <c r="S73" t="s">
        <v>55</v>
      </c>
      <c r="T73" s="2">
        <v>34076</v>
      </c>
      <c r="U73" s="3">
        <f t="shared" ca="1" si="11"/>
        <v>32</v>
      </c>
      <c r="V73" t="s">
        <v>32</v>
      </c>
      <c r="W73" t="s">
        <v>355</v>
      </c>
      <c r="X73" t="s">
        <v>69</v>
      </c>
      <c r="Y73" t="s">
        <v>35</v>
      </c>
      <c r="Z73" t="s">
        <v>36</v>
      </c>
      <c r="AA73">
        <v>2</v>
      </c>
      <c r="AB73" s="4">
        <v>205104.71</v>
      </c>
    </row>
    <row r="74" spans="1:28" x14ac:dyDescent="0.25">
      <c r="A74">
        <v>3499</v>
      </c>
      <c r="B74" t="s">
        <v>385</v>
      </c>
      <c r="C74" t="s">
        <v>386</v>
      </c>
      <c r="D74" s="1">
        <v>43368</v>
      </c>
      <c r="E74" s="1">
        <v>44550</v>
      </c>
      <c r="F74">
        <f t="shared" ca="1" si="6"/>
        <v>38</v>
      </c>
      <c r="G74" t="str">
        <f t="shared" ca="1" si="7"/>
        <v>2-5 years</v>
      </c>
      <c r="H74" t="s">
        <v>50</v>
      </c>
      <c r="I74" t="s">
        <v>387</v>
      </c>
      <c r="J74" t="s">
        <v>388</v>
      </c>
      <c r="K74" t="s">
        <v>27</v>
      </c>
      <c r="L74">
        <f t="shared" si="8"/>
        <v>1</v>
      </c>
      <c r="M74">
        <f t="shared" si="9"/>
        <v>0</v>
      </c>
      <c r="N74" t="s">
        <v>41</v>
      </c>
      <c r="O74" t="s">
        <v>29</v>
      </c>
      <c r="Q74" t="str">
        <f t="shared" si="10"/>
        <v>ACTIVE</v>
      </c>
      <c r="R74" t="s">
        <v>54</v>
      </c>
      <c r="S74" t="s">
        <v>74</v>
      </c>
      <c r="T74" s="2">
        <v>35923</v>
      </c>
      <c r="U74" s="3">
        <f t="shared" ca="1" si="11"/>
        <v>27</v>
      </c>
      <c r="V74" t="s">
        <v>32</v>
      </c>
      <c r="W74" t="s">
        <v>355</v>
      </c>
      <c r="X74" t="s">
        <v>81</v>
      </c>
      <c r="Y74" t="s">
        <v>35</v>
      </c>
      <c r="Z74" t="s">
        <v>36</v>
      </c>
      <c r="AA74">
        <v>5</v>
      </c>
      <c r="AB74" s="4">
        <v>944331.96</v>
      </c>
    </row>
    <row r="75" spans="1:28" x14ac:dyDescent="0.25">
      <c r="A75">
        <v>3500</v>
      </c>
      <c r="B75" t="s">
        <v>270</v>
      </c>
      <c r="C75" t="s">
        <v>389</v>
      </c>
      <c r="D75" s="1">
        <v>43424</v>
      </c>
      <c r="E75" s="1">
        <v>44003</v>
      </c>
      <c r="F75">
        <f t="shared" ca="1" si="6"/>
        <v>19</v>
      </c>
      <c r="G75" t="str">
        <f t="shared" ca="1" si="7"/>
        <v>1-2 years</v>
      </c>
      <c r="H75" t="s">
        <v>50</v>
      </c>
      <c r="I75" t="s">
        <v>390</v>
      </c>
      <c r="J75" t="s">
        <v>391</v>
      </c>
      <c r="K75" t="s">
        <v>27</v>
      </c>
      <c r="L75">
        <f t="shared" si="8"/>
        <v>1</v>
      </c>
      <c r="M75">
        <f t="shared" si="9"/>
        <v>0</v>
      </c>
      <c r="N75" t="s">
        <v>53</v>
      </c>
      <c r="O75" t="s">
        <v>41</v>
      </c>
      <c r="Q75" t="str">
        <f t="shared" si="10"/>
        <v>ACTIVE</v>
      </c>
      <c r="R75" t="s">
        <v>54</v>
      </c>
      <c r="S75" t="s">
        <v>239</v>
      </c>
      <c r="T75" s="2">
        <v>32229</v>
      </c>
      <c r="U75" s="3">
        <f t="shared" ca="1" si="11"/>
        <v>37</v>
      </c>
      <c r="V75" t="s">
        <v>32</v>
      </c>
      <c r="W75" t="s">
        <v>355</v>
      </c>
      <c r="X75" t="s">
        <v>240</v>
      </c>
      <c r="Y75" t="s">
        <v>35</v>
      </c>
      <c r="Z75" t="s">
        <v>36</v>
      </c>
      <c r="AA75">
        <v>1</v>
      </c>
      <c r="AB75" s="4">
        <v>141015.9</v>
      </c>
    </row>
    <row r="76" spans="1:28" x14ac:dyDescent="0.25">
      <c r="A76">
        <v>3501</v>
      </c>
      <c r="B76" t="s">
        <v>392</v>
      </c>
      <c r="C76" t="s">
        <v>393</v>
      </c>
      <c r="D76" s="1">
        <v>44073</v>
      </c>
      <c r="E76" s="1">
        <v>44803</v>
      </c>
      <c r="F76">
        <f t="shared" ca="1" si="6"/>
        <v>24</v>
      </c>
      <c r="G76" t="str">
        <f t="shared" ca="1" si="7"/>
        <v>2-5 years</v>
      </c>
      <c r="H76" t="s">
        <v>50</v>
      </c>
      <c r="I76" t="s">
        <v>394</v>
      </c>
      <c r="J76" t="s">
        <v>395</v>
      </c>
      <c r="K76" t="s">
        <v>158</v>
      </c>
      <c r="L76">
        <f t="shared" si="8"/>
        <v>0</v>
      </c>
      <c r="M76">
        <f t="shared" si="9"/>
        <v>1</v>
      </c>
      <c r="N76" t="s">
        <v>41</v>
      </c>
      <c r="O76" t="s">
        <v>41</v>
      </c>
      <c r="P76" t="s">
        <v>159</v>
      </c>
      <c r="Q76" t="str">
        <f t="shared" si="10"/>
        <v>VOLUNTARY</v>
      </c>
      <c r="R76" t="s">
        <v>54</v>
      </c>
      <c r="S76" t="s">
        <v>68</v>
      </c>
      <c r="T76" s="2">
        <v>36513</v>
      </c>
      <c r="U76" s="3">
        <f t="shared" ca="1" si="11"/>
        <v>25</v>
      </c>
      <c r="V76" t="s">
        <v>32</v>
      </c>
      <c r="W76" t="s">
        <v>355</v>
      </c>
      <c r="X76" t="s">
        <v>81</v>
      </c>
      <c r="Y76" t="s">
        <v>47</v>
      </c>
      <c r="Z76" t="s">
        <v>36</v>
      </c>
      <c r="AA76">
        <v>4</v>
      </c>
      <c r="AB76" s="4">
        <v>208171.7</v>
      </c>
    </row>
    <row r="77" spans="1:28" x14ac:dyDescent="0.25">
      <c r="A77">
        <v>3502</v>
      </c>
      <c r="B77" t="s">
        <v>396</v>
      </c>
      <c r="C77" t="s">
        <v>397</v>
      </c>
      <c r="D77" s="1">
        <v>43739</v>
      </c>
      <c r="F77">
        <f t="shared" ca="1" si="6"/>
        <v>72</v>
      </c>
      <c r="G77" t="str">
        <f t="shared" ca="1" si="7"/>
        <v>&gt;5 years</v>
      </c>
      <c r="H77" t="s">
        <v>50</v>
      </c>
      <c r="I77" t="s">
        <v>398</v>
      </c>
      <c r="J77" t="s">
        <v>399</v>
      </c>
      <c r="K77" t="s">
        <v>27</v>
      </c>
      <c r="L77">
        <f t="shared" si="8"/>
        <v>1</v>
      </c>
      <c r="M77">
        <f t="shared" si="9"/>
        <v>0</v>
      </c>
      <c r="N77" t="s">
        <v>53</v>
      </c>
      <c r="O77" t="s">
        <v>29</v>
      </c>
      <c r="Q77" t="str">
        <f t="shared" si="10"/>
        <v>ACTIVE</v>
      </c>
      <c r="R77" t="s">
        <v>54</v>
      </c>
      <c r="S77" t="s">
        <v>115</v>
      </c>
      <c r="T77" s="2">
        <v>35726</v>
      </c>
      <c r="U77" s="3">
        <f t="shared" ca="1" si="11"/>
        <v>27</v>
      </c>
      <c r="V77" t="s">
        <v>32</v>
      </c>
      <c r="W77" t="s">
        <v>355</v>
      </c>
      <c r="X77" t="s">
        <v>400</v>
      </c>
      <c r="Y77" t="s">
        <v>47</v>
      </c>
      <c r="Z77" t="s">
        <v>36</v>
      </c>
      <c r="AA77">
        <v>1</v>
      </c>
      <c r="AB77" s="4">
        <v>564312.80000000005</v>
      </c>
    </row>
    <row r="78" spans="1:28" x14ac:dyDescent="0.25">
      <c r="A78">
        <v>3503</v>
      </c>
      <c r="B78" t="s">
        <v>401</v>
      </c>
      <c r="C78" t="s">
        <v>402</v>
      </c>
      <c r="D78" s="1">
        <v>44581</v>
      </c>
      <c r="F78">
        <f t="shared" ca="1" si="6"/>
        <v>44</v>
      </c>
      <c r="G78" t="str">
        <f t="shared" ca="1" si="7"/>
        <v>2-5 years</v>
      </c>
      <c r="H78" t="s">
        <v>50</v>
      </c>
      <c r="I78" t="s">
        <v>403</v>
      </c>
      <c r="J78" t="s">
        <v>404</v>
      </c>
      <c r="K78" t="s">
        <v>27</v>
      </c>
      <c r="L78">
        <f t="shared" si="8"/>
        <v>1</v>
      </c>
      <c r="M78">
        <f t="shared" si="9"/>
        <v>0</v>
      </c>
      <c r="N78" t="s">
        <v>41</v>
      </c>
      <c r="O78" t="s">
        <v>29</v>
      </c>
      <c r="Q78" t="str">
        <f t="shared" si="10"/>
        <v>ACTIVE</v>
      </c>
      <c r="R78" t="s">
        <v>54</v>
      </c>
      <c r="S78" t="s">
        <v>137</v>
      </c>
      <c r="T78" s="2">
        <v>35792</v>
      </c>
      <c r="U78" s="3">
        <f t="shared" ca="1" si="11"/>
        <v>27</v>
      </c>
      <c r="V78" t="s">
        <v>32</v>
      </c>
      <c r="W78" t="s">
        <v>355</v>
      </c>
      <c r="X78" t="s">
        <v>6</v>
      </c>
      <c r="Y78" t="s">
        <v>47</v>
      </c>
      <c r="Z78" t="s">
        <v>36</v>
      </c>
      <c r="AA78">
        <v>4</v>
      </c>
      <c r="AB78" s="4">
        <v>195937.9</v>
      </c>
    </row>
    <row r="79" spans="1:28" x14ac:dyDescent="0.25">
      <c r="A79">
        <v>3504</v>
      </c>
      <c r="B79" t="s">
        <v>405</v>
      </c>
      <c r="C79" t="s">
        <v>406</v>
      </c>
      <c r="D79" s="1">
        <v>44479</v>
      </c>
      <c r="F79">
        <f t="shared" ca="1" si="6"/>
        <v>47</v>
      </c>
      <c r="G79" t="str">
        <f t="shared" ca="1" si="7"/>
        <v>2-5 years</v>
      </c>
      <c r="H79" t="s">
        <v>50</v>
      </c>
      <c r="I79" t="s">
        <v>407</v>
      </c>
      <c r="J79" t="s">
        <v>408</v>
      </c>
      <c r="K79" t="s">
        <v>27</v>
      </c>
      <c r="L79">
        <f t="shared" si="8"/>
        <v>1</v>
      </c>
      <c r="M79">
        <f t="shared" si="9"/>
        <v>0</v>
      </c>
      <c r="N79" t="s">
        <v>53</v>
      </c>
      <c r="O79" t="s">
        <v>41</v>
      </c>
      <c r="Q79" t="str">
        <f t="shared" si="10"/>
        <v>ACTIVE</v>
      </c>
      <c r="R79" t="s">
        <v>54</v>
      </c>
      <c r="S79" t="s">
        <v>68</v>
      </c>
      <c r="T79" s="2">
        <v>34119</v>
      </c>
      <c r="U79" s="3">
        <f t="shared" ca="1" si="11"/>
        <v>32</v>
      </c>
      <c r="V79" t="s">
        <v>32</v>
      </c>
      <c r="W79" t="s">
        <v>355</v>
      </c>
      <c r="X79" t="s">
        <v>69</v>
      </c>
      <c r="Y79" t="s">
        <v>47</v>
      </c>
      <c r="Z79" t="s">
        <v>36</v>
      </c>
      <c r="AA79">
        <v>2</v>
      </c>
      <c r="AB79" s="4">
        <v>125076.79</v>
      </c>
    </row>
    <row r="80" spans="1:28" x14ac:dyDescent="0.25">
      <c r="A80">
        <v>3505</v>
      </c>
      <c r="B80" t="s">
        <v>409</v>
      </c>
      <c r="C80" t="s">
        <v>410</v>
      </c>
      <c r="D80" s="1">
        <v>44072</v>
      </c>
      <c r="F80">
        <f t="shared" ca="1" si="6"/>
        <v>61</v>
      </c>
      <c r="G80" t="str">
        <f t="shared" ca="1" si="7"/>
        <v>&gt;5 years</v>
      </c>
      <c r="H80" t="s">
        <v>50</v>
      </c>
      <c r="I80" t="s">
        <v>411</v>
      </c>
      <c r="J80" t="s">
        <v>412</v>
      </c>
      <c r="K80" t="s">
        <v>27</v>
      </c>
      <c r="L80">
        <f t="shared" si="8"/>
        <v>1</v>
      </c>
      <c r="M80">
        <f t="shared" si="9"/>
        <v>0</v>
      </c>
      <c r="N80" t="s">
        <v>28</v>
      </c>
      <c r="O80" t="s">
        <v>29</v>
      </c>
      <c r="Q80" t="str">
        <f t="shared" si="10"/>
        <v>ACTIVE</v>
      </c>
      <c r="R80" t="s">
        <v>54</v>
      </c>
      <c r="S80" t="s">
        <v>74</v>
      </c>
      <c r="T80" s="2">
        <v>36018</v>
      </c>
      <c r="U80" s="3">
        <f t="shared" ca="1" si="11"/>
        <v>27</v>
      </c>
      <c r="V80" t="s">
        <v>32</v>
      </c>
      <c r="W80" t="s">
        <v>355</v>
      </c>
      <c r="X80" t="s">
        <v>299</v>
      </c>
      <c r="Y80" t="s">
        <v>47</v>
      </c>
      <c r="Z80" t="s">
        <v>36</v>
      </c>
      <c r="AA80">
        <v>1</v>
      </c>
      <c r="AB80" s="4">
        <v>158640</v>
      </c>
    </row>
    <row r="81" spans="1:28" x14ac:dyDescent="0.25">
      <c r="A81">
        <v>3506</v>
      </c>
      <c r="B81" t="s">
        <v>413</v>
      </c>
      <c r="C81" t="s">
        <v>414</v>
      </c>
      <c r="D81" s="1">
        <v>43704</v>
      </c>
      <c r="E81" s="1">
        <v>45056</v>
      </c>
      <c r="F81">
        <f t="shared" ca="1" si="6"/>
        <v>44</v>
      </c>
      <c r="G81" t="str">
        <f t="shared" ca="1" si="7"/>
        <v>2-5 years</v>
      </c>
      <c r="H81" t="s">
        <v>50</v>
      </c>
      <c r="I81" t="s">
        <v>415</v>
      </c>
      <c r="J81" t="s">
        <v>416</v>
      </c>
      <c r="K81" t="s">
        <v>27</v>
      </c>
      <c r="L81">
        <f t="shared" si="8"/>
        <v>1</v>
      </c>
      <c r="M81">
        <f t="shared" si="9"/>
        <v>0</v>
      </c>
      <c r="N81" t="s">
        <v>53</v>
      </c>
      <c r="O81" t="s">
        <v>29</v>
      </c>
      <c r="Q81" t="str">
        <f t="shared" si="10"/>
        <v>ACTIVE</v>
      </c>
      <c r="R81" t="s">
        <v>54</v>
      </c>
      <c r="S81" t="s">
        <v>74</v>
      </c>
      <c r="T81" s="2">
        <v>36475</v>
      </c>
      <c r="U81" s="3">
        <f t="shared" ca="1" si="11"/>
        <v>25</v>
      </c>
      <c r="V81" t="s">
        <v>32</v>
      </c>
      <c r="W81" t="s">
        <v>355</v>
      </c>
      <c r="X81" t="s">
        <v>81</v>
      </c>
      <c r="Y81" t="s">
        <v>47</v>
      </c>
      <c r="Z81" t="s">
        <v>36</v>
      </c>
      <c r="AA81">
        <v>2</v>
      </c>
      <c r="AB81" s="4">
        <v>239340.19</v>
      </c>
    </row>
    <row r="82" spans="1:28" x14ac:dyDescent="0.25">
      <c r="A82">
        <v>3507</v>
      </c>
      <c r="B82" t="s">
        <v>417</v>
      </c>
      <c r="C82" t="s">
        <v>418</v>
      </c>
      <c r="D82" s="1">
        <v>44252</v>
      </c>
      <c r="E82" s="1">
        <v>45023</v>
      </c>
      <c r="F82">
        <f t="shared" ca="1" si="6"/>
        <v>25</v>
      </c>
      <c r="G82" t="str">
        <f t="shared" ca="1" si="7"/>
        <v>2-5 years</v>
      </c>
      <c r="H82" t="s">
        <v>50</v>
      </c>
      <c r="I82" t="s">
        <v>419</v>
      </c>
      <c r="J82" t="s">
        <v>420</v>
      </c>
      <c r="K82" t="s">
        <v>27</v>
      </c>
      <c r="L82">
        <f t="shared" si="8"/>
        <v>1</v>
      </c>
      <c r="M82">
        <f t="shared" si="9"/>
        <v>0</v>
      </c>
      <c r="N82" t="s">
        <v>53</v>
      </c>
      <c r="O82" t="s">
        <v>53</v>
      </c>
      <c r="Q82" t="str">
        <f t="shared" si="10"/>
        <v>ACTIVE</v>
      </c>
      <c r="R82" t="s">
        <v>54</v>
      </c>
      <c r="S82" t="s">
        <v>137</v>
      </c>
      <c r="T82" s="2">
        <v>36372</v>
      </c>
      <c r="U82" s="3">
        <f t="shared" ca="1" si="11"/>
        <v>26</v>
      </c>
      <c r="V82" t="s">
        <v>32</v>
      </c>
      <c r="W82" t="s">
        <v>355</v>
      </c>
      <c r="X82" t="s">
        <v>6</v>
      </c>
      <c r="Y82" t="s">
        <v>47</v>
      </c>
      <c r="Z82" t="s">
        <v>36</v>
      </c>
      <c r="AA82">
        <v>4</v>
      </c>
      <c r="AB82" s="4">
        <v>882906</v>
      </c>
    </row>
    <row r="83" spans="1:28" x14ac:dyDescent="0.25">
      <c r="A83">
        <v>3508</v>
      </c>
      <c r="B83" t="s">
        <v>421</v>
      </c>
      <c r="C83" t="s">
        <v>319</v>
      </c>
      <c r="D83" s="1">
        <v>44390</v>
      </c>
      <c r="F83">
        <f t="shared" ca="1" si="6"/>
        <v>50</v>
      </c>
      <c r="G83" t="str">
        <f t="shared" ca="1" si="7"/>
        <v>2-5 years</v>
      </c>
      <c r="H83" t="s">
        <v>50</v>
      </c>
      <c r="I83" t="s">
        <v>422</v>
      </c>
      <c r="J83" t="s">
        <v>423</v>
      </c>
      <c r="K83" t="s">
        <v>27</v>
      </c>
      <c r="L83">
        <f t="shared" si="8"/>
        <v>1</v>
      </c>
      <c r="M83">
        <f t="shared" si="9"/>
        <v>0</v>
      </c>
      <c r="N83" t="s">
        <v>53</v>
      </c>
      <c r="O83" t="s">
        <v>41</v>
      </c>
      <c r="Q83" t="str">
        <f t="shared" si="10"/>
        <v>ACTIVE</v>
      </c>
      <c r="R83" t="s">
        <v>54</v>
      </c>
      <c r="S83" t="s">
        <v>221</v>
      </c>
      <c r="T83" s="2">
        <v>34492</v>
      </c>
      <c r="U83" s="3">
        <f t="shared" ca="1" si="11"/>
        <v>31</v>
      </c>
      <c r="V83" t="s">
        <v>32</v>
      </c>
      <c r="W83" t="s">
        <v>355</v>
      </c>
      <c r="X83" t="s">
        <v>69</v>
      </c>
      <c r="Y83" t="s">
        <v>47</v>
      </c>
      <c r="Z83" t="s">
        <v>36</v>
      </c>
      <c r="AA83">
        <v>5</v>
      </c>
      <c r="AB83" s="4">
        <v>315388.49</v>
      </c>
    </row>
    <row r="84" spans="1:28" x14ac:dyDescent="0.25">
      <c r="A84">
        <v>3509</v>
      </c>
      <c r="B84" t="s">
        <v>424</v>
      </c>
      <c r="C84" t="s">
        <v>425</v>
      </c>
      <c r="D84" s="1">
        <v>44300</v>
      </c>
      <c r="F84">
        <f t="shared" ca="1" si="6"/>
        <v>53</v>
      </c>
      <c r="G84" t="str">
        <f t="shared" ca="1" si="7"/>
        <v>2-5 years</v>
      </c>
      <c r="H84" t="s">
        <v>50</v>
      </c>
      <c r="I84" t="s">
        <v>426</v>
      </c>
      <c r="J84" t="s">
        <v>427</v>
      </c>
      <c r="K84" t="s">
        <v>27</v>
      </c>
      <c r="L84">
        <f t="shared" si="8"/>
        <v>1</v>
      </c>
      <c r="M84">
        <f t="shared" si="9"/>
        <v>0</v>
      </c>
      <c r="N84" t="s">
        <v>41</v>
      </c>
      <c r="O84" t="s">
        <v>53</v>
      </c>
      <c r="Q84" t="str">
        <f t="shared" si="10"/>
        <v>ACTIVE</v>
      </c>
      <c r="R84" t="s">
        <v>54</v>
      </c>
      <c r="S84" t="s">
        <v>55</v>
      </c>
      <c r="T84" s="2">
        <v>30973</v>
      </c>
      <c r="U84" s="3">
        <f t="shared" ca="1" si="11"/>
        <v>40</v>
      </c>
      <c r="V84" t="s">
        <v>32</v>
      </c>
      <c r="W84" t="s">
        <v>355</v>
      </c>
      <c r="X84" t="s">
        <v>428</v>
      </c>
      <c r="Y84" t="s">
        <v>35</v>
      </c>
      <c r="Z84" t="s">
        <v>36</v>
      </c>
      <c r="AA84">
        <v>2</v>
      </c>
      <c r="AB84" s="4">
        <v>971580</v>
      </c>
    </row>
    <row r="85" spans="1:28" x14ac:dyDescent="0.25">
      <c r="A85">
        <v>3510</v>
      </c>
      <c r="B85" t="s">
        <v>429</v>
      </c>
      <c r="C85" t="s">
        <v>288</v>
      </c>
      <c r="D85" s="1">
        <v>43871</v>
      </c>
      <c r="F85">
        <f t="shared" ca="1" si="6"/>
        <v>67</v>
      </c>
      <c r="G85" t="str">
        <f t="shared" ca="1" si="7"/>
        <v>&gt;5 years</v>
      </c>
      <c r="H85" t="s">
        <v>50</v>
      </c>
      <c r="I85" t="s">
        <v>430</v>
      </c>
      <c r="J85" t="s">
        <v>431</v>
      </c>
      <c r="K85" t="s">
        <v>27</v>
      </c>
      <c r="L85">
        <f t="shared" si="8"/>
        <v>1</v>
      </c>
      <c r="M85">
        <f t="shared" si="9"/>
        <v>0</v>
      </c>
      <c r="N85" t="s">
        <v>41</v>
      </c>
      <c r="O85" t="s">
        <v>53</v>
      </c>
      <c r="Q85" t="str">
        <f t="shared" si="10"/>
        <v>ACTIVE</v>
      </c>
      <c r="R85" t="s">
        <v>54</v>
      </c>
      <c r="S85" t="s">
        <v>68</v>
      </c>
      <c r="T85" s="2">
        <v>36206</v>
      </c>
      <c r="U85" s="3">
        <f t="shared" ca="1" si="11"/>
        <v>26</v>
      </c>
      <c r="V85" t="s">
        <v>32</v>
      </c>
      <c r="W85" t="s">
        <v>355</v>
      </c>
      <c r="X85" t="s">
        <v>69</v>
      </c>
      <c r="Y85" t="s">
        <v>35</v>
      </c>
      <c r="Z85" t="s">
        <v>36</v>
      </c>
      <c r="AA85">
        <v>2</v>
      </c>
      <c r="AB85" s="4">
        <v>215497.8</v>
      </c>
    </row>
    <row r="86" spans="1:28" x14ac:dyDescent="0.25">
      <c r="A86">
        <v>3511</v>
      </c>
      <c r="B86" t="s">
        <v>432</v>
      </c>
      <c r="C86" t="s">
        <v>433</v>
      </c>
      <c r="D86" s="1">
        <v>44425</v>
      </c>
      <c r="E86" s="1">
        <v>44561</v>
      </c>
      <c r="F86">
        <f t="shared" ca="1" si="6"/>
        <v>4</v>
      </c>
      <c r="G86" t="str">
        <f t="shared" ca="1" si="7"/>
        <v>&lt;6 months</v>
      </c>
      <c r="H86" t="s">
        <v>50</v>
      </c>
      <c r="I86" t="s">
        <v>434</v>
      </c>
      <c r="J86" t="s">
        <v>435</v>
      </c>
      <c r="K86" t="s">
        <v>27</v>
      </c>
      <c r="L86">
        <f t="shared" si="8"/>
        <v>1</v>
      </c>
      <c r="M86">
        <f t="shared" si="9"/>
        <v>0</v>
      </c>
      <c r="N86" t="s">
        <v>41</v>
      </c>
      <c r="O86" t="s">
        <v>53</v>
      </c>
      <c r="Q86" t="str">
        <f t="shared" si="10"/>
        <v>ACTIVE</v>
      </c>
      <c r="R86" t="s">
        <v>30</v>
      </c>
      <c r="S86" t="s">
        <v>31</v>
      </c>
      <c r="T86" s="2">
        <v>35814</v>
      </c>
      <c r="U86" s="3">
        <f t="shared" ca="1" si="11"/>
        <v>27</v>
      </c>
      <c r="V86" t="s">
        <v>32</v>
      </c>
      <c r="W86" t="s">
        <v>355</v>
      </c>
      <c r="X86" t="s">
        <v>143</v>
      </c>
      <c r="Y86" t="s">
        <v>35</v>
      </c>
      <c r="Z86" t="s">
        <v>36</v>
      </c>
      <c r="AA86">
        <v>4</v>
      </c>
      <c r="AB86" s="4">
        <v>712130.04</v>
      </c>
    </row>
    <row r="87" spans="1:28" x14ac:dyDescent="0.25">
      <c r="A87">
        <v>3512</v>
      </c>
      <c r="B87" t="s">
        <v>436</v>
      </c>
      <c r="C87" t="s">
        <v>437</v>
      </c>
      <c r="D87" s="1">
        <v>45033</v>
      </c>
      <c r="E87" s="1">
        <v>45099</v>
      </c>
      <c r="F87">
        <f t="shared" ca="1" si="6"/>
        <v>2</v>
      </c>
      <c r="G87" t="str">
        <f t="shared" ca="1" si="7"/>
        <v>&lt;6 months</v>
      </c>
      <c r="H87" t="s">
        <v>50</v>
      </c>
      <c r="I87" t="s">
        <v>438</v>
      </c>
      <c r="J87" t="s">
        <v>439</v>
      </c>
      <c r="K87" t="s">
        <v>158</v>
      </c>
      <c r="L87">
        <f t="shared" si="8"/>
        <v>0</v>
      </c>
      <c r="M87">
        <f t="shared" si="9"/>
        <v>1</v>
      </c>
      <c r="N87" t="s">
        <v>28</v>
      </c>
      <c r="O87" t="s">
        <v>29</v>
      </c>
      <c r="P87" t="s">
        <v>212</v>
      </c>
      <c r="Q87" t="str">
        <f t="shared" si="10"/>
        <v>INVOLUNTARY</v>
      </c>
      <c r="R87" t="s">
        <v>54</v>
      </c>
      <c r="S87" t="s">
        <v>440</v>
      </c>
      <c r="T87" s="2">
        <v>30477</v>
      </c>
      <c r="U87" s="3">
        <f t="shared" ca="1" si="11"/>
        <v>42</v>
      </c>
      <c r="V87" t="s">
        <v>32</v>
      </c>
      <c r="W87" t="s">
        <v>355</v>
      </c>
      <c r="X87" t="s">
        <v>138</v>
      </c>
      <c r="Y87" t="s">
        <v>35</v>
      </c>
      <c r="Z87" t="s">
        <v>36</v>
      </c>
      <c r="AA87">
        <v>2</v>
      </c>
      <c r="AB87" s="4">
        <v>983019.12</v>
      </c>
    </row>
    <row r="88" spans="1:28" x14ac:dyDescent="0.25">
      <c r="A88">
        <v>3513</v>
      </c>
      <c r="B88" t="s">
        <v>441</v>
      </c>
      <c r="C88" t="s">
        <v>442</v>
      </c>
      <c r="D88" s="1">
        <v>44806</v>
      </c>
      <c r="E88" s="1">
        <v>45070</v>
      </c>
      <c r="F88">
        <f t="shared" ca="1" si="6"/>
        <v>8</v>
      </c>
      <c r="G88" t="str">
        <f t="shared" ca="1" si="7"/>
        <v>6-12 months</v>
      </c>
      <c r="H88" t="s">
        <v>50</v>
      </c>
      <c r="I88" t="s">
        <v>443</v>
      </c>
      <c r="J88" t="s">
        <v>444</v>
      </c>
      <c r="K88" t="s">
        <v>158</v>
      </c>
      <c r="L88">
        <f t="shared" si="8"/>
        <v>0</v>
      </c>
      <c r="M88">
        <f t="shared" si="9"/>
        <v>1</v>
      </c>
      <c r="N88" t="s">
        <v>28</v>
      </c>
      <c r="O88" t="s">
        <v>29</v>
      </c>
      <c r="P88" t="s">
        <v>170</v>
      </c>
      <c r="Q88" t="str">
        <f t="shared" si="10"/>
        <v>VOLUNTARY</v>
      </c>
      <c r="R88" t="s">
        <v>54</v>
      </c>
      <c r="S88" t="s">
        <v>68</v>
      </c>
      <c r="T88" s="2">
        <v>31777</v>
      </c>
      <c r="U88" s="3">
        <f t="shared" ca="1" si="11"/>
        <v>38</v>
      </c>
      <c r="V88" t="s">
        <v>32</v>
      </c>
      <c r="W88" t="s">
        <v>355</v>
      </c>
      <c r="X88" t="s">
        <v>69</v>
      </c>
      <c r="Y88" t="s">
        <v>47</v>
      </c>
      <c r="Z88" t="s">
        <v>36</v>
      </c>
      <c r="AA88">
        <v>5</v>
      </c>
      <c r="AB88" s="4">
        <v>608786.19999999995</v>
      </c>
    </row>
    <row r="89" spans="1:28" x14ac:dyDescent="0.25">
      <c r="A89">
        <v>3514</v>
      </c>
      <c r="B89" t="s">
        <v>445</v>
      </c>
      <c r="C89" t="s">
        <v>446</v>
      </c>
      <c r="D89" s="1">
        <v>43936</v>
      </c>
      <c r="F89">
        <f t="shared" ca="1" si="6"/>
        <v>65</v>
      </c>
      <c r="G89" t="str">
        <f t="shared" ca="1" si="7"/>
        <v>&gt;5 years</v>
      </c>
      <c r="H89" t="s">
        <v>50</v>
      </c>
      <c r="I89" t="s">
        <v>447</v>
      </c>
      <c r="J89" t="s">
        <v>448</v>
      </c>
      <c r="K89" t="s">
        <v>27</v>
      </c>
      <c r="L89">
        <f t="shared" si="8"/>
        <v>1</v>
      </c>
      <c r="M89">
        <f t="shared" si="9"/>
        <v>0</v>
      </c>
      <c r="N89" t="s">
        <v>53</v>
      </c>
      <c r="O89" t="s">
        <v>41</v>
      </c>
      <c r="Q89" t="str">
        <f t="shared" si="10"/>
        <v>ACTIVE</v>
      </c>
      <c r="R89" t="s">
        <v>54</v>
      </c>
      <c r="S89" t="s">
        <v>257</v>
      </c>
      <c r="T89" s="2">
        <v>34927</v>
      </c>
      <c r="U89" s="3">
        <f t="shared" ca="1" si="11"/>
        <v>30</v>
      </c>
      <c r="V89" t="s">
        <v>32</v>
      </c>
      <c r="W89" t="s">
        <v>355</v>
      </c>
      <c r="X89" t="s">
        <v>6</v>
      </c>
      <c r="Y89" t="s">
        <v>47</v>
      </c>
      <c r="Z89" t="s">
        <v>36</v>
      </c>
      <c r="AA89">
        <v>1</v>
      </c>
      <c r="AB89" s="4">
        <v>260327</v>
      </c>
    </row>
    <row r="90" spans="1:28" x14ac:dyDescent="0.25">
      <c r="A90">
        <v>3515</v>
      </c>
      <c r="B90" t="s">
        <v>449</v>
      </c>
      <c r="C90" t="s">
        <v>450</v>
      </c>
      <c r="D90" s="1">
        <v>44629</v>
      </c>
      <c r="E90" s="1">
        <v>44905</v>
      </c>
      <c r="F90">
        <f t="shared" ca="1" si="6"/>
        <v>9</v>
      </c>
      <c r="G90" t="str">
        <f t="shared" ca="1" si="7"/>
        <v>6-12 months</v>
      </c>
      <c r="H90" t="s">
        <v>50</v>
      </c>
      <c r="I90" t="s">
        <v>451</v>
      </c>
      <c r="J90" t="s">
        <v>452</v>
      </c>
      <c r="K90" t="s">
        <v>158</v>
      </c>
      <c r="L90">
        <f t="shared" si="8"/>
        <v>0</v>
      </c>
      <c r="M90">
        <f t="shared" si="9"/>
        <v>1</v>
      </c>
      <c r="N90" t="s">
        <v>41</v>
      </c>
      <c r="O90" t="s">
        <v>41</v>
      </c>
      <c r="P90" t="s">
        <v>159</v>
      </c>
      <c r="Q90" t="str">
        <f t="shared" si="10"/>
        <v>VOLUNTARY</v>
      </c>
      <c r="R90" t="s">
        <v>30</v>
      </c>
      <c r="S90" t="s">
        <v>31</v>
      </c>
      <c r="T90" s="2">
        <v>35956</v>
      </c>
      <c r="U90" s="3">
        <f t="shared" ca="1" si="11"/>
        <v>27</v>
      </c>
      <c r="V90" t="s">
        <v>32</v>
      </c>
      <c r="W90" t="s">
        <v>355</v>
      </c>
      <c r="X90" t="s">
        <v>122</v>
      </c>
      <c r="Y90" t="s">
        <v>47</v>
      </c>
      <c r="Z90" t="s">
        <v>36</v>
      </c>
      <c r="AA90">
        <v>4</v>
      </c>
      <c r="AB90" s="4">
        <v>508967.3</v>
      </c>
    </row>
    <row r="91" spans="1:28" x14ac:dyDescent="0.25">
      <c r="A91">
        <v>3516</v>
      </c>
      <c r="B91" t="s">
        <v>453</v>
      </c>
      <c r="C91" t="s">
        <v>454</v>
      </c>
      <c r="D91" s="1">
        <v>44658</v>
      </c>
      <c r="E91" s="1">
        <v>44948</v>
      </c>
      <c r="F91">
        <f t="shared" ca="1" si="6"/>
        <v>9</v>
      </c>
      <c r="G91" t="str">
        <f t="shared" ca="1" si="7"/>
        <v>6-12 months</v>
      </c>
      <c r="H91" t="s">
        <v>50</v>
      </c>
      <c r="I91" t="s">
        <v>455</v>
      </c>
      <c r="J91" t="s">
        <v>456</v>
      </c>
      <c r="K91" t="s">
        <v>27</v>
      </c>
      <c r="L91">
        <f t="shared" si="8"/>
        <v>1</v>
      </c>
      <c r="M91">
        <f t="shared" si="9"/>
        <v>0</v>
      </c>
      <c r="N91" t="s">
        <v>28</v>
      </c>
      <c r="O91" t="s">
        <v>41</v>
      </c>
      <c r="Q91" t="str">
        <f t="shared" si="10"/>
        <v>ACTIVE</v>
      </c>
      <c r="R91" t="s">
        <v>54</v>
      </c>
      <c r="S91" t="s">
        <v>137</v>
      </c>
      <c r="T91" s="2">
        <v>36859</v>
      </c>
      <c r="U91" s="3">
        <f t="shared" ca="1" si="11"/>
        <v>24</v>
      </c>
      <c r="V91" t="s">
        <v>32</v>
      </c>
      <c r="W91" t="s">
        <v>355</v>
      </c>
      <c r="X91" t="s">
        <v>138</v>
      </c>
      <c r="Y91" t="s">
        <v>47</v>
      </c>
      <c r="Z91" t="s">
        <v>36</v>
      </c>
      <c r="AA91">
        <v>5</v>
      </c>
      <c r="AB91" s="4">
        <v>807232.08</v>
      </c>
    </row>
    <row r="92" spans="1:28" x14ac:dyDescent="0.25">
      <c r="A92">
        <v>3517</v>
      </c>
      <c r="B92" t="s">
        <v>457</v>
      </c>
      <c r="C92" t="s">
        <v>458</v>
      </c>
      <c r="D92" s="1">
        <v>43880</v>
      </c>
      <c r="F92">
        <f t="shared" ca="1" si="6"/>
        <v>67</v>
      </c>
      <c r="G92" t="str">
        <f t="shared" ca="1" si="7"/>
        <v>&gt;5 years</v>
      </c>
      <c r="H92" t="s">
        <v>50</v>
      </c>
      <c r="I92" t="s">
        <v>459</v>
      </c>
      <c r="J92" t="s">
        <v>460</v>
      </c>
      <c r="K92" t="s">
        <v>27</v>
      </c>
      <c r="L92">
        <f t="shared" si="8"/>
        <v>1</v>
      </c>
      <c r="M92">
        <f t="shared" si="9"/>
        <v>0</v>
      </c>
      <c r="N92" t="s">
        <v>41</v>
      </c>
      <c r="O92" t="s">
        <v>41</v>
      </c>
      <c r="Q92" t="str">
        <f t="shared" si="10"/>
        <v>ACTIVE</v>
      </c>
      <c r="R92" t="s">
        <v>54</v>
      </c>
      <c r="S92" t="s">
        <v>115</v>
      </c>
      <c r="T92" s="2">
        <v>33367</v>
      </c>
      <c r="U92" s="3">
        <f t="shared" ca="1" si="11"/>
        <v>34</v>
      </c>
      <c r="V92" t="s">
        <v>32</v>
      </c>
      <c r="W92" t="s">
        <v>355</v>
      </c>
      <c r="X92" t="s">
        <v>116</v>
      </c>
      <c r="Y92" t="s">
        <v>47</v>
      </c>
      <c r="Z92" t="s">
        <v>36</v>
      </c>
      <c r="AA92">
        <v>4</v>
      </c>
      <c r="AB92" s="4">
        <v>182662.2</v>
      </c>
    </row>
    <row r="93" spans="1:28" x14ac:dyDescent="0.25">
      <c r="A93">
        <v>3518</v>
      </c>
      <c r="B93" t="s">
        <v>461</v>
      </c>
      <c r="C93" t="s">
        <v>57</v>
      </c>
      <c r="D93" s="1">
        <v>44296</v>
      </c>
      <c r="E93" s="1">
        <v>44746</v>
      </c>
      <c r="F93">
        <f t="shared" ca="1" si="6"/>
        <v>14</v>
      </c>
      <c r="G93" t="str">
        <f t="shared" ca="1" si="7"/>
        <v>1-2 years</v>
      </c>
      <c r="H93" t="s">
        <v>50</v>
      </c>
      <c r="I93" t="s">
        <v>462</v>
      </c>
      <c r="J93" t="s">
        <v>463</v>
      </c>
      <c r="K93" t="s">
        <v>27</v>
      </c>
      <c r="L93">
        <f t="shared" si="8"/>
        <v>1</v>
      </c>
      <c r="M93">
        <f t="shared" si="9"/>
        <v>0</v>
      </c>
      <c r="N93" t="s">
        <v>28</v>
      </c>
      <c r="O93" t="s">
        <v>41</v>
      </c>
      <c r="Q93" t="str">
        <f t="shared" si="10"/>
        <v>ACTIVE</v>
      </c>
      <c r="R93" t="s">
        <v>54</v>
      </c>
      <c r="S93" t="s">
        <v>80</v>
      </c>
      <c r="T93" s="2">
        <v>28200</v>
      </c>
      <c r="U93" s="3">
        <f t="shared" ca="1" si="11"/>
        <v>48</v>
      </c>
      <c r="V93" t="s">
        <v>32</v>
      </c>
      <c r="W93" t="s">
        <v>355</v>
      </c>
      <c r="X93" t="s">
        <v>138</v>
      </c>
      <c r="Y93" t="s">
        <v>35</v>
      </c>
      <c r="Z93" t="s">
        <v>36</v>
      </c>
      <c r="AA93">
        <v>2</v>
      </c>
      <c r="AB93" s="4">
        <v>172106.4</v>
      </c>
    </row>
    <row r="94" spans="1:28" x14ac:dyDescent="0.25">
      <c r="A94">
        <v>3519</v>
      </c>
      <c r="B94" t="s">
        <v>464</v>
      </c>
      <c r="C94" t="s">
        <v>465</v>
      </c>
      <c r="D94" s="1">
        <v>44549</v>
      </c>
      <c r="E94" s="1">
        <v>44622</v>
      </c>
      <c r="F94">
        <f t="shared" ca="1" si="6"/>
        <v>2</v>
      </c>
      <c r="G94" t="str">
        <f t="shared" ca="1" si="7"/>
        <v>&lt;6 months</v>
      </c>
      <c r="H94" t="s">
        <v>50</v>
      </c>
      <c r="I94" t="s">
        <v>466</v>
      </c>
      <c r="J94" t="s">
        <v>467</v>
      </c>
      <c r="K94" t="s">
        <v>27</v>
      </c>
      <c r="L94">
        <f t="shared" si="8"/>
        <v>1</v>
      </c>
      <c r="M94">
        <f t="shared" si="9"/>
        <v>0</v>
      </c>
      <c r="N94" t="s">
        <v>41</v>
      </c>
      <c r="O94" t="s">
        <v>29</v>
      </c>
      <c r="Q94" t="str">
        <f t="shared" si="10"/>
        <v>ACTIVE</v>
      </c>
      <c r="R94" t="s">
        <v>54</v>
      </c>
      <c r="S94" t="s">
        <v>221</v>
      </c>
      <c r="T94" s="2">
        <v>32711</v>
      </c>
      <c r="U94" s="3">
        <f t="shared" ca="1" si="11"/>
        <v>36</v>
      </c>
      <c r="V94" t="s">
        <v>32</v>
      </c>
      <c r="W94" t="s">
        <v>355</v>
      </c>
      <c r="X94" t="s">
        <v>299</v>
      </c>
      <c r="Y94" t="s">
        <v>47</v>
      </c>
      <c r="Z94" t="s">
        <v>36</v>
      </c>
      <c r="AA94">
        <v>2</v>
      </c>
      <c r="AB94" s="4">
        <v>771608.1</v>
      </c>
    </row>
    <row r="95" spans="1:28" x14ac:dyDescent="0.25">
      <c r="A95">
        <v>3520</v>
      </c>
      <c r="B95" t="s">
        <v>468</v>
      </c>
      <c r="C95" t="s">
        <v>469</v>
      </c>
      <c r="D95" s="1">
        <v>44178</v>
      </c>
      <c r="E95" s="1">
        <v>44939</v>
      </c>
      <c r="F95">
        <f t="shared" ca="1" si="6"/>
        <v>25</v>
      </c>
      <c r="G95" t="str">
        <f t="shared" ca="1" si="7"/>
        <v>2-5 years</v>
      </c>
      <c r="H95" t="s">
        <v>50</v>
      </c>
      <c r="I95" t="s">
        <v>470</v>
      </c>
      <c r="J95" t="s">
        <v>471</v>
      </c>
      <c r="K95" t="s">
        <v>27</v>
      </c>
      <c r="L95">
        <f t="shared" si="8"/>
        <v>1</v>
      </c>
      <c r="M95">
        <f t="shared" si="9"/>
        <v>0</v>
      </c>
      <c r="N95" t="s">
        <v>53</v>
      </c>
      <c r="O95" t="s">
        <v>29</v>
      </c>
      <c r="Q95" t="str">
        <f t="shared" si="10"/>
        <v>ACTIVE</v>
      </c>
      <c r="R95" t="s">
        <v>54</v>
      </c>
      <c r="S95" t="s">
        <v>137</v>
      </c>
      <c r="T95" s="2">
        <v>29141</v>
      </c>
      <c r="U95" s="3">
        <f t="shared" ca="1" si="11"/>
        <v>45</v>
      </c>
      <c r="V95" t="s">
        <v>32</v>
      </c>
      <c r="W95" t="s">
        <v>355</v>
      </c>
      <c r="X95" t="s">
        <v>6</v>
      </c>
      <c r="Y95" t="s">
        <v>35</v>
      </c>
      <c r="Z95" t="s">
        <v>36</v>
      </c>
      <c r="AA95">
        <v>1</v>
      </c>
      <c r="AB95" s="4">
        <v>898571.04</v>
      </c>
    </row>
    <row r="96" spans="1:28" x14ac:dyDescent="0.25">
      <c r="A96">
        <v>3521</v>
      </c>
      <c r="B96" t="s">
        <v>472</v>
      </c>
      <c r="C96" t="s">
        <v>473</v>
      </c>
      <c r="D96" s="1">
        <v>43522</v>
      </c>
      <c r="F96">
        <f t="shared" ca="1" si="6"/>
        <v>79</v>
      </c>
      <c r="G96" t="str">
        <f t="shared" ca="1" si="7"/>
        <v>&gt;5 years</v>
      </c>
      <c r="H96" t="s">
        <v>50</v>
      </c>
      <c r="I96" t="s">
        <v>474</v>
      </c>
      <c r="J96" t="s">
        <v>475</v>
      </c>
      <c r="K96" t="s">
        <v>27</v>
      </c>
      <c r="L96">
        <f t="shared" si="8"/>
        <v>1</v>
      </c>
      <c r="M96">
        <f t="shared" si="9"/>
        <v>0</v>
      </c>
      <c r="N96" t="s">
        <v>28</v>
      </c>
      <c r="O96" t="s">
        <v>41</v>
      </c>
      <c r="Q96" t="str">
        <f t="shared" si="10"/>
        <v>ACTIVE</v>
      </c>
      <c r="R96" t="s">
        <v>54</v>
      </c>
      <c r="S96" t="s">
        <v>68</v>
      </c>
      <c r="T96" s="2">
        <v>30867</v>
      </c>
      <c r="U96" s="3">
        <f t="shared" ca="1" si="11"/>
        <v>41</v>
      </c>
      <c r="V96" t="s">
        <v>32</v>
      </c>
      <c r="W96" t="s">
        <v>355</v>
      </c>
      <c r="X96" t="s">
        <v>400</v>
      </c>
      <c r="Y96" t="s">
        <v>35</v>
      </c>
      <c r="Z96" t="s">
        <v>36</v>
      </c>
      <c r="AA96">
        <v>4</v>
      </c>
      <c r="AB96" s="4">
        <v>993143.88</v>
      </c>
    </row>
    <row r="97" spans="1:28" x14ac:dyDescent="0.25">
      <c r="A97">
        <v>3522</v>
      </c>
      <c r="B97" t="s">
        <v>476</v>
      </c>
      <c r="C97" t="s">
        <v>477</v>
      </c>
      <c r="D97" s="1">
        <v>43892</v>
      </c>
      <c r="F97">
        <f t="shared" ca="1" si="6"/>
        <v>67</v>
      </c>
      <c r="G97" t="str">
        <f t="shared" ca="1" si="7"/>
        <v>&gt;5 years</v>
      </c>
      <c r="H97" t="s">
        <v>50</v>
      </c>
      <c r="I97" t="s">
        <v>478</v>
      </c>
      <c r="J97" t="s">
        <v>479</v>
      </c>
      <c r="K97" t="s">
        <v>27</v>
      </c>
      <c r="L97">
        <f t="shared" si="8"/>
        <v>1</v>
      </c>
      <c r="M97">
        <f t="shared" si="9"/>
        <v>0</v>
      </c>
      <c r="N97" t="s">
        <v>53</v>
      </c>
      <c r="O97" t="s">
        <v>41</v>
      </c>
      <c r="Q97" t="str">
        <f t="shared" si="10"/>
        <v>ACTIVE</v>
      </c>
      <c r="R97" t="s">
        <v>54</v>
      </c>
      <c r="S97" t="s">
        <v>115</v>
      </c>
      <c r="T97" s="2">
        <v>33182</v>
      </c>
      <c r="U97" s="3">
        <f t="shared" ca="1" si="11"/>
        <v>34</v>
      </c>
      <c r="V97" t="s">
        <v>32</v>
      </c>
      <c r="W97" t="s">
        <v>355</v>
      </c>
      <c r="X97" t="s">
        <v>116</v>
      </c>
      <c r="Y97" t="s">
        <v>35</v>
      </c>
      <c r="Z97" t="s">
        <v>36</v>
      </c>
      <c r="AA97">
        <v>1</v>
      </c>
      <c r="AB97" s="4">
        <v>146445</v>
      </c>
    </row>
    <row r="98" spans="1:28" x14ac:dyDescent="0.25">
      <c r="A98">
        <v>3523</v>
      </c>
      <c r="B98" t="s">
        <v>480</v>
      </c>
      <c r="C98" t="s">
        <v>481</v>
      </c>
      <c r="D98" s="1">
        <v>44372</v>
      </c>
      <c r="E98" s="1">
        <v>44798</v>
      </c>
      <c r="F98">
        <f t="shared" ca="1" si="6"/>
        <v>14</v>
      </c>
      <c r="G98" t="str">
        <f t="shared" ca="1" si="7"/>
        <v>1-2 years</v>
      </c>
      <c r="H98" t="s">
        <v>50</v>
      </c>
      <c r="I98" t="s">
        <v>482</v>
      </c>
      <c r="J98" t="s">
        <v>483</v>
      </c>
      <c r="K98" t="s">
        <v>27</v>
      </c>
      <c r="L98">
        <f t="shared" si="8"/>
        <v>1</v>
      </c>
      <c r="M98">
        <f t="shared" si="9"/>
        <v>0</v>
      </c>
      <c r="N98" t="s">
        <v>53</v>
      </c>
      <c r="O98" t="s">
        <v>29</v>
      </c>
      <c r="Q98" t="str">
        <f t="shared" si="10"/>
        <v>ACTIVE</v>
      </c>
      <c r="R98" t="s">
        <v>54</v>
      </c>
      <c r="S98" t="s">
        <v>68</v>
      </c>
      <c r="T98" s="2">
        <v>26316</v>
      </c>
      <c r="U98" s="3">
        <f t="shared" ca="1" si="11"/>
        <v>53</v>
      </c>
      <c r="V98" t="s">
        <v>32</v>
      </c>
      <c r="W98" t="s">
        <v>355</v>
      </c>
      <c r="X98" t="s">
        <v>69</v>
      </c>
      <c r="Y98" t="s">
        <v>35</v>
      </c>
      <c r="Z98" t="s">
        <v>36</v>
      </c>
      <c r="AA98">
        <v>2</v>
      </c>
      <c r="AB98" s="4">
        <v>937745.2</v>
      </c>
    </row>
    <row r="99" spans="1:28" x14ac:dyDescent="0.25">
      <c r="A99">
        <v>3524</v>
      </c>
      <c r="B99" t="s">
        <v>484</v>
      </c>
      <c r="C99" t="s">
        <v>485</v>
      </c>
      <c r="D99" s="1">
        <v>44403</v>
      </c>
      <c r="E99" s="1">
        <v>44685</v>
      </c>
      <c r="F99">
        <f t="shared" ca="1" si="6"/>
        <v>9</v>
      </c>
      <c r="G99" t="str">
        <f t="shared" ca="1" si="7"/>
        <v>6-12 months</v>
      </c>
      <c r="H99" t="s">
        <v>50</v>
      </c>
      <c r="I99" t="s">
        <v>486</v>
      </c>
      <c r="J99" t="s">
        <v>487</v>
      </c>
      <c r="K99" t="s">
        <v>158</v>
      </c>
      <c r="L99">
        <f t="shared" si="8"/>
        <v>0</v>
      </c>
      <c r="M99">
        <f t="shared" si="9"/>
        <v>1</v>
      </c>
      <c r="N99" t="s">
        <v>28</v>
      </c>
      <c r="O99" t="s">
        <v>53</v>
      </c>
      <c r="P99" t="s">
        <v>212</v>
      </c>
      <c r="Q99" t="str">
        <f t="shared" si="10"/>
        <v>INVOLUNTARY</v>
      </c>
      <c r="R99" t="s">
        <v>54</v>
      </c>
      <c r="S99" t="s">
        <v>74</v>
      </c>
      <c r="T99" s="2">
        <v>25061</v>
      </c>
      <c r="U99" s="3">
        <f t="shared" ca="1" si="11"/>
        <v>57</v>
      </c>
      <c r="V99" t="s">
        <v>32</v>
      </c>
      <c r="W99" t="s">
        <v>355</v>
      </c>
      <c r="X99" t="s">
        <v>69</v>
      </c>
      <c r="Y99" t="s">
        <v>47</v>
      </c>
      <c r="Z99" t="s">
        <v>36</v>
      </c>
      <c r="AA99">
        <v>2</v>
      </c>
      <c r="AB99" s="4">
        <v>235331.5</v>
      </c>
    </row>
    <row r="100" spans="1:28" x14ac:dyDescent="0.25">
      <c r="A100">
        <v>3525</v>
      </c>
      <c r="B100" t="s">
        <v>246</v>
      </c>
      <c r="C100" t="s">
        <v>488</v>
      </c>
      <c r="D100" s="1">
        <v>44745</v>
      </c>
      <c r="E100" s="1">
        <v>44936</v>
      </c>
      <c r="F100">
        <f t="shared" ca="1" si="6"/>
        <v>6</v>
      </c>
      <c r="G100" t="str">
        <f t="shared" ca="1" si="7"/>
        <v>6-12 months</v>
      </c>
      <c r="H100" t="s">
        <v>50</v>
      </c>
      <c r="I100" t="s">
        <v>489</v>
      </c>
      <c r="J100" t="s">
        <v>490</v>
      </c>
      <c r="K100" t="s">
        <v>158</v>
      </c>
      <c r="L100">
        <f t="shared" si="8"/>
        <v>0</v>
      </c>
      <c r="M100">
        <f t="shared" si="9"/>
        <v>1</v>
      </c>
      <c r="N100" t="s">
        <v>28</v>
      </c>
      <c r="O100" t="s">
        <v>29</v>
      </c>
      <c r="P100" t="s">
        <v>170</v>
      </c>
      <c r="Q100" t="str">
        <f t="shared" si="10"/>
        <v>VOLUNTARY</v>
      </c>
      <c r="R100" t="s">
        <v>54</v>
      </c>
      <c r="S100" t="s">
        <v>68</v>
      </c>
      <c r="T100" s="2">
        <v>35081</v>
      </c>
      <c r="U100" s="3">
        <f t="shared" ca="1" si="11"/>
        <v>29</v>
      </c>
      <c r="V100" t="s">
        <v>32</v>
      </c>
      <c r="W100" t="s">
        <v>355</v>
      </c>
      <c r="X100" t="s">
        <v>184</v>
      </c>
      <c r="Y100" t="s">
        <v>47</v>
      </c>
      <c r="Z100" t="s">
        <v>36</v>
      </c>
      <c r="AA100">
        <v>2</v>
      </c>
      <c r="AB100" s="4">
        <v>1000052.9</v>
      </c>
    </row>
    <row r="101" spans="1:28" x14ac:dyDescent="0.25">
      <c r="A101">
        <v>3526</v>
      </c>
      <c r="B101" t="s">
        <v>491</v>
      </c>
      <c r="C101" t="s">
        <v>492</v>
      </c>
      <c r="D101" s="1">
        <v>44819</v>
      </c>
      <c r="F101">
        <f t="shared" ca="1" si="6"/>
        <v>36</v>
      </c>
      <c r="G101" t="str">
        <f t="shared" ca="1" si="7"/>
        <v>2-5 years</v>
      </c>
      <c r="H101" t="s">
        <v>50</v>
      </c>
      <c r="I101" t="s">
        <v>493</v>
      </c>
      <c r="J101" t="s">
        <v>494</v>
      </c>
      <c r="K101" t="s">
        <v>27</v>
      </c>
      <c r="L101">
        <f t="shared" si="8"/>
        <v>1</v>
      </c>
      <c r="M101">
        <f t="shared" si="9"/>
        <v>0</v>
      </c>
      <c r="N101" t="s">
        <v>53</v>
      </c>
      <c r="O101" t="s">
        <v>53</v>
      </c>
      <c r="Q101" t="str">
        <f t="shared" si="10"/>
        <v>ACTIVE</v>
      </c>
      <c r="R101" t="s">
        <v>54</v>
      </c>
      <c r="S101" t="s">
        <v>68</v>
      </c>
      <c r="T101" s="2">
        <v>33390</v>
      </c>
      <c r="U101" s="3">
        <f t="shared" ca="1" si="11"/>
        <v>34</v>
      </c>
      <c r="V101" t="s">
        <v>32</v>
      </c>
      <c r="W101" t="s">
        <v>355</v>
      </c>
      <c r="X101" t="s">
        <v>184</v>
      </c>
      <c r="Y101" t="s">
        <v>47</v>
      </c>
      <c r="Z101" t="s">
        <v>36</v>
      </c>
      <c r="AA101">
        <v>4</v>
      </c>
      <c r="AB101" s="4">
        <v>194417.4</v>
      </c>
    </row>
    <row r="102" spans="1:28" x14ac:dyDescent="0.25">
      <c r="A102">
        <v>3527</v>
      </c>
      <c r="B102" t="s">
        <v>495</v>
      </c>
      <c r="C102" t="s">
        <v>496</v>
      </c>
      <c r="D102" s="1">
        <v>43952</v>
      </c>
      <c r="E102" s="1">
        <v>44252</v>
      </c>
      <c r="F102">
        <f t="shared" ca="1" si="6"/>
        <v>9</v>
      </c>
      <c r="G102" t="str">
        <f t="shared" ca="1" si="7"/>
        <v>6-12 months</v>
      </c>
      <c r="H102" t="s">
        <v>50</v>
      </c>
      <c r="I102" t="s">
        <v>497</v>
      </c>
      <c r="J102" t="s">
        <v>498</v>
      </c>
      <c r="K102" t="s">
        <v>27</v>
      </c>
      <c r="L102">
        <f t="shared" si="8"/>
        <v>1</v>
      </c>
      <c r="M102">
        <f t="shared" si="9"/>
        <v>0</v>
      </c>
      <c r="N102" t="s">
        <v>53</v>
      </c>
      <c r="O102" t="s">
        <v>29</v>
      </c>
      <c r="Q102" t="str">
        <f t="shared" si="10"/>
        <v>ACTIVE</v>
      </c>
      <c r="R102" t="s">
        <v>54</v>
      </c>
      <c r="S102" t="s">
        <v>221</v>
      </c>
      <c r="T102" s="2">
        <v>34284</v>
      </c>
      <c r="U102" s="3">
        <f t="shared" ca="1" si="11"/>
        <v>31</v>
      </c>
      <c r="V102" t="s">
        <v>32</v>
      </c>
      <c r="W102" t="s">
        <v>355</v>
      </c>
      <c r="X102" t="s">
        <v>128</v>
      </c>
      <c r="Y102" t="s">
        <v>47</v>
      </c>
      <c r="Z102" t="s">
        <v>36</v>
      </c>
      <c r="AA102">
        <v>1</v>
      </c>
      <c r="AB102" s="4">
        <v>147611.4</v>
      </c>
    </row>
    <row r="103" spans="1:28" x14ac:dyDescent="0.25">
      <c r="A103">
        <v>3528</v>
      </c>
      <c r="B103" t="s">
        <v>499</v>
      </c>
      <c r="C103" t="s">
        <v>500</v>
      </c>
      <c r="D103" s="1">
        <v>44847</v>
      </c>
      <c r="F103">
        <f t="shared" ca="1" si="6"/>
        <v>35</v>
      </c>
      <c r="G103" t="str">
        <f t="shared" ca="1" si="7"/>
        <v>2-5 years</v>
      </c>
      <c r="H103" t="s">
        <v>50</v>
      </c>
      <c r="I103" t="s">
        <v>501</v>
      </c>
      <c r="J103" t="s">
        <v>502</v>
      </c>
      <c r="K103" t="s">
        <v>27</v>
      </c>
      <c r="L103">
        <f t="shared" si="8"/>
        <v>1</v>
      </c>
      <c r="M103">
        <f t="shared" si="9"/>
        <v>0</v>
      </c>
      <c r="N103" t="s">
        <v>53</v>
      </c>
      <c r="O103" t="s">
        <v>41</v>
      </c>
      <c r="Q103" t="str">
        <f t="shared" si="10"/>
        <v>ACTIVE</v>
      </c>
      <c r="R103" t="s">
        <v>30</v>
      </c>
      <c r="S103" t="s">
        <v>31</v>
      </c>
      <c r="T103" s="2">
        <v>27421</v>
      </c>
      <c r="U103" s="3">
        <f t="shared" ca="1" si="11"/>
        <v>50</v>
      </c>
      <c r="V103" t="s">
        <v>32</v>
      </c>
      <c r="W103" t="s">
        <v>355</v>
      </c>
      <c r="X103" t="s">
        <v>34</v>
      </c>
      <c r="Y103" t="s">
        <v>47</v>
      </c>
      <c r="Z103" t="s">
        <v>36</v>
      </c>
      <c r="AA103">
        <v>2</v>
      </c>
      <c r="AB103" s="4">
        <v>120294.9</v>
      </c>
    </row>
    <row r="104" spans="1:28" x14ac:dyDescent="0.25">
      <c r="A104">
        <v>3529</v>
      </c>
      <c r="B104" t="s">
        <v>503</v>
      </c>
      <c r="C104" t="s">
        <v>504</v>
      </c>
      <c r="D104" s="1">
        <v>43833</v>
      </c>
      <c r="E104" s="1">
        <v>44067</v>
      </c>
      <c r="F104">
        <f t="shared" ca="1" si="6"/>
        <v>7</v>
      </c>
      <c r="G104" t="str">
        <f t="shared" ca="1" si="7"/>
        <v>6-12 months</v>
      </c>
      <c r="H104" t="s">
        <v>50</v>
      </c>
      <c r="I104" t="s">
        <v>505</v>
      </c>
      <c r="J104" t="s">
        <v>506</v>
      </c>
      <c r="K104" t="s">
        <v>27</v>
      </c>
      <c r="L104">
        <f t="shared" si="8"/>
        <v>1</v>
      </c>
      <c r="M104">
        <f t="shared" si="9"/>
        <v>0</v>
      </c>
      <c r="N104" t="s">
        <v>41</v>
      </c>
      <c r="O104" t="s">
        <v>53</v>
      </c>
      <c r="Q104" t="str">
        <f t="shared" si="10"/>
        <v>ACTIVE</v>
      </c>
      <c r="R104" t="s">
        <v>54</v>
      </c>
      <c r="S104" t="s">
        <v>74</v>
      </c>
      <c r="T104" s="2">
        <v>28908</v>
      </c>
      <c r="U104" s="3">
        <f t="shared" ca="1" si="11"/>
        <v>46</v>
      </c>
      <c r="V104" t="s">
        <v>32</v>
      </c>
      <c r="W104" t="s">
        <v>355</v>
      </c>
      <c r="X104" t="s">
        <v>507</v>
      </c>
      <c r="Y104" t="s">
        <v>47</v>
      </c>
      <c r="Z104" t="s">
        <v>36</v>
      </c>
      <c r="AA104">
        <v>2</v>
      </c>
      <c r="AB104" s="4">
        <v>245739.4</v>
      </c>
    </row>
    <row r="105" spans="1:28" x14ac:dyDescent="0.25">
      <c r="A105">
        <v>3530</v>
      </c>
      <c r="B105" t="s">
        <v>508</v>
      </c>
      <c r="C105" t="s">
        <v>509</v>
      </c>
      <c r="D105" s="1">
        <v>43782</v>
      </c>
      <c r="F105">
        <f t="shared" ca="1" si="6"/>
        <v>70</v>
      </c>
      <c r="G105" t="str">
        <f t="shared" ca="1" si="7"/>
        <v>&gt;5 years</v>
      </c>
      <c r="H105" t="s">
        <v>50</v>
      </c>
      <c r="I105" t="s">
        <v>510</v>
      </c>
      <c r="J105" t="s">
        <v>511</v>
      </c>
      <c r="K105" t="s">
        <v>27</v>
      </c>
      <c r="L105">
        <f t="shared" si="8"/>
        <v>1</v>
      </c>
      <c r="M105">
        <f t="shared" si="9"/>
        <v>0</v>
      </c>
      <c r="N105" t="s">
        <v>53</v>
      </c>
      <c r="O105" t="s">
        <v>41</v>
      </c>
      <c r="Q105" t="str">
        <f t="shared" si="10"/>
        <v>ACTIVE</v>
      </c>
      <c r="R105" t="s">
        <v>54</v>
      </c>
      <c r="S105" t="s">
        <v>74</v>
      </c>
      <c r="T105" s="2">
        <v>32980</v>
      </c>
      <c r="U105" s="3">
        <f t="shared" ca="1" si="11"/>
        <v>35</v>
      </c>
      <c r="V105" t="s">
        <v>32</v>
      </c>
      <c r="W105" t="s">
        <v>355</v>
      </c>
      <c r="X105" t="s">
        <v>235</v>
      </c>
      <c r="Y105" t="s">
        <v>35</v>
      </c>
      <c r="Z105" t="s">
        <v>36</v>
      </c>
      <c r="AA105">
        <v>2</v>
      </c>
      <c r="AB105" s="4">
        <v>284365.8</v>
      </c>
    </row>
    <row r="106" spans="1:28" x14ac:dyDescent="0.25">
      <c r="A106">
        <v>3531</v>
      </c>
      <c r="B106" t="s">
        <v>512</v>
      </c>
      <c r="C106" t="s">
        <v>513</v>
      </c>
      <c r="D106" s="1">
        <v>45094</v>
      </c>
      <c r="F106">
        <f t="shared" ca="1" si="6"/>
        <v>27</v>
      </c>
      <c r="G106" t="str">
        <f t="shared" ca="1" si="7"/>
        <v>2-5 years</v>
      </c>
      <c r="H106" t="s">
        <v>50</v>
      </c>
      <c r="I106" t="s">
        <v>514</v>
      </c>
      <c r="J106" t="s">
        <v>515</v>
      </c>
      <c r="K106" t="s">
        <v>27</v>
      </c>
      <c r="L106">
        <f t="shared" si="8"/>
        <v>1</v>
      </c>
      <c r="M106">
        <f t="shared" si="9"/>
        <v>0</v>
      </c>
      <c r="N106" t="s">
        <v>53</v>
      </c>
      <c r="O106" t="s">
        <v>53</v>
      </c>
      <c r="Q106" t="str">
        <f t="shared" si="10"/>
        <v>ACTIVE</v>
      </c>
      <c r="R106" t="s">
        <v>54</v>
      </c>
      <c r="S106" t="s">
        <v>137</v>
      </c>
      <c r="T106" s="2">
        <v>35409</v>
      </c>
      <c r="U106" s="3">
        <f t="shared" ca="1" si="11"/>
        <v>28</v>
      </c>
      <c r="V106" t="s">
        <v>32</v>
      </c>
      <c r="W106" t="s">
        <v>355</v>
      </c>
      <c r="X106" t="s">
        <v>364</v>
      </c>
      <c r="Y106" t="s">
        <v>47</v>
      </c>
      <c r="Z106" t="s">
        <v>36</v>
      </c>
      <c r="AA106">
        <v>1</v>
      </c>
      <c r="AB106" s="4">
        <v>154540.79</v>
      </c>
    </row>
    <row r="107" spans="1:28" x14ac:dyDescent="0.25">
      <c r="A107">
        <v>3532</v>
      </c>
      <c r="B107" t="s">
        <v>516</v>
      </c>
      <c r="C107" t="s">
        <v>517</v>
      </c>
      <c r="D107" s="1">
        <v>44483</v>
      </c>
      <c r="F107">
        <f t="shared" ca="1" si="6"/>
        <v>47</v>
      </c>
      <c r="G107" t="str">
        <f t="shared" ca="1" si="7"/>
        <v>2-5 years</v>
      </c>
      <c r="H107" t="s">
        <v>50</v>
      </c>
      <c r="I107" t="s">
        <v>518</v>
      </c>
      <c r="J107" t="s">
        <v>519</v>
      </c>
      <c r="K107" t="s">
        <v>27</v>
      </c>
      <c r="L107">
        <f t="shared" si="8"/>
        <v>1</v>
      </c>
      <c r="M107">
        <f t="shared" si="9"/>
        <v>0</v>
      </c>
      <c r="N107" t="s">
        <v>41</v>
      </c>
      <c r="O107" t="s">
        <v>53</v>
      </c>
      <c r="Q107" t="str">
        <f t="shared" si="10"/>
        <v>ACTIVE</v>
      </c>
      <c r="R107" t="s">
        <v>106</v>
      </c>
      <c r="S107" t="s">
        <v>520</v>
      </c>
      <c r="T107" s="2">
        <v>33520</v>
      </c>
      <c r="U107" s="3">
        <f t="shared" ca="1" si="11"/>
        <v>34</v>
      </c>
      <c r="V107" t="s">
        <v>32</v>
      </c>
      <c r="W107" t="s">
        <v>355</v>
      </c>
      <c r="X107" t="s">
        <v>81</v>
      </c>
      <c r="Y107" t="s">
        <v>35</v>
      </c>
      <c r="Z107" t="s">
        <v>36</v>
      </c>
      <c r="AA107">
        <v>1</v>
      </c>
      <c r="AB107" s="4">
        <v>924640.92</v>
      </c>
    </row>
    <row r="108" spans="1:28" x14ac:dyDescent="0.25">
      <c r="A108">
        <v>3533</v>
      </c>
      <c r="B108" t="s">
        <v>521</v>
      </c>
      <c r="C108" t="s">
        <v>522</v>
      </c>
      <c r="D108" s="1">
        <v>44348</v>
      </c>
      <c r="E108" s="1">
        <v>45123</v>
      </c>
      <c r="F108">
        <f t="shared" ca="1" si="6"/>
        <v>25</v>
      </c>
      <c r="G108" t="str">
        <f t="shared" ca="1" si="7"/>
        <v>2-5 years</v>
      </c>
      <c r="H108" t="s">
        <v>50</v>
      </c>
      <c r="I108" t="s">
        <v>523</v>
      </c>
      <c r="J108" t="s">
        <v>524</v>
      </c>
      <c r="K108" t="s">
        <v>27</v>
      </c>
      <c r="L108">
        <f t="shared" si="8"/>
        <v>1</v>
      </c>
      <c r="M108">
        <f t="shared" si="9"/>
        <v>0</v>
      </c>
      <c r="N108" t="s">
        <v>28</v>
      </c>
      <c r="O108" t="s">
        <v>53</v>
      </c>
      <c r="Q108" t="str">
        <f t="shared" si="10"/>
        <v>ACTIVE</v>
      </c>
      <c r="R108" t="s">
        <v>54</v>
      </c>
      <c r="S108" t="s">
        <v>55</v>
      </c>
      <c r="T108" s="2">
        <v>33726</v>
      </c>
      <c r="U108" s="3">
        <f t="shared" ca="1" si="11"/>
        <v>33</v>
      </c>
      <c r="V108" t="s">
        <v>32</v>
      </c>
      <c r="W108" t="s">
        <v>355</v>
      </c>
      <c r="X108" t="s">
        <v>339</v>
      </c>
      <c r="Y108" t="s">
        <v>47</v>
      </c>
      <c r="Z108" t="s">
        <v>36</v>
      </c>
      <c r="AA108">
        <v>2</v>
      </c>
      <c r="AB108" s="4">
        <v>154540.79</v>
      </c>
    </row>
    <row r="109" spans="1:28" x14ac:dyDescent="0.25">
      <c r="A109">
        <v>3534</v>
      </c>
      <c r="B109" t="s">
        <v>525</v>
      </c>
      <c r="C109" t="s">
        <v>526</v>
      </c>
      <c r="D109" s="1">
        <v>43357</v>
      </c>
      <c r="F109">
        <f t="shared" ca="1" si="6"/>
        <v>84</v>
      </c>
      <c r="G109" t="str">
        <f t="shared" ca="1" si="7"/>
        <v>&gt;5 years</v>
      </c>
      <c r="H109" t="s">
        <v>50</v>
      </c>
      <c r="I109" t="s">
        <v>527</v>
      </c>
      <c r="J109" t="s">
        <v>528</v>
      </c>
      <c r="K109" t="s">
        <v>27</v>
      </c>
      <c r="L109">
        <f t="shared" si="8"/>
        <v>1</v>
      </c>
      <c r="M109">
        <f t="shared" si="9"/>
        <v>0</v>
      </c>
      <c r="N109" t="s">
        <v>53</v>
      </c>
      <c r="O109" t="s">
        <v>53</v>
      </c>
      <c r="Q109" t="str">
        <f t="shared" si="10"/>
        <v>ACTIVE</v>
      </c>
      <c r="R109" t="s">
        <v>54</v>
      </c>
      <c r="S109" t="s">
        <v>87</v>
      </c>
      <c r="T109" s="2">
        <v>34096</v>
      </c>
      <c r="U109" s="3">
        <f t="shared" ca="1" si="11"/>
        <v>32</v>
      </c>
      <c r="V109" t="s">
        <v>32</v>
      </c>
      <c r="W109" t="s">
        <v>355</v>
      </c>
      <c r="X109" t="s">
        <v>89</v>
      </c>
      <c r="Y109" t="s">
        <v>35</v>
      </c>
      <c r="Z109" t="s">
        <v>36</v>
      </c>
      <c r="AA109">
        <v>4</v>
      </c>
      <c r="AB109" s="4">
        <v>199648.8</v>
      </c>
    </row>
    <row r="110" spans="1:28" x14ac:dyDescent="0.25">
      <c r="A110">
        <v>3535</v>
      </c>
      <c r="B110" t="s">
        <v>529</v>
      </c>
      <c r="C110" t="s">
        <v>530</v>
      </c>
      <c r="D110" s="1">
        <v>43445</v>
      </c>
      <c r="E110" s="1">
        <v>44714</v>
      </c>
      <c r="F110">
        <f t="shared" ca="1" si="6"/>
        <v>41</v>
      </c>
      <c r="G110" t="str">
        <f t="shared" ca="1" si="7"/>
        <v>2-5 years</v>
      </c>
      <c r="H110" t="s">
        <v>50</v>
      </c>
      <c r="I110" t="s">
        <v>531</v>
      </c>
      <c r="J110" t="s">
        <v>532</v>
      </c>
      <c r="K110" t="s">
        <v>27</v>
      </c>
      <c r="L110">
        <f t="shared" si="8"/>
        <v>1</v>
      </c>
      <c r="M110">
        <f t="shared" si="9"/>
        <v>0</v>
      </c>
      <c r="N110" t="s">
        <v>53</v>
      </c>
      <c r="O110" t="s">
        <v>29</v>
      </c>
      <c r="Q110" t="str">
        <f t="shared" si="10"/>
        <v>ACTIVE</v>
      </c>
      <c r="R110" t="s">
        <v>54</v>
      </c>
      <c r="S110" t="s">
        <v>189</v>
      </c>
      <c r="T110" s="2">
        <v>32971</v>
      </c>
      <c r="U110" s="3">
        <f t="shared" ca="1" si="11"/>
        <v>35</v>
      </c>
      <c r="V110" t="s">
        <v>32</v>
      </c>
      <c r="W110" t="s">
        <v>355</v>
      </c>
      <c r="X110" t="s">
        <v>89</v>
      </c>
      <c r="Y110" t="s">
        <v>35</v>
      </c>
      <c r="Z110" t="s">
        <v>36</v>
      </c>
      <c r="AA110">
        <v>4</v>
      </c>
      <c r="AB110" s="4">
        <v>521325.6</v>
      </c>
    </row>
    <row r="111" spans="1:28" x14ac:dyDescent="0.25">
      <c r="A111">
        <v>3536</v>
      </c>
      <c r="B111" t="s">
        <v>533</v>
      </c>
      <c r="C111" t="s">
        <v>534</v>
      </c>
      <c r="D111" s="1">
        <v>44779</v>
      </c>
      <c r="F111">
        <f t="shared" ca="1" si="6"/>
        <v>38</v>
      </c>
      <c r="G111" t="str">
        <f t="shared" ca="1" si="7"/>
        <v>2-5 years</v>
      </c>
      <c r="H111" t="s">
        <v>50</v>
      </c>
      <c r="I111" t="s">
        <v>535</v>
      </c>
      <c r="J111" t="s">
        <v>536</v>
      </c>
      <c r="K111" t="s">
        <v>27</v>
      </c>
      <c r="L111">
        <f t="shared" si="8"/>
        <v>1</v>
      </c>
      <c r="M111">
        <f t="shared" si="9"/>
        <v>0</v>
      </c>
      <c r="N111" t="s">
        <v>28</v>
      </c>
      <c r="O111" t="s">
        <v>29</v>
      </c>
      <c r="Q111" t="str">
        <f t="shared" si="10"/>
        <v>ACTIVE</v>
      </c>
      <c r="R111" t="s">
        <v>54</v>
      </c>
      <c r="S111" t="s">
        <v>55</v>
      </c>
      <c r="T111" s="2">
        <v>29487</v>
      </c>
      <c r="U111" s="3">
        <f t="shared" ca="1" si="11"/>
        <v>45</v>
      </c>
      <c r="V111" t="s">
        <v>32</v>
      </c>
      <c r="W111" t="s">
        <v>355</v>
      </c>
      <c r="X111" t="s">
        <v>537</v>
      </c>
      <c r="Y111" t="s">
        <v>35</v>
      </c>
      <c r="Z111" t="s">
        <v>36</v>
      </c>
      <c r="AA111">
        <v>2</v>
      </c>
      <c r="AB111" s="4">
        <v>621942</v>
      </c>
    </row>
    <row r="112" spans="1:28" x14ac:dyDescent="0.25">
      <c r="A112">
        <v>3537</v>
      </c>
      <c r="B112" t="s">
        <v>538</v>
      </c>
      <c r="C112" t="s">
        <v>530</v>
      </c>
      <c r="D112" s="1">
        <v>44709</v>
      </c>
      <c r="E112" s="1">
        <v>44981</v>
      </c>
      <c r="F112">
        <f t="shared" ca="1" si="6"/>
        <v>8</v>
      </c>
      <c r="G112" t="str">
        <f t="shared" ca="1" si="7"/>
        <v>6-12 months</v>
      </c>
      <c r="H112" t="s">
        <v>50</v>
      </c>
      <c r="I112" t="s">
        <v>539</v>
      </c>
      <c r="J112" t="s">
        <v>540</v>
      </c>
      <c r="K112" t="s">
        <v>158</v>
      </c>
      <c r="L112">
        <f t="shared" si="8"/>
        <v>0</v>
      </c>
      <c r="M112">
        <f t="shared" si="9"/>
        <v>1</v>
      </c>
      <c r="N112" t="s">
        <v>28</v>
      </c>
      <c r="O112" t="s">
        <v>41</v>
      </c>
      <c r="P112" t="s">
        <v>212</v>
      </c>
      <c r="Q112" t="str">
        <f t="shared" si="10"/>
        <v>INVOLUNTARY</v>
      </c>
      <c r="R112" t="s">
        <v>54</v>
      </c>
      <c r="S112" t="s">
        <v>74</v>
      </c>
      <c r="T112" s="2">
        <v>32080</v>
      </c>
      <c r="U112" s="3">
        <f t="shared" ca="1" si="11"/>
        <v>37</v>
      </c>
      <c r="V112" t="s">
        <v>32</v>
      </c>
      <c r="W112" t="s">
        <v>355</v>
      </c>
      <c r="X112" t="s">
        <v>184</v>
      </c>
      <c r="Y112" t="s">
        <v>47</v>
      </c>
      <c r="Z112" t="s">
        <v>36</v>
      </c>
      <c r="AA112">
        <v>2</v>
      </c>
      <c r="AB112" s="4">
        <v>574946.4</v>
      </c>
    </row>
    <row r="113" spans="1:28" x14ac:dyDescent="0.25">
      <c r="A113">
        <v>3538</v>
      </c>
      <c r="B113" t="s">
        <v>541</v>
      </c>
      <c r="C113" t="s">
        <v>542</v>
      </c>
      <c r="D113" s="1">
        <v>43632</v>
      </c>
      <c r="E113" s="1">
        <v>44625</v>
      </c>
      <c r="F113">
        <f t="shared" ca="1" si="6"/>
        <v>32</v>
      </c>
      <c r="G113" t="str">
        <f t="shared" ca="1" si="7"/>
        <v>2-5 years</v>
      </c>
      <c r="H113" t="s">
        <v>50</v>
      </c>
      <c r="I113" t="s">
        <v>543</v>
      </c>
      <c r="J113" t="s">
        <v>544</v>
      </c>
      <c r="K113" t="s">
        <v>158</v>
      </c>
      <c r="L113">
        <f t="shared" si="8"/>
        <v>0</v>
      </c>
      <c r="M113">
        <f t="shared" si="9"/>
        <v>1</v>
      </c>
      <c r="N113" t="s">
        <v>41</v>
      </c>
      <c r="O113" t="s">
        <v>41</v>
      </c>
      <c r="P113" t="s">
        <v>159</v>
      </c>
      <c r="Q113" t="str">
        <f t="shared" si="10"/>
        <v>VOLUNTARY</v>
      </c>
      <c r="R113" t="s">
        <v>54</v>
      </c>
      <c r="S113" t="s">
        <v>189</v>
      </c>
      <c r="T113" s="2">
        <v>34121</v>
      </c>
      <c r="U113" s="3">
        <f t="shared" ca="1" si="11"/>
        <v>32</v>
      </c>
      <c r="V113" t="s">
        <v>32</v>
      </c>
      <c r="W113" t="s">
        <v>355</v>
      </c>
      <c r="X113" t="s">
        <v>89</v>
      </c>
      <c r="Y113" t="s">
        <v>47</v>
      </c>
      <c r="Z113" t="s">
        <v>36</v>
      </c>
      <c r="AA113">
        <v>2</v>
      </c>
      <c r="AB113" s="4">
        <v>297286.8</v>
      </c>
    </row>
    <row r="114" spans="1:28" x14ac:dyDescent="0.25">
      <c r="A114">
        <v>3539</v>
      </c>
      <c r="B114" t="s">
        <v>545</v>
      </c>
      <c r="C114" t="s">
        <v>546</v>
      </c>
      <c r="D114" s="1">
        <v>43807</v>
      </c>
      <c r="F114">
        <f t="shared" ca="1" si="6"/>
        <v>70</v>
      </c>
      <c r="G114" t="str">
        <f t="shared" ca="1" si="7"/>
        <v>&gt;5 years</v>
      </c>
      <c r="H114" t="s">
        <v>50</v>
      </c>
      <c r="I114" t="s">
        <v>547</v>
      </c>
      <c r="J114" t="s">
        <v>548</v>
      </c>
      <c r="K114" t="s">
        <v>27</v>
      </c>
      <c r="L114">
        <f t="shared" si="8"/>
        <v>1</v>
      </c>
      <c r="M114">
        <f t="shared" si="9"/>
        <v>0</v>
      </c>
      <c r="N114" t="s">
        <v>53</v>
      </c>
      <c r="O114" t="s">
        <v>29</v>
      </c>
      <c r="Q114" t="str">
        <f t="shared" si="10"/>
        <v>ACTIVE</v>
      </c>
      <c r="R114" t="s">
        <v>54</v>
      </c>
      <c r="S114" t="s">
        <v>68</v>
      </c>
      <c r="T114" s="2">
        <v>31951</v>
      </c>
      <c r="U114" s="3">
        <f t="shared" ca="1" si="11"/>
        <v>38</v>
      </c>
      <c r="V114" t="s">
        <v>32</v>
      </c>
      <c r="W114" t="s">
        <v>355</v>
      </c>
      <c r="X114" t="s">
        <v>184</v>
      </c>
      <c r="Y114" t="s">
        <v>47</v>
      </c>
      <c r="Z114" t="s">
        <v>36</v>
      </c>
      <c r="AA114">
        <v>5</v>
      </c>
      <c r="AB114" s="4">
        <v>309951.59999999998</v>
      </c>
    </row>
    <row r="115" spans="1:28" x14ac:dyDescent="0.25">
      <c r="A115">
        <v>3540</v>
      </c>
      <c r="B115" t="s">
        <v>549</v>
      </c>
      <c r="C115" t="s">
        <v>550</v>
      </c>
      <c r="D115" s="1">
        <v>43902</v>
      </c>
      <c r="E115" s="1">
        <v>44843</v>
      </c>
      <c r="F115">
        <f t="shared" ca="1" si="6"/>
        <v>30</v>
      </c>
      <c r="G115" t="str">
        <f t="shared" ca="1" si="7"/>
        <v>2-5 years</v>
      </c>
      <c r="H115" t="s">
        <v>50</v>
      </c>
      <c r="I115" t="s">
        <v>551</v>
      </c>
      <c r="J115" t="s">
        <v>552</v>
      </c>
      <c r="K115" t="s">
        <v>27</v>
      </c>
      <c r="L115">
        <f t="shared" si="8"/>
        <v>1</v>
      </c>
      <c r="M115">
        <f t="shared" si="9"/>
        <v>0</v>
      </c>
      <c r="N115" t="s">
        <v>53</v>
      </c>
      <c r="O115" t="s">
        <v>41</v>
      </c>
      <c r="Q115" t="str">
        <f t="shared" si="10"/>
        <v>ACTIVE</v>
      </c>
      <c r="R115" t="s">
        <v>54</v>
      </c>
      <c r="S115" t="s">
        <v>115</v>
      </c>
      <c r="T115" s="2">
        <v>31776</v>
      </c>
      <c r="U115" s="3">
        <f t="shared" ca="1" si="11"/>
        <v>38</v>
      </c>
      <c r="V115" t="s">
        <v>32</v>
      </c>
      <c r="W115" t="s">
        <v>355</v>
      </c>
      <c r="X115" t="s">
        <v>148</v>
      </c>
      <c r="Y115" t="s">
        <v>47</v>
      </c>
      <c r="Z115" t="s">
        <v>82</v>
      </c>
      <c r="AA115">
        <v>4</v>
      </c>
      <c r="AB115" s="4">
        <v>332800.8</v>
      </c>
    </row>
    <row r="116" spans="1:28" x14ac:dyDescent="0.25">
      <c r="A116">
        <v>3541</v>
      </c>
      <c r="B116" t="s">
        <v>553</v>
      </c>
      <c r="C116" t="s">
        <v>554</v>
      </c>
      <c r="D116" s="1">
        <v>43927</v>
      </c>
      <c r="E116" s="1">
        <v>45131</v>
      </c>
      <c r="F116">
        <f t="shared" ca="1" si="6"/>
        <v>39</v>
      </c>
      <c r="G116" t="str">
        <f t="shared" ca="1" si="7"/>
        <v>2-5 years</v>
      </c>
      <c r="H116" t="s">
        <v>50</v>
      </c>
      <c r="I116" t="s">
        <v>555</v>
      </c>
      <c r="J116" t="s">
        <v>556</v>
      </c>
      <c r="K116" t="s">
        <v>27</v>
      </c>
      <c r="L116">
        <f t="shared" si="8"/>
        <v>1</v>
      </c>
      <c r="M116">
        <f t="shared" si="9"/>
        <v>0</v>
      </c>
      <c r="N116" t="s">
        <v>53</v>
      </c>
      <c r="O116" t="s">
        <v>53</v>
      </c>
      <c r="Q116" t="str">
        <f t="shared" si="10"/>
        <v>ACTIVE</v>
      </c>
      <c r="R116" t="s">
        <v>54</v>
      </c>
      <c r="S116" t="s">
        <v>74</v>
      </c>
      <c r="T116" s="2">
        <v>34923</v>
      </c>
      <c r="U116" s="3">
        <f t="shared" ca="1" si="11"/>
        <v>30</v>
      </c>
      <c r="V116" t="s">
        <v>32</v>
      </c>
      <c r="W116" t="s">
        <v>355</v>
      </c>
      <c r="X116" t="s">
        <v>81</v>
      </c>
      <c r="Y116" t="s">
        <v>47</v>
      </c>
      <c r="Z116" t="s">
        <v>82</v>
      </c>
      <c r="AA116">
        <v>2</v>
      </c>
      <c r="AB116" s="4">
        <v>170900.4</v>
      </c>
    </row>
    <row r="117" spans="1:28" x14ac:dyDescent="0.25">
      <c r="A117">
        <v>3542</v>
      </c>
      <c r="B117" t="s">
        <v>557</v>
      </c>
      <c r="C117" t="s">
        <v>558</v>
      </c>
      <c r="D117" s="1">
        <v>45031</v>
      </c>
      <c r="F117">
        <f t="shared" ca="1" si="6"/>
        <v>29</v>
      </c>
      <c r="G117" t="str">
        <f t="shared" ca="1" si="7"/>
        <v>2-5 years</v>
      </c>
      <c r="H117" t="s">
        <v>50</v>
      </c>
      <c r="I117" t="s">
        <v>559</v>
      </c>
      <c r="J117" t="s">
        <v>560</v>
      </c>
      <c r="K117" t="s">
        <v>27</v>
      </c>
      <c r="L117">
        <f t="shared" si="8"/>
        <v>1</v>
      </c>
      <c r="M117">
        <f t="shared" si="9"/>
        <v>0</v>
      </c>
      <c r="N117" t="s">
        <v>28</v>
      </c>
      <c r="O117" t="s">
        <v>29</v>
      </c>
      <c r="Q117" t="str">
        <f t="shared" si="10"/>
        <v>ACTIVE</v>
      </c>
      <c r="R117" t="s">
        <v>54</v>
      </c>
      <c r="S117" t="s">
        <v>74</v>
      </c>
      <c r="T117" s="2">
        <v>29633</v>
      </c>
      <c r="U117" s="3">
        <f t="shared" ca="1" si="11"/>
        <v>44</v>
      </c>
      <c r="V117" t="s">
        <v>32</v>
      </c>
      <c r="W117" t="s">
        <v>355</v>
      </c>
      <c r="X117" t="s">
        <v>6</v>
      </c>
      <c r="Y117" t="s">
        <v>47</v>
      </c>
      <c r="Z117" t="s">
        <v>194</v>
      </c>
      <c r="AA117">
        <v>1</v>
      </c>
      <c r="AB117" s="4">
        <v>147904.79999999999</v>
      </c>
    </row>
    <row r="118" spans="1:28" x14ac:dyDescent="0.25">
      <c r="A118">
        <v>3543</v>
      </c>
      <c r="B118" t="s">
        <v>561</v>
      </c>
      <c r="C118" t="s">
        <v>562</v>
      </c>
      <c r="D118" s="1">
        <v>44145</v>
      </c>
      <c r="F118">
        <f t="shared" ca="1" si="6"/>
        <v>58</v>
      </c>
      <c r="G118" t="str">
        <f t="shared" ca="1" si="7"/>
        <v>2-5 years</v>
      </c>
      <c r="H118" t="s">
        <v>50</v>
      </c>
      <c r="I118" t="s">
        <v>563</v>
      </c>
      <c r="J118" t="s">
        <v>564</v>
      </c>
      <c r="K118" t="s">
        <v>27</v>
      </c>
      <c r="L118">
        <f t="shared" si="8"/>
        <v>1</v>
      </c>
      <c r="M118">
        <f t="shared" si="9"/>
        <v>0</v>
      </c>
      <c r="N118" t="s">
        <v>41</v>
      </c>
      <c r="O118" t="s">
        <v>29</v>
      </c>
      <c r="Q118" t="str">
        <f t="shared" si="10"/>
        <v>ACTIVE</v>
      </c>
      <c r="R118" t="s">
        <v>54</v>
      </c>
      <c r="S118" t="s">
        <v>68</v>
      </c>
      <c r="T118" s="2">
        <v>33379</v>
      </c>
      <c r="U118" s="3">
        <f t="shared" ca="1" si="11"/>
        <v>34</v>
      </c>
      <c r="V118" t="s">
        <v>32</v>
      </c>
      <c r="W118" t="s">
        <v>355</v>
      </c>
      <c r="X118" t="s">
        <v>69</v>
      </c>
      <c r="Y118" t="s">
        <v>35</v>
      </c>
      <c r="Z118" t="s">
        <v>36</v>
      </c>
      <c r="AA118">
        <v>2</v>
      </c>
      <c r="AB118" s="4">
        <v>361135.2</v>
      </c>
    </row>
    <row r="119" spans="1:28" x14ac:dyDescent="0.25">
      <c r="A119">
        <v>3544</v>
      </c>
      <c r="B119" t="s">
        <v>565</v>
      </c>
      <c r="C119" t="s">
        <v>566</v>
      </c>
      <c r="D119" s="1">
        <v>45106</v>
      </c>
      <c r="E119" s="1">
        <v>45116</v>
      </c>
      <c r="F119">
        <f t="shared" ca="1" si="6"/>
        <v>0</v>
      </c>
      <c r="G119" t="str">
        <f t="shared" ca="1" si="7"/>
        <v>&lt;6 months</v>
      </c>
      <c r="H119" t="s">
        <v>50</v>
      </c>
      <c r="I119" t="s">
        <v>567</v>
      </c>
      <c r="J119" t="s">
        <v>568</v>
      </c>
      <c r="K119" t="s">
        <v>27</v>
      </c>
      <c r="L119">
        <f t="shared" si="8"/>
        <v>1</v>
      </c>
      <c r="M119">
        <f t="shared" si="9"/>
        <v>0</v>
      </c>
      <c r="N119" t="s">
        <v>28</v>
      </c>
      <c r="O119" t="s">
        <v>29</v>
      </c>
      <c r="Q119" t="str">
        <f t="shared" si="10"/>
        <v>ACTIVE</v>
      </c>
      <c r="R119" t="s">
        <v>54</v>
      </c>
      <c r="S119" t="s">
        <v>221</v>
      </c>
      <c r="T119" s="2">
        <v>34602</v>
      </c>
      <c r="U119" s="3">
        <f t="shared" ca="1" si="11"/>
        <v>31</v>
      </c>
      <c r="V119" t="s">
        <v>32</v>
      </c>
      <c r="W119" t="s">
        <v>355</v>
      </c>
      <c r="X119" t="s">
        <v>184</v>
      </c>
      <c r="Y119" t="s">
        <v>47</v>
      </c>
      <c r="Z119" t="s">
        <v>36</v>
      </c>
      <c r="AA119">
        <v>2</v>
      </c>
      <c r="AB119" s="4">
        <v>409182</v>
      </c>
    </row>
    <row r="120" spans="1:28" x14ac:dyDescent="0.25">
      <c r="A120">
        <v>3545</v>
      </c>
      <c r="B120" t="s">
        <v>569</v>
      </c>
      <c r="C120" t="s">
        <v>570</v>
      </c>
      <c r="D120" s="1">
        <v>44627</v>
      </c>
      <c r="F120">
        <f t="shared" ca="1" si="6"/>
        <v>43</v>
      </c>
      <c r="G120" t="str">
        <f t="shared" ca="1" si="7"/>
        <v>2-5 years</v>
      </c>
      <c r="H120" t="s">
        <v>50</v>
      </c>
      <c r="I120" t="s">
        <v>571</v>
      </c>
      <c r="J120" t="s">
        <v>572</v>
      </c>
      <c r="K120" t="s">
        <v>27</v>
      </c>
      <c r="L120">
        <f t="shared" si="8"/>
        <v>1</v>
      </c>
      <c r="M120">
        <f t="shared" si="9"/>
        <v>0</v>
      </c>
      <c r="N120" t="s">
        <v>53</v>
      </c>
      <c r="O120" t="s">
        <v>29</v>
      </c>
      <c r="Q120" t="str">
        <f t="shared" si="10"/>
        <v>ACTIVE</v>
      </c>
      <c r="R120" t="s">
        <v>106</v>
      </c>
      <c r="S120" t="s">
        <v>74</v>
      </c>
      <c r="T120" s="2">
        <v>32905</v>
      </c>
      <c r="U120" s="3">
        <f t="shared" ca="1" si="11"/>
        <v>35</v>
      </c>
      <c r="V120" t="s">
        <v>32</v>
      </c>
      <c r="W120" t="s">
        <v>355</v>
      </c>
      <c r="X120" t="s">
        <v>573</v>
      </c>
      <c r="Y120" t="s">
        <v>35</v>
      </c>
      <c r="Z120" t="s">
        <v>36</v>
      </c>
      <c r="AA120">
        <v>1</v>
      </c>
      <c r="AB120" s="4">
        <v>117262.8</v>
      </c>
    </row>
    <row r="121" spans="1:28" x14ac:dyDescent="0.25">
      <c r="A121">
        <v>3546</v>
      </c>
      <c r="B121" t="s">
        <v>574</v>
      </c>
      <c r="C121" t="s">
        <v>575</v>
      </c>
      <c r="D121" s="1">
        <v>44408</v>
      </c>
      <c r="E121" s="1">
        <v>44953</v>
      </c>
      <c r="F121">
        <f t="shared" ca="1" si="6"/>
        <v>17</v>
      </c>
      <c r="G121" t="str">
        <f t="shared" ca="1" si="7"/>
        <v>1-2 years</v>
      </c>
      <c r="H121" t="s">
        <v>50</v>
      </c>
      <c r="I121" t="s">
        <v>576</v>
      </c>
      <c r="J121" t="s">
        <v>577</v>
      </c>
      <c r="K121" t="s">
        <v>27</v>
      </c>
      <c r="L121">
        <f t="shared" si="8"/>
        <v>1</v>
      </c>
      <c r="M121">
        <f t="shared" si="9"/>
        <v>0</v>
      </c>
      <c r="N121" t="s">
        <v>53</v>
      </c>
      <c r="O121" t="s">
        <v>41</v>
      </c>
      <c r="Q121" t="str">
        <f t="shared" si="10"/>
        <v>ACTIVE</v>
      </c>
      <c r="R121" t="s">
        <v>54</v>
      </c>
      <c r="S121" t="s">
        <v>68</v>
      </c>
      <c r="T121" s="2">
        <v>34633</v>
      </c>
      <c r="U121" s="3">
        <f t="shared" ca="1" si="11"/>
        <v>30</v>
      </c>
      <c r="V121" t="s">
        <v>32</v>
      </c>
      <c r="W121" t="s">
        <v>355</v>
      </c>
      <c r="X121" t="s">
        <v>184</v>
      </c>
      <c r="Y121" t="s">
        <v>47</v>
      </c>
      <c r="Z121" t="s">
        <v>82</v>
      </c>
      <c r="AA121">
        <v>1</v>
      </c>
      <c r="AB121" s="4">
        <v>131539.20000000001</v>
      </c>
    </row>
    <row r="122" spans="1:28" x14ac:dyDescent="0.25">
      <c r="A122">
        <v>3547</v>
      </c>
      <c r="B122" t="s">
        <v>578</v>
      </c>
      <c r="C122" t="s">
        <v>579</v>
      </c>
      <c r="D122" s="1">
        <v>44581</v>
      </c>
      <c r="F122">
        <f t="shared" ca="1" si="6"/>
        <v>44</v>
      </c>
      <c r="G122" t="str">
        <f t="shared" ca="1" si="7"/>
        <v>2-5 years</v>
      </c>
      <c r="H122" t="s">
        <v>50</v>
      </c>
      <c r="I122" t="s">
        <v>580</v>
      </c>
      <c r="J122" t="s">
        <v>581</v>
      </c>
      <c r="K122" t="s">
        <v>27</v>
      </c>
      <c r="L122">
        <f t="shared" si="8"/>
        <v>1</v>
      </c>
      <c r="M122">
        <f t="shared" si="9"/>
        <v>0</v>
      </c>
      <c r="N122" t="s">
        <v>28</v>
      </c>
      <c r="O122" t="s">
        <v>53</v>
      </c>
      <c r="Q122" t="str">
        <f t="shared" si="10"/>
        <v>ACTIVE</v>
      </c>
      <c r="R122" t="s">
        <v>54</v>
      </c>
      <c r="S122" t="s">
        <v>199</v>
      </c>
      <c r="T122" s="2">
        <v>30609</v>
      </c>
      <c r="U122" s="3">
        <f t="shared" ca="1" si="11"/>
        <v>41</v>
      </c>
      <c r="V122" t="s">
        <v>32</v>
      </c>
      <c r="W122" t="s">
        <v>355</v>
      </c>
      <c r="X122" t="s">
        <v>148</v>
      </c>
      <c r="Y122" t="s">
        <v>35</v>
      </c>
      <c r="Z122" t="s">
        <v>194</v>
      </c>
      <c r="AA122">
        <v>2</v>
      </c>
      <c r="AB122" s="4">
        <v>196136.4</v>
      </c>
    </row>
    <row r="123" spans="1:28" x14ac:dyDescent="0.25">
      <c r="A123">
        <v>3548</v>
      </c>
      <c r="B123" t="s">
        <v>582</v>
      </c>
      <c r="C123" t="s">
        <v>583</v>
      </c>
      <c r="D123" s="1">
        <v>44388</v>
      </c>
      <c r="E123" s="1">
        <v>44844</v>
      </c>
      <c r="F123">
        <f t="shared" ca="1" si="6"/>
        <v>14</v>
      </c>
      <c r="G123" t="str">
        <f t="shared" ca="1" si="7"/>
        <v>1-2 years</v>
      </c>
      <c r="H123" t="s">
        <v>50</v>
      </c>
      <c r="I123" t="s">
        <v>584</v>
      </c>
      <c r="J123" t="s">
        <v>585</v>
      </c>
      <c r="K123" t="s">
        <v>27</v>
      </c>
      <c r="L123">
        <f t="shared" si="8"/>
        <v>1</v>
      </c>
      <c r="M123">
        <f t="shared" si="9"/>
        <v>0</v>
      </c>
      <c r="N123" t="s">
        <v>41</v>
      </c>
      <c r="O123" t="s">
        <v>53</v>
      </c>
      <c r="Q123" t="str">
        <f t="shared" si="10"/>
        <v>ACTIVE</v>
      </c>
      <c r="R123" t="s">
        <v>54</v>
      </c>
      <c r="S123" t="s">
        <v>68</v>
      </c>
      <c r="T123" s="2">
        <v>35526</v>
      </c>
      <c r="U123" s="3">
        <f t="shared" ca="1" si="11"/>
        <v>28</v>
      </c>
      <c r="V123" t="s">
        <v>32</v>
      </c>
      <c r="W123" t="s">
        <v>355</v>
      </c>
      <c r="X123" t="s">
        <v>81</v>
      </c>
      <c r="Y123" t="s">
        <v>35</v>
      </c>
      <c r="Z123" t="s">
        <v>36</v>
      </c>
      <c r="AA123">
        <v>1</v>
      </c>
      <c r="AB123" s="4">
        <v>132847.20000000001</v>
      </c>
    </row>
    <row r="124" spans="1:28" x14ac:dyDescent="0.25">
      <c r="A124">
        <v>3549</v>
      </c>
      <c r="B124" t="s">
        <v>586</v>
      </c>
      <c r="C124" t="s">
        <v>587</v>
      </c>
      <c r="D124" s="1">
        <v>43388</v>
      </c>
      <c r="E124" s="1">
        <v>44122</v>
      </c>
      <c r="F124">
        <f t="shared" ca="1" si="6"/>
        <v>24</v>
      </c>
      <c r="G124" t="str">
        <f t="shared" ca="1" si="7"/>
        <v>2-5 years</v>
      </c>
      <c r="H124" t="s">
        <v>50</v>
      </c>
      <c r="I124" t="s">
        <v>588</v>
      </c>
      <c r="J124" t="s">
        <v>589</v>
      </c>
      <c r="K124" t="s">
        <v>27</v>
      </c>
      <c r="L124">
        <f t="shared" si="8"/>
        <v>1</v>
      </c>
      <c r="M124">
        <f t="shared" si="9"/>
        <v>0</v>
      </c>
      <c r="N124" t="s">
        <v>53</v>
      </c>
      <c r="O124" t="s">
        <v>53</v>
      </c>
      <c r="Q124" t="str">
        <f t="shared" si="10"/>
        <v>ACTIVE</v>
      </c>
      <c r="R124" t="s">
        <v>54</v>
      </c>
      <c r="S124" t="s">
        <v>74</v>
      </c>
      <c r="T124" s="2">
        <v>31013</v>
      </c>
      <c r="U124" s="3">
        <f t="shared" ca="1" si="11"/>
        <v>40</v>
      </c>
      <c r="V124" t="s">
        <v>32</v>
      </c>
      <c r="W124" t="s">
        <v>355</v>
      </c>
      <c r="X124" t="s">
        <v>81</v>
      </c>
      <c r="Y124" t="s">
        <v>35</v>
      </c>
      <c r="Z124" t="s">
        <v>36</v>
      </c>
      <c r="AA124">
        <v>2</v>
      </c>
      <c r="AB124" s="4">
        <v>823320</v>
      </c>
    </row>
    <row r="125" spans="1:28" x14ac:dyDescent="0.25">
      <c r="A125">
        <v>3550</v>
      </c>
      <c r="B125" t="s">
        <v>287</v>
      </c>
      <c r="C125" t="s">
        <v>590</v>
      </c>
      <c r="D125" s="1">
        <v>44526</v>
      </c>
      <c r="E125" s="1">
        <v>44848</v>
      </c>
      <c r="F125">
        <f t="shared" ca="1" si="6"/>
        <v>10</v>
      </c>
      <c r="G125" t="str">
        <f t="shared" ca="1" si="7"/>
        <v>6-12 months</v>
      </c>
      <c r="H125" t="s">
        <v>50</v>
      </c>
      <c r="I125" t="s">
        <v>591</v>
      </c>
      <c r="J125" t="s">
        <v>592</v>
      </c>
      <c r="K125" t="s">
        <v>158</v>
      </c>
      <c r="L125">
        <f t="shared" si="8"/>
        <v>0</v>
      </c>
      <c r="M125">
        <f t="shared" si="9"/>
        <v>1</v>
      </c>
      <c r="N125" t="s">
        <v>41</v>
      </c>
      <c r="O125" t="s">
        <v>29</v>
      </c>
      <c r="P125" t="s">
        <v>159</v>
      </c>
      <c r="Q125" t="str">
        <f t="shared" si="10"/>
        <v>VOLUNTARY</v>
      </c>
      <c r="R125" t="s">
        <v>54</v>
      </c>
      <c r="S125" t="s">
        <v>257</v>
      </c>
      <c r="T125" s="2">
        <v>33174</v>
      </c>
      <c r="U125" s="3">
        <f t="shared" ca="1" si="11"/>
        <v>34</v>
      </c>
      <c r="V125" t="s">
        <v>32</v>
      </c>
      <c r="W125" t="s">
        <v>355</v>
      </c>
      <c r="X125" t="s">
        <v>593</v>
      </c>
      <c r="Y125" t="s">
        <v>47</v>
      </c>
      <c r="Z125" t="s">
        <v>36</v>
      </c>
      <c r="AA125">
        <v>1</v>
      </c>
      <c r="AB125" s="4">
        <v>121584</v>
      </c>
    </row>
    <row r="126" spans="1:28" x14ac:dyDescent="0.25">
      <c r="A126">
        <v>3551</v>
      </c>
      <c r="B126" t="s">
        <v>594</v>
      </c>
      <c r="C126" t="s">
        <v>595</v>
      </c>
      <c r="D126" s="1">
        <v>43323</v>
      </c>
      <c r="F126">
        <f t="shared" ca="1" si="6"/>
        <v>85</v>
      </c>
      <c r="G126" t="str">
        <f t="shared" ca="1" si="7"/>
        <v>&gt;5 years</v>
      </c>
      <c r="H126" t="s">
        <v>50</v>
      </c>
      <c r="I126" t="s">
        <v>596</v>
      </c>
      <c r="J126" t="s">
        <v>597</v>
      </c>
      <c r="K126" t="s">
        <v>27</v>
      </c>
      <c r="L126">
        <f t="shared" si="8"/>
        <v>1</v>
      </c>
      <c r="M126">
        <f t="shared" si="9"/>
        <v>0</v>
      </c>
      <c r="N126" t="s">
        <v>41</v>
      </c>
      <c r="O126" t="s">
        <v>41</v>
      </c>
      <c r="Q126" t="str">
        <f t="shared" si="10"/>
        <v>ACTIVE</v>
      </c>
      <c r="R126" t="s">
        <v>54</v>
      </c>
      <c r="S126" t="s">
        <v>87</v>
      </c>
      <c r="T126" s="2">
        <v>33320</v>
      </c>
      <c r="U126" s="3">
        <f t="shared" ca="1" si="11"/>
        <v>34</v>
      </c>
      <c r="V126" t="s">
        <v>32</v>
      </c>
      <c r="W126" t="s">
        <v>598</v>
      </c>
      <c r="X126" t="s">
        <v>89</v>
      </c>
      <c r="Y126" t="s">
        <v>47</v>
      </c>
      <c r="Z126" t="s">
        <v>194</v>
      </c>
      <c r="AA126">
        <v>4</v>
      </c>
      <c r="AB126" s="4">
        <v>128364</v>
      </c>
    </row>
    <row r="127" spans="1:28" x14ac:dyDescent="0.25">
      <c r="A127">
        <v>3552</v>
      </c>
      <c r="B127" t="s">
        <v>599</v>
      </c>
      <c r="C127" t="s">
        <v>600</v>
      </c>
      <c r="D127" s="1">
        <v>43877</v>
      </c>
      <c r="E127" s="1">
        <v>43985</v>
      </c>
      <c r="F127">
        <f t="shared" ca="1" si="6"/>
        <v>3</v>
      </c>
      <c r="G127" t="str">
        <f t="shared" ca="1" si="7"/>
        <v>&lt;6 months</v>
      </c>
      <c r="H127" t="s">
        <v>50</v>
      </c>
      <c r="I127" t="s">
        <v>601</v>
      </c>
      <c r="J127" t="s">
        <v>602</v>
      </c>
      <c r="K127" t="s">
        <v>27</v>
      </c>
      <c r="L127">
        <f t="shared" si="8"/>
        <v>1</v>
      </c>
      <c r="M127">
        <f t="shared" si="9"/>
        <v>0</v>
      </c>
      <c r="N127" t="s">
        <v>53</v>
      </c>
      <c r="O127" t="s">
        <v>53</v>
      </c>
      <c r="Q127" t="str">
        <f t="shared" si="10"/>
        <v>ACTIVE</v>
      </c>
      <c r="R127" t="s">
        <v>54</v>
      </c>
      <c r="S127" t="s">
        <v>74</v>
      </c>
      <c r="T127" s="2">
        <v>30890</v>
      </c>
      <c r="U127" s="3">
        <f t="shared" ca="1" si="11"/>
        <v>41</v>
      </c>
      <c r="V127" t="s">
        <v>32</v>
      </c>
      <c r="W127" t="s">
        <v>598</v>
      </c>
      <c r="X127" t="s">
        <v>184</v>
      </c>
      <c r="Y127" t="s">
        <v>47</v>
      </c>
      <c r="Z127" t="s">
        <v>194</v>
      </c>
      <c r="AA127">
        <v>1</v>
      </c>
      <c r="AB127" s="4">
        <v>879396</v>
      </c>
    </row>
    <row r="128" spans="1:28" x14ac:dyDescent="0.25">
      <c r="A128">
        <v>3553</v>
      </c>
      <c r="B128" t="s">
        <v>603</v>
      </c>
      <c r="C128" t="s">
        <v>604</v>
      </c>
      <c r="D128" s="1">
        <v>43850</v>
      </c>
      <c r="F128">
        <f t="shared" ca="1" si="6"/>
        <v>68</v>
      </c>
      <c r="G128" t="str">
        <f t="shared" ca="1" si="7"/>
        <v>&gt;5 years</v>
      </c>
      <c r="H128" t="s">
        <v>50</v>
      </c>
      <c r="I128" t="s">
        <v>605</v>
      </c>
      <c r="J128" t="s">
        <v>606</v>
      </c>
      <c r="K128" t="s">
        <v>27</v>
      </c>
      <c r="L128">
        <f t="shared" si="8"/>
        <v>1</v>
      </c>
      <c r="M128">
        <f t="shared" si="9"/>
        <v>0</v>
      </c>
      <c r="N128" t="s">
        <v>28</v>
      </c>
      <c r="O128" t="s">
        <v>29</v>
      </c>
      <c r="Q128" t="str">
        <f t="shared" si="10"/>
        <v>ACTIVE</v>
      </c>
      <c r="R128" t="s">
        <v>54</v>
      </c>
      <c r="S128" t="s">
        <v>74</v>
      </c>
      <c r="T128" s="2">
        <v>33259</v>
      </c>
      <c r="U128" s="3">
        <f t="shared" ca="1" si="11"/>
        <v>34</v>
      </c>
      <c r="V128" t="s">
        <v>32</v>
      </c>
      <c r="W128" t="s">
        <v>598</v>
      </c>
      <c r="X128" t="s">
        <v>184</v>
      </c>
      <c r="Y128" t="s">
        <v>47</v>
      </c>
      <c r="Z128" t="s">
        <v>36</v>
      </c>
      <c r="AA128">
        <v>4</v>
      </c>
      <c r="AB128" s="4">
        <v>105950.39999999999</v>
      </c>
    </row>
    <row r="129" spans="1:28" x14ac:dyDescent="0.25">
      <c r="A129">
        <v>3554</v>
      </c>
      <c r="B129" t="s">
        <v>607</v>
      </c>
      <c r="C129" t="s">
        <v>608</v>
      </c>
      <c r="D129" s="1">
        <v>43555</v>
      </c>
      <c r="F129">
        <f t="shared" ca="1" si="6"/>
        <v>78</v>
      </c>
      <c r="G129" t="str">
        <f t="shared" ca="1" si="7"/>
        <v>&gt;5 years</v>
      </c>
      <c r="H129" t="s">
        <v>50</v>
      </c>
      <c r="I129" t="s">
        <v>609</v>
      </c>
      <c r="J129" t="s">
        <v>610</v>
      </c>
      <c r="K129" t="s">
        <v>27</v>
      </c>
      <c r="L129">
        <f t="shared" si="8"/>
        <v>1</v>
      </c>
      <c r="M129">
        <f t="shared" si="9"/>
        <v>0</v>
      </c>
      <c r="N129" t="s">
        <v>41</v>
      </c>
      <c r="O129" t="s">
        <v>29</v>
      </c>
      <c r="Q129" t="str">
        <f t="shared" si="10"/>
        <v>ACTIVE</v>
      </c>
      <c r="R129" t="s">
        <v>42</v>
      </c>
      <c r="S129" t="s">
        <v>43</v>
      </c>
      <c r="T129" s="2">
        <v>33914</v>
      </c>
      <c r="U129" s="3">
        <f t="shared" ca="1" si="11"/>
        <v>32</v>
      </c>
      <c r="V129" t="s">
        <v>32</v>
      </c>
      <c r="W129" t="s">
        <v>611</v>
      </c>
      <c r="X129" t="s">
        <v>612</v>
      </c>
      <c r="Y129" t="s">
        <v>47</v>
      </c>
      <c r="Z129" t="s">
        <v>36</v>
      </c>
      <c r="AA129">
        <v>1</v>
      </c>
      <c r="AB129" s="4">
        <v>779880</v>
      </c>
    </row>
    <row r="130" spans="1:28" x14ac:dyDescent="0.25">
      <c r="A130">
        <v>3555</v>
      </c>
      <c r="B130" t="s">
        <v>613</v>
      </c>
      <c r="C130" t="s">
        <v>614</v>
      </c>
      <c r="D130" s="1">
        <v>44932</v>
      </c>
      <c r="E130" s="1">
        <v>45053</v>
      </c>
      <c r="F130">
        <f t="shared" ca="1" si="6"/>
        <v>4</v>
      </c>
      <c r="G130" t="str">
        <f t="shared" ca="1" si="7"/>
        <v>&lt;6 months</v>
      </c>
      <c r="H130" t="s">
        <v>50</v>
      </c>
      <c r="I130" t="s">
        <v>615</v>
      </c>
      <c r="J130" t="s">
        <v>616</v>
      </c>
      <c r="K130" t="s">
        <v>27</v>
      </c>
      <c r="L130">
        <f t="shared" si="8"/>
        <v>1</v>
      </c>
      <c r="M130">
        <f t="shared" si="9"/>
        <v>0</v>
      </c>
      <c r="N130" t="s">
        <v>53</v>
      </c>
      <c r="O130" t="s">
        <v>29</v>
      </c>
      <c r="Q130" t="str">
        <f t="shared" si="10"/>
        <v>ACTIVE</v>
      </c>
      <c r="R130" t="s">
        <v>54</v>
      </c>
      <c r="S130" t="s">
        <v>80</v>
      </c>
      <c r="T130" s="2">
        <v>34693</v>
      </c>
      <c r="U130" s="3">
        <f t="shared" ca="1" si="11"/>
        <v>30</v>
      </c>
      <c r="V130" t="s">
        <v>32</v>
      </c>
      <c r="W130" t="s">
        <v>598</v>
      </c>
      <c r="X130" t="s">
        <v>617</v>
      </c>
      <c r="Y130" t="s">
        <v>35</v>
      </c>
      <c r="Z130" t="s">
        <v>36</v>
      </c>
      <c r="AA130">
        <v>4</v>
      </c>
      <c r="AB130" s="4">
        <v>655212</v>
      </c>
    </row>
    <row r="131" spans="1:28" x14ac:dyDescent="0.25">
      <c r="A131">
        <v>3556</v>
      </c>
      <c r="B131" t="s">
        <v>618</v>
      </c>
      <c r="C131" t="s">
        <v>201</v>
      </c>
      <c r="D131" s="1">
        <v>43664</v>
      </c>
      <c r="E131" s="1">
        <v>43845</v>
      </c>
      <c r="F131">
        <f t="shared" ref="F131:F194" ca="1" si="12">DATEDIF($D131,IF($E131=$E$2,TODAY(),$E131),"m")</f>
        <v>5</v>
      </c>
      <c r="G131" t="str">
        <f t="shared" ref="G131:G194" ca="1" si="13">IF(F131&lt;6,"&lt;6 months",IF(F131&lt;12,"6-12 months",IF(F131&lt;24,"1-2 years",IF(F131&lt;60,"2-5 years","&gt;5 years"))))</f>
        <v>&lt;6 months</v>
      </c>
      <c r="H131" t="s">
        <v>50</v>
      </c>
      <c r="I131" t="s">
        <v>619</v>
      </c>
      <c r="J131" t="s">
        <v>620</v>
      </c>
      <c r="K131" t="s">
        <v>27</v>
      </c>
      <c r="L131">
        <f t="shared" ref="L131:L194" si="14">IF($K131=$K$2,1,0)</f>
        <v>1</v>
      </c>
      <c r="M131">
        <f t="shared" ref="M131:M194" si="15">IF($K131=$K$2,0,1)</f>
        <v>0</v>
      </c>
      <c r="N131" t="s">
        <v>53</v>
      </c>
      <c r="O131" t="s">
        <v>29</v>
      </c>
      <c r="Q131" t="str">
        <f t="shared" ref="Q131:Q194" si="16">IF(OR($P131=$AF$14,$P131=$AF$16,$P131=$AF$19,$P131=$AF$20,$P131=$AF$21,$P131=$AF$23),"VOLUNTARY",IF(OR($P131=$AF$17,$P131=$AF$18,$P131=$AF$22,$P131=$AF$15),"INVOLUNTARY","ACTIVE"))</f>
        <v>ACTIVE</v>
      </c>
      <c r="R131" t="s">
        <v>54</v>
      </c>
      <c r="S131" t="s">
        <v>257</v>
      </c>
      <c r="T131" s="2">
        <v>34419</v>
      </c>
      <c r="U131" s="3">
        <f t="shared" ref="U131:U194" ca="1" si="17">DATEDIF($T131,TODAY(),"y")</f>
        <v>31</v>
      </c>
      <c r="V131" t="s">
        <v>32</v>
      </c>
      <c r="W131" t="s">
        <v>598</v>
      </c>
      <c r="X131" t="s">
        <v>621</v>
      </c>
      <c r="Y131" t="s">
        <v>47</v>
      </c>
      <c r="Z131" t="s">
        <v>82</v>
      </c>
      <c r="AA131">
        <v>2</v>
      </c>
      <c r="AB131" s="4">
        <v>731856</v>
      </c>
    </row>
    <row r="132" spans="1:28" x14ac:dyDescent="0.25">
      <c r="A132">
        <v>3557</v>
      </c>
      <c r="B132" t="s">
        <v>622</v>
      </c>
      <c r="C132" t="s">
        <v>623</v>
      </c>
      <c r="D132" s="1">
        <v>43509</v>
      </c>
      <c r="F132">
        <f t="shared" ca="1" si="12"/>
        <v>79</v>
      </c>
      <c r="G132" t="str">
        <f t="shared" ca="1" si="13"/>
        <v>&gt;5 years</v>
      </c>
      <c r="H132" t="s">
        <v>50</v>
      </c>
      <c r="I132" t="s">
        <v>624</v>
      </c>
      <c r="J132" t="s">
        <v>625</v>
      </c>
      <c r="K132" t="s">
        <v>27</v>
      </c>
      <c r="L132">
        <f t="shared" si="14"/>
        <v>1</v>
      </c>
      <c r="M132">
        <f t="shared" si="15"/>
        <v>0</v>
      </c>
      <c r="N132" t="s">
        <v>41</v>
      </c>
      <c r="O132" t="s">
        <v>29</v>
      </c>
      <c r="Q132" t="str">
        <f t="shared" si="16"/>
        <v>ACTIVE</v>
      </c>
      <c r="R132" t="s">
        <v>54</v>
      </c>
      <c r="S132" t="s">
        <v>74</v>
      </c>
      <c r="T132" s="2">
        <v>34064</v>
      </c>
      <c r="U132" s="3">
        <f t="shared" ca="1" si="17"/>
        <v>32</v>
      </c>
      <c r="V132" t="s">
        <v>32</v>
      </c>
      <c r="W132" t="s">
        <v>598</v>
      </c>
      <c r="X132" t="s">
        <v>175</v>
      </c>
      <c r="Y132" t="s">
        <v>47</v>
      </c>
      <c r="Z132" t="s">
        <v>36</v>
      </c>
      <c r="AA132">
        <v>2</v>
      </c>
      <c r="AB132" s="4">
        <v>123387.6</v>
      </c>
    </row>
    <row r="133" spans="1:28" x14ac:dyDescent="0.25">
      <c r="A133">
        <v>3558</v>
      </c>
      <c r="B133" t="s">
        <v>626</v>
      </c>
      <c r="C133" t="s">
        <v>627</v>
      </c>
      <c r="D133" s="1">
        <v>43464</v>
      </c>
      <c r="F133">
        <f t="shared" ca="1" si="12"/>
        <v>81</v>
      </c>
      <c r="G133" t="str">
        <f t="shared" ca="1" si="13"/>
        <v>&gt;5 years</v>
      </c>
      <c r="H133" t="s">
        <v>24</v>
      </c>
      <c r="I133" t="s">
        <v>628</v>
      </c>
      <c r="J133" t="s">
        <v>629</v>
      </c>
      <c r="K133" t="s">
        <v>27</v>
      </c>
      <c r="L133">
        <f t="shared" si="14"/>
        <v>1</v>
      </c>
      <c r="M133">
        <f t="shared" si="15"/>
        <v>0</v>
      </c>
      <c r="N133" t="s">
        <v>41</v>
      </c>
      <c r="O133" t="s">
        <v>41</v>
      </c>
      <c r="Q133" t="str">
        <f t="shared" si="16"/>
        <v>ACTIVE</v>
      </c>
      <c r="R133" t="s">
        <v>42</v>
      </c>
      <c r="S133" t="s">
        <v>43</v>
      </c>
      <c r="T133" s="2">
        <v>31925</v>
      </c>
      <c r="U133" s="3">
        <f t="shared" ca="1" si="17"/>
        <v>38</v>
      </c>
      <c r="V133" t="s">
        <v>32</v>
      </c>
      <c r="W133" t="s">
        <v>598</v>
      </c>
      <c r="X133" t="s">
        <v>6</v>
      </c>
      <c r="Y133" t="s">
        <v>35</v>
      </c>
      <c r="Z133" t="s">
        <v>36</v>
      </c>
      <c r="AA133">
        <v>1</v>
      </c>
      <c r="AB133" s="4">
        <v>269178</v>
      </c>
    </row>
    <row r="134" spans="1:28" x14ac:dyDescent="0.25">
      <c r="A134">
        <v>3559</v>
      </c>
      <c r="B134" t="s">
        <v>630</v>
      </c>
      <c r="C134" t="s">
        <v>631</v>
      </c>
      <c r="D134" s="1">
        <v>43775</v>
      </c>
      <c r="E134" s="1">
        <v>44080</v>
      </c>
      <c r="F134">
        <f t="shared" ca="1" si="12"/>
        <v>10</v>
      </c>
      <c r="G134" t="str">
        <f t="shared" ca="1" si="13"/>
        <v>6-12 months</v>
      </c>
      <c r="H134" t="s">
        <v>24</v>
      </c>
      <c r="I134" t="s">
        <v>632</v>
      </c>
      <c r="J134" t="s">
        <v>633</v>
      </c>
      <c r="K134" t="s">
        <v>27</v>
      </c>
      <c r="L134">
        <f t="shared" si="14"/>
        <v>1</v>
      </c>
      <c r="M134">
        <f t="shared" si="15"/>
        <v>0</v>
      </c>
      <c r="N134" t="s">
        <v>41</v>
      </c>
      <c r="O134" t="s">
        <v>53</v>
      </c>
      <c r="Q134" t="str">
        <f t="shared" si="16"/>
        <v>ACTIVE</v>
      </c>
      <c r="R134" t="s">
        <v>42</v>
      </c>
      <c r="S134" t="s">
        <v>43</v>
      </c>
      <c r="T134" s="2">
        <v>33749</v>
      </c>
      <c r="U134" s="3">
        <f t="shared" ca="1" si="17"/>
        <v>33</v>
      </c>
      <c r="V134" t="s">
        <v>32</v>
      </c>
      <c r="W134" t="s">
        <v>634</v>
      </c>
      <c r="X134" t="s">
        <v>56</v>
      </c>
      <c r="Y134" t="s">
        <v>47</v>
      </c>
      <c r="Z134" t="s">
        <v>36</v>
      </c>
      <c r="AA134">
        <v>2</v>
      </c>
      <c r="AB134" s="4">
        <v>756840</v>
      </c>
    </row>
    <row r="135" spans="1:28" x14ac:dyDescent="0.25">
      <c r="A135">
        <v>3560</v>
      </c>
      <c r="B135" t="s">
        <v>635</v>
      </c>
      <c r="C135" t="s">
        <v>636</v>
      </c>
      <c r="D135" s="1">
        <v>44713</v>
      </c>
      <c r="F135">
        <f t="shared" ca="1" si="12"/>
        <v>40</v>
      </c>
      <c r="G135" t="str">
        <f t="shared" ca="1" si="13"/>
        <v>2-5 years</v>
      </c>
      <c r="H135" t="s">
        <v>24</v>
      </c>
      <c r="I135" t="s">
        <v>637</v>
      </c>
      <c r="J135" t="s">
        <v>638</v>
      </c>
      <c r="K135" t="s">
        <v>27</v>
      </c>
      <c r="L135">
        <f t="shared" si="14"/>
        <v>1</v>
      </c>
      <c r="M135">
        <f t="shared" si="15"/>
        <v>0</v>
      </c>
      <c r="N135" t="s">
        <v>28</v>
      </c>
      <c r="O135" t="s">
        <v>53</v>
      </c>
      <c r="Q135" t="str">
        <f t="shared" si="16"/>
        <v>ACTIVE</v>
      </c>
      <c r="R135" t="s">
        <v>42</v>
      </c>
      <c r="S135" t="s">
        <v>43</v>
      </c>
      <c r="T135" s="2">
        <v>34116</v>
      </c>
      <c r="U135" s="3">
        <f t="shared" ca="1" si="17"/>
        <v>32</v>
      </c>
      <c r="V135" t="s">
        <v>32</v>
      </c>
      <c r="W135" t="s">
        <v>598</v>
      </c>
      <c r="X135" t="s">
        <v>81</v>
      </c>
      <c r="Y135" t="s">
        <v>35</v>
      </c>
      <c r="Z135" t="s">
        <v>82</v>
      </c>
      <c r="AA135">
        <v>4</v>
      </c>
      <c r="AB135" s="4">
        <v>148206</v>
      </c>
    </row>
    <row r="136" spans="1:28" x14ac:dyDescent="0.25">
      <c r="A136">
        <v>3561</v>
      </c>
      <c r="B136" t="s">
        <v>639</v>
      </c>
      <c r="C136" t="s">
        <v>640</v>
      </c>
      <c r="D136" s="1">
        <v>45013</v>
      </c>
      <c r="F136">
        <f t="shared" ca="1" si="12"/>
        <v>30</v>
      </c>
      <c r="G136" t="str">
        <f t="shared" ca="1" si="13"/>
        <v>2-5 years</v>
      </c>
      <c r="H136" t="s">
        <v>641</v>
      </c>
      <c r="I136" t="s">
        <v>642</v>
      </c>
      <c r="J136" t="s">
        <v>643</v>
      </c>
      <c r="K136" t="s">
        <v>27</v>
      </c>
      <c r="L136">
        <f t="shared" si="14"/>
        <v>1</v>
      </c>
      <c r="M136">
        <f t="shared" si="15"/>
        <v>0</v>
      </c>
      <c r="N136" t="s">
        <v>41</v>
      </c>
      <c r="O136" t="s">
        <v>29</v>
      </c>
      <c r="Q136" t="str">
        <f t="shared" si="16"/>
        <v>ACTIVE</v>
      </c>
      <c r="R136" t="s">
        <v>42</v>
      </c>
      <c r="S136" t="s">
        <v>43</v>
      </c>
      <c r="T136" s="2">
        <v>29436</v>
      </c>
      <c r="U136" s="3">
        <f t="shared" ca="1" si="17"/>
        <v>45</v>
      </c>
      <c r="V136" t="s">
        <v>32</v>
      </c>
      <c r="W136" t="s">
        <v>598</v>
      </c>
      <c r="X136" t="s">
        <v>81</v>
      </c>
      <c r="Y136" t="s">
        <v>35</v>
      </c>
      <c r="Z136" t="s">
        <v>36</v>
      </c>
      <c r="AA136">
        <v>5</v>
      </c>
      <c r="AB136" s="4">
        <v>181664.4</v>
      </c>
    </row>
    <row r="137" spans="1:28" x14ac:dyDescent="0.25">
      <c r="A137">
        <v>3562</v>
      </c>
      <c r="B137" t="s">
        <v>644</v>
      </c>
      <c r="C137" t="s">
        <v>645</v>
      </c>
      <c r="D137" s="1">
        <v>43606</v>
      </c>
      <c r="E137" s="1">
        <v>44931</v>
      </c>
      <c r="F137">
        <f t="shared" ca="1" si="12"/>
        <v>43</v>
      </c>
      <c r="G137" t="str">
        <f t="shared" ca="1" si="13"/>
        <v>2-5 years</v>
      </c>
      <c r="H137" t="s">
        <v>24</v>
      </c>
      <c r="I137" t="s">
        <v>646</v>
      </c>
      <c r="J137" t="s">
        <v>647</v>
      </c>
      <c r="K137" t="s">
        <v>158</v>
      </c>
      <c r="L137">
        <f t="shared" si="14"/>
        <v>0</v>
      </c>
      <c r="M137">
        <f t="shared" si="15"/>
        <v>1</v>
      </c>
      <c r="N137" t="s">
        <v>28</v>
      </c>
      <c r="O137" t="s">
        <v>53</v>
      </c>
      <c r="P137" t="s">
        <v>212</v>
      </c>
      <c r="Q137" t="str">
        <f t="shared" si="16"/>
        <v>INVOLUNTARY</v>
      </c>
      <c r="R137" t="s">
        <v>42</v>
      </c>
      <c r="S137" t="s">
        <v>43</v>
      </c>
      <c r="T137" s="2">
        <v>36239</v>
      </c>
      <c r="U137" s="3">
        <f t="shared" ca="1" si="17"/>
        <v>26</v>
      </c>
      <c r="V137" t="s">
        <v>32</v>
      </c>
      <c r="W137" t="s">
        <v>611</v>
      </c>
      <c r="X137" t="s">
        <v>6</v>
      </c>
      <c r="Y137" t="s">
        <v>35</v>
      </c>
      <c r="Z137" t="s">
        <v>82</v>
      </c>
      <c r="AA137">
        <v>2</v>
      </c>
      <c r="AB137" s="4">
        <v>119029.2</v>
      </c>
    </row>
    <row r="138" spans="1:28" x14ac:dyDescent="0.25">
      <c r="A138">
        <v>3563</v>
      </c>
      <c r="B138" t="s">
        <v>648</v>
      </c>
      <c r="C138" t="s">
        <v>649</v>
      </c>
      <c r="D138" s="1">
        <v>43466</v>
      </c>
      <c r="F138">
        <f t="shared" ca="1" si="12"/>
        <v>81</v>
      </c>
      <c r="G138" t="str">
        <f t="shared" ca="1" si="13"/>
        <v>&gt;5 years</v>
      </c>
      <c r="H138" t="s">
        <v>24</v>
      </c>
      <c r="I138" t="s">
        <v>650</v>
      </c>
      <c r="J138" t="s">
        <v>651</v>
      </c>
      <c r="K138" t="s">
        <v>27</v>
      </c>
      <c r="L138">
        <f t="shared" si="14"/>
        <v>1</v>
      </c>
      <c r="M138">
        <f t="shared" si="15"/>
        <v>0</v>
      </c>
      <c r="N138" t="s">
        <v>28</v>
      </c>
      <c r="O138" t="s">
        <v>53</v>
      </c>
      <c r="Q138" t="str">
        <f t="shared" si="16"/>
        <v>ACTIVE</v>
      </c>
      <c r="R138" t="s">
        <v>42</v>
      </c>
      <c r="S138" t="s">
        <v>43</v>
      </c>
      <c r="T138" s="2">
        <v>34220</v>
      </c>
      <c r="U138" s="3">
        <f t="shared" ca="1" si="17"/>
        <v>32</v>
      </c>
      <c r="V138" t="s">
        <v>32</v>
      </c>
      <c r="W138" t="s">
        <v>611</v>
      </c>
      <c r="X138" t="s">
        <v>75</v>
      </c>
      <c r="Y138" t="s">
        <v>47</v>
      </c>
      <c r="Z138" t="s">
        <v>652</v>
      </c>
      <c r="AA138">
        <v>4</v>
      </c>
      <c r="AB138" s="4">
        <v>114926.39999999999</v>
      </c>
    </row>
    <row r="139" spans="1:28" x14ac:dyDescent="0.25">
      <c r="A139">
        <v>3564</v>
      </c>
      <c r="B139" t="s">
        <v>653</v>
      </c>
      <c r="C139" t="s">
        <v>654</v>
      </c>
      <c r="D139" s="1">
        <v>43491</v>
      </c>
      <c r="E139" s="1">
        <v>44167</v>
      </c>
      <c r="F139">
        <f t="shared" ca="1" si="12"/>
        <v>22</v>
      </c>
      <c r="G139" t="str">
        <f t="shared" ca="1" si="13"/>
        <v>1-2 years</v>
      </c>
      <c r="H139" t="s">
        <v>641</v>
      </c>
      <c r="I139" t="s">
        <v>655</v>
      </c>
      <c r="J139" t="s">
        <v>656</v>
      </c>
      <c r="K139" t="s">
        <v>158</v>
      </c>
      <c r="L139">
        <f t="shared" si="14"/>
        <v>0</v>
      </c>
      <c r="M139">
        <f t="shared" si="15"/>
        <v>1</v>
      </c>
      <c r="N139" t="s">
        <v>53</v>
      </c>
      <c r="O139" t="s">
        <v>29</v>
      </c>
      <c r="P139" t="s">
        <v>159</v>
      </c>
      <c r="Q139" t="str">
        <f t="shared" si="16"/>
        <v>VOLUNTARY</v>
      </c>
      <c r="R139" t="s">
        <v>42</v>
      </c>
      <c r="S139" t="s">
        <v>43</v>
      </c>
      <c r="T139" s="2">
        <v>35345</v>
      </c>
      <c r="U139" s="3">
        <f t="shared" ca="1" si="17"/>
        <v>29</v>
      </c>
      <c r="V139" t="s">
        <v>32</v>
      </c>
      <c r="W139" t="s">
        <v>598</v>
      </c>
      <c r="X139" t="s">
        <v>128</v>
      </c>
      <c r="Y139" t="s">
        <v>35</v>
      </c>
      <c r="Z139" t="s">
        <v>36</v>
      </c>
      <c r="AA139">
        <v>1</v>
      </c>
      <c r="AB139" s="4">
        <v>249216</v>
      </c>
    </row>
    <row r="140" spans="1:28" x14ac:dyDescent="0.25">
      <c r="A140">
        <v>3565</v>
      </c>
      <c r="B140" t="s">
        <v>657</v>
      </c>
      <c r="C140" t="s">
        <v>658</v>
      </c>
      <c r="D140" s="1">
        <v>44450</v>
      </c>
      <c r="F140">
        <f t="shared" ca="1" si="12"/>
        <v>48</v>
      </c>
      <c r="G140" t="str">
        <f t="shared" ca="1" si="13"/>
        <v>2-5 years</v>
      </c>
      <c r="H140" t="s">
        <v>24</v>
      </c>
      <c r="I140" t="s">
        <v>659</v>
      </c>
      <c r="J140" t="s">
        <v>660</v>
      </c>
      <c r="K140" t="s">
        <v>27</v>
      </c>
      <c r="L140">
        <f t="shared" si="14"/>
        <v>1</v>
      </c>
      <c r="M140">
        <f t="shared" si="15"/>
        <v>0</v>
      </c>
      <c r="N140" t="s">
        <v>41</v>
      </c>
      <c r="O140" t="s">
        <v>53</v>
      </c>
      <c r="Q140" t="str">
        <f t="shared" si="16"/>
        <v>ACTIVE</v>
      </c>
      <c r="R140" t="s">
        <v>42</v>
      </c>
      <c r="S140" t="s">
        <v>43</v>
      </c>
      <c r="T140" s="2">
        <v>36246</v>
      </c>
      <c r="U140" s="3">
        <f t="shared" ca="1" si="17"/>
        <v>26</v>
      </c>
      <c r="V140" t="s">
        <v>32</v>
      </c>
      <c r="W140" t="s">
        <v>598</v>
      </c>
      <c r="X140" t="s">
        <v>128</v>
      </c>
      <c r="Y140" t="s">
        <v>47</v>
      </c>
      <c r="Z140" t="s">
        <v>36</v>
      </c>
      <c r="AA140">
        <v>4</v>
      </c>
      <c r="AB140" s="4">
        <v>148743.6</v>
      </c>
    </row>
    <row r="141" spans="1:28" x14ac:dyDescent="0.25">
      <c r="A141">
        <v>3566</v>
      </c>
      <c r="B141" t="s">
        <v>661</v>
      </c>
      <c r="C141" t="s">
        <v>662</v>
      </c>
      <c r="D141" s="1">
        <v>44465</v>
      </c>
      <c r="F141">
        <f t="shared" ca="1" si="12"/>
        <v>48</v>
      </c>
      <c r="G141" t="str">
        <f t="shared" ca="1" si="13"/>
        <v>2-5 years</v>
      </c>
      <c r="H141" t="s">
        <v>641</v>
      </c>
      <c r="I141" t="s">
        <v>663</v>
      </c>
      <c r="J141" t="s">
        <v>664</v>
      </c>
      <c r="K141" t="s">
        <v>27</v>
      </c>
      <c r="L141">
        <f t="shared" si="14"/>
        <v>1</v>
      </c>
      <c r="M141">
        <f t="shared" si="15"/>
        <v>0</v>
      </c>
      <c r="N141" t="s">
        <v>41</v>
      </c>
      <c r="O141" t="s">
        <v>41</v>
      </c>
      <c r="Q141" t="str">
        <f t="shared" si="16"/>
        <v>ACTIVE</v>
      </c>
      <c r="R141" t="s">
        <v>42</v>
      </c>
      <c r="S141" t="s">
        <v>43</v>
      </c>
      <c r="T141" s="2">
        <v>26679</v>
      </c>
      <c r="U141" s="3">
        <f t="shared" ca="1" si="17"/>
        <v>52</v>
      </c>
      <c r="V141" t="s">
        <v>32</v>
      </c>
      <c r="W141" t="s">
        <v>598</v>
      </c>
      <c r="X141" t="s">
        <v>128</v>
      </c>
      <c r="Y141" t="s">
        <v>47</v>
      </c>
      <c r="Z141" t="s">
        <v>36</v>
      </c>
      <c r="AA141">
        <v>2</v>
      </c>
      <c r="AB141" s="4">
        <v>984552</v>
      </c>
    </row>
    <row r="142" spans="1:28" x14ac:dyDescent="0.25">
      <c r="A142">
        <v>3567</v>
      </c>
      <c r="B142" t="s">
        <v>665</v>
      </c>
      <c r="C142" t="s">
        <v>666</v>
      </c>
      <c r="D142" s="1">
        <v>44989</v>
      </c>
      <c r="F142">
        <f t="shared" ca="1" si="12"/>
        <v>31</v>
      </c>
      <c r="G142" t="str">
        <f t="shared" ca="1" si="13"/>
        <v>2-5 years</v>
      </c>
      <c r="H142" t="s">
        <v>24</v>
      </c>
      <c r="I142" t="s">
        <v>667</v>
      </c>
      <c r="J142" t="s">
        <v>668</v>
      </c>
      <c r="K142" t="s">
        <v>27</v>
      </c>
      <c r="L142">
        <f t="shared" si="14"/>
        <v>1</v>
      </c>
      <c r="M142">
        <f t="shared" si="15"/>
        <v>0</v>
      </c>
      <c r="N142" t="s">
        <v>53</v>
      </c>
      <c r="O142" t="s">
        <v>53</v>
      </c>
      <c r="Q142" t="str">
        <f t="shared" si="16"/>
        <v>ACTIVE</v>
      </c>
      <c r="R142" t="s">
        <v>42</v>
      </c>
      <c r="S142" t="s">
        <v>43</v>
      </c>
      <c r="T142" s="2">
        <v>25240</v>
      </c>
      <c r="U142" s="3">
        <f t="shared" ca="1" si="17"/>
        <v>56</v>
      </c>
      <c r="V142" t="s">
        <v>32</v>
      </c>
      <c r="W142" t="s">
        <v>598</v>
      </c>
      <c r="X142" t="s">
        <v>81</v>
      </c>
      <c r="Y142" t="s">
        <v>47</v>
      </c>
      <c r="Z142" t="s">
        <v>36</v>
      </c>
      <c r="AA142">
        <v>4</v>
      </c>
      <c r="AB142" s="4">
        <v>455767.2</v>
      </c>
    </row>
    <row r="143" spans="1:28" x14ac:dyDescent="0.25">
      <c r="A143">
        <v>3568</v>
      </c>
      <c r="B143" t="s">
        <v>669</v>
      </c>
      <c r="C143" t="s">
        <v>670</v>
      </c>
      <c r="D143" s="1">
        <v>45118</v>
      </c>
      <c r="E143" s="1">
        <v>45136</v>
      </c>
      <c r="F143">
        <f t="shared" ca="1" si="12"/>
        <v>0</v>
      </c>
      <c r="G143" t="str">
        <f t="shared" ca="1" si="13"/>
        <v>&lt;6 months</v>
      </c>
      <c r="H143" t="s">
        <v>24</v>
      </c>
      <c r="I143" t="s">
        <v>671</v>
      </c>
      <c r="J143" t="s">
        <v>672</v>
      </c>
      <c r="K143" t="s">
        <v>158</v>
      </c>
      <c r="L143">
        <f t="shared" si="14"/>
        <v>0</v>
      </c>
      <c r="M143">
        <f t="shared" si="15"/>
        <v>1</v>
      </c>
      <c r="N143" t="s">
        <v>53</v>
      </c>
      <c r="O143" t="s">
        <v>41</v>
      </c>
      <c r="P143" t="s">
        <v>159</v>
      </c>
      <c r="Q143" t="str">
        <f t="shared" si="16"/>
        <v>VOLUNTARY</v>
      </c>
      <c r="R143" t="s">
        <v>42</v>
      </c>
      <c r="S143" t="s">
        <v>43</v>
      </c>
      <c r="T143" s="2">
        <v>35895</v>
      </c>
      <c r="U143" s="3">
        <f t="shared" ca="1" si="17"/>
        <v>27</v>
      </c>
      <c r="V143" t="s">
        <v>32</v>
      </c>
      <c r="W143" t="s">
        <v>598</v>
      </c>
      <c r="X143" t="s">
        <v>184</v>
      </c>
      <c r="Y143" t="s">
        <v>47</v>
      </c>
      <c r="Z143" t="s">
        <v>36</v>
      </c>
      <c r="AA143">
        <v>2</v>
      </c>
      <c r="AB143" s="4">
        <v>269856</v>
      </c>
    </row>
    <row r="144" spans="1:28" x14ac:dyDescent="0.25">
      <c r="A144">
        <v>3569</v>
      </c>
      <c r="B144" t="s">
        <v>673</v>
      </c>
      <c r="C144" t="s">
        <v>674</v>
      </c>
      <c r="D144" s="1">
        <v>43505</v>
      </c>
      <c r="E144" s="1">
        <v>44071</v>
      </c>
      <c r="F144">
        <f t="shared" ca="1" si="12"/>
        <v>18</v>
      </c>
      <c r="G144" t="str">
        <f t="shared" ca="1" si="13"/>
        <v>1-2 years</v>
      </c>
      <c r="H144" t="s">
        <v>24</v>
      </c>
      <c r="I144" t="s">
        <v>675</v>
      </c>
      <c r="J144" t="s">
        <v>676</v>
      </c>
      <c r="K144" t="s">
        <v>27</v>
      </c>
      <c r="L144">
        <f t="shared" si="14"/>
        <v>1</v>
      </c>
      <c r="M144">
        <f t="shared" si="15"/>
        <v>0</v>
      </c>
      <c r="N144" t="s">
        <v>41</v>
      </c>
      <c r="O144" t="s">
        <v>29</v>
      </c>
      <c r="Q144" t="str">
        <f t="shared" si="16"/>
        <v>ACTIVE</v>
      </c>
      <c r="R144" t="s">
        <v>42</v>
      </c>
      <c r="S144" t="s">
        <v>43</v>
      </c>
      <c r="T144" s="2">
        <v>36358</v>
      </c>
      <c r="U144" s="3">
        <f t="shared" ca="1" si="17"/>
        <v>26</v>
      </c>
      <c r="V144" t="s">
        <v>32</v>
      </c>
      <c r="W144" t="s">
        <v>598</v>
      </c>
      <c r="X144" t="s">
        <v>148</v>
      </c>
      <c r="Y144" t="s">
        <v>35</v>
      </c>
      <c r="Z144" t="s">
        <v>36</v>
      </c>
      <c r="AA144">
        <v>2</v>
      </c>
      <c r="AB144" s="4">
        <v>942444</v>
      </c>
    </row>
    <row r="145" spans="1:28" x14ac:dyDescent="0.25">
      <c r="A145">
        <v>3570</v>
      </c>
      <c r="B145" t="s">
        <v>677</v>
      </c>
      <c r="C145" t="s">
        <v>678</v>
      </c>
      <c r="D145" s="1">
        <v>43574</v>
      </c>
      <c r="E145" s="1">
        <v>44495</v>
      </c>
      <c r="F145">
        <f t="shared" ca="1" si="12"/>
        <v>30</v>
      </c>
      <c r="G145" t="str">
        <f t="shared" ca="1" si="13"/>
        <v>2-5 years</v>
      </c>
      <c r="H145" t="s">
        <v>641</v>
      </c>
      <c r="I145" t="s">
        <v>679</v>
      </c>
      <c r="J145" t="s">
        <v>680</v>
      </c>
      <c r="K145" t="s">
        <v>158</v>
      </c>
      <c r="L145">
        <f t="shared" si="14"/>
        <v>0</v>
      </c>
      <c r="M145">
        <f t="shared" si="15"/>
        <v>1</v>
      </c>
      <c r="N145" t="s">
        <v>53</v>
      </c>
      <c r="O145" t="s">
        <v>29</v>
      </c>
      <c r="P145" t="s">
        <v>159</v>
      </c>
      <c r="Q145" t="str">
        <f t="shared" si="16"/>
        <v>VOLUNTARY</v>
      </c>
      <c r="R145" t="s">
        <v>42</v>
      </c>
      <c r="S145" t="s">
        <v>43</v>
      </c>
      <c r="T145" s="2">
        <v>34480</v>
      </c>
      <c r="U145" s="3">
        <f t="shared" ca="1" si="17"/>
        <v>31</v>
      </c>
      <c r="V145" t="s">
        <v>32</v>
      </c>
      <c r="W145" t="s">
        <v>611</v>
      </c>
      <c r="X145" t="s">
        <v>89</v>
      </c>
      <c r="Y145" t="s">
        <v>35</v>
      </c>
      <c r="Z145" t="s">
        <v>36</v>
      </c>
      <c r="AA145">
        <v>1</v>
      </c>
      <c r="AB145" s="4">
        <v>916188</v>
      </c>
    </row>
    <row r="146" spans="1:28" x14ac:dyDescent="0.25">
      <c r="A146">
        <v>3571</v>
      </c>
      <c r="B146" t="s">
        <v>681</v>
      </c>
      <c r="C146" t="s">
        <v>682</v>
      </c>
      <c r="D146" s="1">
        <v>44749</v>
      </c>
      <c r="E146" s="1">
        <v>45124</v>
      </c>
      <c r="F146">
        <f t="shared" ca="1" si="12"/>
        <v>12</v>
      </c>
      <c r="G146" t="str">
        <f t="shared" ca="1" si="13"/>
        <v>1-2 years</v>
      </c>
      <c r="H146" t="s">
        <v>24</v>
      </c>
      <c r="I146" t="s">
        <v>683</v>
      </c>
      <c r="J146" t="s">
        <v>684</v>
      </c>
      <c r="K146" t="s">
        <v>158</v>
      </c>
      <c r="L146">
        <f t="shared" si="14"/>
        <v>0</v>
      </c>
      <c r="M146">
        <f t="shared" si="15"/>
        <v>1</v>
      </c>
      <c r="N146" t="s">
        <v>41</v>
      </c>
      <c r="O146" t="s">
        <v>53</v>
      </c>
      <c r="P146" t="s">
        <v>159</v>
      </c>
      <c r="Q146" t="str">
        <f t="shared" si="16"/>
        <v>VOLUNTARY</v>
      </c>
      <c r="R146" t="s">
        <v>42</v>
      </c>
      <c r="S146" t="s">
        <v>43</v>
      </c>
      <c r="T146" s="2">
        <v>35206</v>
      </c>
      <c r="U146" s="3">
        <f t="shared" ca="1" si="17"/>
        <v>29</v>
      </c>
      <c r="V146" t="s">
        <v>32</v>
      </c>
      <c r="W146" t="s">
        <v>598</v>
      </c>
      <c r="X146" t="s">
        <v>89</v>
      </c>
      <c r="Y146" t="s">
        <v>35</v>
      </c>
      <c r="Z146" t="s">
        <v>36</v>
      </c>
      <c r="AA146">
        <v>4</v>
      </c>
      <c r="AB146" s="4">
        <v>107868</v>
      </c>
    </row>
    <row r="147" spans="1:28" x14ac:dyDescent="0.25">
      <c r="A147">
        <v>3572</v>
      </c>
      <c r="B147" t="s">
        <v>685</v>
      </c>
      <c r="C147" t="s">
        <v>686</v>
      </c>
      <c r="D147" s="1">
        <v>43536</v>
      </c>
      <c r="E147" s="1">
        <v>43970</v>
      </c>
      <c r="F147">
        <f t="shared" ca="1" si="12"/>
        <v>14</v>
      </c>
      <c r="G147" t="str">
        <f t="shared" ca="1" si="13"/>
        <v>1-2 years</v>
      </c>
      <c r="H147" t="s">
        <v>24</v>
      </c>
      <c r="I147" t="s">
        <v>687</v>
      </c>
      <c r="J147" t="s">
        <v>688</v>
      </c>
      <c r="K147" t="s">
        <v>27</v>
      </c>
      <c r="L147">
        <f t="shared" si="14"/>
        <v>1</v>
      </c>
      <c r="M147">
        <f t="shared" si="15"/>
        <v>0</v>
      </c>
      <c r="N147" t="s">
        <v>28</v>
      </c>
      <c r="O147" t="s">
        <v>41</v>
      </c>
      <c r="Q147" t="str">
        <f t="shared" si="16"/>
        <v>ACTIVE</v>
      </c>
      <c r="R147" t="s">
        <v>42</v>
      </c>
      <c r="S147" t="s">
        <v>43</v>
      </c>
      <c r="T147" s="2">
        <v>36845</v>
      </c>
      <c r="U147" s="3">
        <f t="shared" ca="1" si="17"/>
        <v>24</v>
      </c>
      <c r="V147" t="s">
        <v>32</v>
      </c>
      <c r="W147" t="s">
        <v>598</v>
      </c>
      <c r="X147" t="s">
        <v>89</v>
      </c>
      <c r="Y147" t="s">
        <v>47</v>
      </c>
      <c r="Z147" t="s">
        <v>36</v>
      </c>
      <c r="AA147">
        <v>5</v>
      </c>
      <c r="AB147" s="4">
        <v>122433.60000000001</v>
      </c>
    </row>
    <row r="148" spans="1:28" x14ac:dyDescent="0.25">
      <c r="A148">
        <v>3573</v>
      </c>
      <c r="B148" t="s">
        <v>689</v>
      </c>
      <c r="C148" t="s">
        <v>690</v>
      </c>
      <c r="D148" s="1">
        <v>43899</v>
      </c>
      <c r="E148" s="1">
        <v>44486</v>
      </c>
      <c r="F148">
        <f t="shared" ca="1" si="12"/>
        <v>19</v>
      </c>
      <c r="G148" t="str">
        <f t="shared" ca="1" si="13"/>
        <v>1-2 years</v>
      </c>
      <c r="H148" t="s">
        <v>24</v>
      </c>
      <c r="I148" t="s">
        <v>691</v>
      </c>
      <c r="J148" t="s">
        <v>692</v>
      </c>
      <c r="K148" t="s">
        <v>27</v>
      </c>
      <c r="L148">
        <f t="shared" si="14"/>
        <v>1</v>
      </c>
      <c r="M148">
        <f t="shared" si="15"/>
        <v>0</v>
      </c>
      <c r="N148" t="s">
        <v>28</v>
      </c>
      <c r="O148" t="s">
        <v>53</v>
      </c>
      <c r="Q148" t="str">
        <f t="shared" si="16"/>
        <v>ACTIVE</v>
      </c>
      <c r="R148" t="s">
        <v>42</v>
      </c>
      <c r="S148" t="s">
        <v>43</v>
      </c>
      <c r="T148" s="2">
        <v>35498</v>
      </c>
      <c r="U148" s="3">
        <f t="shared" ca="1" si="17"/>
        <v>28</v>
      </c>
      <c r="V148" t="s">
        <v>32</v>
      </c>
      <c r="W148" t="s">
        <v>634</v>
      </c>
      <c r="X148" t="s">
        <v>153</v>
      </c>
      <c r="Y148" t="s">
        <v>35</v>
      </c>
      <c r="Z148" t="s">
        <v>82</v>
      </c>
      <c r="AA148">
        <v>4</v>
      </c>
      <c r="AB148" s="4">
        <v>122774.39999999999</v>
      </c>
    </row>
    <row r="149" spans="1:28" x14ac:dyDescent="0.25">
      <c r="A149">
        <v>3574</v>
      </c>
      <c r="B149" t="s">
        <v>693</v>
      </c>
      <c r="C149" t="s">
        <v>694</v>
      </c>
      <c r="D149" s="1">
        <v>44334</v>
      </c>
      <c r="E149" s="1">
        <v>44565</v>
      </c>
      <c r="F149">
        <f t="shared" ca="1" si="12"/>
        <v>7</v>
      </c>
      <c r="G149" t="str">
        <f t="shared" ca="1" si="13"/>
        <v>6-12 months</v>
      </c>
      <c r="H149" t="s">
        <v>24</v>
      </c>
      <c r="I149" t="s">
        <v>695</v>
      </c>
      <c r="J149" t="s">
        <v>696</v>
      </c>
      <c r="K149" t="s">
        <v>158</v>
      </c>
      <c r="L149">
        <f t="shared" si="14"/>
        <v>0</v>
      </c>
      <c r="M149">
        <f t="shared" si="15"/>
        <v>1</v>
      </c>
      <c r="N149" t="s">
        <v>28</v>
      </c>
      <c r="O149" t="s">
        <v>53</v>
      </c>
      <c r="P149" t="s">
        <v>212</v>
      </c>
      <c r="Q149" t="str">
        <f t="shared" si="16"/>
        <v>INVOLUNTARY</v>
      </c>
      <c r="R149" t="s">
        <v>42</v>
      </c>
      <c r="S149" t="s">
        <v>43</v>
      </c>
      <c r="T149" s="2">
        <v>33262</v>
      </c>
      <c r="U149" s="3">
        <f t="shared" ca="1" si="17"/>
        <v>34</v>
      </c>
      <c r="V149" t="s">
        <v>32</v>
      </c>
      <c r="W149" t="s">
        <v>598</v>
      </c>
      <c r="X149" t="s">
        <v>69</v>
      </c>
      <c r="Y149" t="s">
        <v>35</v>
      </c>
      <c r="Z149" t="s">
        <v>36</v>
      </c>
      <c r="AA149">
        <v>1</v>
      </c>
      <c r="AB149" s="4">
        <v>122704.8</v>
      </c>
    </row>
    <row r="150" spans="1:28" x14ac:dyDescent="0.25">
      <c r="A150">
        <v>3575</v>
      </c>
      <c r="B150" t="s">
        <v>697</v>
      </c>
      <c r="C150" t="s">
        <v>328</v>
      </c>
      <c r="D150" s="1">
        <v>44314</v>
      </c>
      <c r="E150" s="1">
        <v>44579</v>
      </c>
      <c r="F150">
        <f t="shared" ca="1" si="12"/>
        <v>8</v>
      </c>
      <c r="G150" t="str">
        <f t="shared" ca="1" si="13"/>
        <v>6-12 months</v>
      </c>
      <c r="H150" t="s">
        <v>24</v>
      </c>
      <c r="I150" t="s">
        <v>698</v>
      </c>
      <c r="J150" t="s">
        <v>699</v>
      </c>
      <c r="K150" t="s">
        <v>158</v>
      </c>
      <c r="L150">
        <f t="shared" si="14"/>
        <v>0</v>
      </c>
      <c r="M150">
        <f t="shared" si="15"/>
        <v>1</v>
      </c>
      <c r="N150" t="s">
        <v>41</v>
      </c>
      <c r="O150" t="s">
        <v>29</v>
      </c>
      <c r="P150" t="s">
        <v>159</v>
      </c>
      <c r="Q150" t="str">
        <f t="shared" si="16"/>
        <v>VOLUNTARY</v>
      </c>
      <c r="R150" t="s">
        <v>42</v>
      </c>
      <c r="S150" t="s">
        <v>43</v>
      </c>
      <c r="T150" s="2">
        <v>36219</v>
      </c>
      <c r="U150" s="3">
        <f t="shared" ca="1" si="17"/>
        <v>26</v>
      </c>
      <c r="V150" t="s">
        <v>32</v>
      </c>
      <c r="W150" t="s">
        <v>598</v>
      </c>
      <c r="X150" t="s">
        <v>299</v>
      </c>
      <c r="Y150" t="s">
        <v>47</v>
      </c>
      <c r="Z150" t="s">
        <v>82</v>
      </c>
      <c r="AA150">
        <v>5</v>
      </c>
      <c r="AB150" s="4">
        <v>109722</v>
      </c>
    </row>
    <row r="151" spans="1:28" x14ac:dyDescent="0.25">
      <c r="A151">
        <v>3576</v>
      </c>
      <c r="B151" t="s">
        <v>160</v>
      </c>
      <c r="C151" t="s">
        <v>700</v>
      </c>
      <c r="D151" s="1">
        <v>44398</v>
      </c>
      <c r="E151" s="1">
        <v>45042</v>
      </c>
      <c r="F151">
        <f t="shared" ca="1" si="12"/>
        <v>21</v>
      </c>
      <c r="G151" t="str">
        <f t="shared" ca="1" si="13"/>
        <v>1-2 years</v>
      </c>
      <c r="H151" t="s">
        <v>641</v>
      </c>
      <c r="I151" t="s">
        <v>701</v>
      </c>
      <c r="J151" t="s">
        <v>702</v>
      </c>
      <c r="K151" t="s">
        <v>27</v>
      </c>
      <c r="L151">
        <f t="shared" si="14"/>
        <v>1</v>
      </c>
      <c r="M151">
        <f t="shared" si="15"/>
        <v>0</v>
      </c>
      <c r="N151" t="s">
        <v>53</v>
      </c>
      <c r="O151" t="s">
        <v>53</v>
      </c>
      <c r="Q151" t="str">
        <f t="shared" si="16"/>
        <v>ACTIVE</v>
      </c>
      <c r="R151" t="s">
        <v>42</v>
      </c>
      <c r="S151" t="s">
        <v>43</v>
      </c>
      <c r="T151" s="2">
        <v>35129</v>
      </c>
      <c r="U151" s="3">
        <f t="shared" ca="1" si="17"/>
        <v>29</v>
      </c>
      <c r="V151" t="s">
        <v>32</v>
      </c>
      <c r="W151" t="s">
        <v>634</v>
      </c>
      <c r="X151" t="s">
        <v>364</v>
      </c>
      <c r="Y151" t="s">
        <v>35</v>
      </c>
      <c r="Z151" t="s">
        <v>82</v>
      </c>
      <c r="AA151">
        <v>4</v>
      </c>
      <c r="AB151" s="4">
        <v>935196</v>
      </c>
    </row>
    <row r="152" spans="1:28" x14ac:dyDescent="0.25">
      <c r="A152">
        <v>3577</v>
      </c>
      <c r="B152" t="s">
        <v>703</v>
      </c>
      <c r="C152" t="s">
        <v>704</v>
      </c>
      <c r="D152" s="1">
        <v>43723</v>
      </c>
      <c r="F152">
        <f t="shared" ca="1" si="12"/>
        <v>72</v>
      </c>
      <c r="G152" t="str">
        <f t="shared" ca="1" si="13"/>
        <v>&gt;5 years</v>
      </c>
      <c r="H152" t="s">
        <v>24</v>
      </c>
      <c r="I152" t="s">
        <v>705</v>
      </c>
      <c r="J152" t="s">
        <v>706</v>
      </c>
      <c r="K152" t="s">
        <v>27</v>
      </c>
      <c r="L152">
        <f t="shared" si="14"/>
        <v>1</v>
      </c>
      <c r="M152">
        <f t="shared" si="15"/>
        <v>0</v>
      </c>
      <c r="N152" t="s">
        <v>41</v>
      </c>
      <c r="O152" t="s">
        <v>29</v>
      </c>
      <c r="Q152" t="str">
        <f t="shared" si="16"/>
        <v>ACTIVE</v>
      </c>
      <c r="R152" t="s">
        <v>42</v>
      </c>
      <c r="S152" t="s">
        <v>43</v>
      </c>
      <c r="T152" s="2">
        <v>35129</v>
      </c>
      <c r="U152" s="3">
        <f t="shared" ca="1" si="17"/>
        <v>29</v>
      </c>
      <c r="V152" t="s">
        <v>32</v>
      </c>
      <c r="W152" t="s">
        <v>598</v>
      </c>
      <c r="X152" t="s">
        <v>235</v>
      </c>
      <c r="Y152" t="s">
        <v>47</v>
      </c>
      <c r="Z152" t="s">
        <v>36</v>
      </c>
      <c r="AA152">
        <v>4</v>
      </c>
      <c r="AB152" s="4">
        <v>102520.8</v>
      </c>
    </row>
    <row r="153" spans="1:28" x14ac:dyDescent="0.25">
      <c r="A153">
        <v>3578</v>
      </c>
      <c r="B153" t="s">
        <v>707</v>
      </c>
      <c r="C153" t="s">
        <v>708</v>
      </c>
      <c r="D153" s="1">
        <v>43589</v>
      </c>
      <c r="F153">
        <f t="shared" ca="1" si="12"/>
        <v>77</v>
      </c>
      <c r="G153" t="str">
        <f t="shared" ca="1" si="13"/>
        <v>&gt;5 years</v>
      </c>
      <c r="H153" t="s">
        <v>24</v>
      </c>
      <c r="I153" t="s">
        <v>709</v>
      </c>
      <c r="J153" t="s">
        <v>710</v>
      </c>
      <c r="K153" t="s">
        <v>27</v>
      </c>
      <c r="L153">
        <f t="shared" si="14"/>
        <v>1</v>
      </c>
      <c r="M153">
        <f t="shared" si="15"/>
        <v>0</v>
      </c>
      <c r="N153" t="s">
        <v>53</v>
      </c>
      <c r="O153" t="s">
        <v>29</v>
      </c>
      <c r="Q153" t="str">
        <f t="shared" si="16"/>
        <v>ACTIVE</v>
      </c>
      <c r="R153" t="s">
        <v>42</v>
      </c>
      <c r="S153" t="s">
        <v>43</v>
      </c>
      <c r="T153" s="2">
        <v>35372</v>
      </c>
      <c r="U153" s="3">
        <f t="shared" ca="1" si="17"/>
        <v>28</v>
      </c>
      <c r="V153" t="s">
        <v>32</v>
      </c>
      <c r="W153" t="s">
        <v>598</v>
      </c>
      <c r="X153" t="s">
        <v>81</v>
      </c>
      <c r="Y153" t="s">
        <v>47</v>
      </c>
      <c r="Z153" t="s">
        <v>82</v>
      </c>
      <c r="AA153">
        <v>2</v>
      </c>
      <c r="AB153" s="4">
        <v>830868</v>
      </c>
    </row>
    <row r="154" spans="1:28" x14ac:dyDescent="0.25">
      <c r="A154">
        <v>3579</v>
      </c>
      <c r="B154" t="s">
        <v>711</v>
      </c>
      <c r="C154" t="s">
        <v>712</v>
      </c>
      <c r="D154" s="1">
        <v>44336</v>
      </c>
      <c r="F154">
        <f t="shared" ca="1" si="12"/>
        <v>52</v>
      </c>
      <c r="G154" t="str">
        <f t="shared" ca="1" si="13"/>
        <v>2-5 years</v>
      </c>
      <c r="H154" t="s">
        <v>641</v>
      </c>
      <c r="I154" t="s">
        <v>713</v>
      </c>
      <c r="J154" t="s">
        <v>714</v>
      </c>
      <c r="K154" t="s">
        <v>27</v>
      </c>
      <c r="L154">
        <f t="shared" si="14"/>
        <v>1</v>
      </c>
      <c r="M154">
        <f t="shared" si="15"/>
        <v>0</v>
      </c>
      <c r="N154" t="s">
        <v>53</v>
      </c>
      <c r="O154" t="s">
        <v>41</v>
      </c>
      <c r="Q154" t="str">
        <f t="shared" si="16"/>
        <v>ACTIVE</v>
      </c>
      <c r="R154" t="s">
        <v>42</v>
      </c>
      <c r="S154" t="s">
        <v>43</v>
      </c>
      <c r="T154" s="2">
        <v>35574</v>
      </c>
      <c r="U154" s="3">
        <f t="shared" ca="1" si="17"/>
        <v>28</v>
      </c>
      <c r="V154" t="s">
        <v>32</v>
      </c>
      <c r="W154" t="s">
        <v>355</v>
      </c>
      <c r="X154" t="s">
        <v>69</v>
      </c>
      <c r="Y154" t="s">
        <v>35</v>
      </c>
      <c r="Z154" t="s">
        <v>194</v>
      </c>
      <c r="AA154">
        <v>4</v>
      </c>
      <c r="AB154" s="4">
        <v>138998.39999999999</v>
      </c>
    </row>
    <row r="155" spans="1:28" x14ac:dyDescent="0.25">
      <c r="A155">
        <v>3580</v>
      </c>
      <c r="B155" t="s">
        <v>715</v>
      </c>
      <c r="C155" t="s">
        <v>716</v>
      </c>
      <c r="D155" s="1">
        <v>43815</v>
      </c>
      <c r="F155">
        <f t="shared" ca="1" si="12"/>
        <v>69</v>
      </c>
      <c r="G155" t="str">
        <f t="shared" ca="1" si="13"/>
        <v>&gt;5 years</v>
      </c>
      <c r="H155" t="s">
        <v>24</v>
      </c>
      <c r="I155" t="s">
        <v>717</v>
      </c>
      <c r="J155" t="s">
        <v>718</v>
      </c>
      <c r="K155" t="s">
        <v>27</v>
      </c>
      <c r="L155">
        <f t="shared" si="14"/>
        <v>1</v>
      </c>
      <c r="M155">
        <f t="shared" si="15"/>
        <v>0</v>
      </c>
      <c r="N155" t="s">
        <v>53</v>
      </c>
      <c r="O155" t="s">
        <v>53</v>
      </c>
      <c r="Q155" t="str">
        <f t="shared" si="16"/>
        <v>ACTIVE</v>
      </c>
      <c r="R155" t="s">
        <v>42</v>
      </c>
      <c r="S155" t="s">
        <v>43</v>
      </c>
      <c r="T155" s="2">
        <v>36937</v>
      </c>
      <c r="U155" s="3">
        <f t="shared" ca="1" si="17"/>
        <v>24</v>
      </c>
      <c r="V155" t="s">
        <v>32</v>
      </c>
      <c r="W155" t="s">
        <v>33</v>
      </c>
      <c r="X155" t="s">
        <v>184</v>
      </c>
      <c r="Y155" t="s">
        <v>47</v>
      </c>
      <c r="Z155" t="s">
        <v>36</v>
      </c>
      <c r="AA155">
        <v>4</v>
      </c>
      <c r="AB155" s="4">
        <v>116060.4</v>
      </c>
    </row>
    <row r="156" spans="1:28" x14ac:dyDescent="0.25">
      <c r="A156">
        <v>3581</v>
      </c>
      <c r="B156" t="s">
        <v>719</v>
      </c>
      <c r="C156" t="s">
        <v>720</v>
      </c>
      <c r="D156" s="1">
        <v>44155</v>
      </c>
      <c r="E156" s="1">
        <v>45047</v>
      </c>
      <c r="F156">
        <f t="shared" ca="1" si="12"/>
        <v>29</v>
      </c>
      <c r="G156" t="str">
        <f t="shared" ca="1" si="13"/>
        <v>2-5 years</v>
      </c>
      <c r="H156" t="s">
        <v>24</v>
      </c>
      <c r="I156" t="s">
        <v>721</v>
      </c>
      <c r="J156" t="s">
        <v>722</v>
      </c>
      <c r="K156" t="s">
        <v>27</v>
      </c>
      <c r="L156">
        <f t="shared" si="14"/>
        <v>1</v>
      </c>
      <c r="M156">
        <f t="shared" si="15"/>
        <v>0</v>
      </c>
      <c r="N156" t="s">
        <v>53</v>
      </c>
      <c r="O156" t="s">
        <v>41</v>
      </c>
      <c r="Q156" t="str">
        <f t="shared" si="16"/>
        <v>ACTIVE</v>
      </c>
      <c r="R156" t="s">
        <v>42</v>
      </c>
      <c r="S156" t="s">
        <v>43</v>
      </c>
      <c r="T156" s="2">
        <v>35551</v>
      </c>
      <c r="U156" s="3">
        <f t="shared" ca="1" si="17"/>
        <v>28</v>
      </c>
      <c r="V156" t="s">
        <v>32</v>
      </c>
      <c r="W156" t="s">
        <v>33</v>
      </c>
      <c r="X156" t="s">
        <v>184</v>
      </c>
      <c r="Y156" t="s">
        <v>47</v>
      </c>
      <c r="Z156" t="s">
        <v>36</v>
      </c>
      <c r="AA156">
        <v>2</v>
      </c>
      <c r="AB156" s="4">
        <v>163964.4</v>
      </c>
    </row>
    <row r="157" spans="1:28" x14ac:dyDescent="0.25">
      <c r="A157">
        <v>3582</v>
      </c>
      <c r="B157" t="s">
        <v>723</v>
      </c>
      <c r="C157" t="s">
        <v>724</v>
      </c>
      <c r="D157" s="1">
        <v>44062</v>
      </c>
      <c r="E157" s="1">
        <v>44685</v>
      </c>
      <c r="F157">
        <f t="shared" ca="1" si="12"/>
        <v>20</v>
      </c>
      <c r="G157" t="str">
        <f t="shared" ca="1" si="13"/>
        <v>1-2 years</v>
      </c>
      <c r="H157" t="s">
        <v>24</v>
      </c>
      <c r="I157" t="s">
        <v>725</v>
      </c>
      <c r="J157" t="s">
        <v>726</v>
      </c>
      <c r="K157" t="s">
        <v>27</v>
      </c>
      <c r="L157">
        <f t="shared" si="14"/>
        <v>1</v>
      </c>
      <c r="M157">
        <f t="shared" si="15"/>
        <v>0</v>
      </c>
      <c r="N157" t="s">
        <v>41</v>
      </c>
      <c r="O157" t="s">
        <v>41</v>
      </c>
      <c r="Q157" t="str">
        <f t="shared" si="16"/>
        <v>ACTIVE</v>
      </c>
      <c r="R157" t="s">
        <v>42</v>
      </c>
      <c r="S157" t="s">
        <v>43</v>
      </c>
      <c r="T157" s="2">
        <v>30653</v>
      </c>
      <c r="U157" s="3">
        <f t="shared" ca="1" si="17"/>
        <v>41</v>
      </c>
      <c r="V157" t="s">
        <v>32</v>
      </c>
      <c r="W157" t="s">
        <v>33</v>
      </c>
      <c r="X157" t="s">
        <v>69</v>
      </c>
      <c r="Y157" t="s">
        <v>47</v>
      </c>
      <c r="Z157" t="s">
        <v>36</v>
      </c>
      <c r="AA157">
        <v>4</v>
      </c>
      <c r="AB157" s="4">
        <v>103468.8</v>
      </c>
    </row>
    <row r="158" spans="1:28" x14ac:dyDescent="0.25">
      <c r="A158">
        <v>3583</v>
      </c>
      <c r="B158" t="s">
        <v>727</v>
      </c>
      <c r="C158" t="s">
        <v>728</v>
      </c>
      <c r="D158" s="1">
        <v>44314</v>
      </c>
      <c r="E158" s="1">
        <v>44669</v>
      </c>
      <c r="F158">
        <f t="shared" ca="1" si="12"/>
        <v>11</v>
      </c>
      <c r="G158" t="str">
        <f t="shared" ca="1" si="13"/>
        <v>6-12 months</v>
      </c>
      <c r="H158" t="s">
        <v>24</v>
      </c>
      <c r="I158" t="s">
        <v>729</v>
      </c>
      <c r="J158" t="s">
        <v>730</v>
      </c>
      <c r="K158" t="s">
        <v>27</v>
      </c>
      <c r="L158">
        <f t="shared" si="14"/>
        <v>1</v>
      </c>
      <c r="M158">
        <f t="shared" si="15"/>
        <v>0</v>
      </c>
      <c r="N158" t="s">
        <v>53</v>
      </c>
      <c r="O158" t="s">
        <v>29</v>
      </c>
      <c r="Q158" t="str">
        <f t="shared" si="16"/>
        <v>ACTIVE</v>
      </c>
      <c r="R158" t="s">
        <v>42</v>
      </c>
      <c r="S158" t="s">
        <v>43</v>
      </c>
      <c r="T158" s="2">
        <v>36270</v>
      </c>
      <c r="U158" s="3">
        <f t="shared" ca="1" si="17"/>
        <v>26</v>
      </c>
      <c r="V158" t="s">
        <v>32</v>
      </c>
      <c r="W158" t="s">
        <v>33</v>
      </c>
      <c r="X158" t="s">
        <v>731</v>
      </c>
      <c r="Y158" t="s">
        <v>35</v>
      </c>
      <c r="Z158" t="s">
        <v>194</v>
      </c>
      <c r="AA158">
        <v>4</v>
      </c>
      <c r="AB158" s="4">
        <v>640932</v>
      </c>
    </row>
    <row r="159" spans="1:28" x14ac:dyDescent="0.25">
      <c r="A159">
        <v>3584</v>
      </c>
      <c r="B159" t="s">
        <v>732</v>
      </c>
      <c r="C159" t="s">
        <v>477</v>
      </c>
      <c r="D159" s="1">
        <v>44057</v>
      </c>
      <c r="F159">
        <f t="shared" ca="1" si="12"/>
        <v>61</v>
      </c>
      <c r="G159" t="str">
        <f t="shared" ca="1" si="13"/>
        <v>&gt;5 years</v>
      </c>
      <c r="H159" t="s">
        <v>24</v>
      </c>
      <c r="I159" t="s">
        <v>733</v>
      </c>
      <c r="J159" t="s">
        <v>734</v>
      </c>
      <c r="K159" t="s">
        <v>27</v>
      </c>
      <c r="L159">
        <f t="shared" si="14"/>
        <v>1</v>
      </c>
      <c r="M159">
        <f t="shared" si="15"/>
        <v>0</v>
      </c>
      <c r="N159" t="s">
        <v>28</v>
      </c>
      <c r="O159" t="s">
        <v>53</v>
      </c>
      <c r="Q159" t="str">
        <f t="shared" si="16"/>
        <v>ACTIVE</v>
      </c>
      <c r="R159" t="s">
        <v>42</v>
      </c>
      <c r="S159" t="s">
        <v>43</v>
      </c>
      <c r="T159" s="2">
        <v>35663</v>
      </c>
      <c r="U159" s="3">
        <f t="shared" ca="1" si="17"/>
        <v>28</v>
      </c>
      <c r="V159" t="s">
        <v>32</v>
      </c>
      <c r="W159" t="s">
        <v>33</v>
      </c>
      <c r="X159" t="s">
        <v>128</v>
      </c>
      <c r="Y159" t="s">
        <v>35</v>
      </c>
      <c r="Z159" t="s">
        <v>36</v>
      </c>
      <c r="AA159">
        <v>4</v>
      </c>
      <c r="AB159" s="4">
        <v>963408</v>
      </c>
    </row>
    <row r="160" spans="1:28" x14ac:dyDescent="0.25">
      <c r="A160">
        <v>3585</v>
      </c>
      <c r="B160" t="s">
        <v>48</v>
      </c>
      <c r="C160" t="s">
        <v>735</v>
      </c>
      <c r="D160" s="1">
        <v>44552</v>
      </c>
      <c r="F160">
        <f t="shared" ca="1" si="12"/>
        <v>45</v>
      </c>
      <c r="G160" t="str">
        <f t="shared" ca="1" si="13"/>
        <v>2-5 years</v>
      </c>
      <c r="H160" t="s">
        <v>24</v>
      </c>
      <c r="I160" t="s">
        <v>736</v>
      </c>
      <c r="J160" t="s">
        <v>737</v>
      </c>
      <c r="K160" t="s">
        <v>27</v>
      </c>
      <c r="L160">
        <f t="shared" si="14"/>
        <v>1</v>
      </c>
      <c r="M160">
        <f t="shared" si="15"/>
        <v>0</v>
      </c>
      <c r="N160" t="s">
        <v>53</v>
      </c>
      <c r="O160" t="s">
        <v>53</v>
      </c>
      <c r="Q160" t="str">
        <f t="shared" si="16"/>
        <v>ACTIVE</v>
      </c>
      <c r="R160" t="s">
        <v>42</v>
      </c>
      <c r="S160" t="s">
        <v>43</v>
      </c>
      <c r="T160" s="2">
        <v>36635</v>
      </c>
      <c r="U160" s="3">
        <f t="shared" ca="1" si="17"/>
        <v>25</v>
      </c>
      <c r="V160" t="s">
        <v>32</v>
      </c>
      <c r="W160" t="s">
        <v>33</v>
      </c>
      <c r="X160" t="s">
        <v>69</v>
      </c>
      <c r="Y160" t="s">
        <v>35</v>
      </c>
      <c r="Z160" t="s">
        <v>36</v>
      </c>
      <c r="AA160">
        <v>4</v>
      </c>
      <c r="AB160" s="4">
        <v>867504</v>
      </c>
    </row>
    <row r="161" spans="1:28" x14ac:dyDescent="0.25">
      <c r="A161">
        <v>3586</v>
      </c>
      <c r="B161" t="s">
        <v>738</v>
      </c>
      <c r="C161" t="s">
        <v>739</v>
      </c>
      <c r="D161" s="1">
        <v>43497</v>
      </c>
      <c r="E161" s="1">
        <v>43506</v>
      </c>
      <c r="F161">
        <f t="shared" ca="1" si="12"/>
        <v>0</v>
      </c>
      <c r="G161" t="str">
        <f t="shared" ca="1" si="13"/>
        <v>&lt;6 months</v>
      </c>
      <c r="H161" t="s">
        <v>24</v>
      </c>
      <c r="I161" t="s">
        <v>740</v>
      </c>
      <c r="J161" t="s">
        <v>741</v>
      </c>
      <c r="K161" t="s">
        <v>27</v>
      </c>
      <c r="L161">
        <f t="shared" si="14"/>
        <v>1</v>
      </c>
      <c r="M161">
        <f t="shared" si="15"/>
        <v>0</v>
      </c>
      <c r="N161" t="s">
        <v>41</v>
      </c>
      <c r="O161" t="s">
        <v>53</v>
      </c>
      <c r="Q161" t="str">
        <f t="shared" si="16"/>
        <v>ACTIVE</v>
      </c>
      <c r="R161" t="s">
        <v>42</v>
      </c>
      <c r="S161" t="s">
        <v>43</v>
      </c>
      <c r="T161" s="2">
        <v>25611</v>
      </c>
      <c r="U161" s="3">
        <f t="shared" ca="1" si="17"/>
        <v>55</v>
      </c>
      <c r="V161" t="s">
        <v>32</v>
      </c>
      <c r="W161" t="s">
        <v>33</v>
      </c>
      <c r="X161" t="s">
        <v>6</v>
      </c>
      <c r="Y161" t="s">
        <v>35</v>
      </c>
      <c r="Z161" t="s">
        <v>36</v>
      </c>
      <c r="AA161">
        <v>2</v>
      </c>
      <c r="AB161" s="4">
        <v>197976</v>
      </c>
    </row>
    <row r="162" spans="1:28" x14ac:dyDescent="0.25">
      <c r="A162">
        <v>3587</v>
      </c>
      <c r="B162" t="s">
        <v>669</v>
      </c>
      <c r="C162" t="s">
        <v>742</v>
      </c>
      <c r="D162" s="1">
        <v>44326</v>
      </c>
      <c r="E162" s="1">
        <v>44547</v>
      </c>
      <c r="F162">
        <f t="shared" ca="1" si="12"/>
        <v>7</v>
      </c>
      <c r="G162" t="str">
        <f t="shared" ca="1" si="13"/>
        <v>6-12 months</v>
      </c>
      <c r="H162" t="s">
        <v>24</v>
      </c>
      <c r="I162" t="s">
        <v>743</v>
      </c>
      <c r="J162" t="s">
        <v>744</v>
      </c>
      <c r="K162" t="s">
        <v>27</v>
      </c>
      <c r="L162">
        <f t="shared" si="14"/>
        <v>1</v>
      </c>
      <c r="M162">
        <f t="shared" si="15"/>
        <v>0</v>
      </c>
      <c r="N162" t="s">
        <v>53</v>
      </c>
      <c r="O162" t="s">
        <v>29</v>
      </c>
      <c r="Q162" t="str">
        <f t="shared" si="16"/>
        <v>ACTIVE</v>
      </c>
      <c r="R162" t="s">
        <v>42</v>
      </c>
      <c r="S162" t="s">
        <v>43</v>
      </c>
      <c r="T162" s="2">
        <v>36038</v>
      </c>
      <c r="U162" s="3">
        <f t="shared" ca="1" si="17"/>
        <v>27</v>
      </c>
      <c r="V162" t="s">
        <v>32</v>
      </c>
      <c r="W162" t="s">
        <v>33</v>
      </c>
      <c r="X162" t="s">
        <v>537</v>
      </c>
      <c r="Y162" t="s">
        <v>47</v>
      </c>
      <c r="Z162" t="s">
        <v>36</v>
      </c>
      <c r="AA162">
        <v>2</v>
      </c>
      <c r="AB162" s="4">
        <v>129154.8</v>
      </c>
    </row>
    <row r="163" spans="1:28" x14ac:dyDescent="0.25">
      <c r="A163">
        <v>3588</v>
      </c>
      <c r="B163" t="s">
        <v>745</v>
      </c>
      <c r="C163" t="s">
        <v>746</v>
      </c>
      <c r="D163" s="1">
        <v>43641</v>
      </c>
      <c r="E163" s="1">
        <v>43692</v>
      </c>
      <c r="F163">
        <f t="shared" ca="1" si="12"/>
        <v>1</v>
      </c>
      <c r="G163" t="str">
        <f t="shared" ca="1" si="13"/>
        <v>&lt;6 months</v>
      </c>
      <c r="H163" t="s">
        <v>24</v>
      </c>
      <c r="I163" t="s">
        <v>747</v>
      </c>
      <c r="J163" t="s">
        <v>748</v>
      </c>
      <c r="K163" t="s">
        <v>27</v>
      </c>
      <c r="L163">
        <f t="shared" si="14"/>
        <v>1</v>
      </c>
      <c r="M163">
        <f t="shared" si="15"/>
        <v>0</v>
      </c>
      <c r="N163" t="s">
        <v>53</v>
      </c>
      <c r="O163" t="s">
        <v>53</v>
      </c>
      <c r="Q163" t="str">
        <f t="shared" si="16"/>
        <v>ACTIVE</v>
      </c>
      <c r="R163" t="s">
        <v>42</v>
      </c>
      <c r="S163" t="s">
        <v>43</v>
      </c>
      <c r="T163" s="2">
        <v>36266</v>
      </c>
      <c r="U163" s="3">
        <f t="shared" ca="1" si="17"/>
        <v>26</v>
      </c>
      <c r="V163" t="s">
        <v>32</v>
      </c>
      <c r="W163" t="s">
        <v>33</v>
      </c>
      <c r="X163" t="s">
        <v>240</v>
      </c>
      <c r="Y163" t="s">
        <v>47</v>
      </c>
      <c r="Z163" t="s">
        <v>36</v>
      </c>
      <c r="AA163">
        <v>2</v>
      </c>
      <c r="AB163" s="4">
        <v>912072</v>
      </c>
    </row>
    <row r="164" spans="1:28" x14ac:dyDescent="0.25">
      <c r="A164">
        <v>3589</v>
      </c>
      <c r="B164" t="s">
        <v>749</v>
      </c>
      <c r="C164" t="s">
        <v>750</v>
      </c>
      <c r="D164" s="1">
        <v>43580</v>
      </c>
      <c r="F164">
        <f t="shared" ca="1" si="12"/>
        <v>77</v>
      </c>
      <c r="G164" t="str">
        <f t="shared" ca="1" si="13"/>
        <v>&gt;5 years</v>
      </c>
      <c r="H164" t="s">
        <v>24</v>
      </c>
      <c r="I164" t="s">
        <v>751</v>
      </c>
      <c r="J164" t="s">
        <v>752</v>
      </c>
      <c r="K164" t="s">
        <v>27</v>
      </c>
      <c r="L164">
        <f t="shared" si="14"/>
        <v>1</v>
      </c>
      <c r="M164">
        <f t="shared" si="15"/>
        <v>0</v>
      </c>
      <c r="N164" t="s">
        <v>28</v>
      </c>
      <c r="O164" t="s">
        <v>29</v>
      </c>
      <c r="Q164" t="str">
        <f t="shared" si="16"/>
        <v>ACTIVE</v>
      </c>
      <c r="R164" t="s">
        <v>42</v>
      </c>
      <c r="S164" t="s">
        <v>43</v>
      </c>
      <c r="T164" s="2">
        <v>35460</v>
      </c>
      <c r="U164" s="3">
        <f t="shared" ca="1" si="17"/>
        <v>28</v>
      </c>
      <c r="V164" t="s">
        <v>32</v>
      </c>
      <c r="W164" t="s">
        <v>33</v>
      </c>
      <c r="X164" t="s">
        <v>69</v>
      </c>
      <c r="Y164" t="s">
        <v>47</v>
      </c>
      <c r="Z164" t="s">
        <v>36</v>
      </c>
      <c r="AA164">
        <v>1</v>
      </c>
      <c r="AB164" s="4">
        <v>111489.60000000001</v>
      </c>
    </row>
    <row r="165" spans="1:28" x14ac:dyDescent="0.25">
      <c r="A165">
        <v>3590</v>
      </c>
      <c r="B165" t="s">
        <v>753</v>
      </c>
      <c r="C165" t="s">
        <v>754</v>
      </c>
      <c r="D165" s="1">
        <v>44252</v>
      </c>
      <c r="E165" s="1">
        <v>44847</v>
      </c>
      <c r="F165">
        <f t="shared" ca="1" si="12"/>
        <v>19</v>
      </c>
      <c r="G165" t="str">
        <f t="shared" ca="1" si="13"/>
        <v>1-2 years</v>
      </c>
      <c r="H165" t="s">
        <v>24</v>
      </c>
      <c r="I165" t="s">
        <v>755</v>
      </c>
      <c r="J165" t="s">
        <v>756</v>
      </c>
      <c r="K165" t="s">
        <v>158</v>
      </c>
      <c r="L165">
        <f t="shared" si="14"/>
        <v>0</v>
      </c>
      <c r="M165">
        <f t="shared" si="15"/>
        <v>1</v>
      </c>
      <c r="N165" t="s">
        <v>41</v>
      </c>
      <c r="O165" t="s">
        <v>53</v>
      </c>
      <c r="P165" t="s">
        <v>159</v>
      </c>
      <c r="Q165" t="str">
        <f t="shared" si="16"/>
        <v>VOLUNTARY</v>
      </c>
      <c r="R165" t="s">
        <v>42</v>
      </c>
      <c r="S165" t="s">
        <v>43</v>
      </c>
      <c r="T165" s="2">
        <v>37086</v>
      </c>
      <c r="U165" s="3">
        <f t="shared" ca="1" si="17"/>
        <v>24</v>
      </c>
      <c r="V165" t="s">
        <v>32</v>
      </c>
      <c r="W165" t="s">
        <v>33</v>
      </c>
      <c r="X165" t="s">
        <v>69</v>
      </c>
      <c r="Y165" t="s">
        <v>47</v>
      </c>
      <c r="Z165" t="s">
        <v>36</v>
      </c>
      <c r="AA165">
        <v>4</v>
      </c>
      <c r="AB165" s="4">
        <v>110865.60000000001</v>
      </c>
    </row>
    <row r="166" spans="1:28" x14ac:dyDescent="0.25">
      <c r="A166">
        <v>3591</v>
      </c>
      <c r="B166" t="s">
        <v>757</v>
      </c>
      <c r="C166" t="s">
        <v>758</v>
      </c>
      <c r="D166" s="1">
        <v>44523</v>
      </c>
      <c r="E166" s="1">
        <v>45075</v>
      </c>
      <c r="F166">
        <f t="shared" ca="1" si="12"/>
        <v>18</v>
      </c>
      <c r="G166" t="str">
        <f t="shared" ca="1" si="13"/>
        <v>1-2 years</v>
      </c>
      <c r="H166" t="s">
        <v>24</v>
      </c>
      <c r="I166" t="s">
        <v>759</v>
      </c>
      <c r="J166" t="s">
        <v>760</v>
      </c>
      <c r="K166" t="s">
        <v>158</v>
      </c>
      <c r="L166">
        <f t="shared" si="14"/>
        <v>0</v>
      </c>
      <c r="M166">
        <f t="shared" si="15"/>
        <v>1</v>
      </c>
      <c r="N166" t="s">
        <v>28</v>
      </c>
      <c r="O166" t="s">
        <v>41</v>
      </c>
      <c r="P166" t="s">
        <v>212</v>
      </c>
      <c r="Q166" t="str">
        <f t="shared" si="16"/>
        <v>INVOLUNTARY</v>
      </c>
      <c r="R166" t="s">
        <v>42</v>
      </c>
      <c r="S166" t="s">
        <v>43</v>
      </c>
      <c r="T166" s="2">
        <v>30794</v>
      </c>
      <c r="U166" s="3">
        <f t="shared" ca="1" si="17"/>
        <v>41</v>
      </c>
      <c r="V166" t="s">
        <v>32</v>
      </c>
      <c r="W166" t="s">
        <v>33</v>
      </c>
      <c r="X166" t="s">
        <v>148</v>
      </c>
      <c r="Y166" t="s">
        <v>35</v>
      </c>
      <c r="Z166" t="s">
        <v>194</v>
      </c>
      <c r="AA166">
        <v>5</v>
      </c>
      <c r="AB166" s="4">
        <v>173794.8</v>
      </c>
    </row>
    <row r="167" spans="1:28" x14ac:dyDescent="0.25">
      <c r="A167">
        <v>3592</v>
      </c>
      <c r="B167" t="s">
        <v>761</v>
      </c>
      <c r="C167" t="s">
        <v>762</v>
      </c>
      <c r="D167" s="1">
        <v>44474</v>
      </c>
      <c r="E167" s="1">
        <v>44730</v>
      </c>
      <c r="F167">
        <f t="shared" ca="1" si="12"/>
        <v>8</v>
      </c>
      <c r="G167" t="str">
        <f t="shared" ca="1" si="13"/>
        <v>6-12 months</v>
      </c>
      <c r="H167" t="s">
        <v>24</v>
      </c>
      <c r="I167" t="s">
        <v>763</v>
      </c>
      <c r="J167" t="s">
        <v>764</v>
      </c>
      <c r="K167" t="s">
        <v>158</v>
      </c>
      <c r="L167">
        <f t="shared" si="14"/>
        <v>0</v>
      </c>
      <c r="M167">
        <f t="shared" si="15"/>
        <v>1</v>
      </c>
      <c r="N167" t="s">
        <v>28</v>
      </c>
      <c r="O167" t="s">
        <v>53</v>
      </c>
      <c r="P167" t="s">
        <v>212</v>
      </c>
      <c r="Q167" t="str">
        <f t="shared" si="16"/>
        <v>INVOLUNTARY</v>
      </c>
      <c r="R167" t="s">
        <v>42</v>
      </c>
      <c r="S167" t="s">
        <v>43</v>
      </c>
      <c r="T167" s="2">
        <v>30328</v>
      </c>
      <c r="U167" s="3">
        <f t="shared" ca="1" si="17"/>
        <v>42</v>
      </c>
      <c r="V167" t="s">
        <v>32</v>
      </c>
      <c r="W167" t="s">
        <v>33</v>
      </c>
      <c r="X167" t="s">
        <v>81</v>
      </c>
      <c r="Y167" t="s">
        <v>47</v>
      </c>
      <c r="Z167" t="s">
        <v>36</v>
      </c>
      <c r="AA167">
        <v>3</v>
      </c>
      <c r="AB167" s="4">
        <v>589812</v>
      </c>
    </row>
    <row r="168" spans="1:28" x14ac:dyDescent="0.25">
      <c r="A168">
        <v>3593</v>
      </c>
      <c r="B168" t="s">
        <v>765</v>
      </c>
      <c r="C168" t="s">
        <v>766</v>
      </c>
      <c r="D168" s="1">
        <v>43981</v>
      </c>
      <c r="F168">
        <f t="shared" ca="1" si="12"/>
        <v>64</v>
      </c>
      <c r="G168" t="str">
        <f t="shared" ca="1" si="13"/>
        <v>&gt;5 years</v>
      </c>
      <c r="H168" t="s">
        <v>24</v>
      </c>
      <c r="I168" t="s">
        <v>767</v>
      </c>
      <c r="J168" t="s">
        <v>768</v>
      </c>
      <c r="K168" t="s">
        <v>27</v>
      </c>
      <c r="L168">
        <f t="shared" si="14"/>
        <v>1</v>
      </c>
      <c r="M168">
        <f t="shared" si="15"/>
        <v>0</v>
      </c>
      <c r="N168" t="s">
        <v>28</v>
      </c>
      <c r="O168" t="s">
        <v>53</v>
      </c>
      <c r="Q168" t="str">
        <f t="shared" si="16"/>
        <v>ACTIVE</v>
      </c>
      <c r="R168" t="s">
        <v>42</v>
      </c>
      <c r="S168" t="s">
        <v>43</v>
      </c>
      <c r="T168" s="2">
        <v>29923</v>
      </c>
      <c r="U168" s="3">
        <f t="shared" ca="1" si="17"/>
        <v>43</v>
      </c>
      <c r="V168" t="s">
        <v>32</v>
      </c>
      <c r="W168" t="s">
        <v>33</v>
      </c>
      <c r="X168" t="s">
        <v>184</v>
      </c>
      <c r="Y168" t="s">
        <v>47</v>
      </c>
      <c r="Z168" t="s">
        <v>36</v>
      </c>
      <c r="AA168">
        <v>1</v>
      </c>
      <c r="AB168" s="4">
        <v>356553.6</v>
      </c>
    </row>
    <row r="169" spans="1:28" x14ac:dyDescent="0.25">
      <c r="A169">
        <v>3594</v>
      </c>
      <c r="B169" t="s">
        <v>769</v>
      </c>
      <c r="C169" t="s">
        <v>770</v>
      </c>
      <c r="D169" s="1">
        <v>43445</v>
      </c>
      <c r="F169">
        <f t="shared" ca="1" si="12"/>
        <v>81</v>
      </c>
      <c r="G169" t="str">
        <f t="shared" ca="1" si="13"/>
        <v>&gt;5 years</v>
      </c>
      <c r="H169" t="s">
        <v>24</v>
      </c>
      <c r="I169" t="s">
        <v>771</v>
      </c>
      <c r="J169" t="s">
        <v>772</v>
      </c>
      <c r="K169" t="s">
        <v>27</v>
      </c>
      <c r="L169">
        <f t="shared" si="14"/>
        <v>1</v>
      </c>
      <c r="M169">
        <f t="shared" si="15"/>
        <v>0</v>
      </c>
      <c r="N169" t="s">
        <v>41</v>
      </c>
      <c r="O169" t="s">
        <v>41</v>
      </c>
      <c r="Q169" t="str">
        <f t="shared" si="16"/>
        <v>ACTIVE</v>
      </c>
      <c r="R169" t="s">
        <v>42</v>
      </c>
      <c r="S169" t="s">
        <v>43</v>
      </c>
      <c r="T169" s="2">
        <v>36062</v>
      </c>
      <c r="U169" s="3">
        <f t="shared" ca="1" si="17"/>
        <v>27</v>
      </c>
      <c r="V169" t="s">
        <v>32</v>
      </c>
      <c r="W169" t="s">
        <v>33</v>
      </c>
      <c r="X169" t="s">
        <v>81</v>
      </c>
      <c r="Y169" t="s">
        <v>47</v>
      </c>
      <c r="Z169" t="s">
        <v>194</v>
      </c>
      <c r="AA169">
        <v>1</v>
      </c>
      <c r="AB169" s="4">
        <v>116809.2</v>
      </c>
    </row>
    <row r="170" spans="1:28" x14ac:dyDescent="0.25">
      <c r="A170">
        <v>3595</v>
      </c>
      <c r="B170" t="s">
        <v>773</v>
      </c>
      <c r="C170" t="s">
        <v>774</v>
      </c>
      <c r="D170" s="1">
        <v>44096</v>
      </c>
      <c r="E170" s="1">
        <v>44818</v>
      </c>
      <c r="F170">
        <f t="shared" ca="1" si="12"/>
        <v>23</v>
      </c>
      <c r="G170" t="str">
        <f t="shared" ca="1" si="13"/>
        <v>1-2 years</v>
      </c>
      <c r="H170" t="s">
        <v>24</v>
      </c>
      <c r="I170" t="s">
        <v>775</v>
      </c>
      <c r="J170" t="s">
        <v>776</v>
      </c>
      <c r="K170" t="s">
        <v>27</v>
      </c>
      <c r="L170">
        <f t="shared" si="14"/>
        <v>1</v>
      </c>
      <c r="M170">
        <f t="shared" si="15"/>
        <v>0</v>
      </c>
      <c r="N170" t="s">
        <v>28</v>
      </c>
      <c r="O170" t="s">
        <v>29</v>
      </c>
      <c r="Q170" t="str">
        <f t="shared" si="16"/>
        <v>ACTIVE</v>
      </c>
      <c r="R170" t="s">
        <v>42</v>
      </c>
      <c r="S170" t="s">
        <v>43</v>
      </c>
      <c r="T170" s="2">
        <v>36640</v>
      </c>
      <c r="U170" s="3">
        <f t="shared" ca="1" si="17"/>
        <v>25</v>
      </c>
      <c r="V170" t="s">
        <v>32</v>
      </c>
      <c r="W170" t="s">
        <v>33</v>
      </c>
      <c r="X170" t="s">
        <v>81</v>
      </c>
      <c r="Y170" t="s">
        <v>47</v>
      </c>
      <c r="Z170" t="s">
        <v>36</v>
      </c>
      <c r="AA170">
        <v>1</v>
      </c>
      <c r="AB170" s="4">
        <v>227700</v>
      </c>
    </row>
    <row r="171" spans="1:28" x14ac:dyDescent="0.25">
      <c r="A171">
        <v>3596</v>
      </c>
      <c r="B171" t="s">
        <v>777</v>
      </c>
      <c r="C171" t="s">
        <v>778</v>
      </c>
      <c r="D171" s="1">
        <v>43674</v>
      </c>
      <c r="F171">
        <f t="shared" ca="1" si="12"/>
        <v>74</v>
      </c>
      <c r="G171" t="str">
        <f t="shared" ca="1" si="13"/>
        <v>&gt;5 years</v>
      </c>
      <c r="H171" t="s">
        <v>24</v>
      </c>
      <c r="I171" t="s">
        <v>779</v>
      </c>
      <c r="J171" t="s">
        <v>780</v>
      </c>
      <c r="K171" t="s">
        <v>27</v>
      </c>
      <c r="L171">
        <f t="shared" si="14"/>
        <v>1</v>
      </c>
      <c r="M171">
        <f t="shared" si="15"/>
        <v>0</v>
      </c>
      <c r="N171" t="s">
        <v>41</v>
      </c>
      <c r="O171" t="s">
        <v>53</v>
      </c>
      <c r="Q171" t="str">
        <f t="shared" si="16"/>
        <v>ACTIVE</v>
      </c>
      <c r="R171" t="s">
        <v>42</v>
      </c>
      <c r="S171" t="s">
        <v>43</v>
      </c>
      <c r="T171" s="2">
        <v>36954</v>
      </c>
      <c r="U171" s="3">
        <f t="shared" ca="1" si="17"/>
        <v>24</v>
      </c>
      <c r="V171" t="s">
        <v>32</v>
      </c>
      <c r="W171" t="s">
        <v>33</v>
      </c>
      <c r="X171" t="s">
        <v>81</v>
      </c>
      <c r="Y171" t="s">
        <v>47</v>
      </c>
      <c r="Z171" t="s">
        <v>194</v>
      </c>
      <c r="AA171">
        <v>2</v>
      </c>
      <c r="AB171" s="4">
        <v>100348.8</v>
      </c>
    </row>
    <row r="172" spans="1:28" x14ac:dyDescent="0.25">
      <c r="A172">
        <v>3597</v>
      </c>
      <c r="B172" t="s">
        <v>781</v>
      </c>
      <c r="C172" t="s">
        <v>782</v>
      </c>
      <c r="D172" s="1">
        <v>43988</v>
      </c>
      <c r="E172" s="1">
        <v>44300</v>
      </c>
      <c r="F172">
        <f t="shared" ca="1" si="12"/>
        <v>10</v>
      </c>
      <c r="G172" t="str">
        <f t="shared" ca="1" si="13"/>
        <v>6-12 months</v>
      </c>
      <c r="H172" t="s">
        <v>641</v>
      </c>
      <c r="I172" t="s">
        <v>783</v>
      </c>
      <c r="J172" t="s">
        <v>784</v>
      </c>
      <c r="K172" t="s">
        <v>158</v>
      </c>
      <c r="L172">
        <f t="shared" si="14"/>
        <v>0</v>
      </c>
      <c r="M172">
        <f t="shared" si="15"/>
        <v>1</v>
      </c>
      <c r="N172" t="s">
        <v>28</v>
      </c>
      <c r="O172" t="s">
        <v>41</v>
      </c>
      <c r="P172" t="s">
        <v>212</v>
      </c>
      <c r="Q172" t="str">
        <f t="shared" si="16"/>
        <v>INVOLUNTARY</v>
      </c>
      <c r="R172" t="s">
        <v>42</v>
      </c>
      <c r="S172" t="s">
        <v>43</v>
      </c>
      <c r="T172" s="2">
        <v>35108</v>
      </c>
      <c r="U172" s="3">
        <f t="shared" ca="1" si="17"/>
        <v>29</v>
      </c>
      <c r="V172" t="s">
        <v>32</v>
      </c>
      <c r="W172" t="s">
        <v>33</v>
      </c>
      <c r="X172" t="s">
        <v>184</v>
      </c>
      <c r="Y172" t="s">
        <v>35</v>
      </c>
      <c r="Z172" t="s">
        <v>36</v>
      </c>
      <c r="AA172">
        <v>1</v>
      </c>
      <c r="AB172" s="4">
        <v>444732</v>
      </c>
    </row>
    <row r="173" spans="1:28" x14ac:dyDescent="0.25">
      <c r="A173">
        <v>3598</v>
      </c>
      <c r="B173" t="s">
        <v>785</v>
      </c>
      <c r="C173" t="s">
        <v>786</v>
      </c>
      <c r="D173" s="1">
        <v>43371</v>
      </c>
      <c r="E173" s="1">
        <v>45143</v>
      </c>
      <c r="F173">
        <f t="shared" ca="1" si="12"/>
        <v>58</v>
      </c>
      <c r="G173" t="str">
        <f t="shared" ca="1" si="13"/>
        <v>2-5 years</v>
      </c>
      <c r="H173" t="s">
        <v>641</v>
      </c>
      <c r="I173" t="s">
        <v>787</v>
      </c>
      <c r="J173" t="s">
        <v>788</v>
      </c>
      <c r="K173" t="s">
        <v>158</v>
      </c>
      <c r="L173">
        <f t="shared" si="14"/>
        <v>0</v>
      </c>
      <c r="M173">
        <f t="shared" si="15"/>
        <v>1</v>
      </c>
      <c r="N173" t="s">
        <v>41</v>
      </c>
      <c r="O173" t="s">
        <v>53</v>
      </c>
      <c r="P173" t="s">
        <v>159</v>
      </c>
      <c r="Q173" t="str">
        <f t="shared" si="16"/>
        <v>VOLUNTARY</v>
      </c>
      <c r="R173" t="s">
        <v>42</v>
      </c>
      <c r="S173" t="s">
        <v>43</v>
      </c>
      <c r="T173" s="2">
        <v>35517</v>
      </c>
      <c r="U173" s="3">
        <f t="shared" ca="1" si="17"/>
        <v>28</v>
      </c>
      <c r="V173" t="s">
        <v>32</v>
      </c>
      <c r="W173" t="s">
        <v>33</v>
      </c>
      <c r="X173" t="s">
        <v>148</v>
      </c>
      <c r="Y173" t="s">
        <v>35</v>
      </c>
      <c r="Z173" t="s">
        <v>194</v>
      </c>
      <c r="AA173">
        <v>1</v>
      </c>
      <c r="AB173" s="4">
        <v>709140</v>
      </c>
    </row>
    <row r="174" spans="1:28" x14ac:dyDescent="0.25">
      <c r="A174">
        <v>3599</v>
      </c>
      <c r="B174" t="s">
        <v>464</v>
      </c>
      <c r="C174" t="s">
        <v>789</v>
      </c>
      <c r="D174" s="1">
        <v>43933</v>
      </c>
      <c r="F174">
        <f t="shared" ca="1" si="12"/>
        <v>65</v>
      </c>
      <c r="G174" t="str">
        <f t="shared" ca="1" si="13"/>
        <v>&gt;5 years</v>
      </c>
      <c r="H174" t="s">
        <v>641</v>
      </c>
      <c r="I174" t="s">
        <v>790</v>
      </c>
      <c r="J174" t="s">
        <v>791</v>
      </c>
      <c r="K174" t="s">
        <v>27</v>
      </c>
      <c r="L174">
        <f t="shared" si="14"/>
        <v>1</v>
      </c>
      <c r="M174">
        <f t="shared" si="15"/>
        <v>0</v>
      </c>
      <c r="N174" t="s">
        <v>41</v>
      </c>
      <c r="O174" t="s">
        <v>29</v>
      </c>
      <c r="Q174" t="str">
        <f t="shared" si="16"/>
        <v>ACTIVE</v>
      </c>
      <c r="R174" t="s">
        <v>42</v>
      </c>
      <c r="S174" t="s">
        <v>43</v>
      </c>
      <c r="T174" s="2">
        <v>32166</v>
      </c>
      <c r="U174" s="3">
        <f t="shared" ca="1" si="17"/>
        <v>37</v>
      </c>
      <c r="V174" t="s">
        <v>32</v>
      </c>
      <c r="W174" t="s">
        <v>33</v>
      </c>
      <c r="X174" t="s">
        <v>81</v>
      </c>
      <c r="Y174" t="s">
        <v>35</v>
      </c>
      <c r="Z174" t="s">
        <v>36</v>
      </c>
      <c r="AA174">
        <v>2</v>
      </c>
      <c r="AB174" s="4">
        <v>231934.8</v>
      </c>
    </row>
    <row r="175" spans="1:28" x14ac:dyDescent="0.25">
      <c r="A175">
        <v>3600</v>
      </c>
      <c r="B175" t="s">
        <v>792</v>
      </c>
      <c r="C175" t="s">
        <v>793</v>
      </c>
      <c r="D175" s="1">
        <v>44866</v>
      </c>
      <c r="F175">
        <f t="shared" ca="1" si="12"/>
        <v>35</v>
      </c>
      <c r="G175" t="str">
        <f t="shared" ca="1" si="13"/>
        <v>2-5 years</v>
      </c>
      <c r="H175" t="s">
        <v>641</v>
      </c>
      <c r="I175" t="s">
        <v>794</v>
      </c>
      <c r="J175" t="s">
        <v>795</v>
      </c>
      <c r="K175" t="s">
        <v>27</v>
      </c>
      <c r="L175">
        <f t="shared" si="14"/>
        <v>1</v>
      </c>
      <c r="M175">
        <f t="shared" si="15"/>
        <v>0</v>
      </c>
      <c r="N175" t="s">
        <v>28</v>
      </c>
      <c r="O175" t="s">
        <v>29</v>
      </c>
      <c r="Q175" t="str">
        <f t="shared" si="16"/>
        <v>ACTIVE</v>
      </c>
      <c r="R175" t="s">
        <v>42</v>
      </c>
      <c r="S175" t="s">
        <v>43</v>
      </c>
      <c r="T175" s="2">
        <v>33360</v>
      </c>
      <c r="U175" s="3">
        <f t="shared" ca="1" si="17"/>
        <v>34</v>
      </c>
      <c r="V175" t="s">
        <v>32</v>
      </c>
      <c r="W175" t="s">
        <v>33</v>
      </c>
      <c r="X175" t="s">
        <v>81</v>
      </c>
      <c r="Y175" t="s">
        <v>35</v>
      </c>
      <c r="Z175" t="s">
        <v>36</v>
      </c>
      <c r="AA175">
        <v>2</v>
      </c>
      <c r="AB175" s="4">
        <v>105913.2</v>
      </c>
    </row>
    <row r="176" spans="1:28" x14ac:dyDescent="0.25">
      <c r="A176">
        <v>3601</v>
      </c>
      <c r="B176" t="s">
        <v>796</v>
      </c>
      <c r="C176" t="s">
        <v>797</v>
      </c>
      <c r="D176" s="1">
        <v>44886</v>
      </c>
      <c r="F176">
        <f t="shared" ca="1" si="12"/>
        <v>34</v>
      </c>
      <c r="G176" t="str">
        <f t="shared" ca="1" si="13"/>
        <v>2-5 years</v>
      </c>
      <c r="H176" t="s">
        <v>641</v>
      </c>
      <c r="I176" t="s">
        <v>798</v>
      </c>
      <c r="J176" t="s">
        <v>799</v>
      </c>
      <c r="K176" t="s">
        <v>27</v>
      </c>
      <c r="L176">
        <f t="shared" si="14"/>
        <v>1</v>
      </c>
      <c r="M176">
        <f t="shared" si="15"/>
        <v>0</v>
      </c>
      <c r="N176" t="s">
        <v>41</v>
      </c>
      <c r="O176" t="s">
        <v>53</v>
      </c>
      <c r="Q176" t="str">
        <f t="shared" si="16"/>
        <v>ACTIVE</v>
      </c>
      <c r="R176" t="s">
        <v>42</v>
      </c>
      <c r="S176" t="s">
        <v>43</v>
      </c>
      <c r="T176" s="2">
        <v>33241</v>
      </c>
      <c r="U176" s="3">
        <f t="shared" ca="1" si="17"/>
        <v>34</v>
      </c>
      <c r="V176" t="s">
        <v>32</v>
      </c>
      <c r="W176" t="s">
        <v>33</v>
      </c>
      <c r="X176" t="s">
        <v>593</v>
      </c>
      <c r="Y176" t="s">
        <v>35</v>
      </c>
      <c r="Z176" t="s">
        <v>36</v>
      </c>
      <c r="AA176">
        <v>5</v>
      </c>
      <c r="AB176" s="4">
        <v>101366.39999999999</v>
      </c>
    </row>
    <row r="177" spans="1:28" x14ac:dyDescent="0.25">
      <c r="A177">
        <v>3602</v>
      </c>
      <c r="B177" t="s">
        <v>800</v>
      </c>
      <c r="C177" t="s">
        <v>801</v>
      </c>
      <c r="D177" s="1">
        <v>44297</v>
      </c>
      <c r="E177" s="1">
        <v>45070</v>
      </c>
      <c r="F177">
        <f t="shared" ca="1" si="12"/>
        <v>25</v>
      </c>
      <c r="G177" t="str">
        <f t="shared" ca="1" si="13"/>
        <v>2-5 years</v>
      </c>
      <c r="H177" t="s">
        <v>641</v>
      </c>
      <c r="I177" t="s">
        <v>802</v>
      </c>
      <c r="J177" t="s">
        <v>803</v>
      </c>
      <c r="K177" t="s">
        <v>158</v>
      </c>
      <c r="L177">
        <f t="shared" si="14"/>
        <v>0</v>
      </c>
      <c r="M177">
        <f t="shared" si="15"/>
        <v>1</v>
      </c>
      <c r="N177" t="s">
        <v>53</v>
      </c>
      <c r="O177" t="s">
        <v>41</v>
      </c>
      <c r="P177" t="s">
        <v>159</v>
      </c>
      <c r="Q177" t="str">
        <f t="shared" si="16"/>
        <v>VOLUNTARY</v>
      </c>
      <c r="R177" t="s">
        <v>42</v>
      </c>
      <c r="S177" t="s">
        <v>43</v>
      </c>
      <c r="T177" s="2">
        <v>32193</v>
      </c>
      <c r="U177" s="3">
        <f t="shared" ca="1" si="17"/>
        <v>37</v>
      </c>
      <c r="V177" t="s">
        <v>32</v>
      </c>
      <c r="W177" t="s">
        <v>33</v>
      </c>
      <c r="X177" t="s">
        <v>89</v>
      </c>
      <c r="Y177" t="s">
        <v>35</v>
      </c>
      <c r="Z177" t="s">
        <v>36</v>
      </c>
      <c r="AA177">
        <v>5</v>
      </c>
      <c r="AB177" s="4">
        <v>690072</v>
      </c>
    </row>
    <row r="178" spans="1:28" x14ac:dyDescent="0.25">
      <c r="A178">
        <v>3603</v>
      </c>
      <c r="B178" t="s">
        <v>804</v>
      </c>
      <c r="C178" t="s">
        <v>805</v>
      </c>
      <c r="D178" s="1">
        <v>43433</v>
      </c>
      <c r="E178" s="1">
        <v>43517</v>
      </c>
      <c r="F178">
        <f t="shared" ca="1" si="12"/>
        <v>2</v>
      </c>
      <c r="G178" t="str">
        <f t="shared" ca="1" si="13"/>
        <v>&lt;6 months</v>
      </c>
      <c r="H178" t="s">
        <v>641</v>
      </c>
      <c r="I178" t="s">
        <v>806</v>
      </c>
      <c r="J178" t="s">
        <v>807</v>
      </c>
      <c r="K178" t="s">
        <v>158</v>
      </c>
      <c r="L178">
        <f t="shared" si="14"/>
        <v>0</v>
      </c>
      <c r="M178">
        <f t="shared" si="15"/>
        <v>1</v>
      </c>
      <c r="N178" t="s">
        <v>53</v>
      </c>
      <c r="O178" t="s">
        <v>41</v>
      </c>
      <c r="P178" t="s">
        <v>159</v>
      </c>
      <c r="Q178" t="str">
        <f t="shared" si="16"/>
        <v>VOLUNTARY</v>
      </c>
      <c r="R178" t="s">
        <v>42</v>
      </c>
      <c r="S178" t="s">
        <v>43</v>
      </c>
      <c r="T178" s="2">
        <v>30228</v>
      </c>
      <c r="U178" s="3">
        <f t="shared" ca="1" si="17"/>
        <v>43</v>
      </c>
      <c r="V178" t="s">
        <v>32</v>
      </c>
      <c r="W178" t="s">
        <v>33</v>
      </c>
      <c r="X178" t="s">
        <v>81</v>
      </c>
      <c r="Y178" t="s">
        <v>35</v>
      </c>
      <c r="Z178" t="s">
        <v>36</v>
      </c>
      <c r="AA178">
        <v>2</v>
      </c>
      <c r="AB178" s="4">
        <v>117327.6</v>
      </c>
    </row>
    <row r="179" spans="1:28" x14ac:dyDescent="0.25">
      <c r="A179">
        <v>3604</v>
      </c>
      <c r="B179" t="s">
        <v>808</v>
      </c>
      <c r="C179" t="s">
        <v>809</v>
      </c>
      <c r="D179" s="1">
        <v>43481</v>
      </c>
      <c r="E179" s="1">
        <v>44804</v>
      </c>
      <c r="F179">
        <f t="shared" ca="1" si="12"/>
        <v>43</v>
      </c>
      <c r="G179" t="str">
        <f t="shared" ca="1" si="13"/>
        <v>2-5 years</v>
      </c>
      <c r="H179" t="s">
        <v>641</v>
      </c>
      <c r="I179" t="s">
        <v>810</v>
      </c>
      <c r="J179" t="s">
        <v>811</v>
      </c>
      <c r="K179" t="s">
        <v>27</v>
      </c>
      <c r="L179">
        <f t="shared" si="14"/>
        <v>1</v>
      </c>
      <c r="M179">
        <f t="shared" si="15"/>
        <v>0</v>
      </c>
      <c r="N179" t="s">
        <v>41</v>
      </c>
      <c r="O179" t="s">
        <v>53</v>
      </c>
      <c r="Q179" t="str">
        <f t="shared" si="16"/>
        <v>ACTIVE</v>
      </c>
      <c r="R179" t="s">
        <v>42</v>
      </c>
      <c r="S179" t="s">
        <v>43</v>
      </c>
      <c r="T179" s="2">
        <v>25655</v>
      </c>
      <c r="U179" s="3">
        <f t="shared" ca="1" si="17"/>
        <v>55</v>
      </c>
      <c r="V179" t="s">
        <v>32</v>
      </c>
      <c r="W179" t="s">
        <v>33</v>
      </c>
      <c r="X179" t="s">
        <v>184</v>
      </c>
      <c r="Y179" t="s">
        <v>35</v>
      </c>
      <c r="Z179" t="s">
        <v>194</v>
      </c>
      <c r="AA179">
        <v>4</v>
      </c>
      <c r="AB179" s="4">
        <v>135511.20000000001</v>
      </c>
    </row>
    <row r="180" spans="1:28" x14ac:dyDescent="0.25">
      <c r="A180">
        <v>3605</v>
      </c>
      <c r="B180" t="s">
        <v>812</v>
      </c>
      <c r="C180" t="s">
        <v>813</v>
      </c>
      <c r="D180" s="1">
        <v>43726</v>
      </c>
      <c r="F180">
        <f t="shared" ca="1" si="12"/>
        <v>72</v>
      </c>
      <c r="G180" t="str">
        <f t="shared" ca="1" si="13"/>
        <v>&gt;5 years</v>
      </c>
      <c r="H180" t="s">
        <v>24</v>
      </c>
      <c r="I180" t="s">
        <v>814</v>
      </c>
      <c r="J180" t="s">
        <v>815</v>
      </c>
      <c r="K180" t="s">
        <v>27</v>
      </c>
      <c r="L180">
        <f t="shared" si="14"/>
        <v>1</v>
      </c>
      <c r="M180">
        <f t="shared" si="15"/>
        <v>0</v>
      </c>
      <c r="N180" t="s">
        <v>28</v>
      </c>
      <c r="O180" t="s">
        <v>29</v>
      </c>
      <c r="Q180" t="str">
        <f t="shared" si="16"/>
        <v>ACTIVE</v>
      </c>
      <c r="R180" t="s">
        <v>42</v>
      </c>
      <c r="S180" t="s">
        <v>43</v>
      </c>
      <c r="T180" s="2">
        <v>36034</v>
      </c>
      <c r="U180" s="3">
        <f t="shared" ca="1" si="17"/>
        <v>27</v>
      </c>
      <c r="V180" t="s">
        <v>32</v>
      </c>
      <c r="W180" t="s">
        <v>33</v>
      </c>
      <c r="X180" t="s">
        <v>81</v>
      </c>
      <c r="Y180" t="s">
        <v>47</v>
      </c>
      <c r="Z180" t="s">
        <v>36</v>
      </c>
      <c r="AA180">
        <v>4</v>
      </c>
      <c r="AB180" s="4">
        <v>751464</v>
      </c>
    </row>
    <row r="181" spans="1:28" x14ac:dyDescent="0.25">
      <c r="A181">
        <v>3606</v>
      </c>
      <c r="B181" t="s">
        <v>816</v>
      </c>
      <c r="C181" t="s">
        <v>817</v>
      </c>
      <c r="D181" s="1">
        <v>43678</v>
      </c>
      <c r="E181" s="1">
        <v>44946</v>
      </c>
      <c r="F181">
        <f t="shared" ca="1" si="12"/>
        <v>41</v>
      </c>
      <c r="G181" t="str">
        <f t="shared" ca="1" si="13"/>
        <v>2-5 years</v>
      </c>
      <c r="H181" t="s">
        <v>24</v>
      </c>
      <c r="I181" t="s">
        <v>818</v>
      </c>
      <c r="J181" t="s">
        <v>819</v>
      </c>
      <c r="K181" t="s">
        <v>158</v>
      </c>
      <c r="L181">
        <f t="shared" si="14"/>
        <v>0</v>
      </c>
      <c r="M181">
        <f t="shared" si="15"/>
        <v>1</v>
      </c>
      <c r="N181" t="s">
        <v>41</v>
      </c>
      <c r="O181" t="s">
        <v>53</v>
      </c>
      <c r="P181" t="s">
        <v>159</v>
      </c>
      <c r="Q181" t="str">
        <f t="shared" si="16"/>
        <v>VOLUNTARY</v>
      </c>
      <c r="R181" t="s">
        <v>42</v>
      </c>
      <c r="S181" t="s">
        <v>43</v>
      </c>
      <c r="T181" s="2">
        <v>26802</v>
      </c>
      <c r="U181" s="3">
        <f t="shared" ca="1" si="17"/>
        <v>52</v>
      </c>
      <c r="V181" t="s">
        <v>32</v>
      </c>
      <c r="W181" t="s">
        <v>33</v>
      </c>
      <c r="X181" t="s">
        <v>89</v>
      </c>
      <c r="Y181" t="s">
        <v>47</v>
      </c>
      <c r="Z181" t="s">
        <v>36</v>
      </c>
      <c r="AA181">
        <v>3</v>
      </c>
      <c r="AB181" s="4">
        <v>790764</v>
      </c>
    </row>
    <row r="182" spans="1:28" x14ac:dyDescent="0.25">
      <c r="A182">
        <v>3607</v>
      </c>
      <c r="B182" t="s">
        <v>820</v>
      </c>
      <c r="C182" t="s">
        <v>821</v>
      </c>
      <c r="D182" s="1">
        <v>43634</v>
      </c>
      <c r="E182" s="1">
        <v>44300</v>
      </c>
      <c r="F182">
        <f t="shared" ca="1" si="12"/>
        <v>21</v>
      </c>
      <c r="G182" t="str">
        <f t="shared" ca="1" si="13"/>
        <v>1-2 years</v>
      </c>
      <c r="H182" t="s">
        <v>24</v>
      </c>
      <c r="I182" t="s">
        <v>822</v>
      </c>
      <c r="J182" t="s">
        <v>823</v>
      </c>
      <c r="K182" t="s">
        <v>27</v>
      </c>
      <c r="L182">
        <f t="shared" si="14"/>
        <v>1</v>
      </c>
      <c r="M182">
        <f t="shared" si="15"/>
        <v>0</v>
      </c>
      <c r="N182" t="s">
        <v>53</v>
      </c>
      <c r="O182" t="s">
        <v>53</v>
      </c>
      <c r="Q182" t="str">
        <f t="shared" si="16"/>
        <v>ACTIVE</v>
      </c>
      <c r="R182" t="s">
        <v>42</v>
      </c>
      <c r="S182" t="s">
        <v>43</v>
      </c>
      <c r="T182" s="2">
        <v>33323</v>
      </c>
      <c r="U182" s="3">
        <f t="shared" ca="1" si="17"/>
        <v>34</v>
      </c>
      <c r="V182" t="s">
        <v>32</v>
      </c>
      <c r="W182" t="s">
        <v>33</v>
      </c>
      <c r="X182" t="s">
        <v>138</v>
      </c>
      <c r="Y182" t="s">
        <v>47</v>
      </c>
      <c r="Z182" t="s">
        <v>36</v>
      </c>
      <c r="AA182">
        <v>5</v>
      </c>
      <c r="AB182" s="4">
        <v>710988</v>
      </c>
    </row>
    <row r="183" spans="1:28" x14ac:dyDescent="0.25">
      <c r="A183">
        <v>3608</v>
      </c>
      <c r="B183" t="s">
        <v>824</v>
      </c>
      <c r="C183" t="s">
        <v>825</v>
      </c>
      <c r="D183" s="1">
        <v>43509</v>
      </c>
      <c r="F183">
        <f t="shared" ca="1" si="12"/>
        <v>79</v>
      </c>
      <c r="G183" t="str">
        <f t="shared" ca="1" si="13"/>
        <v>&gt;5 years</v>
      </c>
      <c r="H183" t="s">
        <v>24</v>
      </c>
      <c r="I183" t="s">
        <v>826</v>
      </c>
      <c r="J183" t="s">
        <v>827</v>
      </c>
      <c r="K183" t="s">
        <v>27</v>
      </c>
      <c r="L183">
        <f t="shared" si="14"/>
        <v>1</v>
      </c>
      <c r="M183">
        <f t="shared" si="15"/>
        <v>0</v>
      </c>
      <c r="N183" t="s">
        <v>53</v>
      </c>
      <c r="O183" t="s">
        <v>41</v>
      </c>
      <c r="Q183" t="str">
        <f t="shared" si="16"/>
        <v>ACTIVE</v>
      </c>
      <c r="R183" t="s">
        <v>42</v>
      </c>
      <c r="S183" t="s">
        <v>43</v>
      </c>
      <c r="T183" s="2">
        <v>34059</v>
      </c>
      <c r="U183" s="3">
        <f t="shared" ca="1" si="17"/>
        <v>32</v>
      </c>
      <c r="V183" t="s">
        <v>32</v>
      </c>
      <c r="W183" t="s">
        <v>33</v>
      </c>
      <c r="X183" t="s">
        <v>81</v>
      </c>
      <c r="Y183" t="s">
        <v>47</v>
      </c>
      <c r="Z183" t="s">
        <v>36</v>
      </c>
      <c r="AA183">
        <v>3</v>
      </c>
      <c r="AB183" s="4">
        <v>875724</v>
      </c>
    </row>
    <row r="184" spans="1:28" x14ac:dyDescent="0.25">
      <c r="A184">
        <v>3609</v>
      </c>
      <c r="B184" t="s">
        <v>828</v>
      </c>
      <c r="C184" t="s">
        <v>306</v>
      </c>
      <c r="D184" s="1">
        <v>44349</v>
      </c>
      <c r="F184">
        <f t="shared" ca="1" si="12"/>
        <v>52</v>
      </c>
      <c r="G184" t="str">
        <f t="shared" ca="1" si="13"/>
        <v>2-5 years</v>
      </c>
      <c r="H184" t="s">
        <v>24</v>
      </c>
      <c r="I184" t="s">
        <v>829</v>
      </c>
      <c r="J184" t="s">
        <v>830</v>
      </c>
      <c r="K184" t="s">
        <v>27</v>
      </c>
      <c r="L184">
        <f t="shared" si="14"/>
        <v>1</v>
      </c>
      <c r="M184">
        <f t="shared" si="15"/>
        <v>0</v>
      </c>
      <c r="N184" t="s">
        <v>28</v>
      </c>
      <c r="O184" t="s">
        <v>53</v>
      </c>
      <c r="Q184" t="str">
        <f t="shared" si="16"/>
        <v>ACTIVE</v>
      </c>
      <c r="R184" t="s">
        <v>42</v>
      </c>
      <c r="S184" t="s">
        <v>43</v>
      </c>
      <c r="T184" s="2">
        <v>36395</v>
      </c>
      <c r="U184" s="3">
        <f t="shared" ca="1" si="17"/>
        <v>26</v>
      </c>
      <c r="V184" t="s">
        <v>32</v>
      </c>
      <c r="W184" t="s">
        <v>33</v>
      </c>
      <c r="X184" t="s">
        <v>831</v>
      </c>
      <c r="Y184" t="s">
        <v>35</v>
      </c>
      <c r="Z184" t="s">
        <v>36</v>
      </c>
      <c r="AA184">
        <v>3</v>
      </c>
      <c r="AB184" s="4">
        <v>763632</v>
      </c>
    </row>
    <row r="185" spans="1:28" x14ac:dyDescent="0.25">
      <c r="A185">
        <v>3610</v>
      </c>
      <c r="B185" t="s">
        <v>832</v>
      </c>
      <c r="C185" t="s">
        <v>833</v>
      </c>
      <c r="D185" s="1">
        <v>43384</v>
      </c>
      <c r="F185">
        <f t="shared" ca="1" si="12"/>
        <v>83</v>
      </c>
      <c r="G185" t="str">
        <f t="shared" ca="1" si="13"/>
        <v>&gt;5 years</v>
      </c>
      <c r="H185" t="s">
        <v>24</v>
      </c>
      <c r="I185" t="s">
        <v>834</v>
      </c>
      <c r="J185" t="s">
        <v>835</v>
      </c>
      <c r="K185" t="s">
        <v>27</v>
      </c>
      <c r="L185">
        <f t="shared" si="14"/>
        <v>1</v>
      </c>
      <c r="M185">
        <f t="shared" si="15"/>
        <v>0</v>
      </c>
      <c r="N185" t="s">
        <v>41</v>
      </c>
      <c r="O185" t="s">
        <v>53</v>
      </c>
      <c r="Q185" t="str">
        <f t="shared" si="16"/>
        <v>ACTIVE</v>
      </c>
      <c r="R185" t="s">
        <v>42</v>
      </c>
      <c r="S185" t="s">
        <v>43</v>
      </c>
      <c r="T185" s="2">
        <v>35387</v>
      </c>
      <c r="U185" s="3">
        <f t="shared" ca="1" si="17"/>
        <v>28</v>
      </c>
      <c r="V185" t="s">
        <v>32</v>
      </c>
      <c r="W185" t="s">
        <v>33</v>
      </c>
      <c r="X185" t="s">
        <v>69</v>
      </c>
      <c r="Y185" t="s">
        <v>35</v>
      </c>
      <c r="Z185" t="s">
        <v>36</v>
      </c>
      <c r="AA185">
        <v>3</v>
      </c>
      <c r="AB185" s="4">
        <v>794028</v>
      </c>
    </row>
    <row r="186" spans="1:28" x14ac:dyDescent="0.25">
      <c r="A186">
        <v>3611</v>
      </c>
      <c r="B186" t="s">
        <v>836</v>
      </c>
      <c r="C186" t="s">
        <v>837</v>
      </c>
      <c r="D186" s="1">
        <v>44264</v>
      </c>
      <c r="F186">
        <f t="shared" ca="1" si="12"/>
        <v>55</v>
      </c>
      <c r="G186" t="str">
        <f t="shared" ca="1" si="13"/>
        <v>2-5 years</v>
      </c>
      <c r="H186" t="s">
        <v>24</v>
      </c>
      <c r="I186" t="s">
        <v>838</v>
      </c>
      <c r="J186" t="s">
        <v>839</v>
      </c>
      <c r="K186" t="s">
        <v>27</v>
      </c>
      <c r="L186">
        <f t="shared" si="14"/>
        <v>1</v>
      </c>
      <c r="M186">
        <f t="shared" si="15"/>
        <v>0</v>
      </c>
      <c r="N186" t="s">
        <v>28</v>
      </c>
      <c r="O186" t="s">
        <v>53</v>
      </c>
      <c r="Q186" t="str">
        <f t="shared" si="16"/>
        <v>ACTIVE</v>
      </c>
      <c r="R186" t="s">
        <v>42</v>
      </c>
      <c r="S186" t="s">
        <v>43</v>
      </c>
      <c r="T186" s="2">
        <v>36647</v>
      </c>
      <c r="U186" s="3">
        <f t="shared" ca="1" si="17"/>
        <v>25</v>
      </c>
      <c r="V186" t="s">
        <v>32</v>
      </c>
      <c r="W186" t="s">
        <v>33</v>
      </c>
      <c r="X186" t="s">
        <v>81</v>
      </c>
      <c r="Y186" t="s">
        <v>35</v>
      </c>
      <c r="Z186" t="s">
        <v>36</v>
      </c>
      <c r="AA186">
        <v>2</v>
      </c>
      <c r="AB186" s="4">
        <v>625308</v>
      </c>
    </row>
    <row r="187" spans="1:28" x14ac:dyDescent="0.25">
      <c r="A187">
        <v>3612</v>
      </c>
      <c r="B187" t="s">
        <v>48</v>
      </c>
      <c r="C187" t="s">
        <v>840</v>
      </c>
      <c r="D187" s="1">
        <v>44584</v>
      </c>
      <c r="F187">
        <f t="shared" ca="1" si="12"/>
        <v>44</v>
      </c>
      <c r="G187" t="str">
        <f t="shared" ca="1" si="13"/>
        <v>2-5 years</v>
      </c>
      <c r="H187" t="s">
        <v>24</v>
      </c>
      <c r="I187" t="s">
        <v>841</v>
      </c>
      <c r="J187" t="s">
        <v>842</v>
      </c>
      <c r="K187" t="s">
        <v>27</v>
      </c>
      <c r="L187">
        <f t="shared" si="14"/>
        <v>1</v>
      </c>
      <c r="M187">
        <f t="shared" si="15"/>
        <v>0</v>
      </c>
      <c r="N187" t="s">
        <v>28</v>
      </c>
      <c r="O187" t="s">
        <v>41</v>
      </c>
      <c r="Q187" t="str">
        <f t="shared" si="16"/>
        <v>ACTIVE</v>
      </c>
      <c r="R187" t="s">
        <v>42</v>
      </c>
      <c r="S187" t="s">
        <v>43</v>
      </c>
      <c r="T187" s="2">
        <v>34942</v>
      </c>
      <c r="U187" s="3">
        <f t="shared" ca="1" si="17"/>
        <v>30</v>
      </c>
      <c r="V187" t="s">
        <v>32</v>
      </c>
      <c r="W187" t="s">
        <v>843</v>
      </c>
      <c r="X187" t="s">
        <v>81</v>
      </c>
      <c r="Y187" t="s">
        <v>47</v>
      </c>
      <c r="Z187" t="s">
        <v>652</v>
      </c>
      <c r="AA187">
        <v>4</v>
      </c>
      <c r="AB187" s="4">
        <v>913632</v>
      </c>
    </row>
    <row r="188" spans="1:28" x14ac:dyDescent="0.25">
      <c r="A188">
        <v>3613</v>
      </c>
      <c r="B188" t="s">
        <v>844</v>
      </c>
      <c r="C188" t="s">
        <v>328</v>
      </c>
      <c r="D188" s="1">
        <v>43520</v>
      </c>
      <c r="F188">
        <f t="shared" ca="1" si="12"/>
        <v>79</v>
      </c>
      <c r="G188" t="str">
        <f t="shared" ca="1" si="13"/>
        <v>&gt;5 years</v>
      </c>
      <c r="H188" t="s">
        <v>24</v>
      </c>
      <c r="I188" t="s">
        <v>845</v>
      </c>
      <c r="J188" t="s">
        <v>846</v>
      </c>
      <c r="K188" t="s">
        <v>27</v>
      </c>
      <c r="L188">
        <f t="shared" si="14"/>
        <v>1</v>
      </c>
      <c r="M188">
        <f t="shared" si="15"/>
        <v>0</v>
      </c>
      <c r="N188" t="s">
        <v>28</v>
      </c>
      <c r="O188" t="s">
        <v>41</v>
      </c>
      <c r="Q188" t="str">
        <f t="shared" si="16"/>
        <v>ACTIVE</v>
      </c>
      <c r="R188" t="s">
        <v>42</v>
      </c>
      <c r="S188" t="s">
        <v>43</v>
      </c>
      <c r="T188" s="2">
        <v>36353</v>
      </c>
      <c r="U188" s="3">
        <f t="shared" ca="1" si="17"/>
        <v>26</v>
      </c>
      <c r="V188" t="s">
        <v>32</v>
      </c>
      <c r="W188" t="s">
        <v>33</v>
      </c>
      <c r="X188" t="s">
        <v>69</v>
      </c>
      <c r="Y188" t="s">
        <v>47</v>
      </c>
      <c r="Z188" t="s">
        <v>82</v>
      </c>
      <c r="AA188">
        <v>1</v>
      </c>
      <c r="AB188" s="4">
        <v>741720</v>
      </c>
    </row>
    <row r="189" spans="1:28" x14ac:dyDescent="0.25">
      <c r="A189">
        <v>3614</v>
      </c>
      <c r="B189" t="s">
        <v>847</v>
      </c>
      <c r="C189" t="s">
        <v>848</v>
      </c>
      <c r="D189" s="1">
        <v>43838</v>
      </c>
      <c r="E189" s="1">
        <v>44379</v>
      </c>
      <c r="F189">
        <f t="shared" ca="1" si="12"/>
        <v>17</v>
      </c>
      <c r="G189" t="str">
        <f t="shared" ca="1" si="13"/>
        <v>1-2 years</v>
      </c>
      <c r="H189" t="s">
        <v>24</v>
      </c>
      <c r="I189" t="s">
        <v>849</v>
      </c>
      <c r="J189" t="s">
        <v>850</v>
      </c>
      <c r="K189" t="s">
        <v>27</v>
      </c>
      <c r="L189">
        <f t="shared" si="14"/>
        <v>1</v>
      </c>
      <c r="M189">
        <f t="shared" si="15"/>
        <v>0</v>
      </c>
      <c r="N189" t="s">
        <v>28</v>
      </c>
      <c r="O189" t="s">
        <v>29</v>
      </c>
      <c r="Q189" t="str">
        <f t="shared" si="16"/>
        <v>ACTIVE</v>
      </c>
      <c r="R189" t="s">
        <v>42</v>
      </c>
      <c r="S189" t="s">
        <v>43</v>
      </c>
      <c r="T189" s="2">
        <v>36636</v>
      </c>
      <c r="U189" s="3">
        <f t="shared" ca="1" si="17"/>
        <v>25</v>
      </c>
      <c r="V189" t="s">
        <v>32</v>
      </c>
      <c r="W189" t="s">
        <v>33</v>
      </c>
      <c r="X189" t="s">
        <v>851</v>
      </c>
      <c r="Y189" t="s">
        <v>47</v>
      </c>
      <c r="Z189" t="s">
        <v>36</v>
      </c>
      <c r="AA189">
        <v>2</v>
      </c>
      <c r="AB189" s="4">
        <v>552816</v>
      </c>
    </row>
    <row r="190" spans="1:28" x14ac:dyDescent="0.25">
      <c r="A190">
        <v>3615</v>
      </c>
      <c r="B190" t="s">
        <v>852</v>
      </c>
      <c r="C190" t="s">
        <v>554</v>
      </c>
      <c r="D190" s="1">
        <v>44329</v>
      </c>
      <c r="E190" s="1">
        <v>44826</v>
      </c>
      <c r="F190">
        <f t="shared" ca="1" si="12"/>
        <v>16</v>
      </c>
      <c r="G190" t="str">
        <f t="shared" ca="1" si="13"/>
        <v>1-2 years</v>
      </c>
      <c r="H190" t="s">
        <v>24</v>
      </c>
      <c r="I190" t="s">
        <v>853</v>
      </c>
      <c r="J190" t="s">
        <v>854</v>
      </c>
      <c r="K190" t="s">
        <v>158</v>
      </c>
      <c r="L190">
        <f t="shared" si="14"/>
        <v>0</v>
      </c>
      <c r="M190">
        <f t="shared" si="15"/>
        <v>1</v>
      </c>
      <c r="N190" t="s">
        <v>53</v>
      </c>
      <c r="O190" t="s">
        <v>41</v>
      </c>
      <c r="P190" t="s">
        <v>159</v>
      </c>
      <c r="Q190" t="str">
        <f t="shared" si="16"/>
        <v>VOLUNTARY</v>
      </c>
      <c r="R190" t="s">
        <v>42</v>
      </c>
      <c r="S190" t="s">
        <v>43</v>
      </c>
      <c r="T190" s="2">
        <v>35075</v>
      </c>
      <c r="U190" s="3">
        <f t="shared" ca="1" si="17"/>
        <v>29</v>
      </c>
      <c r="V190" t="s">
        <v>32</v>
      </c>
      <c r="W190" t="s">
        <v>33</v>
      </c>
      <c r="X190" t="s">
        <v>6</v>
      </c>
      <c r="Y190" t="s">
        <v>47</v>
      </c>
      <c r="Z190" t="s">
        <v>82</v>
      </c>
      <c r="AA190">
        <v>2</v>
      </c>
      <c r="AB190" s="4">
        <v>946332</v>
      </c>
    </row>
    <row r="191" spans="1:28" x14ac:dyDescent="0.25">
      <c r="A191">
        <v>3616</v>
      </c>
      <c r="B191" t="s">
        <v>855</v>
      </c>
      <c r="C191" t="s">
        <v>856</v>
      </c>
      <c r="D191" s="1">
        <v>44604</v>
      </c>
      <c r="F191">
        <f t="shared" ca="1" si="12"/>
        <v>43</v>
      </c>
      <c r="G191" t="str">
        <f t="shared" ca="1" si="13"/>
        <v>2-5 years</v>
      </c>
      <c r="H191" t="s">
        <v>24</v>
      </c>
      <c r="I191" t="s">
        <v>857</v>
      </c>
      <c r="J191" t="s">
        <v>858</v>
      </c>
      <c r="K191" t="s">
        <v>27</v>
      </c>
      <c r="L191">
        <f t="shared" si="14"/>
        <v>1</v>
      </c>
      <c r="M191">
        <f t="shared" si="15"/>
        <v>0</v>
      </c>
      <c r="N191" t="s">
        <v>28</v>
      </c>
      <c r="O191" t="s">
        <v>53</v>
      </c>
      <c r="Q191" t="str">
        <f t="shared" si="16"/>
        <v>ACTIVE</v>
      </c>
      <c r="R191" t="s">
        <v>42</v>
      </c>
      <c r="S191" t="s">
        <v>43</v>
      </c>
      <c r="T191" s="2">
        <v>30267</v>
      </c>
      <c r="U191" s="3">
        <f t="shared" ca="1" si="17"/>
        <v>42</v>
      </c>
      <c r="V191" t="s">
        <v>32</v>
      </c>
      <c r="W191" t="s">
        <v>843</v>
      </c>
      <c r="X191" t="s">
        <v>69</v>
      </c>
      <c r="Y191" t="s">
        <v>35</v>
      </c>
      <c r="Z191" t="s">
        <v>36</v>
      </c>
      <c r="AA191">
        <v>4</v>
      </c>
      <c r="AB191" s="4">
        <v>108541.2</v>
      </c>
    </row>
    <row r="192" spans="1:28" x14ac:dyDescent="0.25">
      <c r="A192">
        <v>3617</v>
      </c>
      <c r="B192" t="s">
        <v>859</v>
      </c>
      <c r="C192" t="s">
        <v>860</v>
      </c>
      <c r="D192" s="1">
        <v>44958</v>
      </c>
      <c r="F192">
        <f t="shared" ca="1" si="12"/>
        <v>32</v>
      </c>
      <c r="G192" t="str">
        <f t="shared" ca="1" si="13"/>
        <v>2-5 years</v>
      </c>
      <c r="H192" t="s">
        <v>24</v>
      </c>
      <c r="I192" t="s">
        <v>861</v>
      </c>
      <c r="J192" t="s">
        <v>862</v>
      </c>
      <c r="K192" t="s">
        <v>27</v>
      </c>
      <c r="L192">
        <f t="shared" si="14"/>
        <v>1</v>
      </c>
      <c r="M192">
        <f t="shared" si="15"/>
        <v>0</v>
      </c>
      <c r="N192" t="s">
        <v>53</v>
      </c>
      <c r="O192" t="s">
        <v>53</v>
      </c>
      <c r="Q192" t="str">
        <f t="shared" si="16"/>
        <v>ACTIVE</v>
      </c>
      <c r="R192" t="s">
        <v>42</v>
      </c>
      <c r="S192" t="s">
        <v>43</v>
      </c>
      <c r="T192" s="2">
        <v>34508</v>
      </c>
      <c r="U192" s="3">
        <f t="shared" ca="1" si="17"/>
        <v>31</v>
      </c>
      <c r="V192" t="s">
        <v>32</v>
      </c>
      <c r="W192" t="s">
        <v>843</v>
      </c>
      <c r="X192" t="s">
        <v>116</v>
      </c>
      <c r="Y192" t="s">
        <v>35</v>
      </c>
      <c r="Z192" t="s">
        <v>36</v>
      </c>
      <c r="AA192">
        <v>1</v>
      </c>
      <c r="AB192" s="4">
        <v>547176</v>
      </c>
    </row>
    <row r="193" spans="1:28" x14ac:dyDescent="0.25">
      <c r="A193">
        <v>3618</v>
      </c>
      <c r="B193" t="s">
        <v>863</v>
      </c>
      <c r="C193" t="s">
        <v>864</v>
      </c>
      <c r="D193" s="1">
        <v>44961</v>
      </c>
      <c r="F193">
        <f t="shared" ca="1" si="12"/>
        <v>32</v>
      </c>
      <c r="G193" t="str">
        <f t="shared" ca="1" si="13"/>
        <v>2-5 years</v>
      </c>
      <c r="H193" t="s">
        <v>24</v>
      </c>
      <c r="I193" t="s">
        <v>865</v>
      </c>
      <c r="J193" t="s">
        <v>866</v>
      </c>
      <c r="K193" t="s">
        <v>27</v>
      </c>
      <c r="L193">
        <f t="shared" si="14"/>
        <v>1</v>
      </c>
      <c r="M193">
        <f t="shared" si="15"/>
        <v>0</v>
      </c>
      <c r="N193" t="s">
        <v>41</v>
      </c>
      <c r="O193" t="s">
        <v>29</v>
      </c>
      <c r="Q193" t="str">
        <f t="shared" si="16"/>
        <v>ACTIVE</v>
      </c>
      <c r="R193" t="s">
        <v>42</v>
      </c>
      <c r="S193" t="s">
        <v>43</v>
      </c>
      <c r="T193" s="2">
        <v>35959</v>
      </c>
      <c r="U193" s="3">
        <f t="shared" ca="1" si="17"/>
        <v>27</v>
      </c>
      <c r="V193" t="s">
        <v>32</v>
      </c>
      <c r="W193" t="s">
        <v>843</v>
      </c>
      <c r="X193" t="s">
        <v>116</v>
      </c>
      <c r="Y193" t="s">
        <v>47</v>
      </c>
      <c r="Z193" t="s">
        <v>36</v>
      </c>
      <c r="AA193">
        <v>3</v>
      </c>
      <c r="AB193" s="4">
        <v>620292</v>
      </c>
    </row>
    <row r="194" spans="1:28" x14ac:dyDescent="0.25">
      <c r="A194">
        <v>3619</v>
      </c>
      <c r="B194" t="s">
        <v>867</v>
      </c>
      <c r="C194" t="s">
        <v>868</v>
      </c>
      <c r="D194" s="1">
        <v>45008</v>
      </c>
      <c r="E194" s="1">
        <v>45047</v>
      </c>
      <c r="F194">
        <f t="shared" ca="1" si="12"/>
        <v>1</v>
      </c>
      <c r="G194" t="str">
        <f t="shared" ca="1" si="13"/>
        <v>&lt;6 months</v>
      </c>
      <c r="H194" t="s">
        <v>24</v>
      </c>
      <c r="I194" t="s">
        <v>869</v>
      </c>
      <c r="J194" t="s">
        <v>870</v>
      </c>
      <c r="K194" t="s">
        <v>27</v>
      </c>
      <c r="L194">
        <f t="shared" si="14"/>
        <v>1</v>
      </c>
      <c r="M194">
        <f t="shared" si="15"/>
        <v>0</v>
      </c>
      <c r="N194" t="s">
        <v>53</v>
      </c>
      <c r="O194" t="s">
        <v>53</v>
      </c>
      <c r="Q194" t="str">
        <f t="shared" si="16"/>
        <v>ACTIVE</v>
      </c>
      <c r="R194" t="s">
        <v>42</v>
      </c>
      <c r="S194" t="s">
        <v>43</v>
      </c>
      <c r="T194" s="2">
        <v>34968</v>
      </c>
      <c r="U194" s="3">
        <f t="shared" ca="1" si="17"/>
        <v>30</v>
      </c>
      <c r="V194" t="s">
        <v>32</v>
      </c>
      <c r="W194" t="s">
        <v>33</v>
      </c>
      <c r="X194" t="s">
        <v>81</v>
      </c>
      <c r="Y194" t="s">
        <v>47</v>
      </c>
      <c r="Z194" t="s">
        <v>36</v>
      </c>
      <c r="AA194">
        <v>3</v>
      </c>
      <c r="AB194" s="4">
        <v>150909.6</v>
      </c>
    </row>
    <row r="195" spans="1:28" x14ac:dyDescent="0.25">
      <c r="A195">
        <v>3620</v>
      </c>
      <c r="B195" t="s">
        <v>871</v>
      </c>
      <c r="C195" t="s">
        <v>872</v>
      </c>
      <c r="D195" s="1">
        <v>45007</v>
      </c>
      <c r="E195" s="1">
        <v>45121</v>
      </c>
      <c r="F195">
        <f t="shared" ref="F195:F258" ca="1" si="18">DATEDIF($D195,IF($E195=$E$2,TODAY(),$E195),"m")</f>
        <v>3</v>
      </c>
      <c r="G195" t="str">
        <f t="shared" ref="G195:G258" ca="1" si="19">IF(F195&lt;6,"&lt;6 months",IF(F195&lt;12,"6-12 months",IF(F195&lt;24,"1-2 years",IF(F195&lt;60,"2-5 years","&gt;5 years"))))</f>
        <v>&lt;6 months</v>
      </c>
      <c r="H195" t="s">
        <v>24</v>
      </c>
      <c r="I195" t="s">
        <v>873</v>
      </c>
      <c r="J195" t="s">
        <v>874</v>
      </c>
      <c r="K195" t="s">
        <v>27</v>
      </c>
      <c r="L195">
        <f t="shared" ref="L195:L258" si="20">IF($K195=$K$2,1,0)</f>
        <v>1</v>
      </c>
      <c r="M195">
        <f t="shared" ref="M195:M258" si="21">IF($K195=$K$2,0,1)</f>
        <v>0</v>
      </c>
      <c r="N195" t="s">
        <v>41</v>
      </c>
      <c r="O195" t="s">
        <v>29</v>
      </c>
      <c r="Q195" t="str">
        <f t="shared" ref="Q195:Q258" si="22">IF(OR($P195=$AF$14,$P195=$AF$16,$P195=$AF$19,$P195=$AF$20,$P195=$AF$21,$P195=$AF$23),"VOLUNTARY",IF(OR($P195=$AF$17,$P195=$AF$18,$P195=$AF$22,$P195=$AF$15),"INVOLUNTARY","ACTIVE"))</f>
        <v>ACTIVE</v>
      </c>
      <c r="R195" t="s">
        <v>42</v>
      </c>
      <c r="S195" t="s">
        <v>43</v>
      </c>
      <c r="T195" s="2">
        <v>26999</v>
      </c>
      <c r="U195" s="3">
        <f t="shared" ref="U195:U258" ca="1" si="23">DATEDIF($T195,TODAY(),"y")</f>
        <v>51</v>
      </c>
      <c r="V195" t="s">
        <v>32</v>
      </c>
      <c r="W195" t="s">
        <v>33</v>
      </c>
      <c r="X195" t="s">
        <v>165</v>
      </c>
      <c r="Y195" t="s">
        <v>47</v>
      </c>
      <c r="Z195" t="s">
        <v>36</v>
      </c>
      <c r="AA195">
        <v>2</v>
      </c>
      <c r="AB195" s="4">
        <v>150132</v>
      </c>
    </row>
    <row r="196" spans="1:28" x14ac:dyDescent="0.25">
      <c r="A196">
        <v>3621</v>
      </c>
      <c r="B196" t="s">
        <v>875</v>
      </c>
      <c r="C196" t="s">
        <v>876</v>
      </c>
      <c r="D196" s="1">
        <v>43432</v>
      </c>
      <c r="F196">
        <f t="shared" ca="1" si="18"/>
        <v>82</v>
      </c>
      <c r="G196" t="str">
        <f t="shared" ca="1" si="19"/>
        <v>&gt;5 years</v>
      </c>
      <c r="H196" t="s">
        <v>24</v>
      </c>
      <c r="I196" t="s">
        <v>877</v>
      </c>
      <c r="J196" t="s">
        <v>878</v>
      </c>
      <c r="K196" t="s">
        <v>27</v>
      </c>
      <c r="L196">
        <f t="shared" si="20"/>
        <v>1</v>
      </c>
      <c r="M196">
        <f t="shared" si="21"/>
        <v>0</v>
      </c>
      <c r="N196" t="s">
        <v>28</v>
      </c>
      <c r="O196" t="s">
        <v>53</v>
      </c>
      <c r="Q196" t="str">
        <f t="shared" si="22"/>
        <v>ACTIVE</v>
      </c>
      <c r="R196" t="s">
        <v>42</v>
      </c>
      <c r="S196" t="s">
        <v>43</v>
      </c>
      <c r="T196" s="2">
        <v>36084</v>
      </c>
      <c r="U196" s="3">
        <f t="shared" ca="1" si="23"/>
        <v>26</v>
      </c>
      <c r="V196" t="s">
        <v>32</v>
      </c>
      <c r="W196" t="s">
        <v>843</v>
      </c>
      <c r="X196" t="s">
        <v>69</v>
      </c>
      <c r="Y196" t="s">
        <v>47</v>
      </c>
      <c r="Z196" t="s">
        <v>36</v>
      </c>
      <c r="AA196">
        <v>2</v>
      </c>
      <c r="AB196" s="4">
        <v>213258</v>
      </c>
    </row>
    <row r="197" spans="1:28" x14ac:dyDescent="0.25">
      <c r="A197">
        <v>3622</v>
      </c>
      <c r="B197" t="s">
        <v>879</v>
      </c>
      <c r="C197" t="s">
        <v>880</v>
      </c>
      <c r="D197" s="1">
        <v>44021</v>
      </c>
      <c r="E197" s="1">
        <v>44387</v>
      </c>
      <c r="F197">
        <f t="shared" ca="1" si="18"/>
        <v>12</v>
      </c>
      <c r="G197" t="str">
        <f t="shared" ca="1" si="19"/>
        <v>1-2 years</v>
      </c>
      <c r="H197" t="s">
        <v>641</v>
      </c>
      <c r="I197" t="s">
        <v>881</v>
      </c>
      <c r="J197" t="s">
        <v>882</v>
      </c>
      <c r="K197" t="s">
        <v>27</v>
      </c>
      <c r="L197">
        <f t="shared" si="20"/>
        <v>1</v>
      </c>
      <c r="M197">
        <f t="shared" si="21"/>
        <v>0</v>
      </c>
      <c r="N197" t="s">
        <v>41</v>
      </c>
      <c r="O197" t="s">
        <v>29</v>
      </c>
      <c r="Q197" t="str">
        <f t="shared" si="22"/>
        <v>ACTIVE</v>
      </c>
      <c r="R197" t="s">
        <v>42</v>
      </c>
      <c r="S197" t="s">
        <v>43</v>
      </c>
      <c r="T197" s="2">
        <v>35826</v>
      </c>
      <c r="U197" s="3">
        <f t="shared" ca="1" si="23"/>
        <v>27</v>
      </c>
      <c r="V197" t="s">
        <v>32</v>
      </c>
      <c r="W197" t="s">
        <v>33</v>
      </c>
      <c r="X197" t="s">
        <v>69</v>
      </c>
      <c r="Y197" t="s">
        <v>35</v>
      </c>
      <c r="Z197" t="s">
        <v>36</v>
      </c>
      <c r="AA197">
        <v>3</v>
      </c>
      <c r="AB197" s="4">
        <v>165704.4</v>
      </c>
    </row>
    <row r="198" spans="1:28" x14ac:dyDescent="0.25">
      <c r="A198">
        <v>3623</v>
      </c>
      <c r="B198" t="s">
        <v>472</v>
      </c>
      <c r="C198" t="s">
        <v>883</v>
      </c>
      <c r="D198" s="1">
        <v>43507</v>
      </c>
      <c r="F198">
        <f t="shared" ca="1" si="18"/>
        <v>79</v>
      </c>
      <c r="G198" t="str">
        <f t="shared" ca="1" si="19"/>
        <v>&gt;5 years</v>
      </c>
      <c r="H198" t="s">
        <v>641</v>
      </c>
      <c r="I198" t="s">
        <v>884</v>
      </c>
      <c r="J198" t="s">
        <v>885</v>
      </c>
      <c r="K198" t="s">
        <v>27</v>
      </c>
      <c r="L198">
        <f t="shared" si="20"/>
        <v>1</v>
      </c>
      <c r="M198">
        <f t="shared" si="21"/>
        <v>0</v>
      </c>
      <c r="N198" t="s">
        <v>41</v>
      </c>
      <c r="O198" t="s">
        <v>53</v>
      </c>
      <c r="Q198" t="str">
        <f t="shared" si="22"/>
        <v>ACTIVE</v>
      </c>
      <c r="R198" t="s">
        <v>42</v>
      </c>
      <c r="S198" t="s">
        <v>43</v>
      </c>
      <c r="T198" s="2">
        <v>29507</v>
      </c>
      <c r="U198" s="3">
        <f t="shared" ca="1" si="23"/>
        <v>44</v>
      </c>
      <c r="V198" t="s">
        <v>32</v>
      </c>
      <c r="W198" t="s">
        <v>33</v>
      </c>
      <c r="X198" t="s">
        <v>89</v>
      </c>
      <c r="Y198" t="s">
        <v>35</v>
      </c>
      <c r="Z198" t="s">
        <v>36</v>
      </c>
      <c r="AA198">
        <v>3</v>
      </c>
      <c r="AB198" s="4">
        <v>101044.8</v>
      </c>
    </row>
    <row r="199" spans="1:28" x14ac:dyDescent="0.25">
      <c r="A199">
        <v>3624</v>
      </c>
      <c r="B199" t="s">
        <v>886</v>
      </c>
      <c r="C199" t="s">
        <v>887</v>
      </c>
      <c r="D199" s="1">
        <v>43839</v>
      </c>
      <c r="F199">
        <f t="shared" ca="1" si="18"/>
        <v>69</v>
      </c>
      <c r="G199" t="str">
        <f t="shared" ca="1" si="19"/>
        <v>&gt;5 years</v>
      </c>
      <c r="H199" t="s">
        <v>641</v>
      </c>
      <c r="I199" t="s">
        <v>888</v>
      </c>
      <c r="J199" t="s">
        <v>889</v>
      </c>
      <c r="K199" t="s">
        <v>27</v>
      </c>
      <c r="L199">
        <f t="shared" si="20"/>
        <v>1</v>
      </c>
      <c r="M199">
        <f t="shared" si="21"/>
        <v>0</v>
      </c>
      <c r="N199" t="s">
        <v>41</v>
      </c>
      <c r="O199" t="s">
        <v>41</v>
      </c>
      <c r="Q199" t="str">
        <f t="shared" si="22"/>
        <v>ACTIVE</v>
      </c>
      <c r="R199" t="s">
        <v>42</v>
      </c>
      <c r="S199" t="s">
        <v>43</v>
      </c>
      <c r="T199" s="2">
        <v>36723</v>
      </c>
      <c r="U199" s="3">
        <f t="shared" ca="1" si="23"/>
        <v>25</v>
      </c>
      <c r="V199" t="s">
        <v>32</v>
      </c>
      <c r="W199" t="s">
        <v>33</v>
      </c>
      <c r="X199" t="s">
        <v>89</v>
      </c>
      <c r="Y199" t="s">
        <v>35</v>
      </c>
      <c r="Z199" t="s">
        <v>36</v>
      </c>
      <c r="AA199">
        <v>4</v>
      </c>
      <c r="AB199" s="4">
        <v>146973.6</v>
      </c>
    </row>
    <row r="200" spans="1:28" x14ac:dyDescent="0.25">
      <c r="A200">
        <v>3625</v>
      </c>
      <c r="B200" t="s">
        <v>890</v>
      </c>
      <c r="C200" t="s">
        <v>232</v>
      </c>
      <c r="D200" s="1">
        <v>44511</v>
      </c>
      <c r="E200" s="1">
        <v>44773</v>
      </c>
      <c r="F200">
        <f t="shared" ca="1" si="18"/>
        <v>8</v>
      </c>
      <c r="G200" t="str">
        <f t="shared" ca="1" si="19"/>
        <v>6-12 months</v>
      </c>
      <c r="H200" t="s">
        <v>641</v>
      </c>
      <c r="I200" t="s">
        <v>891</v>
      </c>
      <c r="J200" t="s">
        <v>892</v>
      </c>
      <c r="K200" t="s">
        <v>158</v>
      </c>
      <c r="L200">
        <f t="shared" si="20"/>
        <v>0</v>
      </c>
      <c r="M200">
        <f t="shared" si="21"/>
        <v>1</v>
      </c>
      <c r="N200" t="s">
        <v>28</v>
      </c>
      <c r="O200" t="s">
        <v>41</v>
      </c>
      <c r="P200" t="s">
        <v>212</v>
      </c>
      <c r="Q200" t="str">
        <f t="shared" si="22"/>
        <v>INVOLUNTARY</v>
      </c>
      <c r="R200" t="s">
        <v>42</v>
      </c>
      <c r="S200" t="s">
        <v>43</v>
      </c>
      <c r="T200" s="2">
        <v>36472</v>
      </c>
      <c r="U200" s="3">
        <f t="shared" ca="1" si="23"/>
        <v>25</v>
      </c>
      <c r="V200" t="s">
        <v>32</v>
      </c>
      <c r="W200" t="s">
        <v>33</v>
      </c>
      <c r="X200" t="s">
        <v>89</v>
      </c>
      <c r="Y200" t="s">
        <v>35</v>
      </c>
      <c r="Z200" t="s">
        <v>36</v>
      </c>
      <c r="AA200">
        <v>5</v>
      </c>
      <c r="AB200" s="4">
        <v>929856</v>
      </c>
    </row>
    <row r="201" spans="1:28" x14ac:dyDescent="0.25">
      <c r="A201">
        <v>3626</v>
      </c>
      <c r="B201" t="s">
        <v>893</v>
      </c>
      <c r="C201" t="s">
        <v>894</v>
      </c>
      <c r="D201" s="1">
        <v>44331</v>
      </c>
      <c r="F201">
        <f t="shared" ca="1" si="18"/>
        <v>52</v>
      </c>
      <c r="G201" t="str">
        <f t="shared" ca="1" si="19"/>
        <v>2-5 years</v>
      </c>
      <c r="H201" t="s">
        <v>641</v>
      </c>
      <c r="I201" t="s">
        <v>895</v>
      </c>
      <c r="J201" t="s">
        <v>896</v>
      </c>
      <c r="K201" t="s">
        <v>27</v>
      </c>
      <c r="L201">
        <f t="shared" si="20"/>
        <v>1</v>
      </c>
      <c r="M201">
        <f t="shared" si="21"/>
        <v>0</v>
      </c>
      <c r="N201" t="s">
        <v>53</v>
      </c>
      <c r="O201" t="s">
        <v>29</v>
      </c>
      <c r="Q201" t="str">
        <f t="shared" si="22"/>
        <v>ACTIVE</v>
      </c>
      <c r="R201" t="s">
        <v>42</v>
      </c>
      <c r="S201" t="s">
        <v>43</v>
      </c>
      <c r="T201" s="2">
        <v>33503</v>
      </c>
      <c r="U201" s="3">
        <f t="shared" ca="1" si="23"/>
        <v>34</v>
      </c>
      <c r="V201" t="s">
        <v>32</v>
      </c>
      <c r="W201" t="s">
        <v>33</v>
      </c>
      <c r="X201" t="s">
        <v>184</v>
      </c>
      <c r="Y201" t="s">
        <v>35</v>
      </c>
      <c r="Z201" t="s">
        <v>36</v>
      </c>
      <c r="AA201">
        <v>2</v>
      </c>
      <c r="AB201" s="4">
        <v>785484</v>
      </c>
    </row>
    <row r="202" spans="1:28" x14ac:dyDescent="0.25">
      <c r="A202">
        <v>3627</v>
      </c>
      <c r="B202" t="s">
        <v>897</v>
      </c>
      <c r="C202" t="s">
        <v>898</v>
      </c>
      <c r="D202" s="1">
        <v>43698</v>
      </c>
      <c r="E202" s="1">
        <v>44862</v>
      </c>
      <c r="F202">
        <f t="shared" ca="1" si="18"/>
        <v>38</v>
      </c>
      <c r="G202" t="str">
        <f t="shared" ca="1" si="19"/>
        <v>2-5 years</v>
      </c>
      <c r="H202" t="s">
        <v>641</v>
      </c>
      <c r="I202" t="s">
        <v>899</v>
      </c>
      <c r="J202" t="s">
        <v>900</v>
      </c>
      <c r="K202" t="s">
        <v>158</v>
      </c>
      <c r="L202">
        <f t="shared" si="20"/>
        <v>0</v>
      </c>
      <c r="M202">
        <f t="shared" si="21"/>
        <v>1</v>
      </c>
      <c r="N202" t="s">
        <v>28</v>
      </c>
      <c r="O202" t="s">
        <v>53</v>
      </c>
      <c r="P202" t="s">
        <v>212</v>
      </c>
      <c r="Q202" t="str">
        <f t="shared" si="22"/>
        <v>INVOLUNTARY</v>
      </c>
      <c r="R202" t="s">
        <v>42</v>
      </c>
      <c r="S202" t="s">
        <v>43</v>
      </c>
      <c r="T202" s="2">
        <v>27901</v>
      </c>
      <c r="U202" s="3">
        <f t="shared" ca="1" si="23"/>
        <v>49</v>
      </c>
      <c r="V202" t="s">
        <v>32</v>
      </c>
      <c r="W202" t="s">
        <v>33</v>
      </c>
      <c r="X202" t="s">
        <v>148</v>
      </c>
      <c r="Y202" t="s">
        <v>35</v>
      </c>
      <c r="Z202" t="s">
        <v>36</v>
      </c>
      <c r="AA202">
        <v>3</v>
      </c>
      <c r="AB202" s="4">
        <v>844944</v>
      </c>
    </row>
    <row r="203" spans="1:28" x14ac:dyDescent="0.25">
      <c r="A203">
        <v>3628</v>
      </c>
      <c r="B203" t="s">
        <v>901</v>
      </c>
      <c r="C203" t="s">
        <v>902</v>
      </c>
      <c r="D203" s="1">
        <v>44092</v>
      </c>
      <c r="F203">
        <f t="shared" ca="1" si="18"/>
        <v>60</v>
      </c>
      <c r="G203" t="str">
        <f t="shared" ca="1" si="19"/>
        <v>&gt;5 years</v>
      </c>
      <c r="H203" t="s">
        <v>641</v>
      </c>
      <c r="I203" t="s">
        <v>903</v>
      </c>
      <c r="J203" t="s">
        <v>904</v>
      </c>
      <c r="K203" t="s">
        <v>27</v>
      </c>
      <c r="L203">
        <f t="shared" si="20"/>
        <v>1</v>
      </c>
      <c r="M203">
        <f t="shared" si="21"/>
        <v>0</v>
      </c>
      <c r="N203" t="s">
        <v>28</v>
      </c>
      <c r="O203" t="s">
        <v>41</v>
      </c>
      <c r="Q203" t="str">
        <f t="shared" si="22"/>
        <v>ACTIVE</v>
      </c>
      <c r="R203" t="s">
        <v>42</v>
      </c>
      <c r="S203" t="s">
        <v>43</v>
      </c>
      <c r="T203" s="2">
        <v>29131</v>
      </c>
      <c r="U203" s="3">
        <f t="shared" ca="1" si="23"/>
        <v>46</v>
      </c>
      <c r="V203" t="s">
        <v>32</v>
      </c>
      <c r="W203" t="s">
        <v>843</v>
      </c>
      <c r="X203" t="s">
        <v>81</v>
      </c>
      <c r="Y203" t="s">
        <v>35</v>
      </c>
      <c r="Z203" t="s">
        <v>36</v>
      </c>
      <c r="AA203">
        <v>3</v>
      </c>
      <c r="AB203" s="4">
        <v>675168</v>
      </c>
    </row>
    <row r="204" spans="1:28" x14ac:dyDescent="0.25">
      <c r="A204">
        <v>3629</v>
      </c>
      <c r="B204" t="s">
        <v>905</v>
      </c>
      <c r="C204" t="s">
        <v>906</v>
      </c>
      <c r="D204" s="1">
        <v>44800</v>
      </c>
      <c r="E204" s="1">
        <v>44898</v>
      </c>
      <c r="F204">
        <f t="shared" ca="1" si="18"/>
        <v>3</v>
      </c>
      <c r="G204" t="str">
        <f t="shared" ca="1" si="19"/>
        <v>&lt;6 months</v>
      </c>
      <c r="H204" t="s">
        <v>24</v>
      </c>
      <c r="I204" t="s">
        <v>907</v>
      </c>
      <c r="J204" t="s">
        <v>908</v>
      </c>
      <c r="K204" t="s">
        <v>158</v>
      </c>
      <c r="L204">
        <f t="shared" si="20"/>
        <v>0</v>
      </c>
      <c r="M204">
        <f t="shared" si="21"/>
        <v>1</v>
      </c>
      <c r="N204" t="s">
        <v>28</v>
      </c>
      <c r="O204" t="s">
        <v>53</v>
      </c>
      <c r="P204" t="s">
        <v>212</v>
      </c>
      <c r="Q204" t="str">
        <f t="shared" si="22"/>
        <v>INVOLUNTARY</v>
      </c>
      <c r="R204" t="s">
        <v>42</v>
      </c>
      <c r="S204" t="s">
        <v>43</v>
      </c>
      <c r="T204" s="2">
        <v>35281</v>
      </c>
      <c r="U204" s="3">
        <f t="shared" ca="1" si="23"/>
        <v>29</v>
      </c>
      <c r="V204" t="s">
        <v>32</v>
      </c>
      <c r="W204" t="s">
        <v>843</v>
      </c>
      <c r="X204" t="s">
        <v>69</v>
      </c>
      <c r="Y204" t="s">
        <v>47</v>
      </c>
      <c r="Z204" t="s">
        <v>36</v>
      </c>
      <c r="AA204">
        <v>5</v>
      </c>
      <c r="AB204" s="4">
        <v>229786.8</v>
      </c>
    </row>
    <row r="205" spans="1:28" x14ac:dyDescent="0.25">
      <c r="A205">
        <v>3630</v>
      </c>
      <c r="B205" t="s">
        <v>909</v>
      </c>
      <c r="C205" t="s">
        <v>910</v>
      </c>
      <c r="D205" s="1">
        <v>43519</v>
      </c>
      <c r="F205">
        <f t="shared" ca="1" si="18"/>
        <v>79</v>
      </c>
      <c r="G205" t="str">
        <f t="shared" ca="1" si="19"/>
        <v>&gt;5 years</v>
      </c>
      <c r="H205" t="s">
        <v>24</v>
      </c>
      <c r="I205" t="s">
        <v>911</v>
      </c>
      <c r="J205" t="s">
        <v>912</v>
      </c>
      <c r="K205" t="s">
        <v>27</v>
      </c>
      <c r="L205">
        <f t="shared" si="20"/>
        <v>1</v>
      </c>
      <c r="M205">
        <f t="shared" si="21"/>
        <v>0</v>
      </c>
      <c r="N205" t="s">
        <v>28</v>
      </c>
      <c r="O205" t="s">
        <v>53</v>
      </c>
      <c r="Q205" t="str">
        <f t="shared" si="22"/>
        <v>ACTIVE</v>
      </c>
      <c r="R205" t="s">
        <v>42</v>
      </c>
      <c r="S205" t="s">
        <v>43</v>
      </c>
      <c r="T205" s="2">
        <v>26513</v>
      </c>
      <c r="U205" s="3">
        <f t="shared" ca="1" si="23"/>
        <v>53</v>
      </c>
      <c r="V205" t="s">
        <v>32</v>
      </c>
      <c r="W205" t="s">
        <v>843</v>
      </c>
      <c r="X205" t="s">
        <v>69</v>
      </c>
      <c r="Y205" t="s">
        <v>47</v>
      </c>
      <c r="Z205" t="s">
        <v>36</v>
      </c>
      <c r="AA205">
        <v>5</v>
      </c>
      <c r="AB205" s="4">
        <v>719592</v>
      </c>
    </row>
    <row r="206" spans="1:28" x14ac:dyDescent="0.25">
      <c r="A206">
        <v>3631</v>
      </c>
      <c r="B206" t="s">
        <v>913</v>
      </c>
      <c r="C206" t="s">
        <v>914</v>
      </c>
      <c r="D206" s="1">
        <v>44781</v>
      </c>
      <c r="E206" s="1">
        <v>44859</v>
      </c>
      <c r="F206">
        <f t="shared" ca="1" si="18"/>
        <v>2</v>
      </c>
      <c r="G206" t="str">
        <f t="shared" ca="1" si="19"/>
        <v>&lt;6 months</v>
      </c>
      <c r="H206" t="s">
        <v>24</v>
      </c>
      <c r="I206" t="s">
        <v>915</v>
      </c>
      <c r="J206" t="s">
        <v>916</v>
      </c>
      <c r="K206" t="s">
        <v>27</v>
      </c>
      <c r="L206">
        <f t="shared" si="20"/>
        <v>1</v>
      </c>
      <c r="M206">
        <f t="shared" si="21"/>
        <v>0</v>
      </c>
      <c r="N206" t="s">
        <v>28</v>
      </c>
      <c r="O206" t="s">
        <v>53</v>
      </c>
      <c r="Q206" t="str">
        <f t="shared" si="22"/>
        <v>ACTIVE</v>
      </c>
      <c r="R206" t="s">
        <v>42</v>
      </c>
      <c r="S206" t="s">
        <v>43</v>
      </c>
      <c r="T206" s="2">
        <v>34550</v>
      </c>
      <c r="U206" s="3">
        <f t="shared" ca="1" si="23"/>
        <v>31</v>
      </c>
      <c r="V206" t="s">
        <v>32</v>
      </c>
      <c r="W206" t="s">
        <v>843</v>
      </c>
      <c r="X206" t="s">
        <v>917</v>
      </c>
      <c r="Y206" t="s">
        <v>47</v>
      </c>
      <c r="Z206" t="s">
        <v>36</v>
      </c>
      <c r="AA206">
        <v>3</v>
      </c>
      <c r="AB206" s="4">
        <v>628860</v>
      </c>
    </row>
    <row r="207" spans="1:28" x14ac:dyDescent="0.25">
      <c r="A207">
        <v>3632</v>
      </c>
      <c r="B207" t="s">
        <v>586</v>
      </c>
      <c r="C207" t="s">
        <v>918</v>
      </c>
      <c r="D207" s="1">
        <v>44828</v>
      </c>
      <c r="E207" s="1">
        <v>44858</v>
      </c>
      <c r="F207">
        <f t="shared" ca="1" si="18"/>
        <v>1</v>
      </c>
      <c r="G207" t="str">
        <f t="shared" ca="1" si="19"/>
        <v>&lt;6 months</v>
      </c>
      <c r="H207" t="s">
        <v>24</v>
      </c>
      <c r="I207" t="s">
        <v>919</v>
      </c>
      <c r="J207" t="s">
        <v>920</v>
      </c>
      <c r="K207" t="s">
        <v>27</v>
      </c>
      <c r="L207">
        <f t="shared" si="20"/>
        <v>1</v>
      </c>
      <c r="M207">
        <f t="shared" si="21"/>
        <v>0</v>
      </c>
      <c r="N207" t="s">
        <v>28</v>
      </c>
      <c r="O207" t="s">
        <v>53</v>
      </c>
      <c r="Q207" t="str">
        <f t="shared" si="22"/>
        <v>ACTIVE</v>
      </c>
      <c r="R207" t="s">
        <v>42</v>
      </c>
      <c r="S207" t="s">
        <v>43</v>
      </c>
      <c r="T207" s="2">
        <v>44846</v>
      </c>
      <c r="U207" s="3">
        <f t="shared" ca="1" si="23"/>
        <v>2</v>
      </c>
      <c r="V207" t="s">
        <v>32</v>
      </c>
      <c r="W207" t="s">
        <v>33</v>
      </c>
      <c r="X207" t="s">
        <v>184</v>
      </c>
      <c r="Y207" t="s">
        <v>47</v>
      </c>
      <c r="Z207" t="s">
        <v>36</v>
      </c>
      <c r="AA207">
        <v>3</v>
      </c>
      <c r="AB207" s="4">
        <v>121435.2</v>
      </c>
    </row>
    <row r="208" spans="1:28" x14ac:dyDescent="0.25">
      <c r="A208">
        <v>3633</v>
      </c>
      <c r="B208" t="s">
        <v>921</v>
      </c>
      <c r="C208" t="s">
        <v>922</v>
      </c>
      <c r="D208" s="1">
        <v>44641</v>
      </c>
      <c r="F208">
        <f t="shared" ca="1" si="18"/>
        <v>42</v>
      </c>
      <c r="G208" t="str">
        <f t="shared" ca="1" si="19"/>
        <v>2-5 years</v>
      </c>
      <c r="H208" t="s">
        <v>24</v>
      </c>
      <c r="I208" t="s">
        <v>923</v>
      </c>
      <c r="J208" t="s">
        <v>924</v>
      </c>
      <c r="K208" t="s">
        <v>27</v>
      </c>
      <c r="L208">
        <f t="shared" si="20"/>
        <v>1</v>
      </c>
      <c r="M208">
        <f t="shared" si="21"/>
        <v>0</v>
      </c>
      <c r="N208" t="s">
        <v>28</v>
      </c>
      <c r="O208" t="s">
        <v>29</v>
      </c>
      <c r="Q208" t="str">
        <f t="shared" si="22"/>
        <v>ACTIVE</v>
      </c>
      <c r="R208" t="s">
        <v>42</v>
      </c>
      <c r="S208" t="s">
        <v>43</v>
      </c>
      <c r="T208" s="2">
        <v>34215</v>
      </c>
      <c r="U208" s="3">
        <f t="shared" ca="1" si="23"/>
        <v>32</v>
      </c>
      <c r="V208" t="s">
        <v>32</v>
      </c>
      <c r="W208" t="s">
        <v>843</v>
      </c>
      <c r="X208" t="s">
        <v>69</v>
      </c>
      <c r="Y208" t="s">
        <v>35</v>
      </c>
      <c r="Z208" t="s">
        <v>36</v>
      </c>
      <c r="AA208">
        <v>5</v>
      </c>
      <c r="AB208" s="4">
        <v>137262</v>
      </c>
    </row>
    <row r="209" spans="1:28" x14ac:dyDescent="0.25">
      <c r="A209">
        <v>3634</v>
      </c>
      <c r="B209" t="s">
        <v>925</v>
      </c>
      <c r="C209" t="s">
        <v>926</v>
      </c>
      <c r="D209" s="1">
        <v>45100</v>
      </c>
      <c r="E209" s="1">
        <v>45133</v>
      </c>
      <c r="F209">
        <f t="shared" ca="1" si="18"/>
        <v>1</v>
      </c>
      <c r="G209" t="str">
        <f t="shared" ca="1" si="19"/>
        <v>&lt;6 months</v>
      </c>
      <c r="H209" t="s">
        <v>24</v>
      </c>
      <c r="I209" t="s">
        <v>927</v>
      </c>
      <c r="J209" t="s">
        <v>928</v>
      </c>
      <c r="K209" t="s">
        <v>27</v>
      </c>
      <c r="L209">
        <f t="shared" si="20"/>
        <v>1</v>
      </c>
      <c r="M209">
        <f t="shared" si="21"/>
        <v>0</v>
      </c>
      <c r="N209" t="s">
        <v>41</v>
      </c>
      <c r="O209" t="s">
        <v>53</v>
      </c>
      <c r="Q209" t="str">
        <f t="shared" si="22"/>
        <v>ACTIVE</v>
      </c>
      <c r="R209" t="s">
        <v>42</v>
      </c>
      <c r="S209" t="s">
        <v>43</v>
      </c>
      <c r="T209" s="2">
        <v>32500</v>
      </c>
      <c r="U209" s="3">
        <f t="shared" ca="1" si="23"/>
        <v>36</v>
      </c>
      <c r="V209" t="s">
        <v>32</v>
      </c>
      <c r="W209" t="s">
        <v>843</v>
      </c>
      <c r="X209" t="s">
        <v>148</v>
      </c>
      <c r="Y209" t="s">
        <v>35</v>
      </c>
      <c r="Z209" t="s">
        <v>36</v>
      </c>
      <c r="AA209">
        <v>5</v>
      </c>
      <c r="AB209" s="4">
        <v>105603.6</v>
      </c>
    </row>
    <row r="210" spans="1:28" x14ac:dyDescent="0.25">
      <c r="A210">
        <v>3635</v>
      </c>
      <c r="B210" t="s">
        <v>929</v>
      </c>
      <c r="C210" t="s">
        <v>930</v>
      </c>
      <c r="D210" s="1">
        <v>44130</v>
      </c>
      <c r="F210">
        <f t="shared" ca="1" si="18"/>
        <v>59</v>
      </c>
      <c r="G210" t="str">
        <f t="shared" ca="1" si="19"/>
        <v>2-5 years</v>
      </c>
      <c r="H210" t="s">
        <v>24</v>
      </c>
      <c r="I210" t="s">
        <v>931</v>
      </c>
      <c r="J210" t="s">
        <v>932</v>
      </c>
      <c r="K210" t="s">
        <v>27</v>
      </c>
      <c r="L210">
        <f t="shared" si="20"/>
        <v>1</v>
      </c>
      <c r="M210">
        <f t="shared" si="21"/>
        <v>0</v>
      </c>
      <c r="N210" t="s">
        <v>41</v>
      </c>
      <c r="O210" t="s">
        <v>41</v>
      </c>
      <c r="Q210" t="str">
        <f t="shared" si="22"/>
        <v>ACTIVE</v>
      </c>
      <c r="R210" t="s">
        <v>42</v>
      </c>
      <c r="S210" t="s">
        <v>43</v>
      </c>
      <c r="T210" s="2">
        <v>36412</v>
      </c>
      <c r="U210" s="3">
        <f t="shared" ca="1" si="23"/>
        <v>26</v>
      </c>
      <c r="V210" t="s">
        <v>32</v>
      </c>
      <c r="W210" t="s">
        <v>843</v>
      </c>
      <c r="X210" t="s">
        <v>933</v>
      </c>
      <c r="Y210" t="s">
        <v>35</v>
      </c>
      <c r="Z210" t="s">
        <v>36</v>
      </c>
      <c r="AA210">
        <v>4</v>
      </c>
      <c r="AB210" s="4">
        <v>978420</v>
      </c>
    </row>
    <row r="211" spans="1:28" x14ac:dyDescent="0.25">
      <c r="A211">
        <v>3636</v>
      </c>
      <c r="B211" t="s">
        <v>934</v>
      </c>
      <c r="C211" t="s">
        <v>296</v>
      </c>
      <c r="D211" s="1">
        <v>43859</v>
      </c>
      <c r="F211">
        <f t="shared" ca="1" si="18"/>
        <v>68</v>
      </c>
      <c r="G211" t="str">
        <f t="shared" ca="1" si="19"/>
        <v>&gt;5 years</v>
      </c>
      <c r="H211" t="s">
        <v>24</v>
      </c>
      <c r="I211" t="s">
        <v>935</v>
      </c>
      <c r="J211" t="s">
        <v>936</v>
      </c>
      <c r="K211" t="s">
        <v>27</v>
      </c>
      <c r="L211">
        <f t="shared" si="20"/>
        <v>1</v>
      </c>
      <c r="M211">
        <f t="shared" si="21"/>
        <v>0</v>
      </c>
      <c r="N211" t="s">
        <v>28</v>
      </c>
      <c r="O211" t="s">
        <v>29</v>
      </c>
      <c r="Q211" t="str">
        <f t="shared" si="22"/>
        <v>ACTIVE</v>
      </c>
      <c r="R211" t="s">
        <v>42</v>
      </c>
      <c r="S211" t="s">
        <v>43</v>
      </c>
      <c r="T211" s="2">
        <v>33277</v>
      </c>
      <c r="U211" s="3">
        <f t="shared" ca="1" si="23"/>
        <v>34</v>
      </c>
      <c r="V211" t="s">
        <v>32</v>
      </c>
      <c r="W211" t="s">
        <v>33</v>
      </c>
      <c r="X211" t="s">
        <v>148</v>
      </c>
      <c r="Y211" t="s">
        <v>47</v>
      </c>
      <c r="Z211" t="s">
        <v>36</v>
      </c>
      <c r="AA211">
        <v>3</v>
      </c>
      <c r="AB211" s="4">
        <v>966732</v>
      </c>
    </row>
    <row r="212" spans="1:28" x14ac:dyDescent="0.25">
      <c r="A212">
        <v>3637</v>
      </c>
      <c r="B212" t="s">
        <v>757</v>
      </c>
      <c r="C212" t="s">
        <v>937</v>
      </c>
      <c r="D212" s="1">
        <v>44674</v>
      </c>
      <c r="F212">
        <f t="shared" ca="1" si="18"/>
        <v>41</v>
      </c>
      <c r="G212" t="str">
        <f t="shared" ca="1" si="19"/>
        <v>2-5 years</v>
      </c>
      <c r="H212" t="s">
        <v>24</v>
      </c>
      <c r="I212" t="s">
        <v>938</v>
      </c>
      <c r="J212" t="s">
        <v>939</v>
      </c>
      <c r="K212" t="s">
        <v>27</v>
      </c>
      <c r="L212">
        <f t="shared" si="20"/>
        <v>1</v>
      </c>
      <c r="M212">
        <f t="shared" si="21"/>
        <v>0</v>
      </c>
      <c r="N212" t="s">
        <v>53</v>
      </c>
      <c r="O212" t="s">
        <v>53</v>
      </c>
      <c r="Q212" t="str">
        <f t="shared" si="22"/>
        <v>ACTIVE</v>
      </c>
      <c r="R212" t="s">
        <v>42</v>
      </c>
      <c r="S212" t="s">
        <v>43</v>
      </c>
      <c r="T212" s="2">
        <v>32127</v>
      </c>
      <c r="U212" s="3">
        <f t="shared" ca="1" si="23"/>
        <v>37</v>
      </c>
      <c r="V212" t="s">
        <v>32</v>
      </c>
      <c r="W212" t="s">
        <v>843</v>
      </c>
      <c r="X212" t="s">
        <v>89</v>
      </c>
      <c r="Y212" t="s">
        <v>47</v>
      </c>
      <c r="Z212" t="s">
        <v>36</v>
      </c>
      <c r="AA212">
        <v>3</v>
      </c>
      <c r="AB212" s="4">
        <v>203367.6</v>
      </c>
    </row>
    <row r="213" spans="1:28" x14ac:dyDescent="0.25">
      <c r="A213">
        <v>3638</v>
      </c>
      <c r="B213" t="s">
        <v>940</v>
      </c>
      <c r="C213" t="s">
        <v>864</v>
      </c>
      <c r="D213" s="1">
        <v>45092</v>
      </c>
      <c r="F213">
        <f t="shared" ca="1" si="18"/>
        <v>27</v>
      </c>
      <c r="G213" t="str">
        <f t="shared" ca="1" si="19"/>
        <v>2-5 years</v>
      </c>
      <c r="H213" t="s">
        <v>24</v>
      </c>
      <c r="I213" t="s">
        <v>941</v>
      </c>
      <c r="J213" t="s">
        <v>942</v>
      </c>
      <c r="K213" t="s">
        <v>27</v>
      </c>
      <c r="L213">
        <f t="shared" si="20"/>
        <v>1</v>
      </c>
      <c r="M213">
        <f t="shared" si="21"/>
        <v>0</v>
      </c>
      <c r="N213" t="s">
        <v>53</v>
      </c>
      <c r="O213" t="s">
        <v>41</v>
      </c>
      <c r="Q213" t="str">
        <f t="shared" si="22"/>
        <v>ACTIVE</v>
      </c>
      <c r="R213" t="s">
        <v>42</v>
      </c>
      <c r="S213" t="s">
        <v>43</v>
      </c>
      <c r="T213" s="2">
        <v>27489</v>
      </c>
      <c r="U213" s="3">
        <f t="shared" ca="1" si="23"/>
        <v>50</v>
      </c>
      <c r="V213" t="s">
        <v>32</v>
      </c>
      <c r="W213" t="s">
        <v>33</v>
      </c>
      <c r="X213" t="s">
        <v>943</v>
      </c>
      <c r="Y213" t="s">
        <v>47</v>
      </c>
      <c r="Z213" t="s">
        <v>36</v>
      </c>
      <c r="AA213">
        <v>3</v>
      </c>
      <c r="AB213" s="4">
        <v>647676</v>
      </c>
    </row>
    <row r="214" spans="1:28" x14ac:dyDescent="0.25">
      <c r="A214">
        <v>3639</v>
      </c>
      <c r="B214" t="s">
        <v>944</v>
      </c>
      <c r="C214" t="s">
        <v>945</v>
      </c>
      <c r="D214" s="1">
        <v>43727</v>
      </c>
      <c r="E214" s="1">
        <v>43935</v>
      </c>
      <c r="F214">
        <f t="shared" ca="1" si="18"/>
        <v>6</v>
      </c>
      <c r="G214" t="str">
        <f t="shared" ca="1" si="19"/>
        <v>6-12 months</v>
      </c>
      <c r="H214" t="s">
        <v>24</v>
      </c>
      <c r="I214" t="s">
        <v>946</v>
      </c>
      <c r="J214" t="s">
        <v>947</v>
      </c>
      <c r="K214" t="s">
        <v>158</v>
      </c>
      <c r="L214">
        <f t="shared" si="20"/>
        <v>0</v>
      </c>
      <c r="M214">
        <f t="shared" si="21"/>
        <v>1</v>
      </c>
      <c r="N214" t="s">
        <v>28</v>
      </c>
      <c r="O214" t="s">
        <v>53</v>
      </c>
      <c r="P214" t="s">
        <v>212</v>
      </c>
      <c r="Q214" t="str">
        <f t="shared" si="22"/>
        <v>INVOLUNTARY</v>
      </c>
      <c r="R214" t="s">
        <v>42</v>
      </c>
      <c r="S214" t="s">
        <v>43</v>
      </c>
      <c r="T214" s="2">
        <v>27711</v>
      </c>
      <c r="U214" s="3">
        <f t="shared" ca="1" si="23"/>
        <v>49</v>
      </c>
      <c r="V214" t="s">
        <v>32</v>
      </c>
      <c r="W214" t="s">
        <v>33</v>
      </c>
      <c r="X214" t="s">
        <v>933</v>
      </c>
      <c r="Y214" t="s">
        <v>35</v>
      </c>
      <c r="Z214" t="s">
        <v>36</v>
      </c>
      <c r="AA214">
        <v>3</v>
      </c>
      <c r="AB214" s="4">
        <v>593412</v>
      </c>
    </row>
    <row r="215" spans="1:28" x14ac:dyDescent="0.25">
      <c r="A215">
        <v>3640</v>
      </c>
      <c r="B215" t="s">
        <v>948</v>
      </c>
      <c r="C215" t="s">
        <v>949</v>
      </c>
      <c r="D215" s="1">
        <v>44933</v>
      </c>
      <c r="F215">
        <f t="shared" ca="1" si="18"/>
        <v>33</v>
      </c>
      <c r="G215" t="str">
        <f t="shared" ca="1" si="19"/>
        <v>2-5 years</v>
      </c>
      <c r="H215" t="s">
        <v>24</v>
      </c>
      <c r="I215" t="s">
        <v>950</v>
      </c>
      <c r="J215" t="s">
        <v>951</v>
      </c>
      <c r="K215" t="s">
        <v>27</v>
      </c>
      <c r="L215">
        <f t="shared" si="20"/>
        <v>1</v>
      </c>
      <c r="M215">
        <f t="shared" si="21"/>
        <v>0</v>
      </c>
      <c r="N215" t="s">
        <v>28</v>
      </c>
      <c r="O215" t="s">
        <v>29</v>
      </c>
      <c r="Q215" t="str">
        <f t="shared" si="22"/>
        <v>ACTIVE</v>
      </c>
      <c r="R215" t="s">
        <v>42</v>
      </c>
      <c r="S215" t="s">
        <v>43</v>
      </c>
      <c r="T215" s="2">
        <v>37145</v>
      </c>
      <c r="U215" s="3">
        <f t="shared" ca="1" si="23"/>
        <v>24</v>
      </c>
      <c r="V215" t="s">
        <v>32</v>
      </c>
      <c r="W215" t="s">
        <v>843</v>
      </c>
      <c r="X215" t="s">
        <v>184</v>
      </c>
      <c r="Y215" t="s">
        <v>35</v>
      </c>
      <c r="Z215" t="s">
        <v>36</v>
      </c>
      <c r="AA215">
        <v>3</v>
      </c>
      <c r="AB215" s="4">
        <v>977244</v>
      </c>
    </row>
    <row r="216" spans="1:28" x14ac:dyDescent="0.25">
      <c r="A216">
        <v>3641</v>
      </c>
      <c r="B216" t="s">
        <v>952</v>
      </c>
      <c r="C216" t="s">
        <v>370</v>
      </c>
      <c r="D216" s="1">
        <v>43868</v>
      </c>
      <c r="E216" s="1">
        <v>44317</v>
      </c>
      <c r="F216">
        <f t="shared" ca="1" si="18"/>
        <v>14</v>
      </c>
      <c r="G216" t="str">
        <f t="shared" ca="1" si="19"/>
        <v>1-2 years</v>
      </c>
      <c r="H216" t="s">
        <v>24</v>
      </c>
      <c r="I216" t="s">
        <v>953</v>
      </c>
      <c r="J216" t="s">
        <v>954</v>
      </c>
      <c r="K216" t="s">
        <v>158</v>
      </c>
      <c r="L216">
        <f t="shared" si="20"/>
        <v>0</v>
      </c>
      <c r="M216">
        <f t="shared" si="21"/>
        <v>1</v>
      </c>
      <c r="N216" t="s">
        <v>28</v>
      </c>
      <c r="O216" t="s">
        <v>53</v>
      </c>
      <c r="P216" t="s">
        <v>212</v>
      </c>
      <c r="Q216" t="str">
        <f t="shared" si="22"/>
        <v>INVOLUNTARY</v>
      </c>
      <c r="R216" t="s">
        <v>42</v>
      </c>
      <c r="S216" t="s">
        <v>43</v>
      </c>
      <c r="T216" s="2">
        <v>37295</v>
      </c>
      <c r="U216" s="3">
        <f t="shared" ca="1" si="23"/>
        <v>23</v>
      </c>
      <c r="V216" t="s">
        <v>32</v>
      </c>
      <c r="W216" t="s">
        <v>33</v>
      </c>
      <c r="X216" t="s">
        <v>175</v>
      </c>
      <c r="Y216" t="s">
        <v>47</v>
      </c>
      <c r="Z216" t="s">
        <v>36</v>
      </c>
      <c r="AA216">
        <v>3</v>
      </c>
      <c r="AB216" s="4">
        <v>490904.4</v>
      </c>
    </row>
    <row r="217" spans="1:28" x14ac:dyDescent="0.25">
      <c r="A217">
        <v>3642</v>
      </c>
      <c r="B217" t="s">
        <v>867</v>
      </c>
      <c r="C217" t="s">
        <v>955</v>
      </c>
      <c r="D217" s="1">
        <v>43950</v>
      </c>
      <c r="E217" s="1">
        <v>44512</v>
      </c>
      <c r="F217">
        <f t="shared" ca="1" si="18"/>
        <v>18</v>
      </c>
      <c r="G217" t="str">
        <f t="shared" ca="1" si="19"/>
        <v>1-2 years</v>
      </c>
      <c r="H217" t="s">
        <v>24</v>
      </c>
      <c r="I217" t="s">
        <v>956</v>
      </c>
      <c r="J217" t="s">
        <v>957</v>
      </c>
      <c r="K217" t="s">
        <v>158</v>
      </c>
      <c r="L217">
        <f t="shared" si="20"/>
        <v>0</v>
      </c>
      <c r="M217">
        <f t="shared" si="21"/>
        <v>1</v>
      </c>
      <c r="N217" t="s">
        <v>28</v>
      </c>
      <c r="O217" t="s">
        <v>53</v>
      </c>
      <c r="P217" t="s">
        <v>212</v>
      </c>
      <c r="Q217" t="str">
        <f t="shared" si="22"/>
        <v>INVOLUNTARY</v>
      </c>
      <c r="R217" t="s">
        <v>42</v>
      </c>
      <c r="S217" t="s">
        <v>43</v>
      </c>
      <c r="T217" s="2">
        <v>35081</v>
      </c>
      <c r="U217" s="3">
        <f t="shared" ca="1" si="23"/>
        <v>29</v>
      </c>
      <c r="V217" t="s">
        <v>32</v>
      </c>
      <c r="W217" t="s">
        <v>33</v>
      </c>
      <c r="X217" t="s">
        <v>69</v>
      </c>
      <c r="Y217" t="s">
        <v>47</v>
      </c>
      <c r="Z217" t="s">
        <v>36</v>
      </c>
      <c r="AA217">
        <v>3</v>
      </c>
      <c r="AB217" s="4">
        <v>487428</v>
      </c>
    </row>
    <row r="218" spans="1:28" x14ac:dyDescent="0.25">
      <c r="A218">
        <v>3643</v>
      </c>
      <c r="B218" t="s">
        <v>958</v>
      </c>
      <c r="C218" t="s">
        <v>959</v>
      </c>
      <c r="D218" s="1">
        <v>43937</v>
      </c>
      <c r="F218">
        <f t="shared" ca="1" si="18"/>
        <v>65</v>
      </c>
      <c r="G218" t="str">
        <f t="shared" ca="1" si="19"/>
        <v>&gt;5 years</v>
      </c>
      <c r="H218" t="s">
        <v>24</v>
      </c>
      <c r="I218" t="s">
        <v>960</v>
      </c>
      <c r="J218" t="s">
        <v>961</v>
      </c>
      <c r="K218" t="s">
        <v>27</v>
      </c>
      <c r="L218">
        <f t="shared" si="20"/>
        <v>1</v>
      </c>
      <c r="M218">
        <f t="shared" si="21"/>
        <v>0</v>
      </c>
      <c r="N218" t="s">
        <v>53</v>
      </c>
      <c r="O218" t="s">
        <v>53</v>
      </c>
      <c r="Q218" t="str">
        <f t="shared" si="22"/>
        <v>ACTIVE</v>
      </c>
      <c r="R218" t="s">
        <v>42</v>
      </c>
      <c r="S218" t="s">
        <v>43</v>
      </c>
      <c r="T218" s="2">
        <v>30104</v>
      </c>
      <c r="U218" s="3">
        <f t="shared" ca="1" si="23"/>
        <v>43</v>
      </c>
      <c r="V218" t="s">
        <v>32</v>
      </c>
      <c r="W218" t="s">
        <v>843</v>
      </c>
      <c r="X218" t="s">
        <v>69</v>
      </c>
      <c r="Y218" t="s">
        <v>47</v>
      </c>
      <c r="Z218" t="s">
        <v>36</v>
      </c>
      <c r="AA218">
        <v>3</v>
      </c>
      <c r="AB218" s="4">
        <v>835644</v>
      </c>
    </row>
    <row r="219" spans="1:28" x14ac:dyDescent="0.25">
      <c r="A219">
        <v>3644</v>
      </c>
      <c r="B219" t="s">
        <v>962</v>
      </c>
      <c r="C219" t="s">
        <v>963</v>
      </c>
      <c r="D219" s="1">
        <v>44728</v>
      </c>
      <c r="F219">
        <f t="shared" ca="1" si="18"/>
        <v>39</v>
      </c>
      <c r="G219" t="str">
        <f t="shared" ca="1" si="19"/>
        <v>2-5 years</v>
      </c>
      <c r="H219" t="s">
        <v>24</v>
      </c>
      <c r="I219" t="s">
        <v>964</v>
      </c>
      <c r="J219" t="s">
        <v>965</v>
      </c>
      <c r="K219" t="s">
        <v>27</v>
      </c>
      <c r="L219">
        <f t="shared" si="20"/>
        <v>1</v>
      </c>
      <c r="M219">
        <f t="shared" si="21"/>
        <v>0</v>
      </c>
      <c r="N219" t="s">
        <v>41</v>
      </c>
      <c r="O219" t="s">
        <v>53</v>
      </c>
      <c r="Q219" t="str">
        <f t="shared" si="22"/>
        <v>ACTIVE</v>
      </c>
      <c r="R219" t="s">
        <v>42</v>
      </c>
      <c r="S219" t="s">
        <v>43</v>
      </c>
      <c r="T219" s="2">
        <v>30581</v>
      </c>
      <c r="U219" s="3">
        <f t="shared" ca="1" si="23"/>
        <v>42</v>
      </c>
      <c r="V219" t="s">
        <v>32</v>
      </c>
      <c r="W219" t="s">
        <v>33</v>
      </c>
      <c r="X219" t="s">
        <v>69</v>
      </c>
      <c r="Y219" t="s">
        <v>47</v>
      </c>
      <c r="Z219" t="s">
        <v>36</v>
      </c>
      <c r="AA219">
        <v>3</v>
      </c>
      <c r="AB219" s="4">
        <v>814644</v>
      </c>
    </row>
    <row r="220" spans="1:28" x14ac:dyDescent="0.25">
      <c r="A220">
        <v>3645</v>
      </c>
      <c r="B220" t="s">
        <v>966</v>
      </c>
      <c r="C220" t="s">
        <v>967</v>
      </c>
      <c r="D220" s="1">
        <v>43668</v>
      </c>
      <c r="F220">
        <f t="shared" ca="1" si="18"/>
        <v>74</v>
      </c>
      <c r="G220" t="str">
        <f t="shared" ca="1" si="19"/>
        <v>&gt;5 years</v>
      </c>
      <c r="H220" t="s">
        <v>24</v>
      </c>
      <c r="I220" t="s">
        <v>968</v>
      </c>
      <c r="J220" t="s">
        <v>969</v>
      </c>
      <c r="K220" t="s">
        <v>27</v>
      </c>
      <c r="L220">
        <f t="shared" si="20"/>
        <v>1</v>
      </c>
      <c r="M220">
        <f t="shared" si="21"/>
        <v>0</v>
      </c>
      <c r="N220" t="s">
        <v>41</v>
      </c>
      <c r="O220" t="s">
        <v>53</v>
      </c>
      <c r="Q220" t="str">
        <f t="shared" si="22"/>
        <v>ACTIVE</v>
      </c>
      <c r="R220" t="s">
        <v>42</v>
      </c>
      <c r="S220" t="s">
        <v>43</v>
      </c>
      <c r="T220" s="2">
        <v>32050</v>
      </c>
      <c r="U220" s="3">
        <f t="shared" ca="1" si="23"/>
        <v>38</v>
      </c>
      <c r="V220" t="s">
        <v>32</v>
      </c>
      <c r="W220" t="s">
        <v>843</v>
      </c>
      <c r="X220" t="s">
        <v>81</v>
      </c>
      <c r="Y220" t="s">
        <v>47</v>
      </c>
      <c r="Z220" t="s">
        <v>36</v>
      </c>
      <c r="AA220">
        <v>3</v>
      </c>
      <c r="AB220" s="4">
        <v>103897.2</v>
      </c>
    </row>
    <row r="221" spans="1:28" x14ac:dyDescent="0.25">
      <c r="A221">
        <v>3646</v>
      </c>
      <c r="B221" t="s">
        <v>781</v>
      </c>
      <c r="C221" t="s">
        <v>378</v>
      </c>
      <c r="D221" s="1">
        <v>45038</v>
      </c>
      <c r="F221">
        <f t="shared" ca="1" si="18"/>
        <v>29</v>
      </c>
      <c r="G221" t="str">
        <f t="shared" ca="1" si="19"/>
        <v>2-5 years</v>
      </c>
      <c r="H221" t="s">
        <v>641</v>
      </c>
      <c r="I221" t="s">
        <v>970</v>
      </c>
      <c r="J221" t="s">
        <v>971</v>
      </c>
      <c r="K221" t="s">
        <v>27</v>
      </c>
      <c r="L221">
        <f t="shared" si="20"/>
        <v>1</v>
      </c>
      <c r="M221">
        <f t="shared" si="21"/>
        <v>0</v>
      </c>
      <c r="N221" t="s">
        <v>41</v>
      </c>
      <c r="O221" t="s">
        <v>53</v>
      </c>
      <c r="Q221" t="str">
        <f t="shared" si="22"/>
        <v>ACTIVE</v>
      </c>
      <c r="R221" t="s">
        <v>42</v>
      </c>
      <c r="S221" t="s">
        <v>43</v>
      </c>
      <c r="T221" s="2">
        <v>29160</v>
      </c>
      <c r="U221" s="3">
        <f t="shared" ca="1" si="23"/>
        <v>45</v>
      </c>
      <c r="V221" t="s">
        <v>32</v>
      </c>
      <c r="W221" t="s">
        <v>33</v>
      </c>
      <c r="X221" t="s">
        <v>116</v>
      </c>
      <c r="Y221" t="s">
        <v>35</v>
      </c>
      <c r="Z221" t="s">
        <v>36</v>
      </c>
      <c r="AA221">
        <v>3</v>
      </c>
      <c r="AB221" s="4">
        <v>150307.20000000001</v>
      </c>
    </row>
    <row r="222" spans="1:28" x14ac:dyDescent="0.25">
      <c r="A222">
        <v>3647</v>
      </c>
      <c r="B222" t="s">
        <v>972</v>
      </c>
      <c r="C222" t="s">
        <v>973</v>
      </c>
      <c r="D222" s="1">
        <v>44193</v>
      </c>
      <c r="E222" s="1">
        <v>44226</v>
      </c>
      <c r="F222">
        <f t="shared" ca="1" si="18"/>
        <v>1</v>
      </c>
      <c r="G222" t="str">
        <f t="shared" ca="1" si="19"/>
        <v>&lt;6 months</v>
      </c>
      <c r="H222" t="s">
        <v>641</v>
      </c>
      <c r="I222" t="s">
        <v>974</v>
      </c>
      <c r="J222" t="s">
        <v>975</v>
      </c>
      <c r="K222" t="s">
        <v>158</v>
      </c>
      <c r="L222">
        <f t="shared" si="20"/>
        <v>0</v>
      </c>
      <c r="M222">
        <f t="shared" si="21"/>
        <v>1</v>
      </c>
      <c r="N222" t="s">
        <v>41</v>
      </c>
      <c r="O222" t="s">
        <v>41</v>
      </c>
      <c r="P222" t="s">
        <v>159</v>
      </c>
      <c r="Q222" t="str">
        <f t="shared" si="22"/>
        <v>VOLUNTARY</v>
      </c>
      <c r="R222" t="s">
        <v>42</v>
      </c>
      <c r="S222" t="s">
        <v>43</v>
      </c>
      <c r="T222" s="2">
        <v>36521</v>
      </c>
      <c r="U222" s="3">
        <f t="shared" ca="1" si="23"/>
        <v>25</v>
      </c>
      <c r="V222" t="s">
        <v>32</v>
      </c>
      <c r="W222" t="s">
        <v>33</v>
      </c>
      <c r="X222" t="s">
        <v>89</v>
      </c>
      <c r="Y222" t="s">
        <v>35</v>
      </c>
      <c r="Z222" t="s">
        <v>36</v>
      </c>
      <c r="AA222">
        <v>3</v>
      </c>
      <c r="AB222" s="4">
        <v>760440</v>
      </c>
    </row>
    <row r="223" spans="1:28" x14ac:dyDescent="0.25">
      <c r="A223">
        <v>3648</v>
      </c>
      <c r="B223" t="s">
        <v>925</v>
      </c>
      <c r="C223" t="s">
        <v>976</v>
      </c>
      <c r="D223" s="1">
        <v>44615</v>
      </c>
      <c r="F223">
        <f t="shared" ca="1" si="18"/>
        <v>43</v>
      </c>
      <c r="G223" t="str">
        <f t="shared" ca="1" si="19"/>
        <v>2-5 years</v>
      </c>
      <c r="H223" t="s">
        <v>641</v>
      </c>
      <c r="I223" t="s">
        <v>977</v>
      </c>
      <c r="J223" t="s">
        <v>978</v>
      </c>
      <c r="K223" t="s">
        <v>27</v>
      </c>
      <c r="L223">
        <f t="shared" si="20"/>
        <v>1</v>
      </c>
      <c r="M223">
        <f t="shared" si="21"/>
        <v>0</v>
      </c>
      <c r="N223" t="s">
        <v>28</v>
      </c>
      <c r="O223" t="s">
        <v>53</v>
      </c>
      <c r="Q223" t="str">
        <f t="shared" si="22"/>
        <v>ACTIVE</v>
      </c>
      <c r="R223" t="s">
        <v>42</v>
      </c>
      <c r="S223" t="s">
        <v>43</v>
      </c>
      <c r="T223" s="2">
        <v>36212</v>
      </c>
      <c r="U223" s="3">
        <f t="shared" ca="1" si="23"/>
        <v>26</v>
      </c>
      <c r="V223" t="s">
        <v>32</v>
      </c>
      <c r="W223" t="s">
        <v>33</v>
      </c>
      <c r="X223" t="s">
        <v>128</v>
      </c>
      <c r="Y223" t="s">
        <v>35</v>
      </c>
      <c r="Z223" t="s">
        <v>82</v>
      </c>
      <c r="AA223">
        <v>4</v>
      </c>
      <c r="AB223" s="4">
        <v>783960</v>
      </c>
    </row>
    <row r="224" spans="1:28" x14ac:dyDescent="0.25">
      <c r="A224">
        <v>3649</v>
      </c>
      <c r="B224" t="s">
        <v>979</v>
      </c>
      <c r="C224" t="s">
        <v>980</v>
      </c>
      <c r="D224" s="1">
        <v>44786</v>
      </c>
      <c r="F224">
        <f t="shared" ca="1" si="18"/>
        <v>37</v>
      </c>
      <c r="G224" t="str">
        <f t="shared" ca="1" si="19"/>
        <v>2-5 years</v>
      </c>
      <c r="H224" t="s">
        <v>641</v>
      </c>
      <c r="I224" t="s">
        <v>981</v>
      </c>
      <c r="J224" t="s">
        <v>982</v>
      </c>
      <c r="K224" t="s">
        <v>27</v>
      </c>
      <c r="L224">
        <f t="shared" si="20"/>
        <v>1</v>
      </c>
      <c r="M224">
        <f t="shared" si="21"/>
        <v>0</v>
      </c>
      <c r="N224" t="s">
        <v>28</v>
      </c>
      <c r="O224" t="s">
        <v>41</v>
      </c>
      <c r="Q224" t="str">
        <f t="shared" si="22"/>
        <v>ACTIVE</v>
      </c>
      <c r="R224" t="s">
        <v>42</v>
      </c>
      <c r="S224" t="s">
        <v>43</v>
      </c>
      <c r="T224" s="2">
        <v>36259</v>
      </c>
      <c r="U224" s="3">
        <f t="shared" ca="1" si="23"/>
        <v>26</v>
      </c>
      <c r="V224" t="s">
        <v>32</v>
      </c>
      <c r="W224" t="s">
        <v>33</v>
      </c>
      <c r="X224" t="s">
        <v>81</v>
      </c>
      <c r="Y224" t="s">
        <v>35</v>
      </c>
      <c r="Z224" t="s">
        <v>82</v>
      </c>
      <c r="AA224">
        <v>4</v>
      </c>
      <c r="AB224" s="4">
        <v>753444</v>
      </c>
    </row>
    <row r="225" spans="1:28" x14ac:dyDescent="0.25">
      <c r="A225">
        <v>3650</v>
      </c>
      <c r="B225" t="s">
        <v>844</v>
      </c>
      <c r="C225" t="s">
        <v>983</v>
      </c>
      <c r="D225" s="1">
        <v>43741</v>
      </c>
      <c r="E225" s="1">
        <v>44620</v>
      </c>
      <c r="F225">
        <f t="shared" ca="1" si="18"/>
        <v>28</v>
      </c>
      <c r="G225" t="str">
        <f t="shared" ca="1" si="19"/>
        <v>2-5 years</v>
      </c>
      <c r="H225" t="s">
        <v>641</v>
      </c>
      <c r="I225" t="s">
        <v>984</v>
      </c>
      <c r="J225" t="s">
        <v>985</v>
      </c>
      <c r="K225" t="s">
        <v>158</v>
      </c>
      <c r="L225">
        <f t="shared" si="20"/>
        <v>0</v>
      </c>
      <c r="M225">
        <f t="shared" si="21"/>
        <v>1</v>
      </c>
      <c r="N225" t="s">
        <v>53</v>
      </c>
      <c r="O225" t="s">
        <v>41</v>
      </c>
      <c r="P225" t="s">
        <v>159</v>
      </c>
      <c r="Q225" t="str">
        <f t="shared" si="22"/>
        <v>VOLUNTARY</v>
      </c>
      <c r="R225" t="s">
        <v>42</v>
      </c>
      <c r="S225" t="s">
        <v>43</v>
      </c>
      <c r="T225" s="2">
        <v>36405</v>
      </c>
      <c r="U225" s="3">
        <f t="shared" ca="1" si="23"/>
        <v>26</v>
      </c>
      <c r="V225" t="s">
        <v>32</v>
      </c>
      <c r="W225" t="s">
        <v>33</v>
      </c>
      <c r="X225" t="s">
        <v>69</v>
      </c>
      <c r="Y225" t="s">
        <v>35</v>
      </c>
      <c r="Z225" t="s">
        <v>36</v>
      </c>
      <c r="AA225">
        <v>3</v>
      </c>
      <c r="AB225" s="4">
        <v>810444</v>
      </c>
    </row>
    <row r="226" spans="1:28" x14ac:dyDescent="0.25">
      <c r="A226">
        <v>3651</v>
      </c>
      <c r="B226" t="s">
        <v>124</v>
      </c>
      <c r="C226" t="s">
        <v>986</v>
      </c>
      <c r="D226" s="1">
        <v>43752</v>
      </c>
      <c r="F226">
        <f t="shared" ca="1" si="18"/>
        <v>71</v>
      </c>
      <c r="G226" t="str">
        <f t="shared" ca="1" si="19"/>
        <v>&gt;5 years</v>
      </c>
      <c r="H226" t="s">
        <v>641</v>
      </c>
      <c r="I226" t="s">
        <v>987</v>
      </c>
      <c r="J226" t="s">
        <v>988</v>
      </c>
      <c r="K226" t="s">
        <v>27</v>
      </c>
      <c r="L226">
        <f t="shared" si="20"/>
        <v>1</v>
      </c>
      <c r="M226">
        <f t="shared" si="21"/>
        <v>0</v>
      </c>
      <c r="N226" t="s">
        <v>53</v>
      </c>
      <c r="O226" t="s">
        <v>53</v>
      </c>
      <c r="Q226" t="str">
        <f t="shared" si="22"/>
        <v>ACTIVE</v>
      </c>
      <c r="R226" t="s">
        <v>42</v>
      </c>
      <c r="S226" t="s">
        <v>43</v>
      </c>
      <c r="T226" s="2">
        <v>36627</v>
      </c>
      <c r="U226" s="3">
        <f t="shared" ca="1" si="23"/>
        <v>25</v>
      </c>
      <c r="V226" t="s">
        <v>32</v>
      </c>
      <c r="W226" t="s">
        <v>33</v>
      </c>
      <c r="X226" t="s">
        <v>128</v>
      </c>
      <c r="Y226" t="s">
        <v>35</v>
      </c>
      <c r="Z226" t="s">
        <v>36</v>
      </c>
      <c r="AA226">
        <v>3</v>
      </c>
      <c r="AB226" s="4">
        <v>109543.2</v>
      </c>
    </row>
    <row r="227" spans="1:28" x14ac:dyDescent="0.25">
      <c r="A227">
        <v>3652</v>
      </c>
      <c r="B227" t="s">
        <v>809</v>
      </c>
      <c r="C227" t="s">
        <v>989</v>
      </c>
      <c r="D227" s="1">
        <v>43707</v>
      </c>
      <c r="E227" s="1">
        <v>44800</v>
      </c>
      <c r="F227">
        <f t="shared" ca="1" si="18"/>
        <v>35</v>
      </c>
      <c r="G227" t="str">
        <f t="shared" ca="1" si="19"/>
        <v>2-5 years</v>
      </c>
      <c r="H227" t="s">
        <v>24</v>
      </c>
      <c r="I227" t="s">
        <v>990</v>
      </c>
      <c r="J227" t="s">
        <v>991</v>
      </c>
      <c r="K227" t="s">
        <v>158</v>
      </c>
      <c r="L227">
        <f t="shared" si="20"/>
        <v>0</v>
      </c>
      <c r="M227">
        <f t="shared" si="21"/>
        <v>1</v>
      </c>
      <c r="N227" t="s">
        <v>41</v>
      </c>
      <c r="O227" t="s">
        <v>41</v>
      </c>
      <c r="P227" t="s">
        <v>159</v>
      </c>
      <c r="Q227" t="str">
        <f t="shared" si="22"/>
        <v>VOLUNTARY</v>
      </c>
      <c r="R227" t="s">
        <v>42</v>
      </c>
      <c r="S227" t="s">
        <v>43</v>
      </c>
      <c r="T227" s="2">
        <v>30148</v>
      </c>
      <c r="U227" s="3">
        <f t="shared" ca="1" si="23"/>
        <v>43</v>
      </c>
      <c r="V227" t="s">
        <v>32</v>
      </c>
      <c r="W227" t="s">
        <v>33</v>
      </c>
      <c r="X227" t="s">
        <v>148</v>
      </c>
      <c r="Y227" t="s">
        <v>47</v>
      </c>
      <c r="Z227" t="s">
        <v>36</v>
      </c>
      <c r="AA227">
        <v>3</v>
      </c>
      <c r="AB227" s="4">
        <v>113152.8</v>
      </c>
    </row>
    <row r="228" spans="1:28" x14ac:dyDescent="0.25">
      <c r="A228">
        <v>3653</v>
      </c>
      <c r="B228" t="s">
        <v>847</v>
      </c>
      <c r="C228" t="s">
        <v>992</v>
      </c>
      <c r="D228" s="1">
        <v>44231</v>
      </c>
      <c r="E228" s="1">
        <v>45137</v>
      </c>
      <c r="F228">
        <f t="shared" ca="1" si="18"/>
        <v>29</v>
      </c>
      <c r="G228" t="str">
        <f t="shared" ca="1" si="19"/>
        <v>2-5 years</v>
      </c>
      <c r="H228" t="s">
        <v>24</v>
      </c>
      <c r="I228" t="s">
        <v>993</v>
      </c>
      <c r="J228" t="s">
        <v>994</v>
      </c>
      <c r="K228" t="s">
        <v>158</v>
      </c>
      <c r="L228">
        <f t="shared" si="20"/>
        <v>0</v>
      </c>
      <c r="M228">
        <f t="shared" si="21"/>
        <v>1</v>
      </c>
      <c r="N228" t="s">
        <v>28</v>
      </c>
      <c r="O228" t="s">
        <v>41</v>
      </c>
      <c r="P228" t="s">
        <v>212</v>
      </c>
      <c r="Q228" t="str">
        <f t="shared" si="22"/>
        <v>INVOLUNTARY</v>
      </c>
      <c r="R228" t="s">
        <v>42</v>
      </c>
      <c r="S228" t="s">
        <v>43</v>
      </c>
      <c r="T228" s="2">
        <v>34803</v>
      </c>
      <c r="U228" s="3">
        <f t="shared" ca="1" si="23"/>
        <v>30</v>
      </c>
      <c r="V228" t="s">
        <v>32</v>
      </c>
      <c r="W228" t="s">
        <v>33</v>
      </c>
      <c r="X228" t="s">
        <v>184</v>
      </c>
      <c r="Y228" t="s">
        <v>47</v>
      </c>
      <c r="Z228" t="s">
        <v>82</v>
      </c>
      <c r="AA228">
        <v>3</v>
      </c>
      <c r="AB228" s="4">
        <v>158923.20000000001</v>
      </c>
    </row>
    <row r="229" spans="1:28" x14ac:dyDescent="0.25">
      <c r="A229">
        <v>3654</v>
      </c>
      <c r="B229" t="s">
        <v>995</v>
      </c>
      <c r="C229" t="s">
        <v>996</v>
      </c>
      <c r="D229" s="1">
        <v>44888</v>
      </c>
      <c r="F229">
        <f t="shared" ca="1" si="18"/>
        <v>34</v>
      </c>
      <c r="G229" t="str">
        <f t="shared" ca="1" si="19"/>
        <v>2-5 years</v>
      </c>
      <c r="H229" t="s">
        <v>24</v>
      </c>
      <c r="I229" t="s">
        <v>997</v>
      </c>
      <c r="J229" t="s">
        <v>998</v>
      </c>
      <c r="K229" t="s">
        <v>27</v>
      </c>
      <c r="L229">
        <f t="shared" si="20"/>
        <v>1</v>
      </c>
      <c r="M229">
        <f t="shared" si="21"/>
        <v>0</v>
      </c>
      <c r="N229" t="s">
        <v>41</v>
      </c>
      <c r="O229" t="s">
        <v>41</v>
      </c>
      <c r="Q229" t="str">
        <f t="shared" si="22"/>
        <v>ACTIVE</v>
      </c>
      <c r="R229" t="s">
        <v>42</v>
      </c>
      <c r="S229" t="s">
        <v>43</v>
      </c>
      <c r="T229" s="2">
        <v>27395</v>
      </c>
      <c r="U229" s="3">
        <f t="shared" ca="1" si="23"/>
        <v>50</v>
      </c>
      <c r="V229" t="s">
        <v>32</v>
      </c>
      <c r="W229" t="s">
        <v>33</v>
      </c>
      <c r="X229" t="s">
        <v>128</v>
      </c>
      <c r="Y229" t="s">
        <v>47</v>
      </c>
      <c r="Z229" t="s">
        <v>82</v>
      </c>
      <c r="AA229">
        <v>4</v>
      </c>
      <c r="AB229" s="4">
        <v>657348</v>
      </c>
    </row>
    <row r="230" spans="1:28" x14ac:dyDescent="0.25">
      <c r="A230">
        <v>3655</v>
      </c>
      <c r="B230" t="s">
        <v>999</v>
      </c>
      <c r="C230" t="s">
        <v>1000</v>
      </c>
      <c r="D230" s="1">
        <v>44982</v>
      </c>
      <c r="F230">
        <f t="shared" ca="1" si="18"/>
        <v>31</v>
      </c>
      <c r="G230" t="str">
        <f t="shared" ca="1" si="19"/>
        <v>2-5 years</v>
      </c>
      <c r="H230" t="s">
        <v>24</v>
      </c>
      <c r="I230" t="s">
        <v>1001</v>
      </c>
      <c r="J230" t="s">
        <v>1002</v>
      </c>
      <c r="K230" t="s">
        <v>27</v>
      </c>
      <c r="L230">
        <f t="shared" si="20"/>
        <v>1</v>
      </c>
      <c r="M230">
        <f t="shared" si="21"/>
        <v>0</v>
      </c>
      <c r="N230" t="s">
        <v>41</v>
      </c>
      <c r="O230" t="s">
        <v>53</v>
      </c>
      <c r="Q230" t="str">
        <f t="shared" si="22"/>
        <v>ACTIVE</v>
      </c>
      <c r="R230" t="s">
        <v>42</v>
      </c>
      <c r="S230" t="s">
        <v>43</v>
      </c>
      <c r="T230" s="2">
        <v>28448</v>
      </c>
      <c r="U230" s="3">
        <f t="shared" ca="1" si="23"/>
        <v>47</v>
      </c>
      <c r="V230" t="s">
        <v>32</v>
      </c>
      <c r="W230" t="s">
        <v>843</v>
      </c>
      <c r="X230" t="s">
        <v>89</v>
      </c>
      <c r="Y230" t="s">
        <v>47</v>
      </c>
      <c r="Z230" t="s">
        <v>36</v>
      </c>
      <c r="AA230">
        <v>3</v>
      </c>
      <c r="AB230" s="4">
        <v>164682</v>
      </c>
    </row>
    <row r="231" spans="1:28" x14ac:dyDescent="0.25">
      <c r="A231">
        <v>3656</v>
      </c>
      <c r="B231" t="s">
        <v>1003</v>
      </c>
      <c r="C231" t="s">
        <v>1004</v>
      </c>
      <c r="D231" s="1">
        <v>43814</v>
      </c>
      <c r="F231">
        <f t="shared" ca="1" si="18"/>
        <v>69</v>
      </c>
      <c r="G231" t="str">
        <f t="shared" ca="1" si="19"/>
        <v>&gt;5 years</v>
      </c>
      <c r="H231" t="s">
        <v>24</v>
      </c>
      <c r="I231" t="s">
        <v>1005</v>
      </c>
      <c r="J231" t="s">
        <v>1006</v>
      </c>
      <c r="K231" t="s">
        <v>27</v>
      </c>
      <c r="L231">
        <f t="shared" si="20"/>
        <v>1</v>
      </c>
      <c r="M231">
        <f t="shared" si="21"/>
        <v>0</v>
      </c>
      <c r="N231" t="s">
        <v>41</v>
      </c>
      <c r="O231" t="s">
        <v>41</v>
      </c>
      <c r="Q231" t="str">
        <f t="shared" si="22"/>
        <v>ACTIVE</v>
      </c>
      <c r="R231" t="s">
        <v>42</v>
      </c>
      <c r="S231" t="s">
        <v>43</v>
      </c>
      <c r="T231" s="2">
        <v>29654</v>
      </c>
      <c r="U231" s="3">
        <f t="shared" ca="1" si="23"/>
        <v>44</v>
      </c>
      <c r="V231" t="s">
        <v>32</v>
      </c>
      <c r="W231" t="s">
        <v>33</v>
      </c>
      <c r="X231" t="s">
        <v>69</v>
      </c>
      <c r="Y231" t="s">
        <v>47</v>
      </c>
      <c r="Z231" t="s">
        <v>82</v>
      </c>
      <c r="AA231">
        <v>5</v>
      </c>
      <c r="AB231" s="4">
        <v>620460</v>
      </c>
    </row>
    <row r="232" spans="1:28" x14ac:dyDescent="0.25">
      <c r="A232">
        <v>3657</v>
      </c>
      <c r="B232" t="s">
        <v>1007</v>
      </c>
      <c r="C232" t="s">
        <v>1008</v>
      </c>
      <c r="D232" s="1">
        <v>44437</v>
      </c>
      <c r="F232">
        <f t="shared" ca="1" si="18"/>
        <v>49</v>
      </c>
      <c r="G232" t="str">
        <f t="shared" ca="1" si="19"/>
        <v>2-5 years</v>
      </c>
      <c r="H232" t="s">
        <v>24</v>
      </c>
      <c r="I232" t="s">
        <v>1009</v>
      </c>
      <c r="J232" t="s">
        <v>1010</v>
      </c>
      <c r="K232" t="s">
        <v>27</v>
      </c>
      <c r="L232">
        <f t="shared" si="20"/>
        <v>1</v>
      </c>
      <c r="M232">
        <f t="shared" si="21"/>
        <v>0</v>
      </c>
      <c r="N232" t="s">
        <v>41</v>
      </c>
      <c r="O232" t="s">
        <v>53</v>
      </c>
      <c r="Q232" t="str">
        <f t="shared" si="22"/>
        <v>ACTIVE</v>
      </c>
      <c r="R232" t="s">
        <v>42</v>
      </c>
      <c r="S232" t="s">
        <v>43</v>
      </c>
      <c r="T232" s="2">
        <v>31859</v>
      </c>
      <c r="U232" s="3">
        <f t="shared" ca="1" si="23"/>
        <v>38</v>
      </c>
      <c r="V232" t="s">
        <v>32</v>
      </c>
      <c r="W232" t="s">
        <v>33</v>
      </c>
      <c r="X232" t="s">
        <v>245</v>
      </c>
      <c r="Y232" t="s">
        <v>35</v>
      </c>
      <c r="Z232" t="s">
        <v>36</v>
      </c>
      <c r="AA232">
        <v>4</v>
      </c>
      <c r="AB232" s="4">
        <v>663708</v>
      </c>
    </row>
    <row r="233" spans="1:28" x14ac:dyDescent="0.25">
      <c r="A233">
        <v>3658</v>
      </c>
      <c r="B233" t="s">
        <v>594</v>
      </c>
      <c r="C233" t="s">
        <v>1011</v>
      </c>
      <c r="D233" s="1">
        <v>44869</v>
      </c>
      <c r="E233" s="1">
        <v>45114</v>
      </c>
      <c r="F233">
        <f t="shared" ca="1" si="18"/>
        <v>8</v>
      </c>
      <c r="G233" t="str">
        <f t="shared" ca="1" si="19"/>
        <v>6-12 months</v>
      </c>
      <c r="H233" t="s">
        <v>24</v>
      </c>
      <c r="I233" t="s">
        <v>1012</v>
      </c>
      <c r="J233" t="s">
        <v>1013</v>
      </c>
      <c r="K233" t="s">
        <v>27</v>
      </c>
      <c r="L233">
        <f t="shared" si="20"/>
        <v>1</v>
      </c>
      <c r="M233">
        <f t="shared" si="21"/>
        <v>0</v>
      </c>
      <c r="N233" t="s">
        <v>41</v>
      </c>
      <c r="O233" t="s">
        <v>29</v>
      </c>
      <c r="Q233" t="str">
        <f t="shared" si="22"/>
        <v>ACTIVE</v>
      </c>
      <c r="R233" t="s">
        <v>42</v>
      </c>
      <c r="S233" t="s">
        <v>43</v>
      </c>
      <c r="T233" s="2">
        <v>23561</v>
      </c>
      <c r="U233" s="3">
        <f t="shared" ca="1" si="23"/>
        <v>61</v>
      </c>
      <c r="V233" t="s">
        <v>32</v>
      </c>
      <c r="W233" t="s">
        <v>843</v>
      </c>
      <c r="X233" t="s">
        <v>81</v>
      </c>
      <c r="Y233" t="s">
        <v>35</v>
      </c>
      <c r="Z233" t="s">
        <v>36</v>
      </c>
      <c r="AA233">
        <v>3</v>
      </c>
      <c r="AB233" s="4">
        <v>561060</v>
      </c>
    </row>
    <row r="234" spans="1:28" x14ac:dyDescent="0.25">
      <c r="A234">
        <v>3659</v>
      </c>
      <c r="B234" t="s">
        <v>1014</v>
      </c>
      <c r="C234" t="s">
        <v>1015</v>
      </c>
      <c r="D234" s="1">
        <v>43740</v>
      </c>
      <c r="E234" s="1">
        <v>43751</v>
      </c>
      <c r="F234">
        <f t="shared" ca="1" si="18"/>
        <v>0</v>
      </c>
      <c r="G234" t="str">
        <f t="shared" ca="1" si="19"/>
        <v>&lt;6 months</v>
      </c>
      <c r="H234" t="s">
        <v>24</v>
      </c>
      <c r="I234" t="s">
        <v>1016</v>
      </c>
      <c r="J234" t="s">
        <v>1017</v>
      </c>
      <c r="K234" t="s">
        <v>27</v>
      </c>
      <c r="L234">
        <f t="shared" si="20"/>
        <v>1</v>
      </c>
      <c r="M234">
        <f t="shared" si="21"/>
        <v>0</v>
      </c>
      <c r="N234" t="s">
        <v>53</v>
      </c>
      <c r="O234" t="s">
        <v>41</v>
      </c>
      <c r="Q234" t="str">
        <f t="shared" si="22"/>
        <v>ACTIVE</v>
      </c>
      <c r="R234" t="s">
        <v>42</v>
      </c>
      <c r="S234" t="s">
        <v>43</v>
      </c>
      <c r="T234" s="2">
        <v>35102</v>
      </c>
      <c r="U234" s="3">
        <f t="shared" ca="1" si="23"/>
        <v>29</v>
      </c>
      <c r="V234" t="s">
        <v>32</v>
      </c>
      <c r="W234" t="s">
        <v>843</v>
      </c>
      <c r="X234" t="s">
        <v>89</v>
      </c>
      <c r="Y234" t="s">
        <v>47</v>
      </c>
      <c r="Z234" t="s">
        <v>82</v>
      </c>
      <c r="AA234">
        <v>1</v>
      </c>
      <c r="AB234" s="4">
        <v>499056</v>
      </c>
    </row>
    <row r="235" spans="1:28" x14ac:dyDescent="0.25">
      <c r="A235">
        <v>3660</v>
      </c>
      <c r="B235" t="s">
        <v>1018</v>
      </c>
      <c r="C235" t="s">
        <v>1019</v>
      </c>
      <c r="D235" s="1">
        <v>43609</v>
      </c>
      <c r="F235">
        <f t="shared" ca="1" si="18"/>
        <v>76</v>
      </c>
      <c r="G235" t="str">
        <f t="shared" ca="1" si="19"/>
        <v>&gt;5 years</v>
      </c>
      <c r="H235" t="s">
        <v>24</v>
      </c>
      <c r="I235" t="s">
        <v>1020</v>
      </c>
      <c r="J235" t="s">
        <v>1021</v>
      </c>
      <c r="K235" t="s">
        <v>27</v>
      </c>
      <c r="L235">
        <f t="shared" si="20"/>
        <v>1</v>
      </c>
      <c r="M235">
        <f t="shared" si="21"/>
        <v>0</v>
      </c>
      <c r="N235" t="s">
        <v>53</v>
      </c>
      <c r="O235" t="s">
        <v>53</v>
      </c>
      <c r="Q235" t="str">
        <f t="shared" si="22"/>
        <v>ACTIVE</v>
      </c>
      <c r="R235" t="s">
        <v>42</v>
      </c>
      <c r="S235" t="s">
        <v>43</v>
      </c>
      <c r="T235" s="2">
        <v>32577</v>
      </c>
      <c r="U235" s="3">
        <f t="shared" ca="1" si="23"/>
        <v>36</v>
      </c>
      <c r="V235" t="s">
        <v>32</v>
      </c>
      <c r="W235" t="s">
        <v>843</v>
      </c>
      <c r="X235" t="s">
        <v>148</v>
      </c>
      <c r="Y235" t="s">
        <v>47</v>
      </c>
      <c r="Z235" t="s">
        <v>82</v>
      </c>
      <c r="AA235">
        <v>3</v>
      </c>
      <c r="AB235" s="4">
        <v>820236</v>
      </c>
    </row>
    <row r="236" spans="1:28" x14ac:dyDescent="0.25">
      <c r="A236">
        <v>3661</v>
      </c>
      <c r="B236" t="s">
        <v>1022</v>
      </c>
      <c r="C236" t="s">
        <v>1023</v>
      </c>
      <c r="D236" s="1">
        <v>44620</v>
      </c>
      <c r="E236" s="1">
        <v>44809</v>
      </c>
      <c r="F236">
        <f t="shared" ca="1" si="18"/>
        <v>6</v>
      </c>
      <c r="G236" t="str">
        <f t="shared" ca="1" si="19"/>
        <v>6-12 months</v>
      </c>
      <c r="H236" t="s">
        <v>24</v>
      </c>
      <c r="I236" t="s">
        <v>1024</v>
      </c>
      <c r="J236" t="s">
        <v>1025</v>
      </c>
      <c r="K236" t="s">
        <v>27</v>
      </c>
      <c r="L236">
        <f t="shared" si="20"/>
        <v>1</v>
      </c>
      <c r="M236">
        <f t="shared" si="21"/>
        <v>0</v>
      </c>
      <c r="N236" t="s">
        <v>28</v>
      </c>
      <c r="O236" t="s">
        <v>29</v>
      </c>
      <c r="Q236" t="str">
        <f t="shared" si="22"/>
        <v>ACTIVE</v>
      </c>
      <c r="R236" t="s">
        <v>42</v>
      </c>
      <c r="S236" t="s">
        <v>43</v>
      </c>
      <c r="T236" s="2">
        <v>31640</v>
      </c>
      <c r="U236" s="3">
        <f t="shared" ca="1" si="23"/>
        <v>39</v>
      </c>
      <c r="V236" t="s">
        <v>32</v>
      </c>
      <c r="W236" t="s">
        <v>33</v>
      </c>
      <c r="X236" t="s">
        <v>621</v>
      </c>
      <c r="Y236" t="s">
        <v>47</v>
      </c>
      <c r="Z236" t="s">
        <v>36</v>
      </c>
      <c r="AA236">
        <v>3</v>
      </c>
      <c r="AB236" s="4">
        <v>103774.8</v>
      </c>
    </row>
    <row r="237" spans="1:28" x14ac:dyDescent="0.25">
      <c r="A237">
        <v>3662</v>
      </c>
      <c r="B237" t="s">
        <v>1026</v>
      </c>
      <c r="C237" t="s">
        <v>1027</v>
      </c>
      <c r="D237" s="1">
        <v>45090</v>
      </c>
      <c r="F237">
        <f t="shared" ca="1" si="18"/>
        <v>27</v>
      </c>
      <c r="G237" t="str">
        <f t="shared" ca="1" si="19"/>
        <v>2-5 years</v>
      </c>
      <c r="H237" t="s">
        <v>24</v>
      </c>
      <c r="I237" t="s">
        <v>1028</v>
      </c>
      <c r="J237" t="s">
        <v>1029</v>
      </c>
      <c r="K237" t="s">
        <v>27</v>
      </c>
      <c r="L237">
        <f t="shared" si="20"/>
        <v>1</v>
      </c>
      <c r="M237">
        <f t="shared" si="21"/>
        <v>0</v>
      </c>
      <c r="N237" t="s">
        <v>53</v>
      </c>
      <c r="O237" t="s">
        <v>29</v>
      </c>
      <c r="Q237" t="str">
        <f t="shared" si="22"/>
        <v>ACTIVE</v>
      </c>
      <c r="R237" t="s">
        <v>42</v>
      </c>
      <c r="S237" t="s">
        <v>43</v>
      </c>
      <c r="T237" s="2">
        <v>35901</v>
      </c>
      <c r="U237" s="3">
        <f t="shared" ca="1" si="23"/>
        <v>27</v>
      </c>
      <c r="V237" t="s">
        <v>32</v>
      </c>
      <c r="W237" t="s">
        <v>33</v>
      </c>
      <c r="X237" t="s">
        <v>69</v>
      </c>
      <c r="Y237" t="s">
        <v>47</v>
      </c>
      <c r="Z237" t="s">
        <v>82</v>
      </c>
      <c r="AA237">
        <v>2</v>
      </c>
      <c r="AB237" s="4">
        <v>141661.20000000001</v>
      </c>
    </row>
    <row r="238" spans="1:28" x14ac:dyDescent="0.25">
      <c r="A238">
        <v>3663</v>
      </c>
      <c r="B238" t="s">
        <v>1030</v>
      </c>
      <c r="C238" t="s">
        <v>1031</v>
      </c>
      <c r="D238" s="1">
        <v>43745</v>
      </c>
      <c r="E238" s="1">
        <v>44583</v>
      </c>
      <c r="F238">
        <f t="shared" ca="1" si="18"/>
        <v>27</v>
      </c>
      <c r="G238" t="str">
        <f t="shared" ca="1" si="19"/>
        <v>2-5 years</v>
      </c>
      <c r="H238" t="s">
        <v>24</v>
      </c>
      <c r="I238" t="s">
        <v>1032</v>
      </c>
      <c r="J238" t="s">
        <v>1033</v>
      </c>
      <c r="K238" t="s">
        <v>158</v>
      </c>
      <c r="L238">
        <f t="shared" si="20"/>
        <v>0</v>
      </c>
      <c r="M238">
        <f t="shared" si="21"/>
        <v>1</v>
      </c>
      <c r="N238" t="s">
        <v>41</v>
      </c>
      <c r="O238" t="s">
        <v>53</v>
      </c>
      <c r="P238" t="s">
        <v>159</v>
      </c>
      <c r="Q238" t="str">
        <f t="shared" si="22"/>
        <v>VOLUNTARY</v>
      </c>
      <c r="R238" t="s">
        <v>42</v>
      </c>
      <c r="S238" t="s">
        <v>43</v>
      </c>
      <c r="T238" s="2">
        <v>30205</v>
      </c>
      <c r="U238" s="3">
        <f t="shared" ca="1" si="23"/>
        <v>43</v>
      </c>
      <c r="V238" t="s">
        <v>32</v>
      </c>
      <c r="W238" t="s">
        <v>33</v>
      </c>
      <c r="X238" t="s">
        <v>184</v>
      </c>
      <c r="Y238" t="s">
        <v>35</v>
      </c>
      <c r="Z238" t="s">
        <v>82</v>
      </c>
      <c r="AA238">
        <v>3</v>
      </c>
      <c r="AB238" s="4">
        <v>115657.2</v>
      </c>
    </row>
    <row r="239" spans="1:28" x14ac:dyDescent="0.25">
      <c r="A239">
        <v>3664</v>
      </c>
      <c r="B239" t="s">
        <v>1034</v>
      </c>
      <c r="C239" t="s">
        <v>1035</v>
      </c>
      <c r="D239" s="1">
        <v>44110</v>
      </c>
      <c r="E239" s="1">
        <v>44573</v>
      </c>
      <c r="F239">
        <f t="shared" ca="1" si="18"/>
        <v>15</v>
      </c>
      <c r="G239" t="str">
        <f t="shared" ca="1" si="19"/>
        <v>1-2 years</v>
      </c>
      <c r="H239" t="s">
        <v>24</v>
      </c>
      <c r="I239" t="s">
        <v>1036</v>
      </c>
      <c r="J239" t="s">
        <v>1037</v>
      </c>
      <c r="K239" t="s">
        <v>158</v>
      </c>
      <c r="L239">
        <f t="shared" si="20"/>
        <v>0</v>
      </c>
      <c r="M239">
        <f t="shared" si="21"/>
        <v>1</v>
      </c>
      <c r="N239" t="s">
        <v>53</v>
      </c>
      <c r="O239" t="s">
        <v>41</v>
      </c>
      <c r="P239" t="s">
        <v>159</v>
      </c>
      <c r="Q239" t="str">
        <f t="shared" si="22"/>
        <v>VOLUNTARY</v>
      </c>
      <c r="R239" t="s">
        <v>42</v>
      </c>
      <c r="S239" t="s">
        <v>43</v>
      </c>
      <c r="T239" s="2">
        <v>33717</v>
      </c>
      <c r="U239" s="3">
        <f t="shared" ca="1" si="23"/>
        <v>33</v>
      </c>
      <c r="V239" t="s">
        <v>32</v>
      </c>
      <c r="W239" t="s">
        <v>33</v>
      </c>
      <c r="X239" t="s">
        <v>573</v>
      </c>
      <c r="Y239" t="s">
        <v>35</v>
      </c>
      <c r="Z239" t="s">
        <v>36</v>
      </c>
      <c r="AA239">
        <v>3</v>
      </c>
      <c r="AB239" s="4">
        <v>163897.20000000001</v>
      </c>
    </row>
    <row r="240" spans="1:28" x14ac:dyDescent="0.25">
      <c r="A240">
        <v>3665</v>
      </c>
      <c r="B240" t="s">
        <v>150</v>
      </c>
      <c r="C240" t="s">
        <v>1038</v>
      </c>
      <c r="D240" s="1">
        <v>43791</v>
      </c>
      <c r="F240">
        <f t="shared" ca="1" si="18"/>
        <v>70</v>
      </c>
      <c r="G240" t="str">
        <f t="shared" ca="1" si="19"/>
        <v>&gt;5 years</v>
      </c>
      <c r="H240" t="s">
        <v>24</v>
      </c>
      <c r="I240" t="s">
        <v>1039</v>
      </c>
      <c r="J240" t="s">
        <v>1040</v>
      </c>
      <c r="K240" t="s">
        <v>27</v>
      </c>
      <c r="L240">
        <f t="shared" si="20"/>
        <v>1</v>
      </c>
      <c r="M240">
        <f t="shared" si="21"/>
        <v>0</v>
      </c>
      <c r="N240" t="s">
        <v>53</v>
      </c>
      <c r="O240" t="s">
        <v>29</v>
      </c>
      <c r="Q240" t="str">
        <f t="shared" si="22"/>
        <v>ACTIVE</v>
      </c>
      <c r="R240" t="s">
        <v>42</v>
      </c>
      <c r="S240" t="s">
        <v>43</v>
      </c>
      <c r="T240" s="2">
        <v>35327</v>
      </c>
      <c r="U240" s="3">
        <f t="shared" ca="1" si="23"/>
        <v>29</v>
      </c>
      <c r="V240" t="s">
        <v>32</v>
      </c>
      <c r="W240" t="s">
        <v>33</v>
      </c>
      <c r="X240" t="s">
        <v>1041</v>
      </c>
      <c r="Y240" t="s">
        <v>47</v>
      </c>
      <c r="Z240" t="s">
        <v>36</v>
      </c>
      <c r="AA240">
        <v>3</v>
      </c>
      <c r="AB240" s="4">
        <v>200337.6</v>
      </c>
    </row>
    <row r="241" spans="1:28" x14ac:dyDescent="0.25">
      <c r="A241">
        <v>3666</v>
      </c>
      <c r="B241" t="s">
        <v>1042</v>
      </c>
      <c r="C241" t="s">
        <v>1043</v>
      </c>
      <c r="D241" s="1">
        <v>44680</v>
      </c>
      <c r="E241" s="1">
        <v>44947</v>
      </c>
      <c r="F241">
        <f t="shared" ca="1" si="18"/>
        <v>8</v>
      </c>
      <c r="G241" t="str">
        <f t="shared" ca="1" si="19"/>
        <v>6-12 months</v>
      </c>
      <c r="H241" t="s">
        <v>24</v>
      </c>
      <c r="I241" t="s">
        <v>1044</v>
      </c>
      <c r="J241" t="s">
        <v>1045</v>
      </c>
      <c r="K241" t="s">
        <v>27</v>
      </c>
      <c r="L241">
        <f t="shared" si="20"/>
        <v>1</v>
      </c>
      <c r="M241">
        <f t="shared" si="21"/>
        <v>0</v>
      </c>
      <c r="N241" t="s">
        <v>53</v>
      </c>
      <c r="O241" t="s">
        <v>53</v>
      </c>
      <c r="Q241" t="str">
        <f t="shared" si="22"/>
        <v>ACTIVE</v>
      </c>
      <c r="R241" t="s">
        <v>42</v>
      </c>
      <c r="S241" t="s">
        <v>43</v>
      </c>
      <c r="T241" s="2">
        <v>36121</v>
      </c>
      <c r="U241" s="3">
        <f t="shared" ca="1" si="23"/>
        <v>26</v>
      </c>
      <c r="V241" t="s">
        <v>32</v>
      </c>
      <c r="W241" t="s">
        <v>33</v>
      </c>
      <c r="X241" t="s">
        <v>69</v>
      </c>
      <c r="Y241" t="s">
        <v>47</v>
      </c>
      <c r="Z241" t="s">
        <v>36</v>
      </c>
      <c r="AA241">
        <v>3</v>
      </c>
      <c r="AB241" s="4">
        <v>772020</v>
      </c>
    </row>
    <row r="242" spans="1:28" x14ac:dyDescent="0.25">
      <c r="A242">
        <v>3667</v>
      </c>
      <c r="B242" t="s">
        <v>1046</v>
      </c>
      <c r="C242" t="s">
        <v>1047</v>
      </c>
      <c r="D242" s="1">
        <v>44906</v>
      </c>
      <c r="E242" s="1">
        <v>45044</v>
      </c>
      <c r="F242">
        <f t="shared" ca="1" si="18"/>
        <v>4</v>
      </c>
      <c r="G242" t="str">
        <f t="shared" ca="1" si="19"/>
        <v>&lt;6 months</v>
      </c>
      <c r="H242" t="s">
        <v>24</v>
      </c>
      <c r="I242" t="s">
        <v>1048</v>
      </c>
      <c r="J242" t="s">
        <v>1049</v>
      </c>
      <c r="K242" t="s">
        <v>27</v>
      </c>
      <c r="L242">
        <f t="shared" si="20"/>
        <v>1</v>
      </c>
      <c r="M242">
        <f t="shared" si="21"/>
        <v>0</v>
      </c>
      <c r="N242" t="s">
        <v>41</v>
      </c>
      <c r="O242" t="s">
        <v>29</v>
      </c>
      <c r="Q242" t="str">
        <f t="shared" si="22"/>
        <v>ACTIVE</v>
      </c>
      <c r="R242" t="s">
        <v>42</v>
      </c>
      <c r="S242" t="s">
        <v>43</v>
      </c>
      <c r="T242" s="2">
        <v>36443</v>
      </c>
      <c r="U242" s="3">
        <f t="shared" ca="1" si="23"/>
        <v>25</v>
      </c>
      <c r="V242" t="s">
        <v>32</v>
      </c>
      <c r="W242" t="s">
        <v>33</v>
      </c>
      <c r="X242" t="s">
        <v>81</v>
      </c>
      <c r="Y242" t="s">
        <v>47</v>
      </c>
      <c r="Z242" t="s">
        <v>36</v>
      </c>
      <c r="AA242">
        <v>3</v>
      </c>
      <c r="AB242" s="4">
        <v>743256</v>
      </c>
    </row>
    <row r="243" spans="1:28" x14ac:dyDescent="0.25">
      <c r="A243">
        <v>3668</v>
      </c>
      <c r="B243" t="s">
        <v>875</v>
      </c>
      <c r="C243" t="s">
        <v>310</v>
      </c>
      <c r="D243" s="1">
        <v>45144</v>
      </c>
      <c r="E243" s="1">
        <v>45144</v>
      </c>
      <c r="F243">
        <f t="shared" ca="1" si="18"/>
        <v>0</v>
      </c>
      <c r="G243" t="str">
        <f t="shared" ca="1" si="19"/>
        <v>&lt;6 months</v>
      </c>
      <c r="H243" t="s">
        <v>24</v>
      </c>
      <c r="I243" t="s">
        <v>1050</v>
      </c>
      <c r="J243" t="s">
        <v>1051</v>
      </c>
      <c r="K243" t="s">
        <v>27</v>
      </c>
      <c r="L243">
        <f t="shared" si="20"/>
        <v>1</v>
      </c>
      <c r="M243">
        <f t="shared" si="21"/>
        <v>0</v>
      </c>
      <c r="N243" t="s">
        <v>53</v>
      </c>
      <c r="O243" t="s">
        <v>53</v>
      </c>
      <c r="Q243" t="str">
        <f t="shared" si="22"/>
        <v>ACTIVE</v>
      </c>
      <c r="R243" t="s">
        <v>42</v>
      </c>
      <c r="S243" t="s">
        <v>43</v>
      </c>
      <c r="T243" s="2">
        <v>26222</v>
      </c>
      <c r="U243" s="3">
        <f t="shared" ca="1" si="23"/>
        <v>53</v>
      </c>
      <c r="V243" t="s">
        <v>32</v>
      </c>
      <c r="W243" t="s">
        <v>33</v>
      </c>
      <c r="X243" t="s">
        <v>175</v>
      </c>
      <c r="Y243" t="s">
        <v>47</v>
      </c>
      <c r="Z243" t="s">
        <v>194</v>
      </c>
      <c r="AA243">
        <v>3</v>
      </c>
      <c r="AB243" s="4">
        <v>197083.2</v>
      </c>
    </row>
    <row r="244" spans="1:28" x14ac:dyDescent="0.25">
      <c r="A244">
        <v>3669</v>
      </c>
      <c r="B244" t="s">
        <v>1052</v>
      </c>
      <c r="C244" t="s">
        <v>1053</v>
      </c>
      <c r="D244" s="1">
        <v>43918</v>
      </c>
      <c r="E244" s="1">
        <v>44997</v>
      </c>
      <c r="F244">
        <f t="shared" ca="1" si="18"/>
        <v>35</v>
      </c>
      <c r="G244" t="str">
        <f t="shared" ca="1" si="19"/>
        <v>2-5 years</v>
      </c>
      <c r="H244" t="s">
        <v>24</v>
      </c>
      <c r="I244" t="s">
        <v>1054</v>
      </c>
      <c r="J244" t="s">
        <v>1055</v>
      </c>
      <c r="K244" t="s">
        <v>158</v>
      </c>
      <c r="L244">
        <f t="shared" si="20"/>
        <v>0</v>
      </c>
      <c r="M244">
        <f t="shared" si="21"/>
        <v>1</v>
      </c>
      <c r="N244" t="s">
        <v>28</v>
      </c>
      <c r="O244" t="s">
        <v>29</v>
      </c>
      <c r="P244" t="s">
        <v>170</v>
      </c>
      <c r="Q244" t="str">
        <f t="shared" si="22"/>
        <v>VOLUNTARY</v>
      </c>
      <c r="R244" t="s">
        <v>30</v>
      </c>
      <c r="S244" t="s">
        <v>31</v>
      </c>
      <c r="T244" s="2">
        <v>25000</v>
      </c>
      <c r="U244" s="3">
        <f t="shared" ca="1" si="23"/>
        <v>57</v>
      </c>
      <c r="V244" t="s">
        <v>32</v>
      </c>
      <c r="W244" t="s">
        <v>33</v>
      </c>
      <c r="X244" t="s">
        <v>63</v>
      </c>
      <c r="Y244" t="s">
        <v>47</v>
      </c>
      <c r="Z244" t="s">
        <v>36</v>
      </c>
      <c r="AA244">
        <v>3</v>
      </c>
      <c r="AB244" s="4">
        <v>474672</v>
      </c>
    </row>
    <row r="245" spans="1:28" x14ac:dyDescent="0.25">
      <c r="A245">
        <v>3670</v>
      </c>
      <c r="B245" t="s">
        <v>1056</v>
      </c>
      <c r="C245" t="s">
        <v>590</v>
      </c>
      <c r="D245" s="1">
        <v>44784</v>
      </c>
      <c r="E245" s="1">
        <v>45012</v>
      </c>
      <c r="F245">
        <f t="shared" ca="1" si="18"/>
        <v>7</v>
      </c>
      <c r="G245" t="str">
        <f t="shared" ca="1" si="19"/>
        <v>6-12 months</v>
      </c>
      <c r="H245" t="s">
        <v>641</v>
      </c>
      <c r="I245" t="s">
        <v>1057</v>
      </c>
      <c r="J245" t="s">
        <v>1058</v>
      </c>
      <c r="K245" t="s">
        <v>27</v>
      </c>
      <c r="L245">
        <f t="shared" si="20"/>
        <v>1</v>
      </c>
      <c r="M245">
        <f t="shared" si="21"/>
        <v>0</v>
      </c>
      <c r="N245" t="s">
        <v>53</v>
      </c>
      <c r="O245" t="s">
        <v>53</v>
      </c>
      <c r="Q245" t="str">
        <f t="shared" si="22"/>
        <v>ACTIVE</v>
      </c>
      <c r="R245" t="s">
        <v>42</v>
      </c>
      <c r="S245" t="s">
        <v>43</v>
      </c>
      <c r="T245" s="2">
        <v>23948</v>
      </c>
      <c r="U245" s="3">
        <f t="shared" ca="1" si="23"/>
        <v>60</v>
      </c>
      <c r="V245" t="s">
        <v>32</v>
      </c>
      <c r="W245" t="s">
        <v>33</v>
      </c>
      <c r="X245" t="s">
        <v>89</v>
      </c>
      <c r="Y245" t="s">
        <v>35</v>
      </c>
      <c r="Z245" t="s">
        <v>194</v>
      </c>
      <c r="AA245">
        <v>3</v>
      </c>
      <c r="AB245" s="4">
        <v>861492</v>
      </c>
    </row>
    <row r="246" spans="1:28" x14ac:dyDescent="0.25">
      <c r="A246">
        <v>3671</v>
      </c>
      <c r="B246" t="s">
        <v>1059</v>
      </c>
      <c r="C246" t="s">
        <v>1060</v>
      </c>
      <c r="D246" s="1">
        <v>44952</v>
      </c>
      <c r="E246" s="1">
        <v>45096</v>
      </c>
      <c r="F246">
        <f t="shared" ca="1" si="18"/>
        <v>4</v>
      </c>
      <c r="G246" t="str">
        <f t="shared" ca="1" si="19"/>
        <v>&lt;6 months</v>
      </c>
      <c r="H246" t="s">
        <v>641</v>
      </c>
      <c r="I246" t="s">
        <v>1061</v>
      </c>
      <c r="J246" t="s">
        <v>1062</v>
      </c>
      <c r="K246" t="s">
        <v>158</v>
      </c>
      <c r="L246">
        <f t="shared" si="20"/>
        <v>0</v>
      </c>
      <c r="M246">
        <f t="shared" si="21"/>
        <v>1</v>
      </c>
      <c r="N246" t="s">
        <v>41</v>
      </c>
      <c r="O246" t="s">
        <v>29</v>
      </c>
      <c r="P246" t="s">
        <v>164</v>
      </c>
      <c r="Q246" t="str">
        <f t="shared" si="22"/>
        <v>INVOLUNTARY</v>
      </c>
      <c r="R246" t="s">
        <v>42</v>
      </c>
      <c r="S246" t="s">
        <v>43</v>
      </c>
      <c r="T246" s="2">
        <v>35942</v>
      </c>
      <c r="U246" s="3">
        <f t="shared" ca="1" si="23"/>
        <v>27</v>
      </c>
      <c r="V246" t="s">
        <v>32</v>
      </c>
      <c r="W246" t="s">
        <v>33</v>
      </c>
      <c r="X246" t="s">
        <v>116</v>
      </c>
      <c r="Y246" t="s">
        <v>35</v>
      </c>
      <c r="Z246" t="s">
        <v>194</v>
      </c>
      <c r="AA246">
        <v>3</v>
      </c>
      <c r="AB246" s="4">
        <v>729900</v>
      </c>
    </row>
    <row r="247" spans="1:28" x14ac:dyDescent="0.25">
      <c r="A247">
        <v>3672</v>
      </c>
      <c r="B247" t="s">
        <v>1063</v>
      </c>
      <c r="C247" t="s">
        <v>1064</v>
      </c>
      <c r="D247" s="1">
        <v>43479</v>
      </c>
      <c r="F247">
        <f t="shared" ca="1" si="18"/>
        <v>80</v>
      </c>
      <c r="G247" t="str">
        <f t="shared" ca="1" si="19"/>
        <v>&gt;5 years</v>
      </c>
      <c r="H247" t="s">
        <v>641</v>
      </c>
      <c r="I247" t="s">
        <v>1065</v>
      </c>
      <c r="J247" t="s">
        <v>1066</v>
      </c>
      <c r="K247" t="s">
        <v>27</v>
      </c>
      <c r="L247">
        <f t="shared" si="20"/>
        <v>1</v>
      </c>
      <c r="M247">
        <f t="shared" si="21"/>
        <v>0</v>
      </c>
      <c r="N247" t="s">
        <v>41</v>
      </c>
      <c r="O247" t="s">
        <v>53</v>
      </c>
      <c r="Q247" t="str">
        <f t="shared" si="22"/>
        <v>ACTIVE</v>
      </c>
      <c r="R247" t="s">
        <v>42</v>
      </c>
      <c r="S247" t="s">
        <v>43</v>
      </c>
      <c r="T247" s="2">
        <v>34879</v>
      </c>
      <c r="U247" s="3">
        <f t="shared" ca="1" si="23"/>
        <v>30</v>
      </c>
      <c r="V247" t="s">
        <v>32</v>
      </c>
      <c r="W247" t="s">
        <v>33</v>
      </c>
      <c r="X247" t="s">
        <v>184</v>
      </c>
      <c r="Y247" t="s">
        <v>35</v>
      </c>
      <c r="Z247" t="s">
        <v>36</v>
      </c>
      <c r="AA247">
        <v>3</v>
      </c>
      <c r="AB247" s="4">
        <v>597852</v>
      </c>
    </row>
    <row r="248" spans="1:28" x14ac:dyDescent="0.25">
      <c r="A248">
        <v>3673</v>
      </c>
      <c r="B248" t="s">
        <v>1067</v>
      </c>
      <c r="C248" t="s">
        <v>1068</v>
      </c>
      <c r="D248" s="1">
        <v>44723</v>
      </c>
      <c r="E248" s="1">
        <v>44936</v>
      </c>
      <c r="F248">
        <f t="shared" ca="1" si="18"/>
        <v>6</v>
      </c>
      <c r="G248" t="str">
        <f t="shared" ca="1" si="19"/>
        <v>6-12 months</v>
      </c>
      <c r="H248" t="s">
        <v>641</v>
      </c>
      <c r="I248" t="s">
        <v>1069</v>
      </c>
      <c r="J248" t="s">
        <v>1070</v>
      </c>
      <c r="K248" t="s">
        <v>158</v>
      </c>
      <c r="L248">
        <f t="shared" si="20"/>
        <v>0</v>
      </c>
      <c r="M248">
        <f t="shared" si="21"/>
        <v>1</v>
      </c>
      <c r="N248" t="s">
        <v>53</v>
      </c>
      <c r="O248" t="s">
        <v>29</v>
      </c>
      <c r="P248" t="s">
        <v>159</v>
      </c>
      <c r="Q248" t="str">
        <f t="shared" si="22"/>
        <v>VOLUNTARY</v>
      </c>
      <c r="R248" t="s">
        <v>42</v>
      </c>
      <c r="S248" t="s">
        <v>43</v>
      </c>
      <c r="T248" s="2">
        <v>26701</v>
      </c>
      <c r="U248" s="3">
        <f t="shared" ca="1" si="23"/>
        <v>52</v>
      </c>
      <c r="V248" t="s">
        <v>32</v>
      </c>
      <c r="W248" t="s">
        <v>843</v>
      </c>
      <c r="X248" t="s">
        <v>6</v>
      </c>
      <c r="Y248" t="s">
        <v>35</v>
      </c>
      <c r="Z248" t="s">
        <v>36</v>
      </c>
      <c r="AA248">
        <v>3</v>
      </c>
      <c r="AB248" s="4">
        <v>728856</v>
      </c>
    </row>
    <row r="249" spans="1:28" x14ac:dyDescent="0.25">
      <c r="A249">
        <v>3674</v>
      </c>
      <c r="B249" t="s">
        <v>1071</v>
      </c>
      <c r="C249" t="s">
        <v>1072</v>
      </c>
      <c r="D249" s="1">
        <v>44007</v>
      </c>
      <c r="E249" s="1">
        <v>44622</v>
      </c>
      <c r="F249">
        <f t="shared" ca="1" si="18"/>
        <v>20</v>
      </c>
      <c r="G249" t="str">
        <f t="shared" ca="1" si="19"/>
        <v>1-2 years</v>
      </c>
      <c r="H249" t="s">
        <v>641</v>
      </c>
      <c r="I249" t="s">
        <v>1073</v>
      </c>
      <c r="J249" t="s">
        <v>1074</v>
      </c>
      <c r="K249" t="s">
        <v>158</v>
      </c>
      <c r="L249">
        <f t="shared" si="20"/>
        <v>0</v>
      </c>
      <c r="M249">
        <f t="shared" si="21"/>
        <v>1</v>
      </c>
      <c r="N249" t="s">
        <v>41</v>
      </c>
      <c r="O249" t="s">
        <v>41</v>
      </c>
      <c r="P249" t="s">
        <v>159</v>
      </c>
      <c r="Q249" t="str">
        <f t="shared" si="22"/>
        <v>VOLUNTARY</v>
      </c>
      <c r="R249" t="s">
        <v>42</v>
      </c>
      <c r="S249" t="s">
        <v>43</v>
      </c>
      <c r="T249" s="2">
        <v>34514</v>
      </c>
      <c r="U249" s="3">
        <f t="shared" ca="1" si="23"/>
        <v>31</v>
      </c>
      <c r="V249" t="s">
        <v>32</v>
      </c>
      <c r="W249" t="s">
        <v>33</v>
      </c>
      <c r="X249" t="s">
        <v>89</v>
      </c>
      <c r="Y249" t="s">
        <v>35</v>
      </c>
      <c r="Z249" t="s">
        <v>36</v>
      </c>
      <c r="AA249">
        <v>3</v>
      </c>
      <c r="AB249" s="4">
        <v>102164.4</v>
      </c>
    </row>
    <row r="250" spans="1:28" x14ac:dyDescent="0.25">
      <c r="A250">
        <v>3675</v>
      </c>
      <c r="B250" t="s">
        <v>1075</v>
      </c>
      <c r="C250" t="s">
        <v>1076</v>
      </c>
      <c r="D250" s="1">
        <v>43990</v>
      </c>
      <c r="E250" s="1">
        <v>44924</v>
      </c>
      <c r="F250">
        <f t="shared" ca="1" si="18"/>
        <v>30</v>
      </c>
      <c r="G250" t="str">
        <f t="shared" ca="1" si="19"/>
        <v>2-5 years</v>
      </c>
      <c r="H250" t="s">
        <v>641</v>
      </c>
      <c r="I250" t="s">
        <v>1077</v>
      </c>
      <c r="J250" t="s">
        <v>1078</v>
      </c>
      <c r="K250" t="s">
        <v>27</v>
      </c>
      <c r="L250">
        <f t="shared" si="20"/>
        <v>1</v>
      </c>
      <c r="M250">
        <f t="shared" si="21"/>
        <v>0</v>
      </c>
      <c r="N250" t="s">
        <v>53</v>
      </c>
      <c r="O250" t="s">
        <v>53</v>
      </c>
      <c r="Q250" t="str">
        <f t="shared" si="22"/>
        <v>ACTIVE</v>
      </c>
      <c r="R250" t="s">
        <v>42</v>
      </c>
      <c r="S250" t="s">
        <v>43</v>
      </c>
      <c r="T250" s="2">
        <v>33090</v>
      </c>
      <c r="U250" s="3">
        <f t="shared" ca="1" si="23"/>
        <v>35</v>
      </c>
      <c r="V250" t="s">
        <v>32</v>
      </c>
      <c r="W250" t="s">
        <v>33</v>
      </c>
      <c r="X250" t="s">
        <v>81</v>
      </c>
      <c r="Y250" t="s">
        <v>35</v>
      </c>
      <c r="Z250" t="s">
        <v>36</v>
      </c>
      <c r="AA250">
        <v>3</v>
      </c>
      <c r="AB250" s="4">
        <v>790584</v>
      </c>
    </row>
    <row r="251" spans="1:28" x14ac:dyDescent="0.25">
      <c r="A251">
        <v>3676</v>
      </c>
      <c r="B251" t="s">
        <v>1079</v>
      </c>
      <c r="C251" t="s">
        <v>209</v>
      </c>
      <c r="D251" s="1">
        <v>43341</v>
      </c>
      <c r="F251">
        <f t="shared" ca="1" si="18"/>
        <v>85</v>
      </c>
      <c r="G251" t="str">
        <f t="shared" ca="1" si="19"/>
        <v>&gt;5 years</v>
      </c>
      <c r="H251" t="s">
        <v>24</v>
      </c>
      <c r="I251" t="s">
        <v>1080</v>
      </c>
      <c r="J251" t="s">
        <v>1081</v>
      </c>
      <c r="K251" t="s">
        <v>27</v>
      </c>
      <c r="L251">
        <f t="shared" si="20"/>
        <v>1</v>
      </c>
      <c r="M251">
        <f t="shared" si="21"/>
        <v>0</v>
      </c>
      <c r="N251" t="s">
        <v>28</v>
      </c>
      <c r="O251" t="s">
        <v>41</v>
      </c>
      <c r="Q251" t="str">
        <f t="shared" si="22"/>
        <v>ACTIVE</v>
      </c>
      <c r="R251" t="s">
        <v>42</v>
      </c>
      <c r="S251" t="s">
        <v>43</v>
      </c>
      <c r="T251" s="2">
        <v>35479</v>
      </c>
      <c r="U251" s="3">
        <f t="shared" ca="1" si="23"/>
        <v>28</v>
      </c>
      <c r="V251" t="s">
        <v>32</v>
      </c>
      <c r="W251" t="s">
        <v>33</v>
      </c>
      <c r="X251" t="s">
        <v>1082</v>
      </c>
      <c r="Y251" t="s">
        <v>47</v>
      </c>
      <c r="Z251" t="s">
        <v>36</v>
      </c>
      <c r="AA251">
        <v>3</v>
      </c>
      <c r="AB251" s="4">
        <v>675282</v>
      </c>
    </row>
    <row r="252" spans="1:28" x14ac:dyDescent="0.25">
      <c r="A252">
        <v>3677</v>
      </c>
      <c r="B252" t="s">
        <v>1083</v>
      </c>
      <c r="C252" t="s">
        <v>859</v>
      </c>
      <c r="D252" s="1">
        <v>44835</v>
      </c>
      <c r="F252">
        <f t="shared" ca="1" si="18"/>
        <v>36</v>
      </c>
      <c r="G252" t="str">
        <f t="shared" ca="1" si="19"/>
        <v>2-5 years</v>
      </c>
      <c r="H252" t="s">
        <v>24</v>
      </c>
      <c r="I252" t="s">
        <v>1084</v>
      </c>
      <c r="J252" t="s">
        <v>1085</v>
      </c>
      <c r="K252" t="s">
        <v>27</v>
      </c>
      <c r="L252">
        <f t="shared" si="20"/>
        <v>1</v>
      </c>
      <c r="M252">
        <f t="shared" si="21"/>
        <v>0</v>
      </c>
      <c r="N252" t="s">
        <v>53</v>
      </c>
      <c r="O252" t="s">
        <v>53</v>
      </c>
      <c r="Q252" t="str">
        <f t="shared" si="22"/>
        <v>ACTIVE</v>
      </c>
      <c r="R252" t="s">
        <v>42</v>
      </c>
      <c r="S252" t="s">
        <v>43</v>
      </c>
      <c r="T252" s="2">
        <v>33909</v>
      </c>
      <c r="U252" s="3">
        <f t="shared" ca="1" si="23"/>
        <v>32</v>
      </c>
      <c r="V252" t="s">
        <v>32</v>
      </c>
      <c r="W252" t="s">
        <v>33</v>
      </c>
      <c r="X252" t="s">
        <v>148</v>
      </c>
      <c r="Y252" t="s">
        <v>47</v>
      </c>
      <c r="Z252" t="s">
        <v>36</v>
      </c>
      <c r="AA252">
        <v>3</v>
      </c>
      <c r="AB252" s="4">
        <v>116946</v>
      </c>
    </row>
    <row r="253" spans="1:28" x14ac:dyDescent="0.25">
      <c r="A253">
        <v>3678</v>
      </c>
      <c r="B253" t="s">
        <v>1086</v>
      </c>
      <c r="C253" t="s">
        <v>880</v>
      </c>
      <c r="D253" s="1">
        <v>44399</v>
      </c>
      <c r="F253">
        <f t="shared" ca="1" si="18"/>
        <v>50</v>
      </c>
      <c r="G253" t="str">
        <f t="shared" ca="1" si="19"/>
        <v>2-5 years</v>
      </c>
      <c r="H253" t="s">
        <v>24</v>
      </c>
      <c r="I253" t="s">
        <v>1087</v>
      </c>
      <c r="J253" t="s">
        <v>1088</v>
      </c>
      <c r="K253" t="s">
        <v>27</v>
      </c>
      <c r="L253">
        <f t="shared" si="20"/>
        <v>1</v>
      </c>
      <c r="M253">
        <f t="shared" si="21"/>
        <v>0</v>
      </c>
      <c r="N253" t="s">
        <v>53</v>
      </c>
      <c r="O253" t="s">
        <v>53</v>
      </c>
      <c r="Q253" t="str">
        <f t="shared" si="22"/>
        <v>ACTIVE</v>
      </c>
      <c r="R253" t="s">
        <v>42</v>
      </c>
      <c r="S253" t="s">
        <v>43</v>
      </c>
      <c r="T253" s="2">
        <v>35059</v>
      </c>
      <c r="U253" s="3">
        <f t="shared" ca="1" si="23"/>
        <v>29</v>
      </c>
      <c r="V253" t="s">
        <v>32</v>
      </c>
      <c r="W253" t="s">
        <v>33</v>
      </c>
      <c r="X253" t="s">
        <v>617</v>
      </c>
      <c r="Y253" t="s">
        <v>47</v>
      </c>
      <c r="Z253" t="s">
        <v>36</v>
      </c>
      <c r="AA253">
        <v>3</v>
      </c>
      <c r="AB253" s="4">
        <v>112741.2</v>
      </c>
    </row>
    <row r="254" spans="1:28" x14ac:dyDescent="0.25">
      <c r="A254">
        <v>3679</v>
      </c>
      <c r="B254" t="s">
        <v>1089</v>
      </c>
      <c r="C254" t="s">
        <v>1090</v>
      </c>
      <c r="D254" s="1">
        <v>43813</v>
      </c>
      <c r="F254">
        <f t="shared" ca="1" si="18"/>
        <v>69</v>
      </c>
      <c r="G254" t="str">
        <f t="shared" ca="1" si="19"/>
        <v>&gt;5 years</v>
      </c>
      <c r="H254" t="s">
        <v>24</v>
      </c>
      <c r="I254" t="s">
        <v>1091</v>
      </c>
      <c r="J254" t="s">
        <v>1092</v>
      </c>
      <c r="K254" t="s">
        <v>27</v>
      </c>
      <c r="L254">
        <f t="shared" si="20"/>
        <v>1</v>
      </c>
      <c r="M254">
        <f t="shared" si="21"/>
        <v>0</v>
      </c>
      <c r="N254" t="s">
        <v>53</v>
      </c>
      <c r="O254" t="s">
        <v>53</v>
      </c>
      <c r="Q254" t="str">
        <f t="shared" si="22"/>
        <v>ACTIVE</v>
      </c>
      <c r="R254" t="s">
        <v>42</v>
      </c>
      <c r="S254" t="s">
        <v>43</v>
      </c>
      <c r="T254" s="2">
        <v>35159</v>
      </c>
      <c r="U254" s="3">
        <f t="shared" ca="1" si="23"/>
        <v>29</v>
      </c>
      <c r="V254" t="s">
        <v>32</v>
      </c>
      <c r="W254" t="s">
        <v>33</v>
      </c>
      <c r="X254" t="s">
        <v>89</v>
      </c>
      <c r="Y254" t="s">
        <v>47</v>
      </c>
      <c r="Z254" t="s">
        <v>36</v>
      </c>
      <c r="AA254">
        <v>3</v>
      </c>
      <c r="AB254" s="4">
        <v>906924</v>
      </c>
    </row>
    <row r="255" spans="1:28" x14ac:dyDescent="0.25">
      <c r="A255">
        <v>3680</v>
      </c>
      <c r="B255" t="s">
        <v>1090</v>
      </c>
      <c r="C255" t="s">
        <v>1093</v>
      </c>
      <c r="D255" s="1">
        <v>43917</v>
      </c>
      <c r="F255">
        <f t="shared" ca="1" si="18"/>
        <v>66</v>
      </c>
      <c r="G255" t="str">
        <f t="shared" ca="1" si="19"/>
        <v>&gt;5 years</v>
      </c>
      <c r="H255" t="s">
        <v>24</v>
      </c>
      <c r="I255" t="s">
        <v>1094</v>
      </c>
      <c r="J255" t="s">
        <v>1095</v>
      </c>
      <c r="K255" t="s">
        <v>27</v>
      </c>
      <c r="L255">
        <f t="shared" si="20"/>
        <v>1</v>
      </c>
      <c r="M255">
        <f t="shared" si="21"/>
        <v>0</v>
      </c>
      <c r="N255" t="s">
        <v>41</v>
      </c>
      <c r="O255" t="s">
        <v>53</v>
      </c>
      <c r="Q255" t="str">
        <f t="shared" si="22"/>
        <v>ACTIVE</v>
      </c>
      <c r="R255" t="s">
        <v>42</v>
      </c>
      <c r="S255" t="s">
        <v>43</v>
      </c>
      <c r="T255" s="2">
        <v>35543</v>
      </c>
      <c r="U255" s="3">
        <f t="shared" ca="1" si="23"/>
        <v>28</v>
      </c>
      <c r="V255" t="s">
        <v>32</v>
      </c>
      <c r="W255" t="s">
        <v>33</v>
      </c>
      <c r="X255" t="s">
        <v>175</v>
      </c>
      <c r="Y255" t="s">
        <v>35</v>
      </c>
      <c r="Z255" t="s">
        <v>36</v>
      </c>
      <c r="AA255">
        <v>3</v>
      </c>
      <c r="AB255" s="4">
        <v>680400</v>
      </c>
    </row>
    <row r="256" spans="1:28" x14ac:dyDescent="0.25">
      <c r="A256">
        <v>3681</v>
      </c>
      <c r="B256" t="s">
        <v>1096</v>
      </c>
      <c r="C256" t="s">
        <v>1067</v>
      </c>
      <c r="D256" s="1">
        <v>44525</v>
      </c>
      <c r="F256">
        <f t="shared" ca="1" si="18"/>
        <v>46</v>
      </c>
      <c r="G256" t="str">
        <f t="shared" ca="1" si="19"/>
        <v>2-5 years</v>
      </c>
      <c r="H256" t="s">
        <v>24</v>
      </c>
      <c r="I256" t="s">
        <v>1097</v>
      </c>
      <c r="J256" t="s">
        <v>1098</v>
      </c>
      <c r="K256" t="s">
        <v>27</v>
      </c>
      <c r="L256">
        <f t="shared" si="20"/>
        <v>1</v>
      </c>
      <c r="M256">
        <f t="shared" si="21"/>
        <v>0</v>
      </c>
      <c r="N256" t="s">
        <v>41</v>
      </c>
      <c r="O256" t="s">
        <v>29</v>
      </c>
      <c r="Q256" t="str">
        <f t="shared" si="22"/>
        <v>ACTIVE</v>
      </c>
      <c r="R256" t="s">
        <v>42</v>
      </c>
      <c r="S256" t="s">
        <v>43</v>
      </c>
      <c r="T256" s="2">
        <v>34927</v>
      </c>
      <c r="U256" s="3">
        <f t="shared" ca="1" si="23"/>
        <v>30</v>
      </c>
      <c r="V256" t="s">
        <v>32</v>
      </c>
      <c r="W256" t="s">
        <v>33</v>
      </c>
      <c r="X256" t="s">
        <v>364</v>
      </c>
      <c r="Y256" t="s">
        <v>35</v>
      </c>
      <c r="Z256" t="s">
        <v>36</v>
      </c>
      <c r="AA256">
        <v>3</v>
      </c>
      <c r="AB256" s="4">
        <v>109544.4</v>
      </c>
    </row>
    <row r="257" spans="1:28" x14ac:dyDescent="0.25">
      <c r="A257">
        <v>3682</v>
      </c>
      <c r="B257" t="s">
        <v>1099</v>
      </c>
      <c r="C257" t="s">
        <v>1100</v>
      </c>
      <c r="D257" s="1">
        <v>45115</v>
      </c>
      <c r="F257">
        <f t="shared" ca="1" si="18"/>
        <v>27</v>
      </c>
      <c r="G257" t="str">
        <f t="shared" ca="1" si="19"/>
        <v>2-5 years</v>
      </c>
      <c r="H257" t="s">
        <v>24</v>
      </c>
      <c r="I257" t="s">
        <v>1101</v>
      </c>
      <c r="J257" t="s">
        <v>1102</v>
      </c>
      <c r="K257" t="s">
        <v>27</v>
      </c>
      <c r="L257">
        <f t="shared" si="20"/>
        <v>1</v>
      </c>
      <c r="M257">
        <f t="shared" si="21"/>
        <v>0</v>
      </c>
      <c r="N257" t="s">
        <v>53</v>
      </c>
      <c r="O257" t="s">
        <v>29</v>
      </c>
      <c r="Q257" t="str">
        <f t="shared" si="22"/>
        <v>ACTIVE</v>
      </c>
      <c r="R257" t="s">
        <v>42</v>
      </c>
      <c r="S257" t="s">
        <v>43</v>
      </c>
      <c r="T257" s="2">
        <v>35502</v>
      </c>
      <c r="U257" s="3">
        <f t="shared" ca="1" si="23"/>
        <v>28</v>
      </c>
      <c r="V257" t="s">
        <v>32</v>
      </c>
      <c r="W257" t="s">
        <v>843</v>
      </c>
      <c r="X257" t="s">
        <v>81</v>
      </c>
      <c r="Y257" t="s">
        <v>35</v>
      </c>
      <c r="Z257" t="s">
        <v>36</v>
      </c>
      <c r="AA257">
        <v>4</v>
      </c>
      <c r="AB257" s="4">
        <v>122884.8</v>
      </c>
    </row>
    <row r="258" spans="1:28" x14ac:dyDescent="0.25">
      <c r="A258">
        <v>3683</v>
      </c>
      <c r="B258" t="s">
        <v>1103</v>
      </c>
      <c r="C258" t="s">
        <v>1104</v>
      </c>
      <c r="D258" s="1">
        <v>44502</v>
      </c>
      <c r="E258" s="1">
        <v>44541</v>
      </c>
      <c r="F258">
        <f t="shared" ca="1" si="18"/>
        <v>1</v>
      </c>
      <c r="G258" t="str">
        <f t="shared" ca="1" si="19"/>
        <v>&lt;6 months</v>
      </c>
      <c r="H258" t="s">
        <v>24</v>
      </c>
      <c r="I258" t="s">
        <v>1105</v>
      </c>
      <c r="J258" t="s">
        <v>1106</v>
      </c>
      <c r="K258" t="s">
        <v>27</v>
      </c>
      <c r="L258">
        <f t="shared" si="20"/>
        <v>1</v>
      </c>
      <c r="M258">
        <f t="shared" si="21"/>
        <v>0</v>
      </c>
      <c r="N258" t="s">
        <v>41</v>
      </c>
      <c r="O258" t="s">
        <v>29</v>
      </c>
      <c r="Q258" t="str">
        <f t="shared" si="22"/>
        <v>ACTIVE</v>
      </c>
      <c r="R258" t="s">
        <v>30</v>
      </c>
      <c r="S258" t="s">
        <v>31</v>
      </c>
      <c r="T258" s="2">
        <v>33385</v>
      </c>
      <c r="U258" s="3">
        <f t="shared" ca="1" si="23"/>
        <v>34</v>
      </c>
      <c r="V258" t="s">
        <v>32</v>
      </c>
      <c r="W258" t="s">
        <v>843</v>
      </c>
      <c r="X258" t="s">
        <v>1107</v>
      </c>
      <c r="Y258" t="s">
        <v>47</v>
      </c>
      <c r="Z258" t="s">
        <v>36</v>
      </c>
      <c r="AA258">
        <v>3</v>
      </c>
      <c r="AB258" s="4">
        <v>906969.59999999998</v>
      </c>
    </row>
    <row r="259" spans="1:28" x14ac:dyDescent="0.25">
      <c r="A259">
        <v>3684</v>
      </c>
      <c r="B259" t="s">
        <v>1108</v>
      </c>
      <c r="C259" t="s">
        <v>1109</v>
      </c>
      <c r="D259" s="1">
        <v>43800</v>
      </c>
      <c r="E259" s="1">
        <v>44920</v>
      </c>
      <c r="F259">
        <f t="shared" ref="F259:F322" ca="1" si="24">DATEDIF($D259,IF($E259=$E$2,TODAY(),$E259),"m")</f>
        <v>36</v>
      </c>
      <c r="G259" t="str">
        <f t="shared" ref="G259:G322" ca="1" si="25">IF(F259&lt;6,"&lt;6 months",IF(F259&lt;12,"6-12 months",IF(F259&lt;24,"1-2 years",IF(F259&lt;60,"2-5 years","&gt;5 years"))))</f>
        <v>2-5 years</v>
      </c>
      <c r="H259" t="s">
        <v>24</v>
      </c>
      <c r="I259" t="s">
        <v>1110</v>
      </c>
      <c r="J259" t="s">
        <v>1111</v>
      </c>
      <c r="K259" t="s">
        <v>27</v>
      </c>
      <c r="L259">
        <f t="shared" ref="L259:L322" si="26">IF($K259=$K$2,1,0)</f>
        <v>1</v>
      </c>
      <c r="M259">
        <f t="shared" ref="M259:M322" si="27">IF($K259=$K$2,0,1)</f>
        <v>0</v>
      </c>
      <c r="N259" t="s">
        <v>28</v>
      </c>
      <c r="O259" t="s">
        <v>41</v>
      </c>
      <c r="Q259" t="str">
        <f t="shared" ref="Q259:Q322" si="28">IF(OR($P259=$AF$14,$P259=$AF$16,$P259=$AF$19,$P259=$AF$20,$P259=$AF$21,$P259=$AF$23),"VOLUNTARY",IF(OR($P259=$AF$17,$P259=$AF$18,$P259=$AF$22,$P259=$AF$15),"INVOLUNTARY","ACTIVE"))</f>
        <v>ACTIVE</v>
      </c>
      <c r="R259" t="s">
        <v>42</v>
      </c>
      <c r="S259" t="s">
        <v>43</v>
      </c>
      <c r="T259" s="2">
        <v>34024</v>
      </c>
      <c r="U259" s="3">
        <f t="shared" ref="U259:U322" ca="1" si="29">DATEDIF($T259,TODAY(),"y")</f>
        <v>32</v>
      </c>
      <c r="V259" t="s">
        <v>32</v>
      </c>
      <c r="W259" t="s">
        <v>33</v>
      </c>
      <c r="X259" t="s">
        <v>81</v>
      </c>
      <c r="Y259" t="s">
        <v>47</v>
      </c>
      <c r="Z259" t="s">
        <v>36</v>
      </c>
      <c r="AA259">
        <v>3</v>
      </c>
      <c r="AB259" s="4">
        <v>729888</v>
      </c>
    </row>
    <row r="260" spans="1:28" x14ac:dyDescent="0.25">
      <c r="A260">
        <v>3685</v>
      </c>
      <c r="B260" t="s">
        <v>1112</v>
      </c>
      <c r="C260" t="s">
        <v>1113</v>
      </c>
      <c r="D260" s="1">
        <v>44789</v>
      </c>
      <c r="E260" s="1">
        <v>44875</v>
      </c>
      <c r="F260">
        <f t="shared" ca="1" si="24"/>
        <v>2</v>
      </c>
      <c r="G260" t="str">
        <f t="shared" ca="1" si="25"/>
        <v>&lt;6 months</v>
      </c>
      <c r="H260" t="s">
        <v>24</v>
      </c>
      <c r="I260" t="s">
        <v>1114</v>
      </c>
      <c r="J260" t="s">
        <v>1115</v>
      </c>
      <c r="K260" t="s">
        <v>27</v>
      </c>
      <c r="L260">
        <f t="shared" si="26"/>
        <v>1</v>
      </c>
      <c r="M260">
        <f t="shared" si="27"/>
        <v>0</v>
      </c>
      <c r="N260" t="s">
        <v>53</v>
      </c>
      <c r="O260" t="s">
        <v>53</v>
      </c>
      <c r="Q260" t="str">
        <f t="shared" si="28"/>
        <v>ACTIVE</v>
      </c>
      <c r="R260" t="s">
        <v>42</v>
      </c>
      <c r="S260" t="s">
        <v>43</v>
      </c>
      <c r="T260" s="2">
        <v>30892</v>
      </c>
      <c r="U260" s="3">
        <f t="shared" ca="1" si="29"/>
        <v>41</v>
      </c>
      <c r="V260" t="s">
        <v>32</v>
      </c>
      <c r="W260" t="s">
        <v>33</v>
      </c>
      <c r="X260" t="s">
        <v>138</v>
      </c>
      <c r="Y260" t="s">
        <v>47</v>
      </c>
      <c r="Z260" t="s">
        <v>36</v>
      </c>
      <c r="AA260">
        <v>3</v>
      </c>
      <c r="AB260" s="4">
        <v>230661.6</v>
      </c>
    </row>
    <row r="261" spans="1:28" x14ac:dyDescent="0.25">
      <c r="A261">
        <v>3686</v>
      </c>
      <c r="B261" t="s">
        <v>1116</v>
      </c>
      <c r="C261" t="s">
        <v>1117</v>
      </c>
      <c r="D261" s="1">
        <v>44311</v>
      </c>
      <c r="E261" s="1">
        <v>44907</v>
      </c>
      <c r="F261">
        <f t="shared" ca="1" si="24"/>
        <v>19</v>
      </c>
      <c r="G261" t="str">
        <f t="shared" ca="1" si="25"/>
        <v>1-2 years</v>
      </c>
      <c r="H261" t="s">
        <v>24</v>
      </c>
      <c r="I261" t="s">
        <v>1118</v>
      </c>
      <c r="J261" t="s">
        <v>1119</v>
      </c>
      <c r="K261" t="s">
        <v>158</v>
      </c>
      <c r="L261">
        <f t="shared" si="26"/>
        <v>0</v>
      </c>
      <c r="M261">
        <f t="shared" si="27"/>
        <v>1</v>
      </c>
      <c r="N261" t="s">
        <v>41</v>
      </c>
      <c r="O261" t="s">
        <v>53</v>
      </c>
      <c r="P261" t="s">
        <v>159</v>
      </c>
      <c r="Q261" t="str">
        <f t="shared" si="28"/>
        <v>VOLUNTARY</v>
      </c>
      <c r="R261" t="s">
        <v>42</v>
      </c>
      <c r="S261" t="s">
        <v>43</v>
      </c>
      <c r="T261" s="2">
        <v>34683</v>
      </c>
      <c r="U261" s="3">
        <f t="shared" ca="1" si="29"/>
        <v>30</v>
      </c>
      <c r="V261" t="s">
        <v>32</v>
      </c>
      <c r="W261" t="s">
        <v>33</v>
      </c>
      <c r="X261" t="s">
        <v>143</v>
      </c>
      <c r="Y261" t="s">
        <v>47</v>
      </c>
      <c r="Z261" t="s">
        <v>82</v>
      </c>
      <c r="AA261">
        <v>1</v>
      </c>
      <c r="AB261" s="4">
        <v>361324.79999999999</v>
      </c>
    </row>
    <row r="262" spans="1:28" x14ac:dyDescent="0.25">
      <c r="A262">
        <v>3687</v>
      </c>
      <c r="B262" t="s">
        <v>1120</v>
      </c>
      <c r="C262" t="s">
        <v>1121</v>
      </c>
      <c r="D262" s="1">
        <v>43602</v>
      </c>
      <c r="F262">
        <f t="shared" ca="1" si="24"/>
        <v>76</v>
      </c>
      <c r="G262" t="str">
        <f t="shared" ca="1" si="25"/>
        <v>&gt;5 years</v>
      </c>
      <c r="H262" t="s">
        <v>24</v>
      </c>
      <c r="I262" t="s">
        <v>1122</v>
      </c>
      <c r="J262" t="s">
        <v>1123</v>
      </c>
      <c r="K262" t="s">
        <v>27</v>
      </c>
      <c r="L262">
        <f t="shared" si="26"/>
        <v>1</v>
      </c>
      <c r="M262">
        <f t="shared" si="27"/>
        <v>0</v>
      </c>
      <c r="N262" t="s">
        <v>41</v>
      </c>
      <c r="O262" t="s">
        <v>29</v>
      </c>
      <c r="Q262" t="str">
        <f t="shared" si="28"/>
        <v>ACTIVE</v>
      </c>
      <c r="R262" t="s">
        <v>42</v>
      </c>
      <c r="S262" t="s">
        <v>43</v>
      </c>
      <c r="T262" s="2">
        <v>34878</v>
      </c>
      <c r="U262" s="3">
        <f t="shared" ca="1" si="29"/>
        <v>30</v>
      </c>
      <c r="V262" t="s">
        <v>32</v>
      </c>
      <c r="W262" t="s">
        <v>33</v>
      </c>
      <c r="X262" t="s">
        <v>148</v>
      </c>
      <c r="Y262" t="s">
        <v>35</v>
      </c>
      <c r="Z262" t="s">
        <v>82</v>
      </c>
      <c r="AA262">
        <v>1</v>
      </c>
      <c r="AB262" s="4">
        <v>289018.8</v>
      </c>
    </row>
    <row r="263" spans="1:28" x14ac:dyDescent="0.25">
      <c r="A263">
        <v>3688</v>
      </c>
      <c r="B263" t="s">
        <v>1124</v>
      </c>
      <c r="C263" t="s">
        <v>319</v>
      </c>
      <c r="D263" s="1">
        <v>43589</v>
      </c>
      <c r="E263" s="1">
        <v>44411</v>
      </c>
      <c r="F263">
        <f t="shared" ca="1" si="24"/>
        <v>26</v>
      </c>
      <c r="G263" t="str">
        <f t="shared" ca="1" si="25"/>
        <v>2-5 years</v>
      </c>
      <c r="H263" t="s">
        <v>24</v>
      </c>
      <c r="I263" t="s">
        <v>1125</v>
      </c>
      <c r="J263" t="s">
        <v>1126</v>
      </c>
      <c r="K263" t="s">
        <v>158</v>
      </c>
      <c r="L263">
        <f t="shared" si="26"/>
        <v>0</v>
      </c>
      <c r="M263">
        <f t="shared" si="27"/>
        <v>1</v>
      </c>
      <c r="N263" t="s">
        <v>28</v>
      </c>
      <c r="O263" t="s">
        <v>53</v>
      </c>
      <c r="P263" t="s">
        <v>212</v>
      </c>
      <c r="Q263" t="str">
        <f t="shared" si="28"/>
        <v>INVOLUNTARY</v>
      </c>
      <c r="R263" t="s">
        <v>42</v>
      </c>
      <c r="S263" t="s">
        <v>43</v>
      </c>
      <c r="T263" s="2">
        <v>35698</v>
      </c>
      <c r="U263" s="3">
        <f t="shared" ca="1" si="29"/>
        <v>28</v>
      </c>
      <c r="V263" t="s">
        <v>32</v>
      </c>
      <c r="W263" t="s">
        <v>33</v>
      </c>
      <c r="X263" t="s">
        <v>6</v>
      </c>
      <c r="Y263" t="s">
        <v>35</v>
      </c>
      <c r="Z263" t="s">
        <v>82</v>
      </c>
      <c r="AA263">
        <v>3</v>
      </c>
      <c r="AB263" s="4">
        <v>610800</v>
      </c>
    </row>
    <row r="264" spans="1:28" x14ac:dyDescent="0.25">
      <c r="A264">
        <v>3689</v>
      </c>
      <c r="B264" t="s">
        <v>1127</v>
      </c>
      <c r="C264" t="s">
        <v>1128</v>
      </c>
      <c r="D264" s="1">
        <v>44393</v>
      </c>
      <c r="F264">
        <f t="shared" ca="1" si="24"/>
        <v>50</v>
      </c>
      <c r="G264" t="str">
        <f t="shared" ca="1" si="25"/>
        <v>2-5 years</v>
      </c>
      <c r="H264" t="s">
        <v>24</v>
      </c>
      <c r="I264" t="s">
        <v>1129</v>
      </c>
      <c r="J264" t="s">
        <v>1130</v>
      </c>
      <c r="K264" t="s">
        <v>27</v>
      </c>
      <c r="L264">
        <f t="shared" si="26"/>
        <v>1</v>
      </c>
      <c r="M264">
        <f t="shared" si="27"/>
        <v>0</v>
      </c>
      <c r="N264" t="s">
        <v>28</v>
      </c>
      <c r="O264" t="s">
        <v>29</v>
      </c>
      <c r="Q264" t="str">
        <f t="shared" si="28"/>
        <v>ACTIVE</v>
      </c>
      <c r="R264" t="s">
        <v>42</v>
      </c>
      <c r="S264" t="s">
        <v>43</v>
      </c>
      <c r="T264" s="2">
        <v>36865</v>
      </c>
      <c r="U264" s="3">
        <f t="shared" ca="1" si="29"/>
        <v>24</v>
      </c>
      <c r="V264" t="s">
        <v>32</v>
      </c>
      <c r="W264" t="s">
        <v>33</v>
      </c>
      <c r="X264" t="s">
        <v>69</v>
      </c>
      <c r="Y264" t="s">
        <v>47</v>
      </c>
      <c r="Z264" t="s">
        <v>82</v>
      </c>
      <c r="AA264">
        <v>3</v>
      </c>
      <c r="AB264" s="4">
        <v>364513.2</v>
      </c>
    </row>
    <row r="265" spans="1:28" x14ac:dyDescent="0.25">
      <c r="A265">
        <v>3690</v>
      </c>
      <c r="B265" t="s">
        <v>1131</v>
      </c>
      <c r="C265" t="s">
        <v>848</v>
      </c>
      <c r="D265" s="1">
        <v>44047</v>
      </c>
      <c r="E265" s="1">
        <v>44254</v>
      </c>
      <c r="F265">
        <f t="shared" ca="1" si="24"/>
        <v>6</v>
      </c>
      <c r="G265" t="str">
        <f t="shared" ca="1" si="25"/>
        <v>6-12 months</v>
      </c>
      <c r="H265" t="s">
        <v>24</v>
      </c>
      <c r="I265" t="s">
        <v>1132</v>
      </c>
      <c r="J265" t="s">
        <v>1133</v>
      </c>
      <c r="K265" t="s">
        <v>27</v>
      </c>
      <c r="L265">
        <f t="shared" si="26"/>
        <v>1</v>
      </c>
      <c r="M265">
        <f t="shared" si="27"/>
        <v>0</v>
      </c>
      <c r="N265" t="s">
        <v>41</v>
      </c>
      <c r="O265" t="s">
        <v>29</v>
      </c>
      <c r="Q265" t="str">
        <f t="shared" si="28"/>
        <v>ACTIVE</v>
      </c>
      <c r="R265" t="s">
        <v>42</v>
      </c>
      <c r="S265" t="s">
        <v>43</v>
      </c>
      <c r="T265" s="2">
        <v>35580</v>
      </c>
      <c r="U265" s="3">
        <f t="shared" ca="1" si="29"/>
        <v>28</v>
      </c>
      <c r="V265" t="s">
        <v>32</v>
      </c>
      <c r="W265" t="s">
        <v>843</v>
      </c>
      <c r="X265" t="s">
        <v>69</v>
      </c>
      <c r="Y265" t="s">
        <v>47</v>
      </c>
      <c r="Z265" t="s">
        <v>194</v>
      </c>
      <c r="AA265">
        <v>3</v>
      </c>
      <c r="AB265" s="4">
        <v>276642</v>
      </c>
    </row>
    <row r="266" spans="1:28" x14ac:dyDescent="0.25">
      <c r="A266">
        <v>3691</v>
      </c>
      <c r="B266" t="s">
        <v>674</v>
      </c>
      <c r="C266" t="s">
        <v>1134</v>
      </c>
      <c r="D266" s="1">
        <v>44158</v>
      </c>
      <c r="F266">
        <f t="shared" ca="1" si="24"/>
        <v>58</v>
      </c>
      <c r="G266" t="str">
        <f t="shared" ca="1" si="25"/>
        <v>2-5 years</v>
      </c>
      <c r="H266" t="s">
        <v>24</v>
      </c>
      <c r="I266" t="s">
        <v>1135</v>
      </c>
      <c r="J266" t="s">
        <v>1136</v>
      </c>
      <c r="K266" t="s">
        <v>27</v>
      </c>
      <c r="L266">
        <f t="shared" si="26"/>
        <v>1</v>
      </c>
      <c r="M266">
        <f t="shared" si="27"/>
        <v>0</v>
      </c>
      <c r="N266" t="s">
        <v>41</v>
      </c>
      <c r="O266" t="s">
        <v>53</v>
      </c>
      <c r="Q266" t="str">
        <f t="shared" si="28"/>
        <v>ACTIVE</v>
      </c>
      <c r="R266" t="s">
        <v>30</v>
      </c>
      <c r="S266" t="s">
        <v>31</v>
      </c>
      <c r="T266" s="2">
        <v>33827</v>
      </c>
      <c r="U266" s="3">
        <f t="shared" ca="1" si="29"/>
        <v>33</v>
      </c>
      <c r="V266" t="s">
        <v>32</v>
      </c>
      <c r="W266" t="s">
        <v>843</v>
      </c>
      <c r="X266" t="s">
        <v>6</v>
      </c>
      <c r="Y266" t="s">
        <v>47</v>
      </c>
      <c r="Z266" t="s">
        <v>194</v>
      </c>
      <c r="AA266">
        <v>1</v>
      </c>
      <c r="AB266" s="4">
        <v>112233.60000000001</v>
      </c>
    </row>
    <row r="267" spans="1:28" x14ac:dyDescent="0.25">
      <c r="A267">
        <v>3692</v>
      </c>
      <c r="B267" t="s">
        <v>1137</v>
      </c>
      <c r="C267" t="s">
        <v>1138</v>
      </c>
      <c r="D267" s="1">
        <v>43780</v>
      </c>
      <c r="F267">
        <f t="shared" ca="1" si="24"/>
        <v>70</v>
      </c>
      <c r="G267" t="str">
        <f t="shared" ca="1" si="25"/>
        <v>&gt;5 years</v>
      </c>
      <c r="H267" t="s">
        <v>24</v>
      </c>
      <c r="I267" t="s">
        <v>1139</v>
      </c>
      <c r="J267" t="s">
        <v>1140</v>
      </c>
      <c r="K267" t="s">
        <v>27</v>
      </c>
      <c r="L267">
        <f t="shared" si="26"/>
        <v>1</v>
      </c>
      <c r="M267">
        <f t="shared" si="27"/>
        <v>0</v>
      </c>
      <c r="N267" t="s">
        <v>53</v>
      </c>
      <c r="O267" t="s">
        <v>41</v>
      </c>
      <c r="Q267" t="str">
        <f t="shared" si="28"/>
        <v>ACTIVE</v>
      </c>
      <c r="R267" t="s">
        <v>42</v>
      </c>
      <c r="S267" t="s">
        <v>43</v>
      </c>
      <c r="T267" s="2">
        <v>34082</v>
      </c>
      <c r="U267" s="3">
        <f t="shared" ca="1" si="29"/>
        <v>32</v>
      </c>
      <c r="V267" t="s">
        <v>32</v>
      </c>
      <c r="W267" t="s">
        <v>843</v>
      </c>
      <c r="X267" t="s">
        <v>128</v>
      </c>
      <c r="Y267" t="s">
        <v>47</v>
      </c>
      <c r="Z267" t="s">
        <v>194</v>
      </c>
      <c r="AA267">
        <v>3</v>
      </c>
      <c r="AB267" s="4">
        <v>163893.6</v>
      </c>
    </row>
    <row r="268" spans="1:28" x14ac:dyDescent="0.25">
      <c r="A268">
        <v>3693</v>
      </c>
      <c r="B268" t="s">
        <v>1141</v>
      </c>
      <c r="C268" t="s">
        <v>1142</v>
      </c>
      <c r="D268" s="1">
        <v>43605</v>
      </c>
      <c r="E268" s="1">
        <v>44073</v>
      </c>
      <c r="F268">
        <f t="shared" ca="1" si="24"/>
        <v>15</v>
      </c>
      <c r="G268" t="str">
        <f t="shared" ca="1" si="25"/>
        <v>1-2 years</v>
      </c>
      <c r="H268" t="s">
        <v>641</v>
      </c>
      <c r="I268" t="s">
        <v>1143</v>
      </c>
      <c r="J268" t="s">
        <v>1144</v>
      </c>
      <c r="K268" t="s">
        <v>27</v>
      </c>
      <c r="L268">
        <f t="shared" si="26"/>
        <v>1</v>
      </c>
      <c r="M268">
        <f t="shared" si="27"/>
        <v>0</v>
      </c>
      <c r="N268" t="s">
        <v>41</v>
      </c>
      <c r="O268" t="s">
        <v>29</v>
      </c>
      <c r="Q268" t="str">
        <f t="shared" si="28"/>
        <v>ACTIVE</v>
      </c>
      <c r="R268" t="s">
        <v>42</v>
      </c>
      <c r="S268" t="s">
        <v>43</v>
      </c>
      <c r="T268" s="2">
        <v>34179</v>
      </c>
      <c r="U268" s="3">
        <f t="shared" ca="1" si="29"/>
        <v>32</v>
      </c>
      <c r="V268" t="s">
        <v>32</v>
      </c>
      <c r="W268" t="s">
        <v>843</v>
      </c>
      <c r="X268" t="s">
        <v>851</v>
      </c>
      <c r="Y268" t="s">
        <v>35</v>
      </c>
      <c r="Z268" t="s">
        <v>82</v>
      </c>
      <c r="AA268">
        <v>2</v>
      </c>
      <c r="AB268" s="4">
        <v>528228</v>
      </c>
    </row>
    <row r="269" spans="1:28" x14ac:dyDescent="0.25">
      <c r="A269">
        <v>3694</v>
      </c>
      <c r="B269" t="s">
        <v>1145</v>
      </c>
      <c r="C269" t="s">
        <v>1146</v>
      </c>
      <c r="D269" s="1">
        <v>43774</v>
      </c>
      <c r="E269" s="1">
        <v>44667</v>
      </c>
      <c r="F269">
        <f t="shared" ca="1" si="24"/>
        <v>29</v>
      </c>
      <c r="G269" t="str">
        <f t="shared" ca="1" si="25"/>
        <v>2-5 years</v>
      </c>
      <c r="H269" t="s">
        <v>641</v>
      </c>
      <c r="I269" t="s">
        <v>1147</v>
      </c>
      <c r="J269" t="s">
        <v>1148</v>
      </c>
      <c r="K269" t="s">
        <v>158</v>
      </c>
      <c r="L269">
        <f t="shared" si="26"/>
        <v>0</v>
      </c>
      <c r="M269">
        <f t="shared" si="27"/>
        <v>1</v>
      </c>
      <c r="N269" t="s">
        <v>53</v>
      </c>
      <c r="O269" t="s">
        <v>41</v>
      </c>
      <c r="P269" t="s">
        <v>159</v>
      </c>
      <c r="Q269" t="str">
        <f t="shared" si="28"/>
        <v>VOLUNTARY</v>
      </c>
      <c r="R269" t="s">
        <v>42</v>
      </c>
      <c r="S269" t="s">
        <v>43</v>
      </c>
      <c r="T269" s="2">
        <v>36030</v>
      </c>
      <c r="U269" s="3">
        <f t="shared" ca="1" si="29"/>
        <v>27</v>
      </c>
      <c r="V269" t="s">
        <v>32</v>
      </c>
      <c r="W269" t="s">
        <v>33</v>
      </c>
      <c r="X269" t="s">
        <v>165</v>
      </c>
      <c r="Y269" t="s">
        <v>35</v>
      </c>
      <c r="Z269" t="s">
        <v>652</v>
      </c>
      <c r="AA269">
        <v>4</v>
      </c>
      <c r="AB269" s="4">
        <v>887940</v>
      </c>
    </row>
    <row r="270" spans="1:28" x14ac:dyDescent="0.25">
      <c r="A270">
        <v>3695</v>
      </c>
      <c r="B270" t="s">
        <v>1149</v>
      </c>
      <c r="C270" t="s">
        <v>1150</v>
      </c>
      <c r="D270" s="1">
        <v>43363</v>
      </c>
      <c r="E270" s="1">
        <v>44231</v>
      </c>
      <c r="F270">
        <f t="shared" ca="1" si="24"/>
        <v>28</v>
      </c>
      <c r="G270" t="str">
        <f t="shared" ca="1" si="25"/>
        <v>2-5 years</v>
      </c>
      <c r="H270" t="s">
        <v>641</v>
      </c>
      <c r="I270" t="s">
        <v>1151</v>
      </c>
      <c r="J270" t="s">
        <v>1152</v>
      </c>
      <c r="K270" t="s">
        <v>158</v>
      </c>
      <c r="L270">
        <f t="shared" si="26"/>
        <v>0</v>
      </c>
      <c r="M270">
        <f t="shared" si="27"/>
        <v>1</v>
      </c>
      <c r="N270" t="s">
        <v>28</v>
      </c>
      <c r="O270" t="s">
        <v>29</v>
      </c>
      <c r="P270" t="s">
        <v>212</v>
      </c>
      <c r="Q270" t="str">
        <f t="shared" si="28"/>
        <v>INVOLUNTARY</v>
      </c>
      <c r="R270" t="s">
        <v>42</v>
      </c>
      <c r="S270" t="s">
        <v>43</v>
      </c>
      <c r="T270" s="2">
        <v>37000</v>
      </c>
      <c r="U270" s="3">
        <f t="shared" ca="1" si="29"/>
        <v>24</v>
      </c>
      <c r="V270" t="s">
        <v>32</v>
      </c>
      <c r="W270" t="s">
        <v>33</v>
      </c>
      <c r="X270" t="s">
        <v>69</v>
      </c>
      <c r="Y270" t="s">
        <v>35</v>
      </c>
      <c r="Z270" t="s">
        <v>652</v>
      </c>
      <c r="AA270">
        <v>4</v>
      </c>
      <c r="AB270" s="4">
        <v>231402</v>
      </c>
    </row>
    <row r="271" spans="1:28" x14ac:dyDescent="0.25">
      <c r="A271">
        <v>3696</v>
      </c>
      <c r="B271" t="s">
        <v>1153</v>
      </c>
      <c r="C271" t="s">
        <v>1154</v>
      </c>
      <c r="D271" s="1">
        <v>44076</v>
      </c>
      <c r="E271" s="1">
        <v>45072</v>
      </c>
      <c r="F271">
        <f t="shared" ca="1" si="24"/>
        <v>32</v>
      </c>
      <c r="G271" t="str">
        <f t="shared" ca="1" si="25"/>
        <v>2-5 years</v>
      </c>
      <c r="H271" t="s">
        <v>641</v>
      </c>
      <c r="I271" t="s">
        <v>1155</v>
      </c>
      <c r="J271" t="s">
        <v>1156</v>
      </c>
      <c r="K271" t="s">
        <v>158</v>
      </c>
      <c r="L271">
        <f t="shared" si="26"/>
        <v>0</v>
      </c>
      <c r="M271">
        <f t="shared" si="27"/>
        <v>1</v>
      </c>
      <c r="N271" t="s">
        <v>28</v>
      </c>
      <c r="O271" t="s">
        <v>41</v>
      </c>
      <c r="P271" t="s">
        <v>212</v>
      </c>
      <c r="Q271" t="str">
        <f t="shared" si="28"/>
        <v>INVOLUNTARY</v>
      </c>
      <c r="R271" t="s">
        <v>42</v>
      </c>
      <c r="S271" t="s">
        <v>43</v>
      </c>
      <c r="T271" s="2">
        <v>34478</v>
      </c>
      <c r="U271" s="3">
        <f t="shared" ca="1" si="29"/>
        <v>31</v>
      </c>
      <c r="V271" t="s">
        <v>32</v>
      </c>
      <c r="W271" t="s">
        <v>33</v>
      </c>
      <c r="X271" t="s">
        <v>184</v>
      </c>
      <c r="Y271" t="s">
        <v>35</v>
      </c>
      <c r="Z271" t="s">
        <v>652</v>
      </c>
      <c r="AA271">
        <v>3</v>
      </c>
      <c r="AB271" s="4">
        <v>120526.8</v>
      </c>
    </row>
    <row r="272" spans="1:28" x14ac:dyDescent="0.25">
      <c r="A272">
        <v>3697</v>
      </c>
      <c r="B272" t="s">
        <v>1157</v>
      </c>
      <c r="C272" t="s">
        <v>1158</v>
      </c>
      <c r="D272" s="1">
        <v>44010</v>
      </c>
      <c r="F272">
        <f t="shared" ca="1" si="24"/>
        <v>63</v>
      </c>
      <c r="G272" t="str">
        <f t="shared" ca="1" si="25"/>
        <v>&gt;5 years</v>
      </c>
      <c r="H272" t="s">
        <v>641</v>
      </c>
      <c r="I272" t="s">
        <v>1159</v>
      </c>
      <c r="J272" t="s">
        <v>1160</v>
      </c>
      <c r="K272" t="s">
        <v>27</v>
      </c>
      <c r="L272">
        <f t="shared" si="26"/>
        <v>1</v>
      </c>
      <c r="M272">
        <f t="shared" si="27"/>
        <v>0</v>
      </c>
      <c r="N272" t="s">
        <v>53</v>
      </c>
      <c r="O272" t="s">
        <v>41</v>
      </c>
      <c r="Q272" t="str">
        <f t="shared" si="28"/>
        <v>ACTIVE</v>
      </c>
      <c r="R272" t="s">
        <v>42</v>
      </c>
      <c r="S272" t="s">
        <v>43</v>
      </c>
      <c r="T272" s="2">
        <v>36286</v>
      </c>
      <c r="U272" s="3">
        <f t="shared" ca="1" si="29"/>
        <v>26</v>
      </c>
      <c r="V272" t="s">
        <v>32</v>
      </c>
      <c r="W272" t="s">
        <v>33</v>
      </c>
      <c r="X272" t="s">
        <v>81</v>
      </c>
      <c r="Y272" t="s">
        <v>35</v>
      </c>
      <c r="Z272" t="s">
        <v>652</v>
      </c>
      <c r="AA272">
        <v>4</v>
      </c>
      <c r="AB272" s="4">
        <v>584232</v>
      </c>
    </row>
    <row r="273" spans="1:28" x14ac:dyDescent="0.25">
      <c r="A273">
        <v>3698</v>
      </c>
      <c r="B273" t="s">
        <v>1161</v>
      </c>
      <c r="C273" t="s">
        <v>1162</v>
      </c>
      <c r="D273" s="1">
        <v>45007</v>
      </c>
      <c r="E273" s="1">
        <v>45076</v>
      </c>
      <c r="F273">
        <f t="shared" ca="1" si="24"/>
        <v>2</v>
      </c>
      <c r="G273" t="str">
        <f t="shared" ca="1" si="25"/>
        <v>&lt;6 months</v>
      </c>
      <c r="H273" t="s">
        <v>641</v>
      </c>
      <c r="I273" t="s">
        <v>1163</v>
      </c>
      <c r="J273" t="s">
        <v>1164</v>
      </c>
      <c r="K273" t="s">
        <v>27</v>
      </c>
      <c r="L273">
        <f t="shared" si="26"/>
        <v>1</v>
      </c>
      <c r="M273">
        <f t="shared" si="27"/>
        <v>0</v>
      </c>
      <c r="N273" t="s">
        <v>53</v>
      </c>
      <c r="O273" t="s">
        <v>53</v>
      </c>
      <c r="Q273" t="str">
        <f t="shared" si="28"/>
        <v>ACTIVE</v>
      </c>
      <c r="R273" t="s">
        <v>42</v>
      </c>
      <c r="S273" t="s">
        <v>43</v>
      </c>
      <c r="T273" s="2">
        <v>34799</v>
      </c>
      <c r="U273" s="3">
        <f t="shared" ca="1" si="29"/>
        <v>30</v>
      </c>
      <c r="V273" t="s">
        <v>32</v>
      </c>
      <c r="W273" t="s">
        <v>33</v>
      </c>
      <c r="X273" t="s">
        <v>184</v>
      </c>
      <c r="Y273" t="s">
        <v>35</v>
      </c>
      <c r="Z273" t="s">
        <v>652</v>
      </c>
      <c r="AA273">
        <v>3</v>
      </c>
      <c r="AB273" s="4">
        <v>856272</v>
      </c>
    </row>
    <row r="274" spans="1:28" x14ac:dyDescent="0.25">
      <c r="A274">
        <v>3699</v>
      </c>
      <c r="B274" t="s">
        <v>1165</v>
      </c>
      <c r="C274" t="s">
        <v>1166</v>
      </c>
      <c r="D274" s="1">
        <v>44803</v>
      </c>
      <c r="E274" s="1">
        <v>44824</v>
      </c>
      <c r="F274">
        <f t="shared" ca="1" si="24"/>
        <v>0</v>
      </c>
      <c r="G274" t="str">
        <f t="shared" ca="1" si="25"/>
        <v>&lt;6 months</v>
      </c>
      <c r="H274" t="s">
        <v>24</v>
      </c>
      <c r="I274" t="s">
        <v>1167</v>
      </c>
      <c r="J274" t="s">
        <v>1168</v>
      </c>
      <c r="K274" t="s">
        <v>158</v>
      </c>
      <c r="L274">
        <f t="shared" si="26"/>
        <v>0</v>
      </c>
      <c r="M274">
        <f t="shared" si="27"/>
        <v>1</v>
      </c>
      <c r="N274" t="s">
        <v>41</v>
      </c>
      <c r="O274" t="s">
        <v>29</v>
      </c>
      <c r="P274" t="s">
        <v>164</v>
      </c>
      <c r="Q274" t="str">
        <f t="shared" si="28"/>
        <v>INVOLUNTARY</v>
      </c>
      <c r="R274" t="s">
        <v>42</v>
      </c>
      <c r="S274" t="s">
        <v>43</v>
      </c>
      <c r="T274" s="2">
        <v>35168</v>
      </c>
      <c r="U274" s="3">
        <f t="shared" ca="1" si="29"/>
        <v>29</v>
      </c>
      <c r="V274" t="s">
        <v>32</v>
      </c>
      <c r="W274" t="s">
        <v>843</v>
      </c>
      <c r="X274" t="s">
        <v>89</v>
      </c>
      <c r="Y274" t="s">
        <v>47</v>
      </c>
      <c r="Z274" t="s">
        <v>652</v>
      </c>
      <c r="AA274">
        <v>2</v>
      </c>
      <c r="AB274" s="4">
        <v>552312</v>
      </c>
    </row>
    <row r="275" spans="1:28" x14ac:dyDescent="0.25">
      <c r="A275">
        <v>3700</v>
      </c>
      <c r="B275" t="s">
        <v>1169</v>
      </c>
      <c r="C275" t="s">
        <v>1170</v>
      </c>
      <c r="D275" s="1">
        <v>43762</v>
      </c>
      <c r="F275">
        <f t="shared" ca="1" si="24"/>
        <v>71</v>
      </c>
      <c r="G275" t="str">
        <f t="shared" ca="1" si="25"/>
        <v>&gt;5 years</v>
      </c>
      <c r="H275" t="s">
        <v>24</v>
      </c>
      <c r="I275" t="s">
        <v>1171</v>
      </c>
      <c r="J275" t="s">
        <v>1172</v>
      </c>
      <c r="K275" t="s">
        <v>27</v>
      </c>
      <c r="L275">
        <f t="shared" si="26"/>
        <v>1</v>
      </c>
      <c r="M275">
        <f t="shared" si="27"/>
        <v>0</v>
      </c>
      <c r="N275" t="s">
        <v>41</v>
      </c>
      <c r="O275" t="s">
        <v>29</v>
      </c>
      <c r="Q275" t="str">
        <f t="shared" si="28"/>
        <v>ACTIVE</v>
      </c>
      <c r="R275" t="s">
        <v>42</v>
      </c>
      <c r="S275" t="s">
        <v>43</v>
      </c>
      <c r="T275" s="2">
        <v>35025</v>
      </c>
      <c r="U275" s="3">
        <f t="shared" ca="1" si="29"/>
        <v>29</v>
      </c>
      <c r="V275" t="s">
        <v>32</v>
      </c>
      <c r="W275" t="s">
        <v>33</v>
      </c>
      <c r="X275" t="s">
        <v>148</v>
      </c>
      <c r="Y275" t="s">
        <v>47</v>
      </c>
      <c r="Z275" t="s">
        <v>652</v>
      </c>
      <c r="AA275">
        <v>1</v>
      </c>
      <c r="AB275" s="4">
        <v>480664.8</v>
      </c>
    </row>
    <row r="276" spans="1:28" x14ac:dyDescent="0.25">
      <c r="A276">
        <v>3701</v>
      </c>
      <c r="B276" t="s">
        <v>1173</v>
      </c>
      <c r="C276" t="s">
        <v>1174</v>
      </c>
      <c r="D276" s="1">
        <v>43778</v>
      </c>
      <c r="F276">
        <f t="shared" ca="1" si="24"/>
        <v>71</v>
      </c>
      <c r="G276" t="str">
        <f t="shared" ca="1" si="25"/>
        <v>&gt;5 years</v>
      </c>
      <c r="H276" t="s">
        <v>24</v>
      </c>
      <c r="I276" t="s">
        <v>1175</v>
      </c>
      <c r="J276" t="s">
        <v>1176</v>
      </c>
      <c r="K276" t="s">
        <v>27</v>
      </c>
      <c r="L276">
        <f t="shared" si="26"/>
        <v>1</v>
      </c>
      <c r="M276">
        <f t="shared" si="27"/>
        <v>0</v>
      </c>
      <c r="N276" t="s">
        <v>41</v>
      </c>
      <c r="O276" t="s">
        <v>29</v>
      </c>
      <c r="Q276" t="str">
        <f t="shared" si="28"/>
        <v>ACTIVE</v>
      </c>
      <c r="R276" t="s">
        <v>42</v>
      </c>
      <c r="S276" t="s">
        <v>43</v>
      </c>
      <c r="T276" s="2">
        <v>35667</v>
      </c>
      <c r="U276" s="3">
        <f t="shared" ca="1" si="29"/>
        <v>28</v>
      </c>
      <c r="V276" t="s">
        <v>32</v>
      </c>
      <c r="W276" t="s">
        <v>843</v>
      </c>
      <c r="X276" t="s">
        <v>240</v>
      </c>
      <c r="Y276" t="s">
        <v>47</v>
      </c>
      <c r="Z276" t="s">
        <v>652</v>
      </c>
      <c r="AA276">
        <v>2</v>
      </c>
      <c r="AB276" s="4">
        <v>116466</v>
      </c>
    </row>
    <row r="277" spans="1:28" x14ac:dyDescent="0.25">
      <c r="A277">
        <v>3702</v>
      </c>
      <c r="B277" t="s">
        <v>1177</v>
      </c>
      <c r="C277" t="s">
        <v>1178</v>
      </c>
      <c r="D277" s="1">
        <v>43659</v>
      </c>
      <c r="F277">
        <f t="shared" ca="1" si="24"/>
        <v>74</v>
      </c>
      <c r="G277" t="str">
        <f t="shared" ca="1" si="25"/>
        <v>&gt;5 years</v>
      </c>
      <c r="H277" t="s">
        <v>24</v>
      </c>
      <c r="I277" t="s">
        <v>1179</v>
      </c>
      <c r="J277" t="s">
        <v>1180</v>
      </c>
      <c r="K277" t="s">
        <v>27</v>
      </c>
      <c r="L277">
        <f t="shared" si="26"/>
        <v>1</v>
      </c>
      <c r="M277">
        <f t="shared" si="27"/>
        <v>0</v>
      </c>
      <c r="N277" t="s">
        <v>41</v>
      </c>
      <c r="O277" t="s">
        <v>41</v>
      </c>
      <c r="Q277" t="str">
        <f t="shared" si="28"/>
        <v>ACTIVE</v>
      </c>
      <c r="R277" t="s">
        <v>42</v>
      </c>
      <c r="S277" t="s">
        <v>43</v>
      </c>
      <c r="T277" s="2">
        <v>36088</v>
      </c>
      <c r="U277" s="3">
        <f t="shared" ca="1" si="29"/>
        <v>26</v>
      </c>
      <c r="V277" t="s">
        <v>32</v>
      </c>
      <c r="W277" t="s">
        <v>33</v>
      </c>
      <c r="X277" t="s">
        <v>184</v>
      </c>
      <c r="Y277" t="s">
        <v>47</v>
      </c>
      <c r="Z277" t="s">
        <v>82</v>
      </c>
      <c r="AA277">
        <v>3</v>
      </c>
      <c r="AB277" s="4">
        <v>541836</v>
      </c>
    </row>
    <row r="278" spans="1:28" x14ac:dyDescent="0.25">
      <c r="A278">
        <v>3703</v>
      </c>
      <c r="B278" t="s">
        <v>1181</v>
      </c>
      <c r="C278" t="s">
        <v>1182</v>
      </c>
      <c r="D278" s="1">
        <v>44074</v>
      </c>
      <c r="E278" s="1">
        <v>44738</v>
      </c>
      <c r="F278">
        <f t="shared" ca="1" si="24"/>
        <v>21</v>
      </c>
      <c r="G278" t="str">
        <f t="shared" ca="1" si="25"/>
        <v>1-2 years</v>
      </c>
      <c r="H278" t="s">
        <v>24</v>
      </c>
      <c r="I278" t="s">
        <v>1183</v>
      </c>
      <c r="J278" t="s">
        <v>1184</v>
      </c>
      <c r="K278" t="s">
        <v>27</v>
      </c>
      <c r="L278">
        <f t="shared" si="26"/>
        <v>1</v>
      </c>
      <c r="M278">
        <f t="shared" si="27"/>
        <v>0</v>
      </c>
      <c r="N278" t="s">
        <v>41</v>
      </c>
      <c r="O278" t="s">
        <v>41</v>
      </c>
      <c r="Q278" t="str">
        <f t="shared" si="28"/>
        <v>ACTIVE</v>
      </c>
      <c r="R278" t="s">
        <v>42</v>
      </c>
      <c r="S278" t="s">
        <v>43</v>
      </c>
      <c r="T278" s="2">
        <v>35585</v>
      </c>
      <c r="U278" s="3">
        <f t="shared" ca="1" si="29"/>
        <v>28</v>
      </c>
      <c r="V278" t="s">
        <v>32</v>
      </c>
      <c r="W278" t="s">
        <v>33</v>
      </c>
      <c r="X278" t="s">
        <v>89</v>
      </c>
      <c r="Y278" t="s">
        <v>35</v>
      </c>
      <c r="Z278" t="s">
        <v>82</v>
      </c>
      <c r="AA278">
        <v>4</v>
      </c>
      <c r="AB278" s="4">
        <v>711540</v>
      </c>
    </row>
    <row r="279" spans="1:28" x14ac:dyDescent="0.25">
      <c r="A279">
        <v>3704</v>
      </c>
      <c r="B279" t="s">
        <v>1181</v>
      </c>
      <c r="C279" t="s">
        <v>1185</v>
      </c>
      <c r="D279" s="1">
        <v>43490</v>
      </c>
      <c r="E279" s="1">
        <v>44495</v>
      </c>
      <c r="F279">
        <f t="shared" ca="1" si="24"/>
        <v>33</v>
      </c>
      <c r="G279" t="str">
        <f t="shared" ca="1" si="25"/>
        <v>2-5 years</v>
      </c>
      <c r="H279" t="s">
        <v>24</v>
      </c>
      <c r="I279" t="s">
        <v>1186</v>
      </c>
      <c r="J279" t="s">
        <v>1187</v>
      </c>
      <c r="K279" t="s">
        <v>27</v>
      </c>
      <c r="L279">
        <f t="shared" si="26"/>
        <v>1</v>
      </c>
      <c r="M279">
        <f t="shared" si="27"/>
        <v>0</v>
      </c>
      <c r="N279" t="s">
        <v>53</v>
      </c>
      <c r="O279" t="s">
        <v>41</v>
      </c>
      <c r="Q279" t="str">
        <f t="shared" si="28"/>
        <v>ACTIVE</v>
      </c>
      <c r="R279" t="s">
        <v>42</v>
      </c>
      <c r="S279" t="s">
        <v>43</v>
      </c>
      <c r="T279" s="2">
        <v>32356</v>
      </c>
      <c r="U279" s="3">
        <f t="shared" ca="1" si="29"/>
        <v>37</v>
      </c>
      <c r="V279" t="s">
        <v>32</v>
      </c>
      <c r="W279" t="s">
        <v>33</v>
      </c>
      <c r="X279" t="s">
        <v>1082</v>
      </c>
      <c r="Y279" t="s">
        <v>35</v>
      </c>
      <c r="Z279" t="s">
        <v>82</v>
      </c>
      <c r="AA279">
        <v>5</v>
      </c>
      <c r="AB279" s="4">
        <v>175605.6</v>
      </c>
    </row>
    <row r="280" spans="1:28" x14ac:dyDescent="0.25">
      <c r="A280">
        <v>3705</v>
      </c>
      <c r="B280" t="s">
        <v>1188</v>
      </c>
      <c r="C280" t="s">
        <v>1189</v>
      </c>
      <c r="D280" s="1">
        <v>44156</v>
      </c>
      <c r="E280" s="1">
        <v>45025</v>
      </c>
      <c r="F280">
        <f t="shared" ca="1" si="24"/>
        <v>28</v>
      </c>
      <c r="G280" t="str">
        <f t="shared" ca="1" si="25"/>
        <v>2-5 years</v>
      </c>
      <c r="H280" t="s">
        <v>24</v>
      </c>
      <c r="I280" t="s">
        <v>1190</v>
      </c>
      <c r="J280" t="s">
        <v>1191</v>
      </c>
      <c r="K280" t="s">
        <v>27</v>
      </c>
      <c r="L280">
        <f t="shared" si="26"/>
        <v>1</v>
      </c>
      <c r="M280">
        <f t="shared" si="27"/>
        <v>0</v>
      </c>
      <c r="N280" t="s">
        <v>53</v>
      </c>
      <c r="O280" t="s">
        <v>41</v>
      </c>
      <c r="Q280" t="str">
        <f t="shared" si="28"/>
        <v>ACTIVE</v>
      </c>
      <c r="R280" t="s">
        <v>42</v>
      </c>
      <c r="S280" t="s">
        <v>43</v>
      </c>
      <c r="T280" s="2">
        <v>33725</v>
      </c>
      <c r="U280" s="3">
        <f t="shared" ca="1" si="29"/>
        <v>33</v>
      </c>
      <c r="V280" t="s">
        <v>32</v>
      </c>
      <c r="W280" t="s">
        <v>33</v>
      </c>
      <c r="X280" t="s">
        <v>621</v>
      </c>
      <c r="Y280" t="s">
        <v>35</v>
      </c>
      <c r="Z280" t="s">
        <v>82</v>
      </c>
      <c r="AA280">
        <v>3</v>
      </c>
      <c r="AB280" s="4">
        <v>631056</v>
      </c>
    </row>
    <row r="281" spans="1:28" x14ac:dyDescent="0.25">
      <c r="A281">
        <v>3706</v>
      </c>
      <c r="B281" t="s">
        <v>1192</v>
      </c>
      <c r="C281" t="s">
        <v>1193</v>
      </c>
      <c r="D281" s="1">
        <v>43731</v>
      </c>
      <c r="F281">
        <f t="shared" ca="1" si="24"/>
        <v>72</v>
      </c>
      <c r="G281" t="str">
        <f t="shared" ca="1" si="25"/>
        <v>&gt;5 years</v>
      </c>
      <c r="H281" t="s">
        <v>24</v>
      </c>
      <c r="I281" t="s">
        <v>1194</v>
      </c>
      <c r="J281" t="s">
        <v>1195</v>
      </c>
      <c r="K281" t="s">
        <v>27</v>
      </c>
      <c r="L281">
        <f t="shared" si="26"/>
        <v>1</v>
      </c>
      <c r="M281">
        <f t="shared" si="27"/>
        <v>0</v>
      </c>
      <c r="N281" t="s">
        <v>53</v>
      </c>
      <c r="O281" t="s">
        <v>41</v>
      </c>
      <c r="Q281" t="str">
        <f t="shared" si="28"/>
        <v>ACTIVE</v>
      </c>
      <c r="R281" t="s">
        <v>42</v>
      </c>
      <c r="S281" t="s">
        <v>43</v>
      </c>
      <c r="T281" s="2">
        <v>36327</v>
      </c>
      <c r="U281" s="3">
        <f t="shared" ca="1" si="29"/>
        <v>26</v>
      </c>
      <c r="V281" t="s">
        <v>32</v>
      </c>
      <c r="W281" t="s">
        <v>33</v>
      </c>
      <c r="X281" t="s">
        <v>69</v>
      </c>
      <c r="Y281" t="s">
        <v>47</v>
      </c>
      <c r="Z281" t="s">
        <v>82</v>
      </c>
      <c r="AA281">
        <v>3</v>
      </c>
      <c r="AB281" s="4">
        <v>101269.2</v>
      </c>
    </row>
    <row r="282" spans="1:28" x14ac:dyDescent="0.25">
      <c r="A282">
        <v>3707</v>
      </c>
      <c r="B282" t="s">
        <v>1196</v>
      </c>
      <c r="C282" t="s">
        <v>1197</v>
      </c>
      <c r="D282" s="1">
        <v>44906</v>
      </c>
      <c r="F282">
        <f t="shared" ca="1" si="24"/>
        <v>33</v>
      </c>
      <c r="G282" t="str">
        <f t="shared" ca="1" si="25"/>
        <v>2-5 years</v>
      </c>
      <c r="H282" t="s">
        <v>24</v>
      </c>
      <c r="I282" t="s">
        <v>1198</v>
      </c>
      <c r="J282" t="s">
        <v>1199</v>
      </c>
      <c r="K282" t="s">
        <v>27</v>
      </c>
      <c r="L282">
        <f t="shared" si="26"/>
        <v>1</v>
      </c>
      <c r="M282">
        <f t="shared" si="27"/>
        <v>0</v>
      </c>
      <c r="N282" t="s">
        <v>28</v>
      </c>
      <c r="O282" t="s">
        <v>29</v>
      </c>
      <c r="Q282" t="str">
        <f t="shared" si="28"/>
        <v>ACTIVE</v>
      </c>
      <c r="R282" t="s">
        <v>42</v>
      </c>
      <c r="S282" t="s">
        <v>43</v>
      </c>
      <c r="T282" s="2">
        <v>35966</v>
      </c>
      <c r="U282" s="3">
        <f t="shared" ca="1" si="29"/>
        <v>27</v>
      </c>
      <c r="V282" t="s">
        <v>32</v>
      </c>
      <c r="W282" t="s">
        <v>843</v>
      </c>
      <c r="X282" t="s">
        <v>6</v>
      </c>
      <c r="Y282" t="s">
        <v>47</v>
      </c>
      <c r="Z282" t="s">
        <v>82</v>
      </c>
      <c r="AA282">
        <v>3</v>
      </c>
      <c r="AB282" s="4">
        <v>836532</v>
      </c>
    </row>
    <row r="283" spans="1:28" x14ac:dyDescent="0.25">
      <c r="A283">
        <v>3708</v>
      </c>
      <c r="B283" t="s">
        <v>1200</v>
      </c>
      <c r="C283" t="s">
        <v>1104</v>
      </c>
      <c r="D283" s="1">
        <v>44064</v>
      </c>
      <c r="E283" s="1">
        <v>44824</v>
      </c>
      <c r="F283">
        <f t="shared" ca="1" si="24"/>
        <v>24</v>
      </c>
      <c r="G283" t="str">
        <f t="shared" ca="1" si="25"/>
        <v>2-5 years</v>
      </c>
      <c r="H283" t="s">
        <v>24</v>
      </c>
      <c r="I283" t="s">
        <v>1201</v>
      </c>
      <c r="J283" t="s">
        <v>1202</v>
      </c>
      <c r="K283" t="s">
        <v>27</v>
      </c>
      <c r="L283">
        <f t="shared" si="26"/>
        <v>1</v>
      </c>
      <c r="M283">
        <f t="shared" si="27"/>
        <v>0</v>
      </c>
      <c r="N283" t="s">
        <v>53</v>
      </c>
      <c r="O283" t="s">
        <v>41</v>
      </c>
      <c r="Q283" t="str">
        <f t="shared" si="28"/>
        <v>ACTIVE</v>
      </c>
      <c r="R283" t="s">
        <v>42</v>
      </c>
      <c r="S283" t="s">
        <v>43</v>
      </c>
      <c r="T283" s="2">
        <v>1</v>
      </c>
      <c r="U283" s="3">
        <f t="shared" ca="1" si="29"/>
        <v>125</v>
      </c>
      <c r="V283" t="s">
        <v>32</v>
      </c>
      <c r="W283" t="s">
        <v>33</v>
      </c>
      <c r="X283" t="s">
        <v>89</v>
      </c>
      <c r="Y283" t="s">
        <v>47</v>
      </c>
      <c r="Z283" t="s">
        <v>82</v>
      </c>
      <c r="AA283">
        <v>4</v>
      </c>
      <c r="AB283" s="4">
        <v>564996</v>
      </c>
    </row>
    <row r="284" spans="1:28" x14ac:dyDescent="0.25">
      <c r="A284">
        <v>3709</v>
      </c>
      <c r="B284" t="s">
        <v>1203</v>
      </c>
      <c r="C284" t="s">
        <v>1204</v>
      </c>
      <c r="D284" s="1">
        <v>43500</v>
      </c>
      <c r="E284" s="1">
        <v>45033</v>
      </c>
      <c r="F284">
        <f t="shared" ca="1" si="24"/>
        <v>50</v>
      </c>
      <c r="G284" t="str">
        <f t="shared" ca="1" si="25"/>
        <v>2-5 years</v>
      </c>
      <c r="H284" t="s">
        <v>24</v>
      </c>
      <c r="I284" t="s">
        <v>1205</v>
      </c>
      <c r="J284" t="s">
        <v>1206</v>
      </c>
      <c r="K284" t="s">
        <v>27</v>
      </c>
      <c r="L284">
        <f t="shared" si="26"/>
        <v>1</v>
      </c>
      <c r="M284">
        <f t="shared" si="27"/>
        <v>0</v>
      </c>
      <c r="N284" t="s">
        <v>53</v>
      </c>
      <c r="O284" t="s">
        <v>41</v>
      </c>
      <c r="Q284" t="str">
        <f t="shared" si="28"/>
        <v>ACTIVE</v>
      </c>
      <c r="R284" t="s">
        <v>42</v>
      </c>
      <c r="S284" t="s">
        <v>43</v>
      </c>
      <c r="T284" s="2">
        <v>1</v>
      </c>
      <c r="U284" s="3">
        <f t="shared" ca="1" si="29"/>
        <v>125</v>
      </c>
      <c r="V284" t="s">
        <v>32</v>
      </c>
      <c r="W284" t="s">
        <v>33</v>
      </c>
      <c r="X284" t="s">
        <v>116</v>
      </c>
      <c r="Y284" t="s">
        <v>47</v>
      </c>
      <c r="Z284" t="s">
        <v>82</v>
      </c>
      <c r="AA284">
        <v>5</v>
      </c>
      <c r="AB284" s="4">
        <v>679596</v>
      </c>
    </row>
    <row r="285" spans="1:28" x14ac:dyDescent="0.25">
      <c r="A285">
        <v>3710</v>
      </c>
      <c r="B285" t="s">
        <v>1207</v>
      </c>
      <c r="C285" t="s">
        <v>1208</v>
      </c>
      <c r="D285" s="1">
        <v>44498</v>
      </c>
      <c r="F285">
        <f t="shared" ca="1" si="24"/>
        <v>47</v>
      </c>
      <c r="G285" t="str">
        <f t="shared" ca="1" si="25"/>
        <v>2-5 years</v>
      </c>
      <c r="H285" t="s">
        <v>24</v>
      </c>
      <c r="I285" t="s">
        <v>1209</v>
      </c>
      <c r="J285" t="s">
        <v>1210</v>
      </c>
      <c r="K285" t="s">
        <v>27</v>
      </c>
      <c r="L285">
        <f t="shared" si="26"/>
        <v>1</v>
      </c>
      <c r="M285">
        <f t="shared" si="27"/>
        <v>0</v>
      </c>
      <c r="N285" t="s">
        <v>53</v>
      </c>
      <c r="O285" t="s">
        <v>41</v>
      </c>
      <c r="Q285" t="str">
        <f t="shared" si="28"/>
        <v>ACTIVE</v>
      </c>
      <c r="R285" t="s">
        <v>42</v>
      </c>
      <c r="S285" t="s">
        <v>43</v>
      </c>
      <c r="T285" s="2">
        <v>33617</v>
      </c>
      <c r="U285" s="3">
        <f t="shared" ca="1" si="29"/>
        <v>33</v>
      </c>
      <c r="V285" t="s">
        <v>32</v>
      </c>
      <c r="W285" t="s">
        <v>33</v>
      </c>
      <c r="X285" t="s">
        <v>184</v>
      </c>
      <c r="Y285" t="s">
        <v>35</v>
      </c>
      <c r="Z285" t="s">
        <v>82</v>
      </c>
      <c r="AA285">
        <v>1</v>
      </c>
      <c r="AB285" s="4">
        <v>562956</v>
      </c>
    </row>
    <row r="286" spans="1:28" x14ac:dyDescent="0.25">
      <c r="A286">
        <v>3711</v>
      </c>
      <c r="B286" t="s">
        <v>1211</v>
      </c>
      <c r="C286" t="s">
        <v>930</v>
      </c>
      <c r="D286" s="1">
        <v>44394</v>
      </c>
      <c r="F286">
        <f t="shared" ca="1" si="24"/>
        <v>50</v>
      </c>
      <c r="G286" t="str">
        <f t="shared" ca="1" si="25"/>
        <v>2-5 years</v>
      </c>
      <c r="H286" t="s">
        <v>24</v>
      </c>
      <c r="I286" t="s">
        <v>1212</v>
      </c>
      <c r="J286" t="s">
        <v>1213</v>
      </c>
      <c r="K286" t="s">
        <v>27</v>
      </c>
      <c r="L286">
        <f t="shared" si="26"/>
        <v>1</v>
      </c>
      <c r="M286">
        <f t="shared" si="27"/>
        <v>0</v>
      </c>
      <c r="N286" t="s">
        <v>41</v>
      </c>
      <c r="O286" t="s">
        <v>29</v>
      </c>
      <c r="Q286" t="str">
        <f t="shared" si="28"/>
        <v>ACTIVE</v>
      </c>
      <c r="R286" t="s">
        <v>30</v>
      </c>
      <c r="S286" t="s">
        <v>31</v>
      </c>
      <c r="T286" s="2">
        <v>35922</v>
      </c>
      <c r="U286" s="3">
        <f t="shared" ca="1" si="29"/>
        <v>27</v>
      </c>
      <c r="V286" t="s">
        <v>32</v>
      </c>
      <c r="W286" t="s">
        <v>843</v>
      </c>
      <c r="X286" t="s">
        <v>537</v>
      </c>
      <c r="Y286" t="s">
        <v>35</v>
      </c>
      <c r="Z286" t="s">
        <v>194</v>
      </c>
      <c r="AA286">
        <v>1</v>
      </c>
      <c r="AB286" s="4">
        <v>602760</v>
      </c>
    </row>
    <row r="287" spans="1:28" x14ac:dyDescent="0.25">
      <c r="A287">
        <v>3712</v>
      </c>
      <c r="B287" t="s">
        <v>1214</v>
      </c>
      <c r="C287" t="s">
        <v>1215</v>
      </c>
      <c r="D287" s="1">
        <v>43583</v>
      </c>
      <c r="E287" s="1">
        <v>44805</v>
      </c>
      <c r="F287">
        <f t="shared" ca="1" si="24"/>
        <v>40</v>
      </c>
      <c r="G287" t="str">
        <f t="shared" ca="1" si="25"/>
        <v>2-5 years</v>
      </c>
      <c r="H287" t="s">
        <v>24</v>
      </c>
      <c r="I287" t="s">
        <v>1216</v>
      </c>
      <c r="J287" t="s">
        <v>1217</v>
      </c>
      <c r="K287" t="s">
        <v>158</v>
      </c>
      <c r="L287">
        <f t="shared" si="26"/>
        <v>0</v>
      </c>
      <c r="M287">
        <f t="shared" si="27"/>
        <v>1</v>
      </c>
      <c r="N287" t="s">
        <v>41</v>
      </c>
      <c r="O287" t="s">
        <v>29</v>
      </c>
      <c r="P287" t="s">
        <v>164</v>
      </c>
      <c r="Q287" t="str">
        <f t="shared" si="28"/>
        <v>INVOLUNTARY</v>
      </c>
      <c r="R287" t="s">
        <v>42</v>
      </c>
      <c r="S287" t="s">
        <v>43</v>
      </c>
      <c r="T287" s="2">
        <v>34501</v>
      </c>
      <c r="U287" s="3">
        <f t="shared" ca="1" si="29"/>
        <v>31</v>
      </c>
      <c r="V287" t="s">
        <v>32</v>
      </c>
      <c r="W287" t="s">
        <v>33</v>
      </c>
      <c r="X287" t="s">
        <v>81</v>
      </c>
      <c r="Y287" t="s">
        <v>47</v>
      </c>
      <c r="Z287" t="s">
        <v>194</v>
      </c>
      <c r="AA287">
        <v>5</v>
      </c>
      <c r="AB287" s="4">
        <v>692544</v>
      </c>
    </row>
    <row r="288" spans="1:28" x14ac:dyDescent="0.25">
      <c r="A288">
        <v>3713</v>
      </c>
      <c r="B288" t="s">
        <v>1218</v>
      </c>
      <c r="C288" t="s">
        <v>1219</v>
      </c>
      <c r="D288" s="1">
        <v>44033</v>
      </c>
      <c r="F288">
        <f t="shared" ca="1" si="24"/>
        <v>62</v>
      </c>
      <c r="G288" t="str">
        <f t="shared" ca="1" si="25"/>
        <v>&gt;5 years</v>
      </c>
      <c r="H288" t="s">
        <v>24</v>
      </c>
      <c r="I288" t="s">
        <v>1220</v>
      </c>
      <c r="J288" t="s">
        <v>1221</v>
      </c>
      <c r="K288" t="s">
        <v>27</v>
      </c>
      <c r="L288">
        <f t="shared" si="26"/>
        <v>1</v>
      </c>
      <c r="M288">
        <f t="shared" si="27"/>
        <v>0</v>
      </c>
      <c r="N288" t="s">
        <v>53</v>
      </c>
      <c r="O288" t="s">
        <v>29</v>
      </c>
      <c r="Q288" t="str">
        <f t="shared" si="28"/>
        <v>ACTIVE</v>
      </c>
      <c r="R288" t="s">
        <v>42</v>
      </c>
      <c r="S288" t="s">
        <v>43</v>
      </c>
      <c r="T288" s="2">
        <v>30210</v>
      </c>
      <c r="U288" s="3">
        <f t="shared" ca="1" si="29"/>
        <v>43</v>
      </c>
      <c r="V288" t="s">
        <v>32</v>
      </c>
      <c r="W288" t="s">
        <v>843</v>
      </c>
      <c r="X288" t="s">
        <v>339</v>
      </c>
      <c r="Y288" t="s">
        <v>47</v>
      </c>
      <c r="Z288" t="s">
        <v>36</v>
      </c>
      <c r="AA288">
        <v>3</v>
      </c>
      <c r="AB288" s="4">
        <v>679152</v>
      </c>
    </row>
    <row r="289" spans="1:28" x14ac:dyDescent="0.25">
      <c r="A289">
        <v>3714</v>
      </c>
      <c r="B289" t="s">
        <v>1222</v>
      </c>
      <c r="C289" t="s">
        <v>1223</v>
      </c>
      <c r="D289" s="1">
        <v>43849</v>
      </c>
      <c r="F289">
        <f t="shared" ca="1" si="24"/>
        <v>68</v>
      </c>
      <c r="G289" t="str">
        <f t="shared" ca="1" si="25"/>
        <v>&gt;5 years</v>
      </c>
      <c r="H289" t="s">
        <v>24</v>
      </c>
      <c r="I289" t="s">
        <v>1224</v>
      </c>
      <c r="J289" t="s">
        <v>1225</v>
      </c>
      <c r="K289" t="s">
        <v>27</v>
      </c>
      <c r="L289">
        <f t="shared" si="26"/>
        <v>1</v>
      </c>
      <c r="M289">
        <f t="shared" si="27"/>
        <v>0</v>
      </c>
      <c r="N289" t="s">
        <v>53</v>
      </c>
      <c r="O289" t="s">
        <v>41</v>
      </c>
      <c r="Q289" t="str">
        <f t="shared" si="28"/>
        <v>ACTIVE</v>
      </c>
      <c r="R289" t="s">
        <v>42</v>
      </c>
      <c r="S289" t="s">
        <v>43</v>
      </c>
      <c r="T289" s="2">
        <v>26379</v>
      </c>
      <c r="U289" s="3">
        <f t="shared" ca="1" si="29"/>
        <v>53</v>
      </c>
      <c r="V289" t="s">
        <v>32</v>
      </c>
      <c r="W289" t="s">
        <v>843</v>
      </c>
      <c r="X289" t="s">
        <v>69</v>
      </c>
      <c r="Y289" t="s">
        <v>47</v>
      </c>
      <c r="Z289" t="s">
        <v>36</v>
      </c>
      <c r="AA289">
        <v>4</v>
      </c>
      <c r="AB289" s="4">
        <v>636720</v>
      </c>
    </row>
    <row r="290" spans="1:28" x14ac:dyDescent="0.25">
      <c r="A290">
        <v>3715</v>
      </c>
      <c r="B290" t="s">
        <v>1226</v>
      </c>
      <c r="C290" t="s">
        <v>1227</v>
      </c>
      <c r="D290" s="1">
        <v>44451</v>
      </c>
      <c r="F290">
        <f t="shared" ca="1" si="24"/>
        <v>48</v>
      </c>
      <c r="G290" t="str">
        <f t="shared" ca="1" si="25"/>
        <v>2-5 years</v>
      </c>
      <c r="H290" t="s">
        <v>24</v>
      </c>
      <c r="I290" t="s">
        <v>1228</v>
      </c>
      <c r="J290" t="s">
        <v>1229</v>
      </c>
      <c r="K290" t="s">
        <v>27</v>
      </c>
      <c r="L290">
        <f t="shared" si="26"/>
        <v>1</v>
      </c>
      <c r="M290">
        <f t="shared" si="27"/>
        <v>0</v>
      </c>
      <c r="N290" t="s">
        <v>28</v>
      </c>
      <c r="O290" t="s">
        <v>53</v>
      </c>
      <c r="Q290" t="str">
        <f t="shared" si="28"/>
        <v>ACTIVE</v>
      </c>
      <c r="R290" t="s">
        <v>42</v>
      </c>
      <c r="S290" t="s">
        <v>43</v>
      </c>
      <c r="T290" s="2">
        <v>26379</v>
      </c>
      <c r="U290" s="3">
        <f t="shared" ca="1" si="29"/>
        <v>53</v>
      </c>
      <c r="V290" t="s">
        <v>32</v>
      </c>
      <c r="W290" t="s">
        <v>843</v>
      </c>
      <c r="X290" t="s">
        <v>138</v>
      </c>
      <c r="Y290" t="s">
        <v>47</v>
      </c>
      <c r="Z290" t="s">
        <v>36</v>
      </c>
      <c r="AA290">
        <v>4</v>
      </c>
      <c r="AB290" s="4">
        <v>618864</v>
      </c>
    </row>
    <row r="291" spans="1:28" x14ac:dyDescent="0.25">
      <c r="A291">
        <v>3716</v>
      </c>
      <c r="B291" t="s">
        <v>274</v>
      </c>
      <c r="C291" t="s">
        <v>1230</v>
      </c>
      <c r="D291" s="1">
        <v>44773</v>
      </c>
      <c r="E291" s="1">
        <v>44975</v>
      </c>
      <c r="F291">
        <f t="shared" ca="1" si="24"/>
        <v>6</v>
      </c>
      <c r="G291" t="str">
        <f t="shared" ca="1" si="25"/>
        <v>6-12 months</v>
      </c>
      <c r="H291" t="s">
        <v>641</v>
      </c>
      <c r="I291" t="s">
        <v>1231</v>
      </c>
      <c r="J291" t="s">
        <v>1232</v>
      </c>
      <c r="K291" t="s">
        <v>158</v>
      </c>
      <c r="L291">
        <f t="shared" si="26"/>
        <v>0</v>
      </c>
      <c r="M291">
        <f t="shared" si="27"/>
        <v>1</v>
      </c>
      <c r="N291" t="s">
        <v>53</v>
      </c>
      <c r="O291" t="s">
        <v>53</v>
      </c>
      <c r="P291" t="s">
        <v>159</v>
      </c>
      <c r="Q291" t="str">
        <f t="shared" si="28"/>
        <v>VOLUNTARY</v>
      </c>
      <c r="R291" t="s">
        <v>42</v>
      </c>
      <c r="S291" t="s">
        <v>43</v>
      </c>
      <c r="T291" s="2">
        <v>34767</v>
      </c>
      <c r="U291" s="3">
        <f t="shared" ca="1" si="29"/>
        <v>30</v>
      </c>
      <c r="V291" t="s">
        <v>32</v>
      </c>
      <c r="W291" t="s">
        <v>33</v>
      </c>
      <c r="X291" t="s">
        <v>69</v>
      </c>
      <c r="Y291" t="s">
        <v>35</v>
      </c>
      <c r="Z291" t="s">
        <v>36</v>
      </c>
      <c r="AA291">
        <v>1</v>
      </c>
      <c r="AB291" s="4">
        <v>523692</v>
      </c>
    </row>
    <row r="292" spans="1:28" x14ac:dyDescent="0.25">
      <c r="A292">
        <v>3717</v>
      </c>
      <c r="B292" t="s">
        <v>1233</v>
      </c>
      <c r="C292" t="s">
        <v>1234</v>
      </c>
      <c r="D292" s="1">
        <v>45064</v>
      </c>
      <c r="F292">
        <f t="shared" ca="1" si="24"/>
        <v>28</v>
      </c>
      <c r="G292" t="str">
        <f t="shared" ca="1" si="25"/>
        <v>2-5 years</v>
      </c>
      <c r="H292" t="s">
        <v>641</v>
      </c>
      <c r="I292" t="s">
        <v>1235</v>
      </c>
      <c r="J292" t="s">
        <v>1236</v>
      </c>
      <c r="K292" t="s">
        <v>27</v>
      </c>
      <c r="L292">
        <f t="shared" si="26"/>
        <v>1</v>
      </c>
      <c r="M292">
        <f t="shared" si="27"/>
        <v>0</v>
      </c>
      <c r="N292" t="s">
        <v>28</v>
      </c>
      <c r="O292" t="s">
        <v>53</v>
      </c>
      <c r="Q292" t="str">
        <f t="shared" si="28"/>
        <v>ACTIVE</v>
      </c>
      <c r="R292" t="s">
        <v>42</v>
      </c>
      <c r="S292" t="s">
        <v>43</v>
      </c>
      <c r="T292" s="2">
        <v>30002</v>
      </c>
      <c r="U292" s="3">
        <f t="shared" ca="1" si="29"/>
        <v>43</v>
      </c>
      <c r="V292" t="s">
        <v>32</v>
      </c>
      <c r="W292" t="s">
        <v>843</v>
      </c>
      <c r="X292" t="s">
        <v>165</v>
      </c>
      <c r="Y292" t="s">
        <v>35</v>
      </c>
      <c r="Z292" t="s">
        <v>36</v>
      </c>
      <c r="AA292">
        <v>2</v>
      </c>
      <c r="AB292" s="4">
        <v>618300</v>
      </c>
    </row>
    <row r="293" spans="1:28" x14ac:dyDescent="0.25">
      <c r="A293">
        <v>3718</v>
      </c>
      <c r="B293" t="s">
        <v>150</v>
      </c>
      <c r="C293" t="s">
        <v>1237</v>
      </c>
      <c r="D293" s="1">
        <v>44341</v>
      </c>
      <c r="E293" s="1">
        <v>44491</v>
      </c>
      <c r="F293">
        <f t="shared" ca="1" si="24"/>
        <v>4</v>
      </c>
      <c r="G293" t="str">
        <f t="shared" ca="1" si="25"/>
        <v>&lt;6 months</v>
      </c>
      <c r="H293" t="s">
        <v>641</v>
      </c>
      <c r="I293" t="s">
        <v>1238</v>
      </c>
      <c r="J293" t="s">
        <v>1239</v>
      </c>
      <c r="K293" t="s">
        <v>158</v>
      </c>
      <c r="L293">
        <f t="shared" si="26"/>
        <v>0</v>
      </c>
      <c r="M293">
        <f t="shared" si="27"/>
        <v>1</v>
      </c>
      <c r="N293" t="s">
        <v>28</v>
      </c>
      <c r="O293" t="s">
        <v>29</v>
      </c>
      <c r="P293" t="s">
        <v>212</v>
      </c>
      <c r="Q293" t="str">
        <f t="shared" si="28"/>
        <v>INVOLUNTARY</v>
      </c>
      <c r="R293" t="s">
        <v>42</v>
      </c>
      <c r="S293" t="s">
        <v>43</v>
      </c>
      <c r="T293" s="2">
        <v>33515</v>
      </c>
      <c r="U293" s="3">
        <f t="shared" ca="1" si="29"/>
        <v>34</v>
      </c>
      <c r="V293" t="s">
        <v>32</v>
      </c>
      <c r="W293" t="s">
        <v>33</v>
      </c>
      <c r="X293" t="s">
        <v>75</v>
      </c>
      <c r="Y293" t="s">
        <v>35</v>
      </c>
      <c r="Z293" t="s">
        <v>36</v>
      </c>
      <c r="AA293">
        <v>4</v>
      </c>
      <c r="AB293" s="4">
        <v>165681.60000000001</v>
      </c>
    </row>
    <row r="294" spans="1:28" x14ac:dyDescent="0.25">
      <c r="A294">
        <v>3719</v>
      </c>
      <c r="B294" t="s">
        <v>1240</v>
      </c>
      <c r="C294" t="s">
        <v>1019</v>
      </c>
      <c r="D294" s="1">
        <v>44764</v>
      </c>
      <c r="F294">
        <f t="shared" ca="1" si="24"/>
        <v>38</v>
      </c>
      <c r="G294" t="str">
        <f t="shared" ca="1" si="25"/>
        <v>2-5 years</v>
      </c>
      <c r="H294" t="s">
        <v>641</v>
      </c>
      <c r="I294" t="s">
        <v>1241</v>
      </c>
      <c r="J294" t="s">
        <v>1242</v>
      </c>
      <c r="K294" t="s">
        <v>27</v>
      </c>
      <c r="L294">
        <f t="shared" si="26"/>
        <v>1</v>
      </c>
      <c r="M294">
        <f t="shared" si="27"/>
        <v>0</v>
      </c>
      <c r="N294" t="s">
        <v>28</v>
      </c>
      <c r="O294" t="s">
        <v>53</v>
      </c>
      <c r="Q294" t="str">
        <f t="shared" si="28"/>
        <v>ACTIVE</v>
      </c>
      <c r="R294" t="s">
        <v>42</v>
      </c>
      <c r="S294" t="s">
        <v>43</v>
      </c>
      <c r="T294" s="2">
        <v>31203</v>
      </c>
      <c r="U294" s="3">
        <f t="shared" ca="1" si="29"/>
        <v>40</v>
      </c>
      <c r="V294" t="s">
        <v>32</v>
      </c>
      <c r="W294" t="s">
        <v>33</v>
      </c>
      <c r="X294" t="s">
        <v>69</v>
      </c>
      <c r="Y294" t="s">
        <v>35</v>
      </c>
      <c r="Z294" t="s">
        <v>36</v>
      </c>
      <c r="AA294">
        <v>3</v>
      </c>
      <c r="AB294" s="4">
        <v>568032</v>
      </c>
    </row>
    <row r="295" spans="1:28" x14ac:dyDescent="0.25">
      <c r="A295">
        <v>3720</v>
      </c>
      <c r="B295" t="s">
        <v>1243</v>
      </c>
      <c r="C295" t="s">
        <v>1244</v>
      </c>
      <c r="D295" s="1">
        <v>43608</v>
      </c>
      <c r="E295" s="1">
        <v>44086</v>
      </c>
      <c r="F295">
        <f t="shared" ca="1" si="24"/>
        <v>15</v>
      </c>
      <c r="G295" t="str">
        <f t="shared" ca="1" si="25"/>
        <v>1-2 years</v>
      </c>
      <c r="H295" t="s">
        <v>641</v>
      </c>
      <c r="I295" t="s">
        <v>1245</v>
      </c>
      <c r="J295" t="s">
        <v>1246</v>
      </c>
      <c r="K295" t="s">
        <v>27</v>
      </c>
      <c r="L295">
        <f t="shared" si="26"/>
        <v>1</v>
      </c>
      <c r="M295">
        <f t="shared" si="27"/>
        <v>0</v>
      </c>
      <c r="N295" t="s">
        <v>41</v>
      </c>
      <c r="O295" t="s">
        <v>53</v>
      </c>
      <c r="Q295" t="str">
        <f t="shared" si="28"/>
        <v>ACTIVE</v>
      </c>
      <c r="R295" t="s">
        <v>42</v>
      </c>
      <c r="S295" t="s">
        <v>43</v>
      </c>
      <c r="T295" s="2">
        <v>25367</v>
      </c>
      <c r="U295" s="3">
        <f t="shared" ca="1" si="29"/>
        <v>56</v>
      </c>
      <c r="V295" t="s">
        <v>32</v>
      </c>
      <c r="W295" t="s">
        <v>843</v>
      </c>
      <c r="X295" t="s">
        <v>69</v>
      </c>
      <c r="Y295" t="s">
        <v>35</v>
      </c>
      <c r="Z295" t="s">
        <v>36</v>
      </c>
      <c r="AA295">
        <v>3</v>
      </c>
      <c r="AB295" s="4">
        <v>731712</v>
      </c>
    </row>
    <row r="296" spans="1:28" x14ac:dyDescent="0.25">
      <c r="A296">
        <v>3721</v>
      </c>
      <c r="B296" t="s">
        <v>1247</v>
      </c>
      <c r="C296" t="s">
        <v>1248</v>
      </c>
      <c r="D296" s="1">
        <v>43873</v>
      </c>
      <c r="E296" s="1">
        <v>43928</v>
      </c>
      <c r="F296">
        <f t="shared" ca="1" si="24"/>
        <v>1</v>
      </c>
      <c r="G296" t="str">
        <f t="shared" ca="1" si="25"/>
        <v>&lt;6 months</v>
      </c>
      <c r="H296" t="s">
        <v>24</v>
      </c>
      <c r="I296" t="s">
        <v>1249</v>
      </c>
      <c r="J296" t="s">
        <v>1250</v>
      </c>
      <c r="K296" t="s">
        <v>27</v>
      </c>
      <c r="L296">
        <f t="shared" si="26"/>
        <v>1</v>
      </c>
      <c r="M296">
        <f t="shared" si="27"/>
        <v>0</v>
      </c>
      <c r="N296" t="s">
        <v>53</v>
      </c>
      <c r="O296" t="s">
        <v>53</v>
      </c>
      <c r="Q296" t="str">
        <f t="shared" si="28"/>
        <v>ACTIVE</v>
      </c>
      <c r="R296" t="s">
        <v>1251</v>
      </c>
      <c r="S296" t="s">
        <v>189</v>
      </c>
      <c r="T296" s="2">
        <v>32175</v>
      </c>
      <c r="U296" s="3">
        <f t="shared" ca="1" si="29"/>
        <v>37</v>
      </c>
      <c r="V296" t="s">
        <v>32</v>
      </c>
      <c r="W296" t="s">
        <v>33</v>
      </c>
      <c r="X296" t="s">
        <v>89</v>
      </c>
      <c r="Y296" t="s">
        <v>47</v>
      </c>
      <c r="Z296" t="s">
        <v>36</v>
      </c>
      <c r="AA296">
        <v>2</v>
      </c>
      <c r="AB296" s="4">
        <v>181902</v>
      </c>
    </row>
    <row r="297" spans="1:28" x14ac:dyDescent="0.25">
      <c r="A297">
        <v>3722</v>
      </c>
      <c r="B297" t="s">
        <v>1252</v>
      </c>
      <c r="C297" t="s">
        <v>1253</v>
      </c>
      <c r="D297" s="1">
        <v>43877</v>
      </c>
      <c r="E297" s="1">
        <v>44570</v>
      </c>
      <c r="F297">
        <f t="shared" ca="1" si="24"/>
        <v>22</v>
      </c>
      <c r="G297" t="str">
        <f t="shared" ca="1" si="25"/>
        <v>1-2 years</v>
      </c>
      <c r="H297" t="s">
        <v>24</v>
      </c>
      <c r="I297" t="s">
        <v>1254</v>
      </c>
      <c r="J297" t="s">
        <v>1255</v>
      </c>
      <c r="K297" t="s">
        <v>158</v>
      </c>
      <c r="L297">
        <f t="shared" si="26"/>
        <v>0</v>
      </c>
      <c r="M297">
        <f t="shared" si="27"/>
        <v>1</v>
      </c>
      <c r="N297" t="s">
        <v>41</v>
      </c>
      <c r="O297" t="s">
        <v>53</v>
      </c>
      <c r="P297" t="s">
        <v>159</v>
      </c>
      <c r="Q297" t="str">
        <f t="shared" si="28"/>
        <v>VOLUNTARY</v>
      </c>
      <c r="R297" t="s">
        <v>1251</v>
      </c>
      <c r="S297" t="s">
        <v>74</v>
      </c>
      <c r="T297" s="2">
        <v>33426</v>
      </c>
      <c r="U297" s="3">
        <f t="shared" ca="1" si="29"/>
        <v>34</v>
      </c>
      <c r="V297" t="s">
        <v>32</v>
      </c>
      <c r="W297" t="s">
        <v>33</v>
      </c>
      <c r="X297" t="s">
        <v>69</v>
      </c>
      <c r="Y297" t="s">
        <v>47</v>
      </c>
      <c r="Z297" t="s">
        <v>36</v>
      </c>
      <c r="AA297">
        <v>2</v>
      </c>
      <c r="AB297" s="4">
        <v>869988</v>
      </c>
    </row>
    <row r="298" spans="1:28" x14ac:dyDescent="0.25">
      <c r="A298">
        <v>3723</v>
      </c>
      <c r="B298" t="s">
        <v>1256</v>
      </c>
      <c r="C298" t="s">
        <v>1257</v>
      </c>
      <c r="D298" s="1">
        <v>44680</v>
      </c>
      <c r="E298" s="1">
        <v>44758</v>
      </c>
      <c r="F298">
        <f t="shared" ca="1" si="24"/>
        <v>2</v>
      </c>
      <c r="G298" t="str">
        <f t="shared" ca="1" si="25"/>
        <v>&lt;6 months</v>
      </c>
      <c r="H298" t="s">
        <v>24</v>
      </c>
      <c r="I298" t="s">
        <v>1258</v>
      </c>
      <c r="J298" t="s">
        <v>1259</v>
      </c>
      <c r="K298" t="s">
        <v>158</v>
      </c>
      <c r="L298">
        <f t="shared" si="26"/>
        <v>0</v>
      </c>
      <c r="M298">
        <f t="shared" si="27"/>
        <v>1</v>
      </c>
      <c r="N298" t="s">
        <v>53</v>
      </c>
      <c r="O298" t="s">
        <v>29</v>
      </c>
      <c r="P298" t="s">
        <v>164</v>
      </c>
      <c r="Q298" t="str">
        <f t="shared" si="28"/>
        <v>INVOLUNTARY</v>
      </c>
      <c r="R298" t="s">
        <v>1251</v>
      </c>
      <c r="S298" t="s">
        <v>257</v>
      </c>
      <c r="T298" s="2">
        <v>32204</v>
      </c>
      <c r="U298" s="3">
        <f t="shared" ca="1" si="29"/>
        <v>37</v>
      </c>
      <c r="V298" t="s">
        <v>32</v>
      </c>
      <c r="W298" t="s">
        <v>843</v>
      </c>
      <c r="X298" t="s">
        <v>69</v>
      </c>
      <c r="Y298" t="s">
        <v>47</v>
      </c>
      <c r="Z298" t="s">
        <v>36</v>
      </c>
      <c r="AA298">
        <v>3</v>
      </c>
      <c r="AB298" s="4">
        <v>588708</v>
      </c>
    </row>
    <row r="299" spans="1:28" x14ac:dyDescent="0.25">
      <c r="A299">
        <v>3724</v>
      </c>
      <c r="B299" t="s">
        <v>1260</v>
      </c>
      <c r="C299" t="s">
        <v>1261</v>
      </c>
      <c r="D299" s="1">
        <v>43748</v>
      </c>
      <c r="E299" s="1">
        <v>44499</v>
      </c>
      <c r="F299">
        <f t="shared" ca="1" si="24"/>
        <v>24</v>
      </c>
      <c r="G299" t="str">
        <f t="shared" ca="1" si="25"/>
        <v>2-5 years</v>
      </c>
      <c r="H299" t="s">
        <v>24</v>
      </c>
      <c r="I299" t="s">
        <v>1262</v>
      </c>
      <c r="J299" t="s">
        <v>1263</v>
      </c>
      <c r="K299" t="s">
        <v>158</v>
      </c>
      <c r="L299">
        <f t="shared" si="26"/>
        <v>0</v>
      </c>
      <c r="M299">
        <f t="shared" si="27"/>
        <v>1</v>
      </c>
      <c r="N299" t="s">
        <v>41</v>
      </c>
      <c r="O299" t="s">
        <v>29</v>
      </c>
      <c r="P299" t="s">
        <v>164</v>
      </c>
      <c r="Q299" t="str">
        <f t="shared" si="28"/>
        <v>INVOLUNTARY</v>
      </c>
      <c r="R299" t="s">
        <v>1251</v>
      </c>
      <c r="S299" t="s">
        <v>74</v>
      </c>
      <c r="T299" s="2">
        <v>30875</v>
      </c>
      <c r="U299" s="3">
        <f t="shared" ca="1" si="29"/>
        <v>41</v>
      </c>
      <c r="V299" t="s">
        <v>32</v>
      </c>
      <c r="W299" t="s">
        <v>843</v>
      </c>
      <c r="X299" t="s">
        <v>69</v>
      </c>
      <c r="Y299" t="s">
        <v>47</v>
      </c>
      <c r="Z299" t="s">
        <v>36</v>
      </c>
      <c r="AA299">
        <v>4</v>
      </c>
      <c r="AB299" s="4">
        <v>709500</v>
      </c>
    </row>
    <row r="300" spans="1:28" x14ac:dyDescent="0.25">
      <c r="A300">
        <v>3725</v>
      </c>
      <c r="B300" t="s">
        <v>1264</v>
      </c>
      <c r="C300" t="s">
        <v>1265</v>
      </c>
      <c r="D300" s="1">
        <v>43562</v>
      </c>
      <c r="E300" s="1">
        <v>45116</v>
      </c>
      <c r="F300">
        <f t="shared" ca="1" si="24"/>
        <v>51</v>
      </c>
      <c r="G300" t="str">
        <f t="shared" ca="1" si="25"/>
        <v>2-5 years</v>
      </c>
      <c r="H300" t="s">
        <v>24</v>
      </c>
      <c r="I300" t="s">
        <v>1266</v>
      </c>
      <c r="J300" t="s">
        <v>1267</v>
      </c>
      <c r="K300" t="s">
        <v>27</v>
      </c>
      <c r="L300">
        <f t="shared" si="26"/>
        <v>1</v>
      </c>
      <c r="M300">
        <f t="shared" si="27"/>
        <v>0</v>
      </c>
      <c r="N300" t="s">
        <v>28</v>
      </c>
      <c r="O300" t="s">
        <v>41</v>
      </c>
      <c r="Q300" t="str">
        <f t="shared" si="28"/>
        <v>ACTIVE</v>
      </c>
      <c r="R300" t="s">
        <v>1251</v>
      </c>
      <c r="S300" t="s">
        <v>221</v>
      </c>
      <c r="T300" s="2">
        <v>32231</v>
      </c>
      <c r="U300" s="3">
        <f t="shared" ca="1" si="29"/>
        <v>37</v>
      </c>
      <c r="V300" t="s">
        <v>32</v>
      </c>
      <c r="W300" t="s">
        <v>33</v>
      </c>
      <c r="X300" t="s">
        <v>128</v>
      </c>
      <c r="Y300" t="s">
        <v>47</v>
      </c>
      <c r="Z300" t="s">
        <v>36</v>
      </c>
      <c r="AA300">
        <v>1</v>
      </c>
      <c r="AB300" s="4">
        <v>558108</v>
      </c>
    </row>
    <row r="301" spans="1:28" x14ac:dyDescent="0.25">
      <c r="A301">
        <v>3726</v>
      </c>
      <c r="B301" t="s">
        <v>1268</v>
      </c>
      <c r="C301" t="s">
        <v>1269</v>
      </c>
      <c r="D301" s="1">
        <v>44025</v>
      </c>
      <c r="E301" s="1">
        <v>44457</v>
      </c>
      <c r="F301">
        <f t="shared" ca="1" si="24"/>
        <v>14</v>
      </c>
      <c r="G301" t="str">
        <f t="shared" ca="1" si="25"/>
        <v>1-2 years</v>
      </c>
      <c r="H301" t="s">
        <v>24</v>
      </c>
      <c r="I301" t="s">
        <v>1270</v>
      </c>
      <c r="J301" t="s">
        <v>1271</v>
      </c>
      <c r="K301" t="s">
        <v>27</v>
      </c>
      <c r="L301">
        <f t="shared" si="26"/>
        <v>1</v>
      </c>
      <c r="M301">
        <f t="shared" si="27"/>
        <v>0</v>
      </c>
      <c r="N301" t="s">
        <v>28</v>
      </c>
      <c r="O301" t="s">
        <v>53</v>
      </c>
      <c r="Q301" t="str">
        <f t="shared" si="28"/>
        <v>ACTIVE</v>
      </c>
      <c r="R301" t="s">
        <v>1251</v>
      </c>
      <c r="S301" t="s">
        <v>68</v>
      </c>
      <c r="T301" s="2">
        <v>28253</v>
      </c>
      <c r="U301" s="3">
        <f t="shared" ca="1" si="29"/>
        <v>48</v>
      </c>
      <c r="V301" t="s">
        <v>32</v>
      </c>
      <c r="W301" t="s">
        <v>843</v>
      </c>
      <c r="X301" t="s">
        <v>128</v>
      </c>
      <c r="Y301" t="s">
        <v>35</v>
      </c>
      <c r="Z301" t="s">
        <v>36</v>
      </c>
      <c r="AA301">
        <v>4</v>
      </c>
      <c r="AB301" s="4">
        <v>135566.39999999999</v>
      </c>
    </row>
    <row r="302" spans="1:28" x14ac:dyDescent="0.25">
      <c r="A302">
        <v>3727</v>
      </c>
      <c r="B302" t="s">
        <v>1272</v>
      </c>
      <c r="C302" t="s">
        <v>1273</v>
      </c>
      <c r="D302" s="1">
        <v>44434</v>
      </c>
      <c r="F302">
        <f t="shared" ca="1" si="24"/>
        <v>49</v>
      </c>
      <c r="G302" t="str">
        <f t="shared" ca="1" si="25"/>
        <v>2-5 years</v>
      </c>
      <c r="H302" t="s">
        <v>24</v>
      </c>
      <c r="I302" t="s">
        <v>1274</v>
      </c>
      <c r="J302" t="s">
        <v>1275</v>
      </c>
      <c r="K302" t="s">
        <v>27</v>
      </c>
      <c r="L302">
        <f t="shared" si="26"/>
        <v>1</v>
      </c>
      <c r="M302">
        <f t="shared" si="27"/>
        <v>0</v>
      </c>
      <c r="N302" t="s">
        <v>41</v>
      </c>
      <c r="O302" t="s">
        <v>29</v>
      </c>
      <c r="Q302" t="str">
        <f t="shared" si="28"/>
        <v>ACTIVE</v>
      </c>
      <c r="R302" t="s">
        <v>1251</v>
      </c>
      <c r="S302" t="s">
        <v>74</v>
      </c>
      <c r="T302" s="2">
        <v>30276</v>
      </c>
      <c r="U302" s="3">
        <f t="shared" ca="1" si="29"/>
        <v>42</v>
      </c>
      <c r="V302" t="s">
        <v>32</v>
      </c>
      <c r="W302" t="s">
        <v>33</v>
      </c>
      <c r="X302" t="s">
        <v>148</v>
      </c>
      <c r="Y302" t="s">
        <v>35</v>
      </c>
      <c r="Z302" t="s">
        <v>36</v>
      </c>
      <c r="AA302">
        <v>3</v>
      </c>
      <c r="AB302" s="4">
        <v>927396</v>
      </c>
    </row>
    <row r="303" spans="1:28" x14ac:dyDescent="0.25">
      <c r="A303">
        <v>3728</v>
      </c>
      <c r="B303" t="s">
        <v>1276</v>
      </c>
      <c r="C303" t="s">
        <v>1277</v>
      </c>
      <c r="D303" s="1">
        <v>44553</v>
      </c>
      <c r="F303">
        <f t="shared" ca="1" si="24"/>
        <v>45</v>
      </c>
      <c r="G303" t="str">
        <f t="shared" ca="1" si="25"/>
        <v>2-5 years</v>
      </c>
      <c r="H303" t="s">
        <v>24</v>
      </c>
      <c r="I303" t="s">
        <v>1278</v>
      </c>
      <c r="J303" t="s">
        <v>1279</v>
      </c>
      <c r="K303" t="s">
        <v>27</v>
      </c>
      <c r="L303">
        <f t="shared" si="26"/>
        <v>1</v>
      </c>
      <c r="M303">
        <f t="shared" si="27"/>
        <v>0</v>
      </c>
      <c r="N303" t="s">
        <v>28</v>
      </c>
      <c r="O303" t="s">
        <v>41</v>
      </c>
      <c r="Q303" t="str">
        <f t="shared" si="28"/>
        <v>ACTIVE</v>
      </c>
      <c r="R303" t="s">
        <v>1251</v>
      </c>
      <c r="S303" t="s">
        <v>115</v>
      </c>
      <c r="T303" s="2">
        <v>31181</v>
      </c>
      <c r="U303" s="3">
        <f t="shared" ca="1" si="29"/>
        <v>40</v>
      </c>
      <c r="V303" t="s">
        <v>32</v>
      </c>
      <c r="W303" t="s">
        <v>33</v>
      </c>
      <c r="X303" t="s">
        <v>69</v>
      </c>
      <c r="Y303" t="s">
        <v>47</v>
      </c>
      <c r="Z303" t="s">
        <v>36</v>
      </c>
      <c r="AA303">
        <v>5</v>
      </c>
      <c r="AB303" s="4">
        <v>101880</v>
      </c>
    </row>
    <row r="304" spans="1:28" x14ac:dyDescent="0.25">
      <c r="A304">
        <v>3729</v>
      </c>
      <c r="B304" t="s">
        <v>1280</v>
      </c>
      <c r="C304" t="s">
        <v>1008</v>
      </c>
      <c r="D304" s="1">
        <v>44903</v>
      </c>
      <c r="E304" s="1">
        <v>45111</v>
      </c>
      <c r="F304">
        <f t="shared" ca="1" si="24"/>
        <v>6</v>
      </c>
      <c r="G304" t="str">
        <f t="shared" ca="1" si="25"/>
        <v>6-12 months</v>
      </c>
      <c r="H304" t="s">
        <v>24</v>
      </c>
      <c r="I304" t="s">
        <v>1281</v>
      </c>
      <c r="J304" t="s">
        <v>1282</v>
      </c>
      <c r="K304" t="s">
        <v>27</v>
      </c>
      <c r="L304">
        <f t="shared" si="26"/>
        <v>1</v>
      </c>
      <c r="M304">
        <f t="shared" si="27"/>
        <v>0</v>
      </c>
      <c r="N304" t="s">
        <v>28</v>
      </c>
      <c r="O304" t="s">
        <v>41</v>
      </c>
      <c r="Q304" t="str">
        <f t="shared" si="28"/>
        <v>ACTIVE</v>
      </c>
      <c r="R304" t="s">
        <v>1251</v>
      </c>
      <c r="S304" t="s">
        <v>257</v>
      </c>
      <c r="T304" s="2">
        <v>32903</v>
      </c>
      <c r="U304" s="3">
        <f t="shared" ca="1" si="29"/>
        <v>35</v>
      </c>
      <c r="V304" t="s">
        <v>32</v>
      </c>
      <c r="W304" t="s">
        <v>33</v>
      </c>
      <c r="X304" t="s">
        <v>148</v>
      </c>
      <c r="Y304" t="s">
        <v>47</v>
      </c>
      <c r="Z304" t="s">
        <v>36</v>
      </c>
      <c r="AA304">
        <v>3</v>
      </c>
      <c r="AB304" s="4">
        <v>116323.2</v>
      </c>
    </row>
    <row r="305" spans="1:28" x14ac:dyDescent="0.25">
      <c r="A305">
        <v>3730</v>
      </c>
      <c r="B305" t="s">
        <v>139</v>
      </c>
      <c r="C305" t="s">
        <v>1283</v>
      </c>
      <c r="D305" s="1">
        <v>44579</v>
      </c>
      <c r="F305">
        <f t="shared" ca="1" si="24"/>
        <v>44</v>
      </c>
      <c r="G305" t="str">
        <f t="shared" ca="1" si="25"/>
        <v>2-5 years</v>
      </c>
      <c r="H305" t="s">
        <v>24</v>
      </c>
      <c r="I305" t="s">
        <v>1284</v>
      </c>
      <c r="J305" t="s">
        <v>1285</v>
      </c>
      <c r="K305" t="s">
        <v>27</v>
      </c>
      <c r="L305">
        <f t="shared" si="26"/>
        <v>1</v>
      </c>
      <c r="M305">
        <f t="shared" si="27"/>
        <v>0</v>
      </c>
      <c r="N305" t="s">
        <v>28</v>
      </c>
      <c r="O305" t="s">
        <v>29</v>
      </c>
      <c r="Q305" t="str">
        <f t="shared" si="28"/>
        <v>ACTIVE</v>
      </c>
      <c r="R305" t="s">
        <v>1251</v>
      </c>
      <c r="S305" t="s">
        <v>189</v>
      </c>
      <c r="T305" s="2">
        <v>33171</v>
      </c>
      <c r="U305" s="3">
        <f t="shared" ca="1" si="29"/>
        <v>34</v>
      </c>
      <c r="V305" t="s">
        <v>32</v>
      </c>
      <c r="W305" t="s">
        <v>843</v>
      </c>
      <c r="X305" t="s">
        <v>89</v>
      </c>
      <c r="Y305" t="s">
        <v>47</v>
      </c>
      <c r="Z305" t="s">
        <v>36</v>
      </c>
      <c r="AA305">
        <v>4</v>
      </c>
      <c r="AB305" s="4">
        <v>125265.60000000001</v>
      </c>
    </row>
    <row r="306" spans="1:28" x14ac:dyDescent="0.25">
      <c r="A306">
        <v>3731</v>
      </c>
      <c r="B306" t="s">
        <v>1286</v>
      </c>
      <c r="C306" t="s">
        <v>1287</v>
      </c>
      <c r="D306" s="1">
        <v>43889</v>
      </c>
      <c r="E306" s="1">
        <v>44909</v>
      </c>
      <c r="F306">
        <f t="shared" ca="1" si="24"/>
        <v>33</v>
      </c>
      <c r="G306" t="str">
        <f t="shared" ca="1" si="25"/>
        <v>2-5 years</v>
      </c>
      <c r="H306" t="s">
        <v>24</v>
      </c>
      <c r="I306" t="s">
        <v>1288</v>
      </c>
      <c r="J306" t="s">
        <v>1289</v>
      </c>
      <c r="K306" t="s">
        <v>27</v>
      </c>
      <c r="L306">
        <f t="shared" si="26"/>
        <v>1</v>
      </c>
      <c r="M306">
        <f t="shared" si="27"/>
        <v>0</v>
      </c>
      <c r="N306" t="s">
        <v>41</v>
      </c>
      <c r="O306" t="s">
        <v>41</v>
      </c>
      <c r="Q306" t="str">
        <f t="shared" si="28"/>
        <v>ACTIVE</v>
      </c>
      <c r="R306" t="s">
        <v>1251</v>
      </c>
      <c r="S306" t="s">
        <v>74</v>
      </c>
      <c r="T306" s="2">
        <v>34527</v>
      </c>
      <c r="U306" s="3">
        <f t="shared" ca="1" si="29"/>
        <v>31</v>
      </c>
      <c r="V306" t="s">
        <v>32</v>
      </c>
      <c r="W306" t="s">
        <v>843</v>
      </c>
      <c r="X306" t="s">
        <v>89</v>
      </c>
      <c r="Y306" t="s">
        <v>47</v>
      </c>
      <c r="Z306" t="s">
        <v>36</v>
      </c>
      <c r="AA306">
        <v>3</v>
      </c>
      <c r="AB306" s="4">
        <v>123168</v>
      </c>
    </row>
    <row r="307" spans="1:28" x14ac:dyDescent="0.25">
      <c r="A307">
        <v>3732</v>
      </c>
      <c r="B307" t="s">
        <v>1290</v>
      </c>
      <c r="C307" t="s">
        <v>1291</v>
      </c>
      <c r="D307" s="1">
        <v>43982</v>
      </c>
      <c r="F307">
        <f t="shared" ca="1" si="24"/>
        <v>64</v>
      </c>
      <c r="G307" t="str">
        <f t="shared" ca="1" si="25"/>
        <v>&gt;5 years</v>
      </c>
      <c r="H307" t="s">
        <v>24</v>
      </c>
      <c r="I307" t="s">
        <v>1292</v>
      </c>
      <c r="J307" t="s">
        <v>1293</v>
      </c>
      <c r="K307" t="s">
        <v>27</v>
      </c>
      <c r="L307">
        <f t="shared" si="26"/>
        <v>1</v>
      </c>
      <c r="M307">
        <f t="shared" si="27"/>
        <v>0</v>
      </c>
      <c r="N307" t="s">
        <v>41</v>
      </c>
      <c r="O307" t="s">
        <v>41</v>
      </c>
      <c r="Q307" t="str">
        <f t="shared" si="28"/>
        <v>ACTIVE</v>
      </c>
      <c r="R307" t="s">
        <v>1251</v>
      </c>
      <c r="S307" t="s">
        <v>74</v>
      </c>
      <c r="T307" s="2">
        <v>35643</v>
      </c>
      <c r="U307" s="3">
        <f t="shared" ca="1" si="29"/>
        <v>28</v>
      </c>
      <c r="V307" t="s">
        <v>32</v>
      </c>
      <c r="W307" t="s">
        <v>33</v>
      </c>
      <c r="X307" t="s">
        <v>81</v>
      </c>
      <c r="Y307" t="s">
        <v>47</v>
      </c>
      <c r="Z307" t="s">
        <v>36</v>
      </c>
      <c r="AA307">
        <v>5</v>
      </c>
      <c r="AB307" s="4">
        <v>941136</v>
      </c>
    </row>
    <row r="308" spans="1:28" x14ac:dyDescent="0.25">
      <c r="A308">
        <v>3733</v>
      </c>
      <c r="B308" t="s">
        <v>1294</v>
      </c>
      <c r="C308" t="s">
        <v>1295</v>
      </c>
      <c r="D308" s="1">
        <v>43941</v>
      </c>
      <c r="E308" s="1">
        <v>44765</v>
      </c>
      <c r="F308">
        <f t="shared" ca="1" si="24"/>
        <v>27</v>
      </c>
      <c r="G308" t="str">
        <f t="shared" ca="1" si="25"/>
        <v>2-5 years</v>
      </c>
      <c r="H308" t="s">
        <v>24</v>
      </c>
      <c r="I308" t="s">
        <v>1296</v>
      </c>
      <c r="J308" t="s">
        <v>1297</v>
      </c>
      <c r="K308" t="s">
        <v>158</v>
      </c>
      <c r="L308">
        <f t="shared" si="26"/>
        <v>0</v>
      </c>
      <c r="M308">
        <f t="shared" si="27"/>
        <v>1</v>
      </c>
      <c r="N308" t="s">
        <v>28</v>
      </c>
      <c r="O308" t="s">
        <v>41</v>
      </c>
      <c r="P308" t="s">
        <v>212</v>
      </c>
      <c r="Q308" t="str">
        <f t="shared" si="28"/>
        <v>INVOLUNTARY</v>
      </c>
      <c r="R308" t="s">
        <v>1251</v>
      </c>
      <c r="S308" t="s">
        <v>74</v>
      </c>
      <c r="T308" s="2">
        <v>36026</v>
      </c>
      <c r="U308" s="3">
        <f t="shared" ca="1" si="29"/>
        <v>27</v>
      </c>
      <c r="V308" t="s">
        <v>32</v>
      </c>
      <c r="W308" t="s">
        <v>33</v>
      </c>
      <c r="X308" t="s">
        <v>75</v>
      </c>
      <c r="Y308" t="s">
        <v>35</v>
      </c>
      <c r="Z308" t="s">
        <v>36</v>
      </c>
      <c r="AA308">
        <v>3</v>
      </c>
      <c r="AB308" s="4">
        <v>407744.4</v>
      </c>
    </row>
    <row r="309" spans="1:28" x14ac:dyDescent="0.25">
      <c r="A309">
        <v>3734</v>
      </c>
      <c r="B309" t="s">
        <v>1298</v>
      </c>
      <c r="C309" t="s">
        <v>786</v>
      </c>
      <c r="D309" s="1">
        <v>43531</v>
      </c>
      <c r="F309">
        <f t="shared" ca="1" si="24"/>
        <v>79</v>
      </c>
      <c r="G309" t="str">
        <f t="shared" ca="1" si="25"/>
        <v>&gt;5 years</v>
      </c>
      <c r="H309" t="s">
        <v>24</v>
      </c>
      <c r="I309" t="s">
        <v>1299</v>
      </c>
      <c r="J309" t="s">
        <v>1300</v>
      </c>
      <c r="K309" t="s">
        <v>27</v>
      </c>
      <c r="L309">
        <f t="shared" si="26"/>
        <v>1</v>
      </c>
      <c r="M309">
        <f t="shared" si="27"/>
        <v>0</v>
      </c>
      <c r="N309" t="s">
        <v>53</v>
      </c>
      <c r="O309" t="s">
        <v>29</v>
      </c>
      <c r="Q309" t="str">
        <f t="shared" si="28"/>
        <v>ACTIVE</v>
      </c>
      <c r="R309" t="s">
        <v>106</v>
      </c>
      <c r="S309" t="s">
        <v>1301</v>
      </c>
      <c r="T309" s="2">
        <v>34097</v>
      </c>
      <c r="U309" s="3">
        <f t="shared" ca="1" si="29"/>
        <v>32</v>
      </c>
      <c r="V309" t="s">
        <v>32</v>
      </c>
      <c r="W309" t="s">
        <v>843</v>
      </c>
      <c r="X309" t="s">
        <v>89</v>
      </c>
      <c r="Y309" t="s">
        <v>47</v>
      </c>
      <c r="Z309" t="s">
        <v>36</v>
      </c>
      <c r="AA309">
        <v>3</v>
      </c>
      <c r="AB309" s="4">
        <v>138849.60000000001</v>
      </c>
    </row>
    <row r="310" spans="1:28" x14ac:dyDescent="0.25">
      <c r="A310">
        <v>3735</v>
      </c>
      <c r="B310" t="s">
        <v>674</v>
      </c>
      <c r="C310" t="s">
        <v>1302</v>
      </c>
      <c r="D310" s="1">
        <v>43614</v>
      </c>
      <c r="F310">
        <f t="shared" ca="1" si="24"/>
        <v>76</v>
      </c>
      <c r="G310" t="str">
        <f t="shared" ca="1" si="25"/>
        <v>&gt;5 years</v>
      </c>
      <c r="H310" t="s">
        <v>24</v>
      </c>
      <c r="I310" t="s">
        <v>1303</v>
      </c>
      <c r="J310" t="s">
        <v>1304</v>
      </c>
      <c r="K310" t="s">
        <v>27</v>
      </c>
      <c r="L310">
        <f t="shared" si="26"/>
        <v>1</v>
      </c>
      <c r="M310">
        <f t="shared" si="27"/>
        <v>0</v>
      </c>
      <c r="N310" t="s">
        <v>28</v>
      </c>
      <c r="O310" t="s">
        <v>29</v>
      </c>
      <c r="Q310" t="str">
        <f t="shared" si="28"/>
        <v>ACTIVE</v>
      </c>
      <c r="R310" t="s">
        <v>1251</v>
      </c>
      <c r="S310" t="s">
        <v>520</v>
      </c>
      <c r="T310" s="2">
        <v>33377</v>
      </c>
      <c r="U310" s="3">
        <f t="shared" ca="1" si="29"/>
        <v>34</v>
      </c>
      <c r="V310" t="s">
        <v>32</v>
      </c>
      <c r="W310" t="s">
        <v>843</v>
      </c>
      <c r="X310" t="s">
        <v>364</v>
      </c>
      <c r="Y310" t="s">
        <v>47</v>
      </c>
      <c r="Z310" t="s">
        <v>36</v>
      </c>
      <c r="AA310">
        <v>1</v>
      </c>
      <c r="AB310" s="4">
        <v>382195.20000000001</v>
      </c>
    </row>
    <row r="311" spans="1:28" x14ac:dyDescent="0.25">
      <c r="A311">
        <v>3736</v>
      </c>
      <c r="B311" t="s">
        <v>1305</v>
      </c>
      <c r="C311" t="s">
        <v>1306</v>
      </c>
      <c r="D311" s="1">
        <v>44122</v>
      </c>
      <c r="E311" s="1">
        <v>45007</v>
      </c>
      <c r="F311">
        <f t="shared" ca="1" si="24"/>
        <v>29</v>
      </c>
      <c r="G311" t="str">
        <f t="shared" ca="1" si="25"/>
        <v>2-5 years</v>
      </c>
      <c r="H311" t="s">
        <v>24</v>
      </c>
      <c r="I311" t="s">
        <v>1307</v>
      </c>
      <c r="J311" t="s">
        <v>1308</v>
      </c>
      <c r="K311" t="s">
        <v>27</v>
      </c>
      <c r="L311">
        <f t="shared" si="26"/>
        <v>1</v>
      </c>
      <c r="M311">
        <f t="shared" si="27"/>
        <v>0</v>
      </c>
      <c r="N311" t="s">
        <v>53</v>
      </c>
      <c r="O311" t="s">
        <v>41</v>
      </c>
      <c r="Q311" t="str">
        <f t="shared" si="28"/>
        <v>ACTIVE</v>
      </c>
      <c r="R311" t="s">
        <v>1251</v>
      </c>
      <c r="S311" t="s">
        <v>257</v>
      </c>
      <c r="T311" s="2">
        <v>35863</v>
      </c>
      <c r="U311" s="3">
        <f t="shared" ca="1" si="29"/>
        <v>27</v>
      </c>
      <c r="V311" t="s">
        <v>32</v>
      </c>
      <c r="W311" t="s">
        <v>843</v>
      </c>
      <c r="X311" t="s">
        <v>69</v>
      </c>
      <c r="Y311" t="s">
        <v>47</v>
      </c>
      <c r="Z311" t="s">
        <v>36</v>
      </c>
      <c r="AA311">
        <v>2</v>
      </c>
      <c r="AB311" s="4">
        <v>113984.4</v>
      </c>
    </row>
    <row r="312" spans="1:28" x14ac:dyDescent="0.25">
      <c r="A312">
        <v>3737</v>
      </c>
      <c r="B312" t="s">
        <v>1309</v>
      </c>
      <c r="C312" t="s">
        <v>1310</v>
      </c>
      <c r="D312" s="1">
        <v>43423</v>
      </c>
      <c r="F312">
        <f t="shared" ca="1" si="24"/>
        <v>82</v>
      </c>
      <c r="G312" t="str">
        <f t="shared" ca="1" si="25"/>
        <v>&gt;5 years</v>
      </c>
      <c r="H312" t="s">
        <v>24</v>
      </c>
      <c r="I312" t="s">
        <v>1311</v>
      </c>
      <c r="J312" t="s">
        <v>1312</v>
      </c>
      <c r="K312" t="s">
        <v>27</v>
      </c>
      <c r="L312">
        <f t="shared" si="26"/>
        <v>1</v>
      </c>
      <c r="M312">
        <f t="shared" si="27"/>
        <v>0</v>
      </c>
      <c r="N312" t="s">
        <v>41</v>
      </c>
      <c r="O312" t="s">
        <v>41</v>
      </c>
      <c r="Q312" t="str">
        <f t="shared" si="28"/>
        <v>ACTIVE</v>
      </c>
      <c r="R312" t="s">
        <v>42</v>
      </c>
      <c r="S312" t="s">
        <v>43</v>
      </c>
      <c r="T312" s="2">
        <v>27286</v>
      </c>
      <c r="U312" s="3">
        <f t="shared" ca="1" si="29"/>
        <v>51</v>
      </c>
      <c r="V312" t="s">
        <v>32</v>
      </c>
      <c r="W312" t="s">
        <v>843</v>
      </c>
      <c r="X312" t="s">
        <v>143</v>
      </c>
      <c r="Y312" t="s">
        <v>47</v>
      </c>
      <c r="Z312" t="s">
        <v>36</v>
      </c>
      <c r="AA312">
        <v>5</v>
      </c>
      <c r="AB312" s="4">
        <v>639852</v>
      </c>
    </row>
    <row r="313" spans="1:28" x14ac:dyDescent="0.25">
      <c r="A313">
        <v>3738</v>
      </c>
      <c r="B313" t="s">
        <v>1313</v>
      </c>
      <c r="C313" t="s">
        <v>1314</v>
      </c>
      <c r="D313" s="1">
        <v>44666</v>
      </c>
      <c r="E313" s="1">
        <v>44935</v>
      </c>
      <c r="F313">
        <f t="shared" ca="1" si="24"/>
        <v>8</v>
      </c>
      <c r="G313" t="str">
        <f t="shared" ca="1" si="25"/>
        <v>6-12 months</v>
      </c>
      <c r="H313" t="s">
        <v>641</v>
      </c>
      <c r="I313" t="s">
        <v>1315</v>
      </c>
      <c r="J313" t="s">
        <v>1316</v>
      </c>
      <c r="K313" t="s">
        <v>158</v>
      </c>
      <c r="L313">
        <f t="shared" si="26"/>
        <v>0</v>
      </c>
      <c r="M313">
        <f t="shared" si="27"/>
        <v>1</v>
      </c>
      <c r="N313" t="s">
        <v>53</v>
      </c>
      <c r="O313" t="s">
        <v>29</v>
      </c>
      <c r="P313" t="s">
        <v>164</v>
      </c>
      <c r="Q313" t="str">
        <f t="shared" si="28"/>
        <v>INVOLUNTARY</v>
      </c>
      <c r="R313" t="s">
        <v>1251</v>
      </c>
      <c r="S313" t="s">
        <v>68</v>
      </c>
      <c r="T313" s="2">
        <v>35828</v>
      </c>
      <c r="U313" s="3">
        <f t="shared" ca="1" si="29"/>
        <v>27</v>
      </c>
      <c r="V313" t="s">
        <v>32</v>
      </c>
      <c r="W313" t="s">
        <v>33</v>
      </c>
      <c r="X313" t="s">
        <v>128</v>
      </c>
      <c r="Y313" t="s">
        <v>35</v>
      </c>
      <c r="Z313" t="s">
        <v>36</v>
      </c>
      <c r="AA313">
        <v>3</v>
      </c>
      <c r="AB313" s="4">
        <v>931092</v>
      </c>
    </row>
    <row r="314" spans="1:28" x14ac:dyDescent="0.25">
      <c r="A314">
        <v>3739</v>
      </c>
      <c r="B314" t="s">
        <v>1317</v>
      </c>
      <c r="C314" t="s">
        <v>1318</v>
      </c>
      <c r="D314" s="1">
        <v>43336</v>
      </c>
      <c r="E314" s="1">
        <v>44277</v>
      </c>
      <c r="F314">
        <f t="shared" ca="1" si="24"/>
        <v>30</v>
      </c>
      <c r="G314" t="str">
        <f t="shared" ca="1" si="25"/>
        <v>2-5 years</v>
      </c>
      <c r="H314" t="s">
        <v>641</v>
      </c>
      <c r="I314" t="s">
        <v>1319</v>
      </c>
      <c r="J314" t="s">
        <v>1320</v>
      </c>
      <c r="K314" t="s">
        <v>158</v>
      </c>
      <c r="L314">
        <f t="shared" si="26"/>
        <v>0</v>
      </c>
      <c r="M314">
        <f t="shared" si="27"/>
        <v>1</v>
      </c>
      <c r="N314" t="s">
        <v>53</v>
      </c>
      <c r="O314" t="s">
        <v>29</v>
      </c>
      <c r="P314" t="s">
        <v>159</v>
      </c>
      <c r="Q314" t="str">
        <f t="shared" si="28"/>
        <v>VOLUNTARY</v>
      </c>
      <c r="R314" t="s">
        <v>1251</v>
      </c>
      <c r="S314" t="s">
        <v>74</v>
      </c>
      <c r="T314" s="2">
        <v>35688</v>
      </c>
      <c r="U314" s="3">
        <f t="shared" ca="1" si="29"/>
        <v>28</v>
      </c>
      <c r="V314" t="s">
        <v>32</v>
      </c>
      <c r="W314" t="s">
        <v>843</v>
      </c>
      <c r="X314" t="s">
        <v>235</v>
      </c>
      <c r="Y314" t="s">
        <v>35</v>
      </c>
      <c r="Z314" t="s">
        <v>36</v>
      </c>
      <c r="AA314">
        <v>3</v>
      </c>
      <c r="AB314" s="4">
        <v>705456</v>
      </c>
    </row>
    <row r="315" spans="1:28" x14ac:dyDescent="0.25">
      <c r="A315">
        <v>3740</v>
      </c>
      <c r="B315" t="s">
        <v>1321</v>
      </c>
      <c r="C315" t="s">
        <v>1322</v>
      </c>
      <c r="D315" s="1">
        <v>44849</v>
      </c>
      <c r="E315" s="1">
        <v>44974</v>
      </c>
      <c r="F315">
        <f t="shared" ca="1" si="24"/>
        <v>4</v>
      </c>
      <c r="G315" t="str">
        <f t="shared" ca="1" si="25"/>
        <v>&lt;6 months</v>
      </c>
      <c r="H315" t="s">
        <v>641</v>
      </c>
      <c r="I315" t="s">
        <v>1323</v>
      </c>
      <c r="J315" t="s">
        <v>1324</v>
      </c>
      <c r="K315" t="s">
        <v>158</v>
      </c>
      <c r="L315">
        <f t="shared" si="26"/>
        <v>0</v>
      </c>
      <c r="M315">
        <f t="shared" si="27"/>
        <v>1</v>
      </c>
      <c r="N315" t="s">
        <v>53</v>
      </c>
      <c r="O315" t="s">
        <v>41</v>
      </c>
      <c r="P315" t="s">
        <v>159</v>
      </c>
      <c r="Q315" t="str">
        <f t="shared" si="28"/>
        <v>VOLUNTARY</v>
      </c>
      <c r="R315" t="s">
        <v>42</v>
      </c>
      <c r="S315" t="s">
        <v>43</v>
      </c>
      <c r="T315" s="2">
        <v>36550</v>
      </c>
      <c r="U315" s="3">
        <f t="shared" ca="1" si="29"/>
        <v>25</v>
      </c>
      <c r="V315" t="s">
        <v>32</v>
      </c>
      <c r="W315" t="s">
        <v>843</v>
      </c>
      <c r="X315" t="s">
        <v>1325</v>
      </c>
      <c r="Y315" t="s">
        <v>35</v>
      </c>
      <c r="Z315" t="s">
        <v>36</v>
      </c>
      <c r="AA315">
        <v>4</v>
      </c>
      <c r="AB315" s="4">
        <v>864624</v>
      </c>
    </row>
    <row r="316" spans="1:28" x14ac:dyDescent="0.25">
      <c r="A316">
        <v>3741</v>
      </c>
      <c r="B316" t="s">
        <v>1326</v>
      </c>
      <c r="C316" t="s">
        <v>1327</v>
      </c>
      <c r="D316" s="1">
        <v>44984</v>
      </c>
      <c r="E316" s="1">
        <v>45013</v>
      </c>
      <c r="F316">
        <f t="shared" ca="1" si="24"/>
        <v>1</v>
      </c>
      <c r="G316" t="str">
        <f t="shared" ca="1" si="25"/>
        <v>&lt;6 months</v>
      </c>
      <c r="H316" t="s">
        <v>641</v>
      </c>
      <c r="I316" t="s">
        <v>1328</v>
      </c>
      <c r="J316" t="s">
        <v>1329</v>
      </c>
      <c r="K316" t="s">
        <v>158</v>
      </c>
      <c r="L316">
        <f t="shared" si="26"/>
        <v>0</v>
      </c>
      <c r="M316">
        <f t="shared" si="27"/>
        <v>1</v>
      </c>
      <c r="N316" t="s">
        <v>53</v>
      </c>
      <c r="O316" t="s">
        <v>29</v>
      </c>
      <c r="P316" t="s">
        <v>159</v>
      </c>
      <c r="Q316" t="str">
        <f t="shared" si="28"/>
        <v>VOLUNTARY</v>
      </c>
      <c r="R316" t="s">
        <v>1251</v>
      </c>
      <c r="S316" t="s">
        <v>74</v>
      </c>
      <c r="T316" s="2">
        <v>1</v>
      </c>
      <c r="U316" s="3">
        <f t="shared" ca="1" si="29"/>
        <v>125</v>
      </c>
      <c r="V316" t="s">
        <v>32</v>
      </c>
      <c r="W316" t="s">
        <v>33</v>
      </c>
      <c r="X316" t="s">
        <v>89</v>
      </c>
      <c r="Y316" t="s">
        <v>35</v>
      </c>
      <c r="Z316" t="s">
        <v>36</v>
      </c>
      <c r="AA316">
        <v>1</v>
      </c>
      <c r="AB316" s="4">
        <v>214788</v>
      </c>
    </row>
    <row r="317" spans="1:28" x14ac:dyDescent="0.25">
      <c r="A317">
        <v>3742</v>
      </c>
      <c r="B317" t="s">
        <v>890</v>
      </c>
      <c r="C317" t="s">
        <v>1330</v>
      </c>
      <c r="D317" s="1">
        <v>44461</v>
      </c>
      <c r="E317" s="1">
        <v>45061</v>
      </c>
      <c r="F317">
        <f t="shared" ca="1" si="24"/>
        <v>19</v>
      </c>
      <c r="G317" t="str">
        <f t="shared" ca="1" si="25"/>
        <v>1-2 years</v>
      </c>
      <c r="H317" t="s">
        <v>641</v>
      </c>
      <c r="I317" t="s">
        <v>1331</v>
      </c>
      <c r="J317" t="s">
        <v>1332</v>
      </c>
      <c r="K317" t="s">
        <v>27</v>
      </c>
      <c r="L317">
        <f t="shared" si="26"/>
        <v>1</v>
      </c>
      <c r="M317">
        <f t="shared" si="27"/>
        <v>0</v>
      </c>
      <c r="N317" t="s">
        <v>28</v>
      </c>
      <c r="O317" t="s">
        <v>29</v>
      </c>
      <c r="Q317" t="str">
        <f t="shared" si="28"/>
        <v>ACTIVE</v>
      </c>
      <c r="R317" t="s">
        <v>1251</v>
      </c>
      <c r="S317" t="s">
        <v>74</v>
      </c>
      <c r="T317" s="2">
        <v>1</v>
      </c>
      <c r="U317" s="3">
        <f t="shared" ca="1" si="29"/>
        <v>125</v>
      </c>
      <c r="V317" t="s">
        <v>32</v>
      </c>
      <c r="W317" t="s">
        <v>33</v>
      </c>
      <c r="X317" t="s">
        <v>6</v>
      </c>
      <c r="Y317" t="s">
        <v>35</v>
      </c>
      <c r="Z317" t="s">
        <v>36</v>
      </c>
      <c r="AA317">
        <v>2</v>
      </c>
      <c r="AB317" s="4">
        <v>741552</v>
      </c>
    </row>
    <row r="318" spans="1:28" x14ac:dyDescent="0.25">
      <c r="A318">
        <v>3743</v>
      </c>
      <c r="B318" t="s">
        <v>1333</v>
      </c>
      <c r="C318" t="s">
        <v>1334</v>
      </c>
      <c r="D318" s="1">
        <v>43981</v>
      </c>
      <c r="F318">
        <f t="shared" ca="1" si="24"/>
        <v>64</v>
      </c>
      <c r="G318" t="str">
        <f t="shared" ca="1" si="25"/>
        <v>&gt;5 years</v>
      </c>
      <c r="H318" t="s">
        <v>24</v>
      </c>
      <c r="I318" t="s">
        <v>1335</v>
      </c>
      <c r="J318" t="s">
        <v>1336</v>
      </c>
      <c r="K318" t="s">
        <v>27</v>
      </c>
      <c r="L318">
        <f t="shared" si="26"/>
        <v>1</v>
      </c>
      <c r="M318">
        <f t="shared" si="27"/>
        <v>0</v>
      </c>
      <c r="N318" t="s">
        <v>28</v>
      </c>
      <c r="O318" t="s">
        <v>41</v>
      </c>
      <c r="Q318" t="str">
        <f t="shared" si="28"/>
        <v>ACTIVE</v>
      </c>
      <c r="R318" t="s">
        <v>1251</v>
      </c>
      <c r="S318" t="s">
        <v>68</v>
      </c>
      <c r="T318" s="2">
        <v>1</v>
      </c>
      <c r="U318" s="3">
        <f t="shared" ca="1" si="29"/>
        <v>125</v>
      </c>
      <c r="V318" t="s">
        <v>32</v>
      </c>
      <c r="W318" t="s">
        <v>33</v>
      </c>
      <c r="X318" t="s">
        <v>573</v>
      </c>
      <c r="Y318" t="s">
        <v>47</v>
      </c>
      <c r="Z318" t="s">
        <v>36</v>
      </c>
      <c r="AA318">
        <v>2</v>
      </c>
      <c r="AB318" s="4">
        <v>531000</v>
      </c>
    </row>
    <row r="319" spans="1:28" x14ac:dyDescent="0.25">
      <c r="A319">
        <v>3744</v>
      </c>
      <c r="B319" t="s">
        <v>1337</v>
      </c>
      <c r="C319" t="s">
        <v>1338</v>
      </c>
      <c r="D319" s="1">
        <v>44085</v>
      </c>
      <c r="F319">
        <f t="shared" ca="1" si="24"/>
        <v>60</v>
      </c>
      <c r="G319" t="str">
        <f t="shared" ca="1" si="25"/>
        <v>&gt;5 years</v>
      </c>
      <c r="H319" t="s">
        <v>24</v>
      </c>
      <c r="I319" t="s">
        <v>1339</v>
      </c>
      <c r="J319" t="s">
        <v>1340</v>
      </c>
      <c r="K319" t="s">
        <v>27</v>
      </c>
      <c r="L319">
        <f t="shared" si="26"/>
        <v>1</v>
      </c>
      <c r="M319">
        <f t="shared" si="27"/>
        <v>0</v>
      </c>
      <c r="N319" t="s">
        <v>41</v>
      </c>
      <c r="O319" t="s">
        <v>53</v>
      </c>
      <c r="Q319" t="str">
        <f t="shared" si="28"/>
        <v>ACTIVE</v>
      </c>
      <c r="R319" t="s">
        <v>1251</v>
      </c>
      <c r="S319" t="s">
        <v>221</v>
      </c>
      <c r="T319" s="2">
        <v>1</v>
      </c>
      <c r="U319" s="3">
        <f t="shared" ca="1" si="29"/>
        <v>125</v>
      </c>
      <c r="V319" t="s">
        <v>32</v>
      </c>
      <c r="W319" t="s">
        <v>33</v>
      </c>
      <c r="X319" t="s">
        <v>128</v>
      </c>
      <c r="Y319" t="s">
        <v>35</v>
      </c>
      <c r="Z319" t="s">
        <v>36</v>
      </c>
      <c r="AA319">
        <v>5</v>
      </c>
      <c r="AB319" s="4">
        <v>925092</v>
      </c>
    </row>
    <row r="320" spans="1:28" x14ac:dyDescent="0.25">
      <c r="A320">
        <v>3745</v>
      </c>
      <c r="B320" t="s">
        <v>1341</v>
      </c>
      <c r="C320" t="s">
        <v>1342</v>
      </c>
      <c r="D320" s="1">
        <v>43616</v>
      </c>
      <c r="E320" s="1">
        <v>44110</v>
      </c>
      <c r="F320">
        <f t="shared" ca="1" si="24"/>
        <v>16</v>
      </c>
      <c r="G320" t="str">
        <f t="shared" ca="1" si="25"/>
        <v>1-2 years</v>
      </c>
      <c r="H320" t="s">
        <v>24</v>
      </c>
      <c r="I320" t="s">
        <v>1343</v>
      </c>
      <c r="J320" t="s">
        <v>1344</v>
      </c>
      <c r="K320" t="s">
        <v>158</v>
      </c>
      <c r="L320">
        <f t="shared" si="26"/>
        <v>0</v>
      </c>
      <c r="M320">
        <f t="shared" si="27"/>
        <v>1</v>
      </c>
      <c r="N320" t="s">
        <v>53</v>
      </c>
      <c r="O320" t="s">
        <v>53</v>
      </c>
      <c r="P320" t="s">
        <v>159</v>
      </c>
      <c r="Q320" t="str">
        <f t="shared" si="28"/>
        <v>VOLUNTARY</v>
      </c>
      <c r="R320" t="s">
        <v>1251</v>
      </c>
      <c r="S320" t="s">
        <v>68</v>
      </c>
      <c r="T320" s="2">
        <v>30665</v>
      </c>
      <c r="U320" s="3">
        <f t="shared" ca="1" si="29"/>
        <v>41</v>
      </c>
      <c r="V320" t="s">
        <v>32</v>
      </c>
      <c r="W320" t="s">
        <v>843</v>
      </c>
      <c r="X320" t="s">
        <v>81</v>
      </c>
      <c r="Y320" t="s">
        <v>47</v>
      </c>
      <c r="Z320" t="s">
        <v>36</v>
      </c>
      <c r="AA320">
        <v>4</v>
      </c>
      <c r="AB320" s="4">
        <v>903048</v>
      </c>
    </row>
    <row r="321" spans="1:28" x14ac:dyDescent="0.25">
      <c r="A321">
        <v>3746</v>
      </c>
      <c r="B321" t="s">
        <v>847</v>
      </c>
      <c r="C321" t="s">
        <v>1345</v>
      </c>
      <c r="D321" s="1">
        <v>44025</v>
      </c>
      <c r="F321">
        <f t="shared" ca="1" si="24"/>
        <v>62</v>
      </c>
      <c r="G321" t="str">
        <f t="shared" ca="1" si="25"/>
        <v>&gt;5 years</v>
      </c>
      <c r="H321" t="s">
        <v>24</v>
      </c>
      <c r="I321" t="s">
        <v>1346</v>
      </c>
      <c r="J321" t="s">
        <v>1347</v>
      </c>
      <c r="K321" t="s">
        <v>27</v>
      </c>
      <c r="L321">
        <f t="shared" si="26"/>
        <v>1</v>
      </c>
      <c r="M321">
        <f t="shared" si="27"/>
        <v>0</v>
      </c>
      <c r="N321" t="s">
        <v>41</v>
      </c>
      <c r="O321" t="s">
        <v>53</v>
      </c>
      <c r="Q321" t="str">
        <f t="shared" si="28"/>
        <v>ACTIVE</v>
      </c>
      <c r="R321" t="s">
        <v>1251</v>
      </c>
      <c r="S321" t="s">
        <v>239</v>
      </c>
      <c r="T321" s="2">
        <v>30323</v>
      </c>
      <c r="U321" s="3">
        <f t="shared" ca="1" si="29"/>
        <v>42</v>
      </c>
      <c r="V321" t="s">
        <v>32</v>
      </c>
      <c r="W321" t="s">
        <v>843</v>
      </c>
      <c r="X321" t="s">
        <v>240</v>
      </c>
      <c r="Y321" t="s">
        <v>47</v>
      </c>
      <c r="Z321" t="s">
        <v>36</v>
      </c>
      <c r="AA321">
        <v>3</v>
      </c>
      <c r="AB321" s="4">
        <v>620988</v>
      </c>
    </row>
    <row r="322" spans="1:28" x14ac:dyDescent="0.25">
      <c r="A322">
        <v>3747</v>
      </c>
      <c r="B322" t="s">
        <v>890</v>
      </c>
      <c r="C322" t="s">
        <v>1348</v>
      </c>
      <c r="D322" s="1">
        <v>44448</v>
      </c>
      <c r="E322" s="1">
        <v>44967</v>
      </c>
      <c r="F322">
        <f t="shared" ca="1" si="24"/>
        <v>17</v>
      </c>
      <c r="G322" t="str">
        <f t="shared" ca="1" si="25"/>
        <v>1-2 years</v>
      </c>
      <c r="H322" t="s">
        <v>24</v>
      </c>
      <c r="I322" t="s">
        <v>1349</v>
      </c>
      <c r="J322" t="s">
        <v>1350</v>
      </c>
      <c r="K322" t="s">
        <v>158</v>
      </c>
      <c r="L322">
        <f t="shared" si="26"/>
        <v>0</v>
      </c>
      <c r="M322">
        <f t="shared" si="27"/>
        <v>1</v>
      </c>
      <c r="N322" t="s">
        <v>41</v>
      </c>
      <c r="O322" t="s">
        <v>29</v>
      </c>
      <c r="P322" t="s">
        <v>164</v>
      </c>
      <c r="Q322" t="str">
        <f t="shared" si="28"/>
        <v>INVOLUNTARY</v>
      </c>
      <c r="R322" t="s">
        <v>106</v>
      </c>
      <c r="S322" t="s">
        <v>1301</v>
      </c>
      <c r="T322" s="2">
        <v>33599</v>
      </c>
      <c r="U322" s="3">
        <f t="shared" ca="1" si="29"/>
        <v>33</v>
      </c>
      <c r="V322" t="s">
        <v>32</v>
      </c>
      <c r="W322" t="s">
        <v>843</v>
      </c>
      <c r="X322" t="s">
        <v>81</v>
      </c>
      <c r="Y322" t="s">
        <v>47</v>
      </c>
      <c r="Z322" t="s">
        <v>36</v>
      </c>
      <c r="AA322">
        <v>2</v>
      </c>
      <c r="AB322" s="4">
        <v>137284.79999999999</v>
      </c>
    </row>
    <row r="323" spans="1:28" x14ac:dyDescent="0.25">
      <c r="A323">
        <v>3748</v>
      </c>
      <c r="B323" t="s">
        <v>1018</v>
      </c>
      <c r="C323" t="s">
        <v>1351</v>
      </c>
      <c r="D323" s="1">
        <v>43561</v>
      </c>
      <c r="F323">
        <f t="shared" ref="F323:F386" ca="1" si="30">DATEDIF($D323,IF($E323=$E$2,TODAY(),$E323),"m")</f>
        <v>78</v>
      </c>
      <c r="G323" t="str">
        <f t="shared" ref="G323:G386" ca="1" si="31">IF(F323&lt;6,"&lt;6 months",IF(F323&lt;12,"6-12 months",IF(F323&lt;24,"1-2 years",IF(F323&lt;60,"2-5 years","&gt;5 years"))))</f>
        <v>&gt;5 years</v>
      </c>
      <c r="H323" t="s">
        <v>24</v>
      </c>
      <c r="I323" t="s">
        <v>1352</v>
      </c>
      <c r="J323" t="s">
        <v>1353</v>
      </c>
      <c r="K323" t="s">
        <v>27</v>
      </c>
      <c r="L323">
        <f t="shared" ref="L323:L386" si="32">IF($K323=$K$2,1,0)</f>
        <v>1</v>
      </c>
      <c r="M323">
        <f t="shared" ref="M323:M386" si="33">IF($K323=$K$2,0,1)</f>
        <v>0</v>
      </c>
      <c r="N323" t="s">
        <v>53</v>
      </c>
      <c r="O323" t="s">
        <v>41</v>
      </c>
      <c r="Q323" t="str">
        <f t="shared" ref="Q323:Q386" si="34">IF(OR($P323=$AF$14,$P323=$AF$16,$P323=$AF$19,$P323=$AF$20,$P323=$AF$21,$P323=$AF$23),"VOLUNTARY",IF(OR($P323=$AF$17,$P323=$AF$18,$P323=$AF$22,$P323=$AF$15),"INVOLUNTARY","ACTIVE"))</f>
        <v>ACTIVE</v>
      </c>
      <c r="R323" t="s">
        <v>1251</v>
      </c>
      <c r="S323" t="s">
        <v>68</v>
      </c>
      <c r="T323" s="2">
        <v>30815</v>
      </c>
      <c r="U323" s="3">
        <f t="shared" ref="U323:U386" ca="1" si="35">DATEDIF($T323,TODAY(),"y")</f>
        <v>41</v>
      </c>
      <c r="V323" t="s">
        <v>32</v>
      </c>
      <c r="W323" t="s">
        <v>843</v>
      </c>
      <c r="X323" t="s">
        <v>69</v>
      </c>
      <c r="Y323" t="s">
        <v>47</v>
      </c>
      <c r="Z323" t="s">
        <v>36</v>
      </c>
      <c r="AA323">
        <v>1</v>
      </c>
      <c r="AB323" s="4">
        <v>120840</v>
      </c>
    </row>
    <row r="324" spans="1:28" x14ac:dyDescent="0.25">
      <c r="A324">
        <v>3749</v>
      </c>
      <c r="B324" t="s">
        <v>231</v>
      </c>
      <c r="C324" t="s">
        <v>271</v>
      </c>
      <c r="D324" s="1">
        <v>44243</v>
      </c>
      <c r="F324">
        <f t="shared" ca="1" si="30"/>
        <v>55</v>
      </c>
      <c r="G324" t="str">
        <f t="shared" ca="1" si="31"/>
        <v>2-5 years</v>
      </c>
      <c r="H324" t="s">
        <v>24</v>
      </c>
      <c r="I324" t="s">
        <v>1354</v>
      </c>
      <c r="J324" t="s">
        <v>1355</v>
      </c>
      <c r="K324" t="s">
        <v>27</v>
      </c>
      <c r="L324">
        <f t="shared" si="32"/>
        <v>1</v>
      </c>
      <c r="M324">
        <f t="shared" si="33"/>
        <v>0</v>
      </c>
      <c r="N324" t="s">
        <v>53</v>
      </c>
      <c r="O324" t="s">
        <v>53</v>
      </c>
      <c r="Q324" t="str">
        <f t="shared" si="34"/>
        <v>ACTIVE</v>
      </c>
      <c r="R324" t="s">
        <v>1251</v>
      </c>
      <c r="S324" t="s">
        <v>199</v>
      </c>
      <c r="T324" s="2">
        <v>23133</v>
      </c>
      <c r="U324" s="3">
        <f t="shared" ca="1" si="35"/>
        <v>62</v>
      </c>
      <c r="V324" t="s">
        <v>32</v>
      </c>
      <c r="W324" t="s">
        <v>33</v>
      </c>
      <c r="X324" t="s">
        <v>1356</v>
      </c>
      <c r="Y324" t="s">
        <v>35</v>
      </c>
      <c r="Z324" t="s">
        <v>36</v>
      </c>
      <c r="AA324">
        <v>4</v>
      </c>
      <c r="AB324" s="4">
        <v>568596</v>
      </c>
    </row>
    <row r="325" spans="1:28" x14ac:dyDescent="0.25">
      <c r="A325">
        <v>3750</v>
      </c>
      <c r="B325" t="s">
        <v>1357</v>
      </c>
      <c r="C325" t="s">
        <v>1358</v>
      </c>
      <c r="D325" s="1">
        <v>43878</v>
      </c>
      <c r="F325">
        <f t="shared" ca="1" si="30"/>
        <v>67</v>
      </c>
      <c r="G325" t="str">
        <f t="shared" ca="1" si="31"/>
        <v>&gt;5 years</v>
      </c>
      <c r="H325" t="s">
        <v>24</v>
      </c>
      <c r="I325" t="s">
        <v>1359</v>
      </c>
      <c r="J325" t="s">
        <v>1360</v>
      </c>
      <c r="K325" t="s">
        <v>27</v>
      </c>
      <c r="L325">
        <f t="shared" si="32"/>
        <v>1</v>
      </c>
      <c r="M325">
        <f t="shared" si="33"/>
        <v>0</v>
      </c>
      <c r="N325" t="s">
        <v>53</v>
      </c>
      <c r="O325" t="s">
        <v>41</v>
      </c>
      <c r="Q325" t="str">
        <f t="shared" si="34"/>
        <v>ACTIVE</v>
      </c>
      <c r="R325" t="s">
        <v>1251</v>
      </c>
      <c r="S325" t="s">
        <v>87</v>
      </c>
      <c r="T325" s="2">
        <v>33896</v>
      </c>
      <c r="U325" s="3">
        <f t="shared" ca="1" si="35"/>
        <v>32</v>
      </c>
      <c r="V325" t="s">
        <v>32</v>
      </c>
      <c r="W325" t="s">
        <v>33</v>
      </c>
      <c r="X325" t="s">
        <v>89</v>
      </c>
      <c r="Y325" t="s">
        <v>47</v>
      </c>
      <c r="Z325" t="s">
        <v>36</v>
      </c>
      <c r="AA325">
        <v>1</v>
      </c>
      <c r="AB325" s="4">
        <v>735948</v>
      </c>
    </row>
    <row r="326" spans="1:28" x14ac:dyDescent="0.25">
      <c r="A326">
        <v>3751</v>
      </c>
      <c r="B326" t="s">
        <v>1361</v>
      </c>
      <c r="C326" t="s">
        <v>1197</v>
      </c>
      <c r="D326" s="1">
        <v>44484</v>
      </c>
      <c r="F326">
        <f t="shared" ca="1" si="30"/>
        <v>47</v>
      </c>
      <c r="G326" t="str">
        <f t="shared" ca="1" si="31"/>
        <v>2-5 years</v>
      </c>
      <c r="H326" t="s">
        <v>24</v>
      </c>
      <c r="I326" t="s">
        <v>1362</v>
      </c>
      <c r="J326" t="s">
        <v>1363</v>
      </c>
      <c r="K326" t="s">
        <v>27</v>
      </c>
      <c r="L326">
        <f t="shared" si="32"/>
        <v>1</v>
      </c>
      <c r="M326">
        <f t="shared" si="33"/>
        <v>0</v>
      </c>
      <c r="N326" t="s">
        <v>28</v>
      </c>
      <c r="O326" t="s">
        <v>53</v>
      </c>
      <c r="Q326" t="str">
        <f t="shared" si="34"/>
        <v>ACTIVE</v>
      </c>
      <c r="R326" t="s">
        <v>1251</v>
      </c>
      <c r="S326" t="s">
        <v>221</v>
      </c>
      <c r="T326" s="2">
        <v>30839</v>
      </c>
      <c r="U326" s="3">
        <f t="shared" ca="1" si="35"/>
        <v>41</v>
      </c>
      <c r="V326" t="s">
        <v>32</v>
      </c>
      <c r="W326" t="s">
        <v>33</v>
      </c>
      <c r="X326" t="s">
        <v>326</v>
      </c>
      <c r="Y326" t="s">
        <v>47</v>
      </c>
      <c r="Z326" t="s">
        <v>36</v>
      </c>
      <c r="AA326">
        <v>3</v>
      </c>
      <c r="AB326" s="4">
        <v>563976</v>
      </c>
    </row>
    <row r="327" spans="1:28" x14ac:dyDescent="0.25">
      <c r="A327">
        <v>3752</v>
      </c>
      <c r="B327" t="s">
        <v>1364</v>
      </c>
      <c r="C327" t="s">
        <v>1365</v>
      </c>
      <c r="D327" s="1">
        <v>44748</v>
      </c>
      <c r="F327">
        <f t="shared" ca="1" si="30"/>
        <v>39</v>
      </c>
      <c r="G327" t="str">
        <f t="shared" ca="1" si="31"/>
        <v>2-5 years</v>
      </c>
      <c r="H327" t="s">
        <v>24</v>
      </c>
      <c r="I327" t="s">
        <v>1366</v>
      </c>
      <c r="J327" t="s">
        <v>1367</v>
      </c>
      <c r="K327" t="s">
        <v>27</v>
      </c>
      <c r="L327">
        <f t="shared" si="32"/>
        <v>1</v>
      </c>
      <c r="M327">
        <f t="shared" si="33"/>
        <v>0</v>
      </c>
      <c r="N327" t="s">
        <v>53</v>
      </c>
      <c r="O327" t="s">
        <v>29</v>
      </c>
      <c r="Q327" t="str">
        <f t="shared" si="34"/>
        <v>ACTIVE</v>
      </c>
      <c r="R327" t="s">
        <v>1251</v>
      </c>
      <c r="S327" t="s">
        <v>87</v>
      </c>
      <c r="T327" s="2">
        <v>29134</v>
      </c>
      <c r="U327" s="3">
        <f t="shared" ca="1" si="35"/>
        <v>46</v>
      </c>
      <c r="V327" t="s">
        <v>32</v>
      </c>
      <c r="W327" t="s">
        <v>33</v>
      </c>
      <c r="X327" t="s">
        <v>89</v>
      </c>
      <c r="Y327" t="s">
        <v>47</v>
      </c>
      <c r="Z327" t="s">
        <v>36</v>
      </c>
      <c r="AA327">
        <v>2</v>
      </c>
      <c r="AB327" s="4">
        <v>696204</v>
      </c>
    </row>
    <row r="328" spans="1:28" x14ac:dyDescent="0.25">
      <c r="A328">
        <v>3753</v>
      </c>
      <c r="B328" t="s">
        <v>697</v>
      </c>
      <c r="C328" t="s">
        <v>1368</v>
      </c>
      <c r="D328" s="1">
        <v>43529</v>
      </c>
      <c r="E328" s="1">
        <v>44175</v>
      </c>
      <c r="F328">
        <f t="shared" ca="1" si="30"/>
        <v>21</v>
      </c>
      <c r="G328" t="str">
        <f t="shared" ca="1" si="31"/>
        <v>1-2 years</v>
      </c>
      <c r="H328" t="s">
        <v>24</v>
      </c>
      <c r="I328" t="s">
        <v>1369</v>
      </c>
      <c r="J328" t="s">
        <v>1370</v>
      </c>
      <c r="K328" t="s">
        <v>27</v>
      </c>
      <c r="L328">
        <f t="shared" si="32"/>
        <v>1</v>
      </c>
      <c r="M328">
        <f t="shared" si="33"/>
        <v>0</v>
      </c>
      <c r="N328" t="s">
        <v>41</v>
      </c>
      <c r="O328" t="s">
        <v>41</v>
      </c>
      <c r="Q328" t="str">
        <f t="shared" si="34"/>
        <v>ACTIVE</v>
      </c>
      <c r="R328" t="s">
        <v>1251</v>
      </c>
      <c r="S328" t="s">
        <v>199</v>
      </c>
      <c r="T328" s="2">
        <v>33775</v>
      </c>
      <c r="U328" s="3">
        <f t="shared" ca="1" si="35"/>
        <v>33</v>
      </c>
      <c r="V328" t="s">
        <v>32</v>
      </c>
      <c r="W328" t="s">
        <v>33</v>
      </c>
      <c r="X328" t="s">
        <v>1356</v>
      </c>
      <c r="Y328" t="s">
        <v>47</v>
      </c>
      <c r="Z328" t="s">
        <v>36</v>
      </c>
      <c r="AA328">
        <v>4</v>
      </c>
      <c r="AB328" s="4">
        <v>659112</v>
      </c>
    </row>
    <row r="329" spans="1:28" x14ac:dyDescent="0.25">
      <c r="A329">
        <v>3754</v>
      </c>
      <c r="B329" t="s">
        <v>1309</v>
      </c>
      <c r="C329" t="s">
        <v>118</v>
      </c>
      <c r="D329" s="1">
        <v>43984</v>
      </c>
      <c r="E329" s="1">
        <v>44586</v>
      </c>
      <c r="F329">
        <f t="shared" ca="1" si="30"/>
        <v>19</v>
      </c>
      <c r="G329" t="str">
        <f t="shared" ca="1" si="31"/>
        <v>1-2 years</v>
      </c>
      <c r="H329" t="s">
        <v>24</v>
      </c>
      <c r="I329" t="s">
        <v>1371</v>
      </c>
      <c r="J329" t="s">
        <v>1372</v>
      </c>
      <c r="K329" t="s">
        <v>27</v>
      </c>
      <c r="L329">
        <f t="shared" si="32"/>
        <v>1</v>
      </c>
      <c r="M329">
        <f t="shared" si="33"/>
        <v>0</v>
      </c>
      <c r="N329" t="s">
        <v>53</v>
      </c>
      <c r="O329" t="s">
        <v>53</v>
      </c>
      <c r="Q329" t="str">
        <f t="shared" si="34"/>
        <v>ACTIVE</v>
      </c>
      <c r="R329" t="s">
        <v>1251</v>
      </c>
      <c r="S329" t="s">
        <v>137</v>
      </c>
      <c r="T329" s="2">
        <v>26378</v>
      </c>
      <c r="U329" s="3">
        <f t="shared" ca="1" si="35"/>
        <v>53</v>
      </c>
      <c r="V329" t="s">
        <v>32</v>
      </c>
      <c r="W329" t="s">
        <v>33</v>
      </c>
      <c r="X329" t="s">
        <v>89</v>
      </c>
      <c r="Y329" t="s">
        <v>47</v>
      </c>
      <c r="Z329" t="s">
        <v>36</v>
      </c>
      <c r="AA329">
        <v>1</v>
      </c>
      <c r="AB329" s="4">
        <v>696356.4</v>
      </c>
    </row>
    <row r="330" spans="1:28" x14ac:dyDescent="0.25">
      <c r="A330">
        <v>3755</v>
      </c>
      <c r="B330" t="s">
        <v>1373</v>
      </c>
      <c r="C330" t="s">
        <v>1374</v>
      </c>
      <c r="D330" s="1">
        <v>44161</v>
      </c>
      <c r="E330" s="1">
        <v>44974</v>
      </c>
      <c r="F330">
        <f t="shared" ca="1" si="30"/>
        <v>26</v>
      </c>
      <c r="G330" t="str">
        <f t="shared" ca="1" si="31"/>
        <v>2-5 years</v>
      </c>
      <c r="H330" t="s">
        <v>24</v>
      </c>
      <c r="I330" t="s">
        <v>1375</v>
      </c>
      <c r="J330" t="s">
        <v>1376</v>
      </c>
      <c r="K330" t="s">
        <v>158</v>
      </c>
      <c r="L330">
        <f t="shared" si="32"/>
        <v>0</v>
      </c>
      <c r="M330">
        <f t="shared" si="33"/>
        <v>1</v>
      </c>
      <c r="N330" t="s">
        <v>53</v>
      </c>
      <c r="O330" t="s">
        <v>53</v>
      </c>
      <c r="P330" t="s">
        <v>159</v>
      </c>
      <c r="Q330" t="str">
        <f t="shared" si="34"/>
        <v>VOLUNTARY</v>
      </c>
      <c r="R330" t="s">
        <v>1251</v>
      </c>
      <c r="S330" t="s">
        <v>94</v>
      </c>
      <c r="T330" s="2">
        <v>21982</v>
      </c>
      <c r="U330" s="3">
        <f t="shared" ca="1" si="35"/>
        <v>65</v>
      </c>
      <c r="V330" t="s">
        <v>32</v>
      </c>
      <c r="W330" t="s">
        <v>33</v>
      </c>
      <c r="X330" t="s">
        <v>6</v>
      </c>
      <c r="Y330" t="s">
        <v>35</v>
      </c>
      <c r="Z330" t="s">
        <v>36</v>
      </c>
      <c r="AA330">
        <v>4</v>
      </c>
      <c r="AB330" s="4">
        <v>694668</v>
      </c>
    </row>
    <row r="331" spans="1:28" x14ac:dyDescent="0.25">
      <c r="A331">
        <v>3756</v>
      </c>
      <c r="B331" t="s">
        <v>1377</v>
      </c>
      <c r="C331" t="s">
        <v>23</v>
      </c>
      <c r="D331" s="1">
        <v>44340</v>
      </c>
      <c r="F331">
        <f t="shared" ca="1" si="30"/>
        <v>52</v>
      </c>
      <c r="G331" t="str">
        <f t="shared" ca="1" si="31"/>
        <v>2-5 years</v>
      </c>
      <c r="H331" t="s">
        <v>24</v>
      </c>
      <c r="I331" t="s">
        <v>1378</v>
      </c>
      <c r="J331" t="s">
        <v>1379</v>
      </c>
      <c r="K331" t="s">
        <v>27</v>
      </c>
      <c r="L331">
        <f t="shared" si="32"/>
        <v>1</v>
      </c>
      <c r="M331">
        <f t="shared" si="33"/>
        <v>0</v>
      </c>
      <c r="N331" t="s">
        <v>53</v>
      </c>
      <c r="O331" t="s">
        <v>29</v>
      </c>
      <c r="Q331" t="str">
        <f t="shared" si="34"/>
        <v>ACTIVE</v>
      </c>
      <c r="R331" t="s">
        <v>1251</v>
      </c>
      <c r="S331" t="s">
        <v>74</v>
      </c>
      <c r="T331" s="2">
        <v>26522</v>
      </c>
      <c r="U331" s="3">
        <f t="shared" ca="1" si="35"/>
        <v>53</v>
      </c>
      <c r="V331" t="s">
        <v>32</v>
      </c>
      <c r="W331" t="s">
        <v>33</v>
      </c>
      <c r="X331" t="s">
        <v>153</v>
      </c>
      <c r="Y331" t="s">
        <v>35</v>
      </c>
      <c r="Z331" t="s">
        <v>36</v>
      </c>
      <c r="AA331">
        <v>3</v>
      </c>
      <c r="AB331" s="4">
        <v>242047.2</v>
      </c>
    </row>
    <row r="332" spans="1:28" x14ac:dyDescent="0.25">
      <c r="A332">
        <v>3757</v>
      </c>
      <c r="B332" t="s">
        <v>1380</v>
      </c>
      <c r="C332" t="s">
        <v>1381</v>
      </c>
      <c r="D332" s="1">
        <v>44851</v>
      </c>
      <c r="E332" s="1">
        <v>45011</v>
      </c>
      <c r="F332">
        <f t="shared" ca="1" si="30"/>
        <v>5</v>
      </c>
      <c r="G332" t="str">
        <f t="shared" ca="1" si="31"/>
        <v>&lt;6 months</v>
      </c>
      <c r="H332" t="s">
        <v>24</v>
      </c>
      <c r="I332" t="s">
        <v>1382</v>
      </c>
      <c r="J332" t="s">
        <v>1383</v>
      </c>
      <c r="K332" t="s">
        <v>158</v>
      </c>
      <c r="L332">
        <f t="shared" si="32"/>
        <v>0</v>
      </c>
      <c r="M332">
        <f t="shared" si="33"/>
        <v>1</v>
      </c>
      <c r="N332" t="s">
        <v>53</v>
      </c>
      <c r="O332" t="s">
        <v>41</v>
      </c>
      <c r="P332" t="s">
        <v>159</v>
      </c>
      <c r="Q332" t="str">
        <f t="shared" si="34"/>
        <v>VOLUNTARY</v>
      </c>
      <c r="R332" t="s">
        <v>1251</v>
      </c>
      <c r="S332" t="s">
        <v>221</v>
      </c>
      <c r="T332" s="2">
        <v>22663</v>
      </c>
      <c r="U332" s="3">
        <f t="shared" ca="1" si="35"/>
        <v>63</v>
      </c>
      <c r="V332" t="s">
        <v>32</v>
      </c>
      <c r="W332" t="s">
        <v>33</v>
      </c>
      <c r="X332" t="s">
        <v>128</v>
      </c>
      <c r="Y332" t="s">
        <v>47</v>
      </c>
      <c r="Z332" t="s">
        <v>36</v>
      </c>
      <c r="AA332">
        <v>2</v>
      </c>
      <c r="AB332" s="4">
        <v>106210.8</v>
      </c>
    </row>
    <row r="333" spans="1:28" x14ac:dyDescent="0.25">
      <c r="A333">
        <v>3758</v>
      </c>
      <c r="B333" t="s">
        <v>1384</v>
      </c>
      <c r="C333" t="s">
        <v>1385</v>
      </c>
      <c r="D333" s="1">
        <v>44881</v>
      </c>
      <c r="E333" s="1">
        <v>45101</v>
      </c>
      <c r="F333">
        <f t="shared" ca="1" si="30"/>
        <v>7</v>
      </c>
      <c r="G333" t="str">
        <f t="shared" ca="1" si="31"/>
        <v>6-12 months</v>
      </c>
      <c r="H333" t="s">
        <v>24</v>
      </c>
      <c r="I333" t="s">
        <v>1386</v>
      </c>
      <c r="J333" t="s">
        <v>1387</v>
      </c>
      <c r="K333" t="s">
        <v>158</v>
      </c>
      <c r="L333">
        <f t="shared" si="32"/>
        <v>0</v>
      </c>
      <c r="M333">
        <f t="shared" si="33"/>
        <v>1</v>
      </c>
      <c r="N333" t="s">
        <v>28</v>
      </c>
      <c r="O333" t="s">
        <v>29</v>
      </c>
      <c r="P333" t="s">
        <v>170</v>
      </c>
      <c r="Q333" t="str">
        <f t="shared" si="34"/>
        <v>VOLUNTARY</v>
      </c>
      <c r="R333" t="s">
        <v>1251</v>
      </c>
      <c r="S333" t="s">
        <v>87</v>
      </c>
      <c r="T333" s="2">
        <v>31282</v>
      </c>
      <c r="U333" s="3">
        <f t="shared" ca="1" si="35"/>
        <v>40</v>
      </c>
      <c r="V333" t="s">
        <v>32</v>
      </c>
      <c r="W333" t="s">
        <v>33</v>
      </c>
      <c r="X333" t="s">
        <v>89</v>
      </c>
      <c r="Y333" t="s">
        <v>47</v>
      </c>
      <c r="Z333" t="s">
        <v>36</v>
      </c>
      <c r="AA333">
        <v>3</v>
      </c>
      <c r="AB333" s="4">
        <v>651396</v>
      </c>
    </row>
    <row r="334" spans="1:28" x14ac:dyDescent="0.25">
      <c r="A334">
        <v>3759</v>
      </c>
      <c r="B334" t="s">
        <v>1388</v>
      </c>
      <c r="C334" t="s">
        <v>1389</v>
      </c>
      <c r="D334" s="1">
        <v>44682</v>
      </c>
      <c r="E334" s="1">
        <v>44829</v>
      </c>
      <c r="F334">
        <f t="shared" ca="1" si="30"/>
        <v>4</v>
      </c>
      <c r="G334" t="str">
        <f t="shared" ca="1" si="31"/>
        <v>&lt;6 months</v>
      </c>
      <c r="H334" t="s">
        <v>24</v>
      </c>
      <c r="I334" t="s">
        <v>1390</v>
      </c>
      <c r="J334" t="s">
        <v>1391</v>
      </c>
      <c r="K334" t="s">
        <v>27</v>
      </c>
      <c r="L334">
        <f t="shared" si="32"/>
        <v>1</v>
      </c>
      <c r="M334">
        <f t="shared" si="33"/>
        <v>0</v>
      </c>
      <c r="N334" t="s">
        <v>28</v>
      </c>
      <c r="O334" t="s">
        <v>53</v>
      </c>
      <c r="Q334" t="str">
        <f t="shared" si="34"/>
        <v>ACTIVE</v>
      </c>
      <c r="R334" t="s">
        <v>1251</v>
      </c>
      <c r="S334" t="s">
        <v>440</v>
      </c>
      <c r="T334" s="2">
        <v>28046</v>
      </c>
      <c r="U334" s="3">
        <f t="shared" ca="1" si="35"/>
        <v>48</v>
      </c>
      <c r="V334" t="s">
        <v>32</v>
      </c>
      <c r="W334" t="s">
        <v>843</v>
      </c>
      <c r="X334" t="s">
        <v>69</v>
      </c>
      <c r="Y334" t="s">
        <v>47</v>
      </c>
      <c r="Z334" t="s">
        <v>36</v>
      </c>
      <c r="AA334">
        <v>1</v>
      </c>
      <c r="AB334" s="4">
        <v>937512</v>
      </c>
    </row>
    <row r="335" spans="1:28" x14ac:dyDescent="0.25">
      <c r="A335">
        <v>3760</v>
      </c>
      <c r="B335" t="s">
        <v>586</v>
      </c>
      <c r="C335" t="s">
        <v>134</v>
      </c>
      <c r="D335" s="1">
        <v>44432</v>
      </c>
      <c r="F335">
        <f t="shared" ca="1" si="30"/>
        <v>49</v>
      </c>
      <c r="G335" t="str">
        <f t="shared" ca="1" si="31"/>
        <v>2-5 years</v>
      </c>
      <c r="H335" t="s">
        <v>24</v>
      </c>
      <c r="I335" t="s">
        <v>1392</v>
      </c>
      <c r="J335" t="s">
        <v>1393</v>
      </c>
      <c r="K335" t="s">
        <v>27</v>
      </c>
      <c r="L335">
        <f t="shared" si="32"/>
        <v>1</v>
      </c>
      <c r="M335">
        <f t="shared" si="33"/>
        <v>0</v>
      </c>
      <c r="N335" t="s">
        <v>53</v>
      </c>
      <c r="O335" t="s">
        <v>41</v>
      </c>
      <c r="Q335" t="str">
        <f t="shared" si="34"/>
        <v>ACTIVE</v>
      </c>
      <c r="R335" t="s">
        <v>1251</v>
      </c>
      <c r="S335" t="s">
        <v>68</v>
      </c>
      <c r="T335" s="2">
        <v>30019</v>
      </c>
      <c r="U335" s="3">
        <f t="shared" ca="1" si="35"/>
        <v>43</v>
      </c>
      <c r="V335" t="s">
        <v>32</v>
      </c>
      <c r="W335" t="s">
        <v>33</v>
      </c>
      <c r="X335" t="s">
        <v>81</v>
      </c>
      <c r="Y335" t="s">
        <v>47</v>
      </c>
      <c r="Z335" t="s">
        <v>36</v>
      </c>
      <c r="AA335">
        <v>3</v>
      </c>
      <c r="AB335" s="4">
        <v>148712.4</v>
      </c>
    </row>
    <row r="336" spans="1:28" x14ac:dyDescent="0.25">
      <c r="A336">
        <v>3761</v>
      </c>
      <c r="B336" t="s">
        <v>1394</v>
      </c>
      <c r="C336" t="s">
        <v>1395</v>
      </c>
      <c r="D336" s="1">
        <v>45099</v>
      </c>
      <c r="E336" s="1">
        <v>45117</v>
      </c>
      <c r="F336">
        <f t="shared" ca="1" si="30"/>
        <v>0</v>
      </c>
      <c r="G336" t="str">
        <f t="shared" ca="1" si="31"/>
        <v>&lt;6 months</v>
      </c>
      <c r="H336" t="s">
        <v>641</v>
      </c>
      <c r="I336" t="s">
        <v>1396</v>
      </c>
      <c r="J336" t="s">
        <v>1397</v>
      </c>
      <c r="K336" t="s">
        <v>27</v>
      </c>
      <c r="L336">
        <f t="shared" si="32"/>
        <v>1</v>
      </c>
      <c r="M336">
        <f t="shared" si="33"/>
        <v>0</v>
      </c>
      <c r="N336" t="s">
        <v>28</v>
      </c>
      <c r="O336" t="s">
        <v>53</v>
      </c>
      <c r="Q336" t="str">
        <f t="shared" si="34"/>
        <v>ACTIVE</v>
      </c>
      <c r="R336" t="s">
        <v>1251</v>
      </c>
      <c r="S336" t="s">
        <v>55</v>
      </c>
      <c r="T336" s="2">
        <v>23677</v>
      </c>
      <c r="U336" s="3">
        <f t="shared" ca="1" si="35"/>
        <v>60</v>
      </c>
      <c r="V336" t="s">
        <v>32</v>
      </c>
      <c r="W336" t="s">
        <v>843</v>
      </c>
      <c r="X336" t="s">
        <v>56</v>
      </c>
      <c r="Y336" t="s">
        <v>35</v>
      </c>
      <c r="Z336" t="s">
        <v>36</v>
      </c>
      <c r="AA336">
        <v>1</v>
      </c>
      <c r="AB336" s="4">
        <v>687864</v>
      </c>
    </row>
    <row r="337" spans="1:28" x14ac:dyDescent="0.25">
      <c r="A337">
        <v>3762</v>
      </c>
      <c r="B337" t="s">
        <v>1398</v>
      </c>
      <c r="C337" t="s">
        <v>1399</v>
      </c>
      <c r="D337" s="1">
        <v>44030</v>
      </c>
      <c r="F337">
        <f t="shared" ca="1" si="30"/>
        <v>62</v>
      </c>
      <c r="G337" t="str">
        <f t="shared" ca="1" si="31"/>
        <v>&gt;5 years</v>
      </c>
      <c r="H337" t="s">
        <v>641</v>
      </c>
      <c r="I337" t="s">
        <v>1400</v>
      </c>
      <c r="J337" t="s">
        <v>1401</v>
      </c>
      <c r="K337" t="s">
        <v>27</v>
      </c>
      <c r="L337">
        <f t="shared" si="32"/>
        <v>1</v>
      </c>
      <c r="M337">
        <f t="shared" si="33"/>
        <v>0</v>
      </c>
      <c r="N337" t="s">
        <v>41</v>
      </c>
      <c r="O337" t="s">
        <v>29</v>
      </c>
      <c r="Q337" t="str">
        <f t="shared" si="34"/>
        <v>ACTIVE</v>
      </c>
      <c r="R337" t="s">
        <v>54</v>
      </c>
      <c r="S337" t="s">
        <v>87</v>
      </c>
      <c r="T337" s="2">
        <v>31889</v>
      </c>
      <c r="U337" s="3">
        <f t="shared" ca="1" si="35"/>
        <v>38</v>
      </c>
      <c r="V337" t="s">
        <v>32</v>
      </c>
      <c r="W337" t="s">
        <v>33</v>
      </c>
      <c r="X337" t="s">
        <v>89</v>
      </c>
      <c r="Y337" t="s">
        <v>35</v>
      </c>
      <c r="Z337" t="s">
        <v>36</v>
      </c>
      <c r="AA337">
        <v>2</v>
      </c>
      <c r="AB337" s="4">
        <v>682560</v>
      </c>
    </row>
    <row r="338" spans="1:28" x14ac:dyDescent="0.25">
      <c r="A338">
        <v>3763</v>
      </c>
      <c r="B338" t="s">
        <v>1402</v>
      </c>
      <c r="C338" t="s">
        <v>1403</v>
      </c>
      <c r="D338" s="1">
        <v>44938</v>
      </c>
      <c r="E338" s="1">
        <v>44963</v>
      </c>
      <c r="F338">
        <f t="shared" ca="1" si="30"/>
        <v>0</v>
      </c>
      <c r="G338" t="str">
        <f t="shared" ca="1" si="31"/>
        <v>&lt;6 months</v>
      </c>
      <c r="H338" t="s">
        <v>641</v>
      </c>
      <c r="I338" t="s">
        <v>1404</v>
      </c>
      <c r="J338" t="s">
        <v>1405</v>
      </c>
      <c r="K338" t="s">
        <v>158</v>
      </c>
      <c r="L338">
        <f t="shared" si="32"/>
        <v>0</v>
      </c>
      <c r="M338">
        <f t="shared" si="33"/>
        <v>1</v>
      </c>
      <c r="N338" t="s">
        <v>53</v>
      </c>
      <c r="O338" t="s">
        <v>53</v>
      </c>
      <c r="P338" t="s">
        <v>159</v>
      </c>
      <c r="Q338" t="str">
        <f t="shared" si="34"/>
        <v>VOLUNTARY</v>
      </c>
      <c r="R338" t="s">
        <v>30</v>
      </c>
      <c r="S338" t="s">
        <v>31</v>
      </c>
      <c r="T338" s="2">
        <v>28013</v>
      </c>
      <c r="U338" s="3">
        <f t="shared" ca="1" si="35"/>
        <v>49</v>
      </c>
      <c r="V338" t="s">
        <v>32</v>
      </c>
      <c r="W338" t="s">
        <v>33</v>
      </c>
      <c r="X338" t="s">
        <v>63</v>
      </c>
      <c r="Y338" t="s">
        <v>35</v>
      </c>
      <c r="Z338" t="s">
        <v>36</v>
      </c>
      <c r="AA338">
        <v>3</v>
      </c>
      <c r="AB338" s="4">
        <v>488472</v>
      </c>
    </row>
    <row r="339" spans="1:28" x14ac:dyDescent="0.25">
      <c r="A339">
        <v>3764</v>
      </c>
      <c r="B339" t="s">
        <v>313</v>
      </c>
      <c r="C339" t="s">
        <v>1406</v>
      </c>
      <c r="D339" s="1">
        <v>44608</v>
      </c>
      <c r="F339">
        <f t="shared" ca="1" si="30"/>
        <v>43</v>
      </c>
      <c r="G339" t="str">
        <f t="shared" ca="1" si="31"/>
        <v>2-5 years</v>
      </c>
      <c r="H339" t="s">
        <v>641</v>
      </c>
      <c r="I339" t="s">
        <v>1407</v>
      </c>
      <c r="J339" t="s">
        <v>1408</v>
      </c>
      <c r="K339" t="s">
        <v>27</v>
      </c>
      <c r="L339">
        <f t="shared" si="32"/>
        <v>1</v>
      </c>
      <c r="M339">
        <f t="shared" si="33"/>
        <v>0</v>
      </c>
      <c r="N339" t="s">
        <v>53</v>
      </c>
      <c r="O339" t="s">
        <v>29</v>
      </c>
      <c r="Q339" t="str">
        <f t="shared" si="34"/>
        <v>ACTIVE</v>
      </c>
      <c r="R339" t="s">
        <v>54</v>
      </c>
      <c r="S339" t="s">
        <v>55</v>
      </c>
      <c r="T339" s="2">
        <v>28558</v>
      </c>
      <c r="U339" s="3">
        <f t="shared" ca="1" si="35"/>
        <v>47</v>
      </c>
      <c r="V339" t="s">
        <v>32</v>
      </c>
      <c r="W339" t="s">
        <v>33</v>
      </c>
      <c r="X339" t="s">
        <v>6</v>
      </c>
      <c r="Y339" t="s">
        <v>35</v>
      </c>
      <c r="Z339" t="s">
        <v>36</v>
      </c>
      <c r="AA339">
        <v>3</v>
      </c>
      <c r="AB339" s="4">
        <v>231068.4</v>
      </c>
    </row>
    <row r="340" spans="1:28" x14ac:dyDescent="0.25">
      <c r="A340">
        <v>3765</v>
      </c>
      <c r="B340" t="s">
        <v>1409</v>
      </c>
      <c r="C340" t="s">
        <v>1410</v>
      </c>
      <c r="D340" s="1">
        <v>44806</v>
      </c>
      <c r="F340">
        <f t="shared" ca="1" si="30"/>
        <v>37</v>
      </c>
      <c r="G340" t="str">
        <f t="shared" ca="1" si="31"/>
        <v>2-5 years</v>
      </c>
      <c r="H340" t="s">
        <v>641</v>
      </c>
      <c r="I340" t="s">
        <v>1411</v>
      </c>
      <c r="J340" t="s">
        <v>1412</v>
      </c>
      <c r="K340" t="s">
        <v>27</v>
      </c>
      <c r="L340">
        <f t="shared" si="32"/>
        <v>1</v>
      </c>
      <c r="M340">
        <f t="shared" si="33"/>
        <v>0</v>
      </c>
      <c r="N340" t="s">
        <v>41</v>
      </c>
      <c r="O340" t="s">
        <v>29</v>
      </c>
      <c r="Q340" t="str">
        <f t="shared" si="34"/>
        <v>ACTIVE</v>
      </c>
      <c r="R340" t="s">
        <v>54</v>
      </c>
      <c r="S340" t="s">
        <v>440</v>
      </c>
      <c r="T340" s="2">
        <v>29580</v>
      </c>
      <c r="U340" s="3">
        <f t="shared" ca="1" si="35"/>
        <v>44</v>
      </c>
      <c r="V340" t="s">
        <v>32</v>
      </c>
      <c r="W340" t="s">
        <v>33</v>
      </c>
      <c r="X340" t="s">
        <v>933</v>
      </c>
      <c r="Y340" t="s">
        <v>35</v>
      </c>
      <c r="Z340" t="s">
        <v>36</v>
      </c>
      <c r="AA340">
        <v>3</v>
      </c>
      <c r="AB340" s="4">
        <v>523668</v>
      </c>
    </row>
    <row r="341" spans="1:28" x14ac:dyDescent="0.25">
      <c r="A341">
        <v>3766</v>
      </c>
      <c r="B341" t="s">
        <v>1413</v>
      </c>
      <c r="C341" t="s">
        <v>1414</v>
      </c>
      <c r="D341" s="1">
        <v>43498</v>
      </c>
      <c r="E341" s="1">
        <v>44960</v>
      </c>
      <c r="F341">
        <f t="shared" ca="1" si="30"/>
        <v>48</v>
      </c>
      <c r="G341" t="str">
        <f t="shared" ca="1" si="31"/>
        <v>2-5 years</v>
      </c>
      <c r="H341" t="s">
        <v>641</v>
      </c>
      <c r="I341" t="s">
        <v>1415</v>
      </c>
      <c r="J341" t="s">
        <v>1416</v>
      </c>
      <c r="K341" t="s">
        <v>27</v>
      </c>
      <c r="L341">
        <f t="shared" si="32"/>
        <v>1</v>
      </c>
      <c r="M341">
        <f t="shared" si="33"/>
        <v>0</v>
      </c>
      <c r="N341" t="s">
        <v>41</v>
      </c>
      <c r="O341" t="s">
        <v>41</v>
      </c>
      <c r="Q341" t="str">
        <f t="shared" si="34"/>
        <v>ACTIVE</v>
      </c>
      <c r="R341" t="s">
        <v>54</v>
      </c>
      <c r="S341" t="s">
        <v>440</v>
      </c>
      <c r="T341" s="2">
        <v>26166</v>
      </c>
      <c r="U341" s="3">
        <f t="shared" ca="1" si="35"/>
        <v>54</v>
      </c>
      <c r="V341" t="s">
        <v>32</v>
      </c>
      <c r="W341" t="s">
        <v>33</v>
      </c>
      <c r="X341" t="s">
        <v>6</v>
      </c>
      <c r="Y341" t="s">
        <v>35</v>
      </c>
      <c r="Z341" t="s">
        <v>36</v>
      </c>
      <c r="AA341">
        <v>3</v>
      </c>
      <c r="AB341" s="4">
        <v>639396</v>
      </c>
    </row>
    <row r="342" spans="1:28" x14ac:dyDescent="0.25">
      <c r="A342">
        <v>3767</v>
      </c>
      <c r="B342" t="s">
        <v>948</v>
      </c>
      <c r="C342" t="s">
        <v>1417</v>
      </c>
      <c r="D342" s="1">
        <v>44434</v>
      </c>
      <c r="E342" s="1">
        <v>44809</v>
      </c>
      <c r="F342">
        <f t="shared" ca="1" si="30"/>
        <v>12</v>
      </c>
      <c r="G342" t="str">
        <f t="shared" ca="1" si="31"/>
        <v>1-2 years</v>
      </c>
      <c r="H342" t="s">
        <v>24</v>
      </c>
      <c r="I342" t="s">
        <v>1418</v>
      </c>
      <c r="J342" t="s">
        <v>1419</v>
      </c>
      <c r="K342" t="s">
        <v>158</v>
      </c>
      <c r="L342">
        <f t="shared" si="32"/>
        <v>0</v>
      </c>
      <c r="M342">
        <f t="shared" si="33"/>
        <v>1</v>
      </c>
      <c r="N342" t="s">
        <v>53</v>
      </c>
      <c r="O342" t="s">
        <v>41</v>
      </c>
      <c r="P342" t="s">
        <v>159</v>
      </c>
      <c r="Q342" t="str">
        <f t="shared" si="34"/>
        <v>VOLUNTARY</v>
      </c>
      <c r="R342" t="s">
        <v>54</v>
      </c>
      <c r="S342" t="s">
        <v>68</v>
      </c>
      <c r="T342" s="2">
        <v>28507</v>
      </c>
      <c r="U342" s="3">
        <f t="shared" ca="1" si="35"/>
        <v>47</v>
      </c>
      <c r="V342" t="s">
        <v>32</v>
      </c>
      <c r="W342" t="s">
        <v>33</v>
      </c>
      <c r="X342" t="s">
        <v>69</v>
      </c>
      <c r="Y342" t="s">
        <v>35</v>
      </c>
      <c r="Z342" t="s">
        <v>36</v>
      </c>
      <c r="AA342">
        <v>2</v>
      </c>
      <c r="AB342" s="4">
        <v>126000</v>
      </c>
    </row>
    <row r="343" spans="1:28" x14ac:dyDescent="0.25">
      <c r="A343">
        <v>3768</v>
      </c>
      <c r="B343" t="s">
        <v>1420</v>
      </c>
      <c r="C343" t="s">
        <v>1421</v>
      </c>
      <c r="D343" s="1">
        <v>44196</v>
      </c>
      <c r="F343">
        <f t="shared" ca="1" si="30"/>
        <v>57</v>
      </c>
      <c r="G343" t="str">
        <f t="shared" ca="1" si="31"/>
        <v>2-5 years</v>
      </c>
      <c r="H343" t="s">
        <v>24</v>
      </c>
      <c r="I343" t="s">
        <v>1422</v>
      </c>
      <c r="J343" t="s">
        <v>1423</v>
      </c>
      <c r="K343" t="s">
        <v>27</v>
      </c>
      <c r="L343">
        <f t="shared" si="32"/>
        <v>1</v>
      </c>
      <c r="M343">
        <f t="shared" si="33"/>
        <v>0</v>
      </c>
      <c r="N343" t="s">
        <v>28</v>
      </c>
      <c r="O343" t="s">
        <v>53</v>
      </c>
      <c r="Q343" t="str">
        <f t="shared" si="34"/>
        <v>ACTIVE</v>
      </c>
      <c r="R343" t="s">
        <v>54</v>
      </c>
      <c r="S343" t="s">
        <v>282</v>
      </c>
      <c r="T343" s="2">
        <v>31648</v>
      </c>
      <c r="U343" s="3">
        <f t="shared" ca="1" si="35"/>
        <v>39</v>
      </c>
      <c r="V343" t="s">
        <v>32</v>
      </c>
      <c r="W343" t="s">
        <v>33</v>
      </c>
      <c r="X343" t="s">
        <v>184</v>
      </c>
      <c r="Y343" t="s">
        <v>35</v>
      </c>
      <c r="Z343" t="s">
        <v>36</v>
      </c>
      <c r="AA343">
        <v>4</v>
      </c>
      <c r="AB343" s="4">
        <v>642672</v>
      </c>
    </row>
    <row r="344" spans="1:28" x14ac:dyDescent="0.25">
      <c r="A344">
        <v>3769</v>
      </c>
      <c r="B344" t="s">
        <v>417</v>
      </c>
      <c r="C344" t="s">
        <v>1424</v>
      </c>
      <c r="D344" s="1">
        <v>44177</v>
      </c>
      <c r="F344">
        <f t="shared" ca="1" si="30"/>
        <v>57</v>
      </c>
      <c r="G344" t="str">
        <f t="shared" ca="1" si="31"/>
        <v>2-5 years</v>
      </c>
      <c r="H344" t="s">
        <v>24</v>
      </c>
      <c r="I344" t="s">
        <v>1425</v>
      </c>
      <c r="J344" t="s">
        <v>1426</v>
      </c>
      <c r="K344" t="s">
        <v>27</v>
      </c>
      <c r="L344">
        <f t="shared" si="32"/>
        <v>1</v>
      </c>
      <c r="M344">
        <f t="shared" si="33"/>
        <v>0</v>
      </c>
      <c r="N344" t="s">
        <v>53</v>
      </c>
      <c r="O344" t="s">
        <v>53</v>
      </c>
      <c r="Q344" t="str">
        <f t="shared" si="34"/>
        <v>ACTIVE</v>
      </c>
      <c r="R344" t="s">
        <v>54</v>
      </c>
      <c r="S344" t="s">
        <v>189</v>
      </c>
      <c r="T344" s="2">
        <v>25624</v>
      </c>
      <c r="U344" s="3">
        <f t="shared" ca="1" si="35"/>
        <v>55</v>
      </c>
      <c r="V344" t="s">
        <v>32</v>
      </c>
      <c r="W344" t="s">
        <v>33</v>
      </c>
      <c r="X344" t="s">
        <v>89</v>
      </c>
      <c r="Y344" t="s">
        <v>47</v>
      </c>
      <c r="Z344" t="s">
        <v>36</v>
      </c>
      <c r="AA344">
        <v>3</v>
      </c>
      <c r="AB344" s="4">
        <v>503484</v>
      </c>
    </row>
    <row r="345" spans="1:28" x14ac:dyDescent="0.25">
      <c r="A345">
        <v>3770</v>
      </c>
      <c r="B345" t="s">
        <v>1427</v>
      </c>
      <c r="C345" t="s">
        <v>1428</v>
      </c>
      <c r="D345" s="1">
        <v>44574</v>
      </c>
      <c r="E345" s="1">
        <v>45027</v>
      </c>
      <c r="F345">
        <f t="shared" ca="1" si="30"/>
        <v>14</v>
      </c>
      <c r="G345" t="str">
        <f t="shared" ca="1" si="31"/>
        <v>1-2 years</v>
      </c>
      <c r="H345" t="s">
        <v>24</v>
      </c>
      <c r="I345" t="s">
        <v>1429</v>
      </c>
      <c r="J345" t="s">
        <v>1430</v>
      </c>
      <c r="K345" t="s">
        <v>158</v>
      </c>
      <c r="L345">
        <f t="shared" si="32"/>
        <v>0</v>
      </c>
      <c r="M345">
        <f t="shared" si="33"/>
        <v>1</v>
      </c>
      <c r="N345" t="s">
        <v>28</v>
      </c>
      <c r="O345" t="s">
        <v>29</v>
      </c>
      <c r="P345" t="s">
        <v>1431</v>
      </c>
      <c r="Q345" t="str">
        <f t="shared" si="34"/>
        <v>INVOLUNTARY</v>
      </c>
      <c r="R345" t="s">
        <v>54</v>
      </c>
      <c r="S345" t="s">
        <v>221</v>
      </c>
      <c r="T345" s="2">
        <v>35125</v>
      </c>
      <c r="U345" s="3">
        <f t="shared" ca="1" si="35"/>
        <v>29</v>
      </c>
      <c r="V345" t="s">
        <v>32</v>
      </c>
      <c r="W345" t="s">
        <v>33</v>
      </c>
      <c r="X345" t="s">
        <v>128</v>
      </c>
      <c r="Y345" t="s">
        <v>47</v>
      </c>
      <c r="Z345" t="s">
        <v>36</v>
      </c>
      <c r="AA345">
        <v>3</v>
      </c>
      <c r="AB345" s="4">
        <v>106252.8</v>
      </c>
    </row>
    <row r="346" spans="1:28" x14ac:dyDescent="0.25">
      <c r="A346">
        <v>3771</v>
      </c>
      <c r="B346" t="s">
        <v>681</v>
      </c>
      <c r="C346" t="s">
        <v>1432</v>
      </c>
      <c r="D346" s="1">
        <v>44220</v>
      </c>
      <c r="E346" s="1">
        <v>45053</v>
      </c>
      <c r="F346">
        <f t="shared" ca="1" si="30"/>
        <v>27</v>
      </c>
      <c r="G346" t="str">
        <f t="shared" ca="1" si="31"/>
        <v>2-5 years</v>
      </c>
      <c r="H346" t="s">
        <v>24</v>
      </c>
      <c r="I346" t="s">
        <v>1433</v>
      </c>
      <c r="J346" t="s">
        <v>1434</v>
      </c>
      <c r="K346" t="s">
        <v>158</v>
      </c>
      <c r="L346">
        <f t="shared" si="32"/>
        <v>0</v>
      </c>
      <c r="M346">
        <f t="shared" si="33"/>
        <v>1</v>
      </c>
      <c r="N346" t="s">
        <v>41</v>
      </c>
      <c r="O346" t="s">
        <v>29</v>
      </c>
      <c r="P346" t="s">
        <v>164</v>
      </c>
      <c r="Q346" t="str">
        <f t="shared" si="34"/>
        <v>INVOLUNTARY</v>
      </c>
      <c r="R346" t="s">
        <v>54</v>
      </c>
      <c r="S346" t="s">
        <v>68</v>
      </c>
      <c r="T346" s="2">
        <v>30470</v>
      </c>
      <c r="U346" s="3">
        <f t="shared" ca="1" si="35"/>
        <v>42</v>
      </c>
      <c r="V346" t="s">
        <v>32</v>
      </c>
      <c r="W346" t="s">
        <v>33</v>
      </c>
      <c r="X346" t="s">
        <v>184</v>
      </c>
      <c r="Y346" t="s">
        <v>47</v>
      </c>
      <c r="Z346" t="s">
        <v>36</v>
      </c>
      <c r="AA346">
        <v>3</v>
      </c>
      <c r="AB346" s="4">
        <v>745416</v>
      </c>
    </row>
    <row r="347" spans="1:28" x14ac:dyDescent="0.25">
      <c r="A347">
        <v>3772</v>
      </c>
      <c r="B347" t="s">
        <v>1435</v>
      </c>
      <c r="C347" t="s">
        <v>1436</v>
      </c>
      <c r="D347" s="1">
        <v>44600</v>
      </c>
      <c r="E347" s="1">
        <v>44764</v>
      </c>
      <c r="F347">
        <f t="shared" ca="1" si="30"/>
        <v>5</v>
      </c>
      <c r="G347" t="str">
        <f t="shared" ca="1" si="31"/>
        <v>&lt;6 months</v>
      </c>
      <c r="H347" t="s">
        <v>24</v>
      </c>
      <c r="I347" t="s">
        <v>1437</v>
      </c>
      <c r="J347" t="s">
        <v>1438</v>
      </c>
      <c r="K347" t="s">
        <v>27</v>
      </c>
      <c r="L347">
        <f t="shared" si="32"/>
        <v>1</v>
      </c>
      <c r="M347">
        <f t="shared" si="33"/>
        <v>0</v>
      </c>
      <c r="N347" t="s">
        <v>53</v>
      </c>
      <c r="O347" t="s">
        <v>29</v>
      </c>
      <c r="Q347" t="str">
        <f t="shared" si="34"/>
        <v>ACTIVE</v>
      </c>
      <c r="R347" t="s">
        <v>54</v>
      </c>
      <c r="S347" t="s">
        <v>87</v>
      </c>
      <c r="T347" s="2">
        <v>36824</v>
      </c>
      <c r="U347" s="3">
        <f t="shared" ca="1" si="35"/>
        <v>24</v>
      </c>
      <c r="V347" t="s">
        <v>32</v>
      </c>
      <c r="W347" t="s">
        <v>33</v>
      </c>
      <c r="X347" t="s">
        <v>89</v>
      </c>
      <c r="Y347" t="s">
        <v>35</v>
      </c>
      <c r="Z347" t="s">
        <v>36</v>
      </c>
      <c r="AA347">
        <v>3</v>
      </c>
      <c r="AB347" s="4">
        <v>473568</v>
      </c>
    </row>
    <row r="348" spans="1:28" x14ac:dyDescent="0.25">
      <c r="A348">
        <v>3773</v>
      </c>
      <c r="B348" t="s">
        <v>1439</v>
      </c>
      <c r="C348" t="s">
        <v>108</v>
      </c>
      <c r="D348" s="1">
        <v>44115</v>
      </c>
      <c r="E348" s="1">
        <v>44618</v>
      </c>
      <c r="F348">
        <f t="shared" ca="1" si="30"/>
        <v>16</v>
      </c>
      <c r="G348" t="str">
        <f t="shared" ca="1" si="31"/>
        <v>1-2 years</v>
      </c>
      <c r="H348" t="s">
        <v>24</v>
      </c>
      <c r="I348" t="s">
        <v>1440</v>
      </c>
      <c r="J348" t="s">
        <v>1441</v>
      </c>
      <c r="K348" t="s">
        <v>158</v>
      </c>
      <c r="L348">
        <f t="shared" si="32"/>
        <v>0</v>
      </c>
      <c r="M348">
        <f t="shared" si="33"/>
        <v>1</v>
      </c>
      <c r="N348" t="s">
        <v>41</v>
      </c>
      <c r="O348" t="s">
        <v>29</v>
      </c>
      <c r="P348" t="s">
        <v>164</v>
      </c>
      <c r="Q348" t="str">
        <f t="shared" si="34"/>
        <v>INVOLUNTARY</v>
      </c>
      <c r="R348" t="s">
        <v>54</v>
      </c>
      <c r="S348" t="s">
        <v>87</v>
      </c>
      <c r="T348" s="2">
        <v>35433</v>
      </c>
      <c r="U348" s="3">
        <f t="shared" ca="1" si="35"/>
        <v>28</v>
      </c>
      <c r="V348" t="s">
        <v>32</v>
      </c>
      <c r="W348" t="s">
        <v>33</v>
      </c>
      <c r="X348" t="s">
        <v>89</v>
      </c>
      <c r="Y348" t="s">
        <v>35</v>
      </c>
      <c r="Z348" t="s">
        <v>36</v>
      </c>
      <c r="AA348">
        <v>3</v>
      </c>
      <c r="AB348" s="4">
        <v>971028</v>
      </c>
    </row>
    <row r="349" spans="1:28" x14ac:dyDescent="0.25">
      <c r="A349">
        <v>3774</v>
      </c>
      <c r="B349" t="s">
        <v>1442</v>
      </c>
      <c r="C349" t="s">
        <v>1443</v>
      </c>
      <c r="D349" s="1">
        <v>43636</v>
      </c>
      <c r="E349" s="1">
        <v>44482</v>
      </c>
      <c r="F349">
        <f t="shared" ca="1" si="30"/>
        <v>27</v>
      </c>
      <c r="G349" t="str">
        <f t="shared" ca="1" si="31"/>
        <v>2-5 years</v>
      </c>
      <c r="H349" t="s">
        <v>24</v>
      </c>
      <c r="I349" t="s">
        <v>1444</v>
      </c>
      <c r="J349" t="s">
        <v>1445</v>
      </c>
      <c r="K349" t="s">
        <v>27</v>
      </c>
      <c r="L349">
        <f t="shared" si="32"/>
        <v>1</v>
      </c>
      <c r="M349">
        <f t="shared" si="33"/>
        <v>0</v>
      </c>
      <c r="N349" t="s">
        <v>41</v>
      </c>
      <c r="O349" t="s">
        <v>53</v>
      </c>
      <c r="Q349" t="str">
        <f t="shared" si="34"/>
        <v>ACTIVE</v>
      </c>
      <c r="R349" t="s">
        <v>54</v>
      </c>
      <c r="S349" t="s">
        <v>87</v>
      </c>
      <c r="T349" s="2">
        <v>33090</v>
      </c>
      <c r="U349" s="3">
        <f t="shared" ca="1" si="35"/>
        <v>35</v>
      </c>
      <c r="V349" t="s">
        <v>32</v>
      </c>
      <c r="W349" t="s">
        <v>33</v>
      </c>
      <c r="X349" t="s">
        <v>89</v>
      </c>
      <c r="Y349" t="s">
        <v>47</v>
      </c>
      <c r="Z349" t="s">
        <v>36</v>
      </c>
      <c r="AA349">
        <v>3</v>
      </c>
      <c r="AB349" s="4">
        <v>290000.40000000002</v>
      </c>
    </row>
    <row r="350" spans="1:28" x14ac:dyDescent="0.25">
      <c r="A350">
        <v>3775</v>
      </c>
      <c r="B350" t="s">
        <v>1446</v>
      </c>
      <c r="C350" t="s">
        <v>288</v>
      </c>
      <c r="D350" s="1">
        <v>44390</v>
      </c>
      <c r="E350" s="1">
        <v>44891</v>
      </c>
      <c r="F350">
        <f t="shared" ca="1" si="30"/>
        <v>16</v>
      </c>
      <c r="G350" t="str">
        <f t="shared" ca="1" si="31"/>
        <v>1-2 years</v>
      </c>
      <c r="H350" t="s">
        <v>24</v>
      </c>
      <c r="I350" t="s">
        <v>1447</v>
      </c>
      <c r="J350" t="s">
        <v>1448</v>
      </c>
      <c r="K350" t="s">
        <v>27</v>
      </c>
      <c r="L350">
        <f t="shared" si="32"/>
        <v>1</v>
      </c>
      <c r="M350">
        <f t="shared" si="33"/>
        <v>0</v>
      </c>
      <c r="N350" t="s">
        <v>28</v>
      </c>
      <c r="O350" t="s">
        <v>41</v>
      </c>
      <c r="Q350" t="str">
        <f t="shared" si="34"/>
        <v>ACTIVE</v>
      </c>
      <c r="R350" t="s">
        <v>54</v>
      </c>
      <c r="S350" t="s">
        <v>74</v>
      </c>
      <c r="T350" s="2">
        <v>33623</v>
      </c>
      <c r="U350" s="3">
        <f t="shared" ca="1" si="35"/>
        <v>33</v>
      </c>
      <c r="V350" t="s">
        <v>32</v>
      </c>
      <c r="W350" t="s">
        <v>33</v>
      </c>
      <c r="X350" t="s">
        <v>69</v>
      </c>
      <c r="Y350" t="s">
        <v>47</v>
      </c>
      <c r="Z350" t="s">
        <v>36</v>
      </c>
      <c r="AA350">
        <v>3</v>
      </c>
      <c r="AB350" s="4">
        <v>590308.80000000005</v>
      </c>
    </row>
    <row r="351" spans="1:28" x14ac:dyDescent="0.25">
      <c r="A351">
        <v>3776</v>
      </c>
      <c r="B351" t="s">
        <v>1449</v>
      </c>
      <c r="C351" t="s">
        <v>1450</v>
      </c>
      <c r="D351" s="1">
        <v>44483</v>
      </c>
      <c r="E351" s="1">
        <v>44499</v>
      </c>
      <c r="F351">
        <f t="shared" ca="1" si="30"/>
        <v>0</v>
      </c>
      <c r="G351" t="str">
        <f t="shared" ca="1" si="31"/>
        <v>&lt;6 months</v>
      </c>
      <c r="H351" t="s">
        <v>24</v>
      </c>
      <c r="I351" t="s">
        <v>1451</v>
      </c>
      <c r="J351" t="s">
        <v>1452</v>
      </c>
      <c r="K351" t="s">
        <v>27</v>
      </c>
      <c r="L351">
        <f t="shared" si="32"/>
        <v>1</v>
      </c>
      <c r="M351">
        <f t="shared" si="33"/>
        <v>0</v>
      </c>
      <c r="N351" t="s">
        <v>28</v>
      </c>
      <c r="O351" t="s">
        <v>53</v>
      </c>
      <c r="Q351" t="str">
        <f t="shared" si="34"/>
        <v>ACTIVE</v>
      </c>
      <c r="R351" t="s">
        <v>54</v>
      </c>
      <c r="S351" t="s">
        <v>80</v>
      </c>
      <c r="T351" s="2">
        <v>33612</v>
      </c>
      <c r="U351" s="3">
        <f t="shared" ca="1" si="35"/>
        <v>33</v>
      </c>
      <c r="V351" t="s">
        <v>32</v>
      </c>
      <c r="W351" t="s">
        <v>33</v>
      </c>
      <c r="X351" t="s">
        <v>537</v>
      </c>
      <c r="Y351" t="s">
        <v>47</v>
      </c>
      <c r="Z351" t="s">
        <v>36</v>
      </c>
      <c r="AA351">
        <v>3</v>
      </c>
      <c r="AB351" s="4">
        <v>827400</v>
      </c>
    </row>
    <row r="352" spans="1:28" x14ac:dyDescent="0.25">
      <c r="A352">
        <v>3777</v>
      </c>
      <c r="B352" t="s">
        <v>1453</v>
      </c>
      <c r="C352" t="s">
        <v>433</v>
      </c>
      <c r="D352" s="1">
        <v>44509</v>
      </c>
      <c r="F352">
        <f t="shared" ca="1" si="30"/>
        <v>47</v>
      </c>
      <c r="G352" t="str">
        <f t="shared" ca="1" si="31"/>
        <v>2-5 years</v>
      </c>
      <c r="H352" t="s">
        <v>24</v>
      </c>
      <c r="I352" t="s">
        <v>1454</v>
      </c>
      <c r="J352" t="s">
        <v>1455</v>
      </c>
      <c r="K352" t="s">
        <v>27</v>
      </c>
      <c r="L352">
        <f t="shared" si="32"/>
        <v>1</v>
      </c>
      <c r="M352">
        <f t="shared" si="33"/>
        <v>0</v>
      </c>
      <c r="N352" t="s">
        <v>28</v>
      </c>
      <c r="O352" t="s">
        <v>29</v>
      </c>
      <c r="Q352" t="str">
        <f t="shared" si="34"/>
        <v>ACTIVE</v>
      </c>
      <c r="R352" t="s">
        <v>54</v>
      </c>
      <c r="S352" t="s">
        <v>221</v>
      </c>
      <c r="T352" s="2">
        <v>29831</v>
      </c>
      <c r="U352" s="3">
        <f t="shared" ca="1" si="35"/>
        <v>44</v>
      </c>
      <c r="V352" t="s">
        <v>32</v>
      </c>
      <c r="W352" t="s">
        <v>33</v>
      </c>
      <c r="X352" t="s">
        <v>128</v>
      </c>
      <c r="Y352" t="s">
        <v>47</v>
      </c>
      <c r="Z352" t="s">
        <v>36</v>
      </c>
      <c r="AA352">
        <v>3</v>
      </c>
      <c r="AB352" s="4">
        <v>613680</v>
      </c>
    </row>
    <row r="353" spans="1:28" x14ac:dyDescent="0.25">
      <c r="A353">
        <v>3778</v>
      </c>
      <c r="B353" t="s">
        <v>1456</v>
      </c>
      <c r="C353" t="s">
        <v>522</v>
      </c>
      <c r="D353" s="1">
        <v>45018</v>
      </c>
      <c r="E353" s="1">
        <v>45134</v>
      </c>
      <c r="F353">
        <f t="shared" ca="1" si="30"/>
        <v>3</v>
      </c>
      <c r="G353" t="str">
        <f t="shared" ca="1" si="31"/>
        <v>&lt;6 months</v>
      </c>
      <c r="H353" t="s">
        <v>24</v>
      </c>
      <c r="I353" t="s">
        <v>1457</v>
      </c>
      <c r="J353" t="s">
        <v>1458</v>
      </c>
      <c r="K353" t="s">
        <v>27</v>
      </c>
      <c r="L353">
        <f t="shared" si="32"/>
        <v>1</v>
      </c>
      <c r="M353">
        <f t="shared" si="33"/>
        <v>0</v>
      </c>
      <c r="N353" t="s">
        <v>53</v>
      </c>
      <c r="O353" t="s">
        <v>53</v>
      </c>
      <c r="Q353" t="str">
        <f t="shared" si="34"/>
        <v>ACTIVE</v>
      </c>
      <c r="R353" t="s">
        <v>54</v>
      </c>
      <c r="S353" t="s">
        <v>257</v>
      </c>
      <c r="T353" s="2">
        <v>31201</v>
      </c>
      <c r="U353" s="3">
        <f t="shared" ca="1" si="35"/>
        <v>40</v>
      </c>
      <c r="V353" t="s">
        <v>32</v>
      </c>
      <c r="W353" t="s">
        <v>843</v>
      </c>
      <c r="X353" t="s">
        <v>299</v>
      </c>
      <c r="Y353" t="s">
        <v>47</v>
      </c>
      <c r="Z353" t="s">
        <v>36</v>
      </c>
      <c r="AA353">
        <v>3</v>
      </c>
      <c r="AB353" s="4">
        <v>920592</v>
      </c>
    </row>
    <row r="354" spans="1:28" x14ac:dyDescent="0.25">
      <c r="A354">
        <v>3779</v>
      </c>
      <c r="B354" t="s">
        <v>1459</v>
      </c>
      <c r="C354" t="s">
        <v>1410</v>
      </c>
      <c r="D354" s="1">
        <v>44853</v>
      </c>
      <c r="E354" s="1">
        <v>45049</v>
      </c>
      <c r="F354">
        <f t="shared" ca="1" si="30"/>
        <v>6</v>
      </c>
      <c r="G354" t="str">
        <f t="shared" ca="1" si="31"/>
        <v>6-12 months</v>
      </c>
      <c r="H354" t="s">
        <v>24</v>
      </c>
      <c r="I354" t="s">
        <v>1460</v>
      </c>
      <c r="J354" t="s">
        <v>1461</v>
      </c>
      <c r="K354" t="s">
        <v>158</v>
      </c>
      <c r="L354">
        <f t="shared" si="32"/>
        <v>0</v>
      </c>
      <c r="M354">
        <f t="shared" si="33"/>
        <v>1</v>
      </c>
      <c r="N354" t="s">
        <v>41</v>
      </c>
      <c r="O354" t="s">
        <v>29</v>
      </c>
      <c r="P354" t="s">
        <v>159</v>
      </c>
      <c r="Q354" t="str">
        <f t="shared" si="34"/>
        <v>VOLUNTARY</v>
      </c>
      <c r="R354" t="s">
        <v>54</v>
      </c>
      <c r="S354" t="s">
        <v>239</v>
      </c>
      <c r="T354" s="2">
        <v>28516</v>
      </c>
      <c r="U354" s="3">
        <f t="shared" ca="1" si="35"/>
        <v>47</v>
      </c>
      <c r="V354" t="s">
        <v>32</v>
      </c>
      <c r="W354" t="s">
        <v>33</v>
      </c>
      <c r="X354" t="s">
        <v>81</v>
      </c>
      <c r="Y354" t="s">
        <v>35</v>
      </c>
      <c r="Z354" t="s">
        <v>36</v>
      </c>
      <c r="AA354">
        <v>3</v>
      </c>
      <c r="AB354" s="4">
        <v>118250.4</v>
      </c>
    </row>
    <row r="355" spans="1:28" x14ac:dyDescent="0.25">
      <c r="A355">
        <v>3780</v>
      </c>
      <c r="B355" t="s">
        <v>1462</v>
      </c>
      <c r="C355" t="s">
        <v>1432</v>
      </c>
      <c r="D355" s="1">
        <v>43960</v>
      </c>
      <c r="E355" s="1">
        <v>44453</v>
      </c>
      <c r="F355">
        <f t="shared" ca="1" si="30"/>
        <v>16</v>
      </c>
      <c r="G355" t="str">
        <f t="shared" ca="1" si="31"/>
        <v>1-2 years</v>
      </c>
      <c r="H355" t="s">
        <v>24</v>
      </c>
      <c r="I355" t="s">
        <v>1463</v>
      </c>
      <c r="J355" t="s">
        <v>1464</v>
      </c>
      <c r="K355" t="s">
        <v>158</v>
      </c>
      <c r="L355">
        <f t="shared" si="32"/>
        <v>0</v>
      </c>
      <c r="M355">
        <f t="shared" si="33"/>
        <v>1</v>
      </c>
      <c r="N355" t="s">
        <v>41</v>
      </c>
      <c r="O355" t="s">
        <v>41</v>
      </c>
      <c r="P355" t="s">
        <v>159</v>
      </c>
      <c r="Q355" t="str">
        <f t="shared" si="34"/>
        <v>VOLUNTARY</v>
      </c>
      <c r="R355" t="s">
        <v>54</v>
      </c>
      <c r="S355" t="s">
        <v>68</v>
      </c>
      <c r="T355" s="2">
        <v>28741</v>
      </c>
      <c r="U355" s="3">
        <f t="shared" ca="1" si="35"/>
        <v>47</v>
      </c>
      <c r="V355" t="s">
        <v>32</v>
      </c>
      <c r="W355" t="s">
        <v>33</v>
      </c>
      <c r="X355" t="s">
        <v>81</v>
      </c>
      <c r="Y355" t="s">
        <v>35</v>
      </c>
      <c r="Z355" t="s">
        <v>36</v>
      </c>
      <c r="AA355">
        <v>3</v>
      </c>
      <c r="AB355" s="4">
        <v>528744</v>
      </c>
    </row>
    <row r="356" spans="1:28" x14ac:dyDescent="0.25">
      <c r="A356">
        <v>3781</v>
      </c>
      <c r="B356" t="s">
        <v>1465</v>
      </c>
      <c r="C356" t="s">
        <v>1466</v>
      </c>
      <c r="D356" s="1">
        <v>43695</v>
      </c>
      <c r="E356" s="1">
        <v>44686</v>
      </c>
      <c r="F356">
        <f t="shared" ca="1" si="30"/>
        <v>32</v>
      </c>
      <c r="G356" t="str">
        <f t="shared" ca="1" si="31"/>
        <v>2-5 years</v>
      </c>
      <c r="H356" t="s">
        <v>24</v>
      </c>
      <c r="I356" t="s">
        <v>1467</v>
      </c>
      <c r="J356" t="s">
        <v>1468</v>
      </c>
      <c r="K356" t="s">
        <v>158</v>
      </c>
      <c r="L356">
        <f t="shared" si="32"/>
        <v>0</v>
      </c>
      <c r="M356">
        <f t="shared" si="33"/>
        <v>1</v>
      </c>
      <c r="N356" t="s">
        <v>28</v>
      </c>
      <c r="O356" t="s">
        <v>53</v>
      </c>
      <c r="P356" t="s">
        <v>212</v>
      </c>
      <c r="Q356" t="str">
        <f t="shared" si="34"/>
        <v>INVOLUNTARY</v>
      </c>
      <c r="R356" t="s">
        <v>54</v>
      </c>
      <c r="S356" t="s">
        <v>68</v>
      </c>
      <c r="T356" s="2">
        <v>34304</v>
      </c>
      <c r="U356" s="3">
        <f t="shared" ca="1" si="35"/>
        <v>31</v>
      </c>
      <c r="V356" t="s">
        <v>32</v>
      </c>
      <c r="W356" t="s">
        <v>33</v>
      </c>
      <c r="X356" t="s">
        <v>69</v>
      </c>
      <c r="Y356" t="s">
        <v>47</v>
      </c>
      <c r="Z356" t="s">
        <v>36</v>
      </c>
      <c r="AA356">
        <v>3</v>
      </c>
      <c r="AB356" s="4">
        <v>631536</v>
      </c>
    </row>
    <row r="357" spans="1:28" x14ac:dyDescent="0.25">
      <c r="A357">
        <v>3782</v>
      </c>
      <c r="B357" t="s">
        <v>1469</v>
      </c>
      <c r="C357" t="s">
        <v>949</v>
      </c>
      <c r="D357" s="1">
        <v>43533</v>
      </c>
      <c r="E357" s="1">
        <v>43953</v>
      </c>
      <c r="F357">
        <f t="shared" ca="1" si="30"/>
        <v>13</v>
      </c>
      <c r="G357" t="str">
        <f t="shared" ca="1" si="31"/>
        <v>1-2 years</v>
      </c>
      <c r="H357" t="s">
        <v>24</v>
      </c>
      <c r="I357" t="s">
        <v>1470</v>
      </c>
      <c r="J357" t="s">
        <v>1471</v>
      </c>
      <c r="K357" t="s">
        <v>158</v>
      </c>
      <c r="L357">
        <f t="shared" si="32"/>
        <v>0</v>
      </c>
      <c r="M357">
        <f t="shared" si="33"/>
        <v>1</v>
      </c>
      <c r="N357" t="s">
        <v>53</v>
      </c>
      <c r="O357" t="s">
        <v>29</v>
      </c>
      <c r="P357" t="s">
        <v>164</v>
      </c>
      <c r="Q357" t="str">
        <f t="shared" si="34"/>
        <v>INVOLUNTARY</v>
      </c>
      <c r="R357" t="s">
        <v>54</v>
      </c>
      <c r="S357" t="s">
        <v>74</v>
      </c>
      <c r="T357" s="2">
        <v>25479</v>
      </c>
      <c r="U357" s="3">
        <f t="shared" ca="1" si="35"/>
        <v>56</v>
      </c>
      <c r="V357" t="s">
        <v>32</v>
      </c>
      <c r="W357" t="s">
        <v>33</v>
      </c>
      <c r="X357" t="s">
        <v>75</v>
      </c>
      <c r="Y357" t="s">
        <v>47</v>
      </c>
      <c r="Z357" t="s">
        <v>36</v>
      </c>
      <c r="AA357">
        <v>3</v>
      </c>
      <c r="AB357" s="4">
        <v>830400</v>
      </c>
    </row>
    <row r="358" spans="1:28" x14ac:dyDescent="0.25">
      <c r="A358">
        <v>3783</v>
      </c>
      <c r="B358" t="s">
        <v>1472</v>
      </c>
      <c r="C358" t="s">
        <v>1473</v>
      </c>
      <c r="D358" s="1">
        <v>43960</v>
      </c>
      <c r="F358">
        <f t="shared" ca="1" si="30"/>
        <v>65</v>
      </c>
      <c r="G358" t="str">
        <f t="shared" ca="1" si="31"/>
        <v>&gt;5 years</v>
      </c>
      <c r="H358" t="s">
        <v>24</v>
      </c>
      <c r="I358" t="s">
        <v>1474</v>
      </c>
      <c r="J358" t="s">
        <v>1475</v>
      </c>
      <c r="K358" t="s">
        <v>27</v>
      </c>
      <c r="L358">
        <f t="shared" si="32"/>
        <v>1</v>
      </c>
      <c r="M358">
        <f t="shared" si="33"/>
        <v>0</v>
      </c>
      <c r="N358" t="s">
        <v>28</v>
      </c>
      <c r="O358" t="s">
        <v>53</v>
      </c>
      <c r="Q358" t="str">
        <f t="shared" si="34"/>
        <v>ACTIVE</v>
      </c>
      <c r="R358" t="s">
        <v>54</v>
      </c>
      <c r="S358" t="s">
        <v>189</v>
      </c>
      <c r="T358" s="2">
        <v>27464</v>
      </c>
      <c r="U358" s="3">
        <f t="shared" ca="1" si="35"/>
        <v>50</v>
      </c>
      <c r="V358" t="s">
        <v>32</v>
      </c>
      <c r="W358" t="s">
        <v>33</v>
      </c>
      <c r="X358" t="s">
        <v>89</v>
      </c>
      <c r="Y358" t="s">
        <v>47</v>
      </c>
      <c r="Z358" t="s">
        <v>36</v>
      </c>
      <c r="AA358">
        <v>3</v>
      </c>
      <c r="AB358" s="4">
        <v>737976</v>
      </c>
    </row>
    <row r="359" spans="1:28" x14ac:dyDescent="0.25">
      <c r="A359">
        <v>3784</v>
      </c>
      <c r="B359" t="s">
        <v>1476</v>
      </c>
      <c r="C359" t="s">
        <v>1477</v>
      </c>
      <c r="D359" s="1">
        <v>44787</v>
      </c>
      <c r="F359">
        <f t="shared" ca="1" si="30"/>
        <v>37</v>
      </c>
      <c r="G359" t="str">
        <f t="shared" ca="1" si="31"/>
        <v>2-5 years</v>
      </c>
      <c r="H359" t="s">
        <v>24</v>
      </c>
      <c r="I359" t="s">
        <v>1478</v>
      </c>
      <c r="J359" t="s">
        <v>1479</v>
      </c>
      <c r="K359" t="s">
        <v>27</v>
      </c>
      <c r="L359">
        <f t="shared" si="32"/>
        <v>1</v>
      </c>
      <c r="M359">
        <f t="shared" si="33"/>
        <v>0</v>
      </c>
      <c r="N359" t="s">
        <v>28</v>
      </c>
      <c r="O359" t="s">
        <v>29</v>
      </c>
      <c r="Q359" t="str">
        <f t="shared" si="34"/>
        <v>ACTIVE</v>
      </c>
      <c r="R359" t="s">
        <v>54</v>
      </c>
      <c r="S359" t="s">
        <v>115</v>
      </c>
      <c r="T359" s="2">
        <v>23212</v>
      </c>
      <c r="U359" s="3">
        <f t="shared" ca="1" si="35"/>
        <v>62</v>
      </c>
      <c r="V359" t="s">
        <v>32</v>
      </c>
      <c r="W359" t="s">
        <v>33</v>
      </c>
      <c r="X359" t="s">
        <v>148</v>
      </c>
      <c r="Y359" t="s">
        <v>35</v>
      </c>
      <c r="Z359" t="s">
        <v>36</v>
      </c>
      <c r="AA359">
        <v>3</v>
      </c>
      <c r="AB359" s="4">
        <v>742872</v>
      </c>
    </row>
    <row r="360" spans="1:28" x14ac:dyDescent="0.25">
      <c r="A360">
        <v>3785</v>
      </c>
      <c r="B360" t="s">
        <v>1196</v>
      </c>
      <c r="C360" t="s">
        <v>1480</v>
      </c>
      <c r="D360" s="1">
        <v>44579</v>
      </c>
      <c r="F360">
        <f t="shared" ca="1" si="30"/>
        <v>44</v>
      </c>
      <c r="G360" t="str">
        <f t="shared" ca="1" si="31"/>
        <v>2-5 years</v>
      </c>
      <c r="H360" t="s">
        <v>641</v>
      </c>
      <c r="I360" t="s">
        <v>1481</v>
      </c>
      <c r="J360" t="s">
        <v>1482</v>
      </c>
      <c r="K360" t="s">
        <v>27</v>
      </c>
      <c r="L360">
        <f t="shared" si="32"/>
        <v>1</v>
      </c>
      <c r="M360">
        <f t="shared" si="33"/>
        <v>0</v>
      </c>
      <c r="N360" t="s">
        <v>28</v>
      </c>
      <c r="O360" t="s">
        <v>29</v>
      </c>
      <c r="Q360" t="str">
        <f t="shared" si="34"/>
        <v>ACTIVE</v>
      </c>
      <c r="R360" t="s">
        <v>54</v>
      </c>
      <c r="S360" t="s">
        <v>137</v>
      </c>
      <c r="T360" s="2">
        <v>30518</v>
      </c>
      <c r="U360" s="3">
        <f t="shared" ca="1" si="35"/>
        <v>42</v>
      </c>
      <c r="V360" t="s">
        <v>32</v>
      </c>
      <c r="W360" t="s">
        <v>843</v>
      </c>
      <c r="X360" t="s">
        <v>143</v>
      </c>
      <c r="Y360" t="s">
        <v>35</v>
      </c>
      <c r="Z360" t="s">
        <v>36</v>
      </c>
      <c r="AA360">
        <v>3</v>
      </c>
      <c r="AB360" s="4">
        <v>287307.59999999998</v>
      </c>
    </row>
    <row r="361" spans="1:28" x14ac:dyDescent="0.25">
      <c r="A361">
        <v>3786</v>
      </c>
      <c r="B361" t="s">
        <v>1483</v>
      </c>
      <c r="C361" t="s">
        <v>1484</v>
      </c>
      <c r="D361" s="1">
        <v>44369</v>
      </c>
      <c r="E361" s="1">
        <v>44768</v>
      </c>
      <c r="F361">
        <f t="shared" ca="1" si="30"/>
        <v>13</v>
      </c>
      <c r="G361" t="str">
        <f t="shared" ca="1" si="31"/>
        <v>1-2 years</v>
      </c>
      <c r="H361" t="s">
        <v>641</v>
      </c>
      <c r="I361" t="s">
        <v>1485</v>
      </c>
      <c r="J361" t="s">
        <v>1486</v>
      </c>
      <c r="K361" t="s">
        <v>158</v>
      </c>
      <c r="L361">
        <f t="shared" si="32"/>
        <v>0</v>
      </c>
      <c r="M361">
        <f t="shared" si="33"/>
        <v>1</v>
      </c>
      <c r="N361" t="s">
        <v>53</v>
      </c>
      <c r="O361" t="s">
        <v>41</v>
      </c>
      <c r="P361" t="s">
        <v>159</v>
      </c>
      <c r="Q361" t="str">
        <f t="shared" si="34"/>
        <v>VOLUNTARY</v>
      </c>
      <c r="R361" t="s">
        <v>1487</v>
      </c>
      <c r="S361" t="s">
        <v>74</v>
      </c>
      <c r="T361" s="2">
        <v>28326</v>
      </c>
      <c r="U361" s="3">
        <f t="shared" ca="1" si="35"/>
        <v>48</v>
      </c>
      <c r="V361" t="s">
        <v>32</v>
      </c>
      <c r="W361" t="s">
        <v>33</v>
      </c>
      <c r="X361" t="s">
        <v>81</v>
      </c>
      <c r="Y361" t="s">
        <v>35</v>
      </c>
      <c r="Z361" t="s">
        <v>36</v>
      </c>
      <c r="AA361">
        <v>3</v>
      </c>
      <c r="AB361" s="4">
        <v>610392</v>
      </c>
    </row>
    <row r="362" spans="1:28" x14ac:dyDescent="0.25">
      <c r="A362">
        <v>3787</v>
      </c>
      <c r="B362" t="s">
        <v>1086</v>
      </c>
      <c r="C362" t="s">
        <v>155</v>
      </c>
      <c r="D362" s="1">
        <v>44945</v>
      </c>
      <c r="E362" s="1">
        <v>45097</v>
      </c>
      <c r="F362">
        <f t="shared" ca="1" si="30"/>
        <v>5</v>
      </c>
      <c r="G362" t="str">
        <f t="shared" ca="1" si="31"/>
        <v>&lt;6 months</v>
      </c>
      <c r="H362" t="s">
        <v>641</v>
      </c>
      <c r="I362" t="s">
        <v>1488</v>
      </c>
      <c r="J362" t="s">
        <v>1489</v>
      </c>
      <c r="K362" t="s">
        <v>158</v>
      </c>
      <c r="L362">
        <f t="shared" si="32"/>
        <v>0</v>
      </c>
      <c r="M362">
        <f t="shared" si="33"/>
        <v>1</v>
      </c>
      <c r="N362" t="s">
        <v>53</v>
      </c>
      <c r="O362" t="s">
        <v>41</v>
      </c>
      <c r="P362" t="s">
        <v>159</v>
      </c>
      <c r="Q362" t="str">
        <f t="shared" si="34"/>
        <v>VOLUNTARY</v>
      </c>
      <c r="R362" t="s">
        <v>1487</v>
      </c>
      <c r="S362" t="s">
        <v>55</v>
      </c>
      <c r="T362" s="2">
        <v>28534</v>
      </c>
      <c r="U362" s="3">
        <f t="shared" ca="1" si="35"/>
        <v>47</v>
      </c>
      <c r="V362" t="s">
        <v>32</v>
      </c>
      <c r="W362" t="s">
        <v>33</v>
      </c>
      <c r="X362" t="s">
        <v>148</v>
      </c>
      <c r="Y362" t="s">
        <v>35</v>
      </c>
      <c r="Z362" t="s">
        <v>36</v>
      </c>
      <c r="AA362">
        <v>3</v>
      </c>
      <c r="AB362" s="4">
        <v>110797.2</v>
      </c>
    </row>
    <row r="363" spans="1:28" x14ac:dyDescent="0.25">
      <c r="A363">
        <v>3788</v>
      </c>
      <c r="B363" t="s">
        <v>1490</v>
      </c>
      <c r="C363" t="s">
        <v>804</v>
      </c>
      <c r="D363" s="1">
        <v>45063</v>
      </c>
      <c r="E363" s="1">
        <v>45090</v>
      </c>
      <c r="F363">
        <f t="shared" ca="1" si="30"/>
        <v>0</v>
      </c>
      <c r="G363" t="str">
        <f t="shared" ca="1" si="31"/>
        <v>&lt;6 months</v>
      </c>
      <c r="H363" t="s">
        <v>641</v>
      </c>
      <c r="I363" t="s">
        <v>1491</v>
      </c>
      <c r="J363" t="s">
        <v>1492</v>
      </c>
      <c r="K363" t="s">
        <v>158</v>
      </c>
      <c r="L363">
        <f t="shared" si="32"/>
        <v>0</v>
      </c>
      <c r="M363">
        <f t="shared" si="33"/>
        <v>1</v>
      </c>
      <c r="N363" t="s">
        <v>41</v>
      </c>
      <c r="O363" t="s">
        <v>53</v>
      </c>
      <c r="P363" t="s">
        <v>159</v>
      </c>
      <c r="Q363" t="str">
        <f t="shared" si="34"/>
        <v>VOLUNTARY</v>
      </c>
      <c r="R363" t="s">
        <v>1487</v>
      </c>
      <c r="S363" t="s">
        <v>74</v>
      </c>
      <c r="T363" s="2">
        <v>27402</v>
      </c>
      <c r="U363" s="3">
        <f t="shared" ca="1" si="35"/>
        <v>50</v>
      </c>
      <c r="V363" t="s">
        <v>32</v>
      </c>
      <c r="W363" t="s">
        <v>33</v>
      </c>
      <c r="X363" t="s">
        <v>184</v>
      </c>
      <c r="Y363" t="s">
        <v>35</v>
      </c>
      <c r="Z363" t="s">
        <v>36</v>
      </c>
      <c r="AA363">
        <v>3</v>
      </c>
      <c r="AB363" s="4">
        <v>531540</v>
      </c>
    </row>
    <row r="364" spans="1:28" x14ac:dyDescent="0.25">
      <c r="A364">
        <v>3789</v>
      </c>
      <c r="B364" t="s">
        <v>1493</v>
      </c>
      <c r="C364" t="s">
        <v>1494</v>
      </c>
      <c r="D364" s="1">
        <v>43989</v>
      </c>
      <c r="F364">
        <f t="shared" ca="1" si="30"/>
        <v>64</v>
      </c>
      <c r="G364" t="str">
        <f t="shared" ca="1" si="31"/>
        <v>&gt;5 years</v>
      </c>
      <c r="H364" t="s">
        <v>641</v>
      </c>
      <c r="I364" t="s">
        <v>1495</v>
      </c>
      <c r="J364" t="s">
        <v>1496</v>
      </c>
      <c r="K364" t="s">
        <v>27</v>
      </c>
      <c r="L364">
        <f t="shared" si="32"/>
        <v>1</v>
      </c>
      <c r="M364">
        <f t="shared" si="33"/>
        <v>0</v>
      </c>
      <c r="N364" t="s">
        <v>28</v>
      </c>
      <c r="O364" t="s">
        <v>41</v>
      </c>
      <c r="Q364" t="str">
        <f t="shared" si="34"/>
        <v>ACTIVE</v>
      </c>
      <c r="R364" t="s">
        <v>1487</v>
      </c>
      <c r="S364" t="s">
        <v>257</v>
      </c>
      <c r="T364" s="2">
        <v>28680</v>
      </c>
      <c r="U364" s="3">
        <f t="shared" ca="1" si="35"/>
        <v>47</v>
      </c>
      <c r="V364" t="s">
        <v>32</v>
      </c>
      <c r="W364" t="s">
        <v>33</v>
      </c>
      <c r="X364" t="s">
        <v>184</v>
      </c>
      <c r="Y364" t="s">
        <v>35</v>
      </c>
      <c r="Z364" t="s">
        <v>36</v>
      </c>
      <c r="AA364">
        <v>3</v>
      </c>
      <c r="AB364" s="4">
        <v>222040.8</v>
      </c>
    </row>
    <row r="365" spans="1:28" x14ac:dyDescent="0.25">
      <c r="A365">
        <v>3790</v>
      </c>
      <c r="B365" t="s">
        <v>820</v>
      </c>
      <c r="C365" t="s">
        <v>1117</v>
      </c>
      <c r="D365" s="1">
        <v>45114</v>
      </c>
      <c r="E365" s="1">
        <v>45118</v>
      </c>
      <c r="F365">
        <f t="shared" ca="1" si="30"/>
        <v>0</v>
      </c>
      <c r="G365" t="str">
        <f t="shared" ca="1" si="31"/>
        <v>&lt;6 months</v>
      </c>
      <c r="H365" t="s">
        <v>641</v>
      </c>
      <c r="I365" t="s">
        <v>1497</v>
      </c>
      <c r="J365" t="s">
        <v>1498</v>
      </c>
      <c r="K365" t="s">
        <v>27</v>
      </c>
      <c r="L365">
        <f t="shared" si="32"/>
        <v>1</v>
      </c>
      <c r="M365">
        <f t="shared" si="33"/>
        <v>0</v>
      </c>
      <c r="N365" t="s">
        <v>53</v>
      </c>
      <c r="O365" t="s">
        <v>29</v>
      </c>
      <c r="Q365" t="str">
        <f t="shared" si="34"/>
        <v>ACTIVE</v>
      </c>
      <c r="R365" t="s">
        <v>1487</v>
      </c>
      <c r="S365" t="s">
        <v>440</v>
      </c>
      <c r="T365" s="2">
        <v>34052</v>
      </c>
      <c r="U365" s="3">
        <f t="shared" ca="1" si="35"/>
        <v>32</v>
      </c>
      <c r="V365" t="s">
        <v>32</v>
      </c>
      <c r="W365" t="s">
        <v>33</v>
      </c>
      <c r="X365" t="s">
        <v>69</v>
      </c>
      <c r="Y365" t="s">
        <v>35</v>
      </c>
      <c r="Z365" t="s">
        <v>36</v>
      </c>
      <c r="AA365">
        <v>3</v>
      </c>
      <c r="AB365" s="4">
        <v>120000</v>
      </c>
    </row>
    <row r="366" spans="1:28" x14ac:dyDescent="0.25">
      <c r="A366">
        <v>3791</v>
      </c>
      <c r="B366" t="s">
        <v>374</v>
      </c>
      <c r="C366" t="s">
        <v>1499</v>
      </c>
      <c r="D366" s="1">
        <v>43918</v>
      </c>
      <c r="F366">
        <f t="shared" ca="1" si="30"/>
        <v>66</v>
      </c>
      <c r="G366" t="str">
        <f t="shared" ca="1" si="31"/>
        <v>&gt;5 years</v>
      </c>
      <c r="H366" t="s">
        <v>24</v>
      </c>
      <c r="I366" t="s">
        <v>1500</v>
      </c>
      <c r="J366" t="s">
        <v>1501</v>
      </c>
      <c r="K366" t="s">
        <v>27</v>
      </c>
      <c r="L366">
        <f t="shared" si="32"/>
        <v>1</v>
      </c>
      <c r="M366">
        <f t="shared" si="33"/>
        <v>0</v>
      </c>
      <c r="N366" t="s">
        <v>53</v>
      </c>
      <c r="O366" t="s">
        <v>53</v>
      </c>
      <c r="Q366" t="str">
        <f t="shared" si="34"/>
        <v>ACTIVE</v>
      </c>
      <c r="R366" t="s">
        <v>30</v>
      </c>
      <c r="S366" t="s">
        <v>31</v>
      </c>
      <c r="T366" s="2">
        <v>33570</v>
      </c>
      <c r="U366" s="3">
        <f t="shared" ca="1" si="35"/>
        <v>33</v>
      </c>
      <c r="V366" t="s">
        <v>32</v>
      </c>
      <c r="W366" t="s">
        <v>843</v>
      </c>
      <c r="X366" t="s">
        <v>1107</v>
      </c>
      <c r="Y366" t="s">
        <v>35</v>
      </c>
      <c r="Z366" t="s">
        <v>36</v>
      </c>
      <c r="AA366">
        <v>3</v>
      </c>
      <c r="AB366" s="4">
        <v>748848</v>
      </c>
    </row>
    <row r="367" spans="1:28" x14ac:dyDescent="0.25">
      <c r="A367">
        <v>3792</v>
      </c>
      <c r="B367" t="s">
        <v>1502</v>
      </c>
      <c r="C367" t="s">
        <v>1503</v>
      </c>
      <c r="D367" s="1">
        <v>43608</v>
      </c>
      <c r="E367" s="1">
        <v>44691</v>
      </c>
      <c r="F367">
        <f t="shared" ca="1" si="30"/>
        <v>35</v>
      </c>
      <c r="G367" t="str">
        <f t="shared" ca="1" si="31"/>
        <v>2-5 years</v>
      </c>
      <c r="H367" t="s">
        <v>24</v>
      </c>
      <c r="I367" t="s">
        <v>1504</v>
      </c>
      <c r="J367" t="s">
        <v>1505</v>
      </c>
      <c r="K367" t="s">
        <v>27</v>
      </c>
      <c r="L367">
        <f t="shared" si="32"/>
        <v>1</v>
      </c>
      <c r="M367">
        <f t="shared" si="33"/>
        <v>0</v>
      </c>
      <c r="N367" t="s">
        <v>41</v>
      </c>
      <c r="O367" t="s">
        <v>53</v>
      </c>
      <c r="Q367" t="str">
        <f t="shared" si="34"/>
        <v>ACTIVE</v>
      </c>
      <c r="R367" t="s">
        <v>1487</v>
      </c>
      <c r="S367" t="s">
        <v>87</v>
      </c>
      <c r="T367" s="2">
        <v>32969</v>
      </c>
      <c r="U367" s="3">
        <f t="shared" ca="1" si="35"/>
        <v>35</v>
      </c>
      <c r="V367" t="s">
        <v>32</v>
      </c>
      <c r="W367" t="s">
        <v>33</v>
      </c>
      <c r="X367" t="s">
        <v>89</v>
      </c>
      <c r="Y367" t="s">
        <v>47</v>
      </c>
      <c r="Z367" t="s">
        <v>36</v>
      </c>
      <c r="AA367">
        <v>3</v>
      </c>
      <c r="AB367" s="4">
        <v>242604</v>
      </c>
    </row>
    <row r="368" spans="1:28" x14ac:dyDescent="0.25">
      <c r="A368">
        <v>3793</v>
      </c>
      <c r="B368" t="s">
        <v>1506</v>
      </c>
      <c r="C368" t="s">
        <v>1507</v>
      </c>
      <c r="D368" s="1">
        <v>43575</v>
      </c>
      <c r="F368">
        <f t="shared" ca="1" si="30"/>
        <v>77</v>
      </c>
      <c r="G368" t="str">
        <f t="shared" ca="1" si="31"/>
        <v>&gt;5 years</v>
      </c>
      <c r="H368" t="s">
        <v>24</v>
      </c>
      <c r="I368" t="s">
        <v>1508</v>
      </c>
      <c r="J368" t="s">
        <v>1509</v>
      </c>
      <c r="K368" t="s">
        <v>27</v>
      </c>
      <c r="L368">
        <f t="shared" si="32"/>
        <v>1</v>
      </c>
      <c r="M368">
        <f t="shared" si="33"/>
        <v>0</v>
      </c>
      <c r="N368" t="s">
        <v>53</v>
      </c>
      <c r="O368" t="s">
        <v>53</v>
      </c>
      <c r="Q368" t="str">
        <f t="shared" si="34"/>
        <v>ACTIVE</v>
      </c>
      <c r="R368" t="s">
        <v>1487</v>
      </c>
      <c r="S368" t="s">
        <v>68</v>
      </c>
      <c r="T368" s="2">
        <v>33322</v>
      </c>
      <c r="U368" s="3">
        <f t="shared" ca="1" si="35"/>
        <v>34</v>
      </c>
      <c r="V368" t="s">
        <v>32</v>
      </c>
      <c r="W368" t="s">
        <v>33</v>
      </c>
      <c r="X368" t="s">
        <v>6</v>
      </c>
      <c r="Y368" t="s">
        <v>47</v>
      </c>
      <c r="Z368" t="s">
        <v>36</v>
      </c>
      <c r="AA368">
        <v>3</v>
      </c>
      <c r="AB368" s="4">
        <v>201091.20000000001</v>
      </c>
    </row>
    <row r="369" spans="1:28" x14ac:dyDescent="0.25">
      <c r="A369">
        <v>3794</v>
      </c>
      <c r="B369" t="s">
        <v>1510</v>
      </c>
      <c r="C369" t="s">
        <v>1511</v>
      </c>
      <c r="D369" s="1">
        <v>43352</v>
      </c>
      <c r="F369">
        <f t="shared" ca="1" si="30"/>
        <v>85</v>
      </c>
      <c r="G369" t="str">
        <f t="shared" ca="1" si="31"/>
        <v>&gt;5 years</v>
      </c>
      <c r="H369" t="s">
        <v>24</v>
      </c>
      <c r="I369" t="s">
        <v>1512</v>
      </c>
      <c r="J369" t="s">
        <v>1513</v>
      </c>
      <c r="K369" t="s">
        <v>27</v>
      </c>
      <c r="L369">
        <f t="shared" si="32"/>
        <v>1</v>
      </c>
      <c r="M369">
        <f t="shared" si="33"/>
        <v>0</v>
      </c>
      <c r="N369" t="s">
        <v>28</v>
      </c>
      <c r="O369" t="s">
        <v>53</v>
      </c>
      <c r="Q369" t="str">
        <f t="shared" si="34"/>
        <v>ACTIVE</v>
      </c>
      <c r="R369" t="s">
        <v>1487</v>
      </c>
      <c r="S369" t="s">
        <v>68</v>
      </c>
      <c r="T369" s="2">
        <v>29206</v>
      </c>
      <c r="U369" s="3">
        <f t="shared" ca="1" si="35"/>
        <v>45</v>
      </c>
      <c r="V369" t="s">
        <v>32</v>
      </c>
      <c r="W369" t="s">
        <v>33</v>
      </c>
      <c r="X369" t="s">
        <v>184</v>
      </c>
      <c r="Y369" t="s">
        <v>47</v>
      </c>
      <c r="Z369" t="s">
        <v>36</v>
      </c>
      <c r="AA369">
        <v>5</v>
      </c>
      <c r="AB369" s="4">
        <v>160153.20000000001</v>
      </c>
    </row>
    <row r="370" spans="1:28" x14ac:dyDescent="0.25">
      <c r="A370">
        <v>3795</v>
      </c>
      <c r="B370" t="s">
        <v>1313</v>
      </c>
      <c r="C370" t="s">
        <v>1514</v>
      </c>
      <c r="D370" s="1">
        <v>44756</v>
      </c>
      <c r="F370">
        <f t="shared" ca="1" si="30"/>
        <v>38</v>
      </c>
      <c r="G370" t="str">
        <f t="shared" ca="1" si="31"/>
        <v>2-5 years</v>
      </c>
      <c r="H370" t="s">
        <v>24</v>
      </c>
      <c r="I370" t="s">
        <v>1515</v>
      </c>
      <c r="J370" t="s">
        <v>1516</v>
      </c>
      <c r="K370" t="s">
        <v>27</v>
      </c>
      <c r="L370">
        <f t="shared" si="32"/>
        <v>1</v>
      </c>
      <c r="M370">
        <f t="shared" si="33"/>
        <v>0</v>
      </c>
      <c r="N370" t="s">
        <v>41</v>
      </c>
      <c r="O370" t="s">
        <v>41</v>
      </c>
      <c r="Q370" t="str">
        <f t="shared" si="34"/>
        <v>ACTIVE</v>
      </c>
      <c r="R370" t="s">
        <v>1487</v>
      </c>
      <c r="S370" t="s">
        <v>55</v>
      </c>
      <c r="T370" s="2">
        <v>34871</v>
      </c>
      <c r="U370" s="3">
        <f t="shared" ca="1" si="35"/>
        <v>30</v>
      </c>
      <c r="V370" t="s">
        <v>32</v>
      </c>
      <c r="W370" t="s">
        <v>33</v>
      </c>
      <c r="X370" t="s">
        <v>6</v>
      </c>
      <c r="Y370" t="s">
        <v>47</v>
      </c>
      <c r="Z370" t="s">
        <v>82</v>
      </c>
      <c r="AA370">
        <v>3</v>
      </c>
      <c r="AB370" s="4">
        <v>240000</v>
      </c>
    </row>
    <row r="371" spans="1:28" x14ac:dyDescent="0.25">
      <c r="A371">
        <v>3796</v>
      </c>
      <c r="B371" t="s">
        <v>1517</v>
      </c>
      <c r="C371" t="s">
        <v>1227</v>
      </c>
      <c r="D371" s="1">
        <v>43572</v>
      </c>
      <c r="E371" s="1">
        <v>44532</v>
      </c>
      <c r="F371">
        <f t="shared" ca="1" si="30"/>
        <v>31</v>
      </c>
      <c r="G371" t="str">
        <f t="shared" ca="1" si="31"/>
        <v>2-5 years</v>
      </c>
      <c r="H371" t="s">
        <v>24</v>
      </c>
      <c r="I371" t="s">
        <v>1518</v>
      </c>
      <c r="J371" t="s">
        <v>1519</v>
      </c>
      <c r="K371" t="s">
        <v>27</v>
      </c>
      <c r="L371">
        <f t="shared" si="32"/>
        <v>1</v>
      </c>
      <c r="M371">
        <f t="shared" si="33"/>
        <v>0</v>
      </c>
      <c r="N371" t="s">
        <v>28</v>
      </c>
      <c r="O371" t="s">
        <v>41</v>
      </c>
      <c r="Q371" t="str">
        <f t="shared" si="34"/>
        <v>ACTIVE</v>
      </c>
      <c r="R371" t="s">
        <v>1487</v>
      </c>
      <c r="S371" t="s">
        <v>68</v>
      </c>
      <c r="T371" s="2">
        <v>29262</v>
      </c>
      <c r="U371" s="3">
        <f t="shared" ca="1" si="35"/>
        <v>45</v>
      </c>
      <c r="V371" t="s">
        <v>32</v>
      </c>
      <c r="W371" t="s">
        <v>33</v>
      </c>
      <c r="X371" t="s">
        <v>69</v>
      </c>
      <c r="Y371" t="s">
        <v>35</v>
      </c>
      <c r="Z371" t="s">
        <v>82</v>
      </c>
      <c r="AA371">
        <v>3</v>
      </c>
      <c r="AB371" s="4">
        <v>121479.6</v>
      </c>
    </row>
    <row r="372" spans="1:28" x14ac:dyDescent="0.25">
      <c r="A372">
        <v>3797</v>
      </c>
      <c r="B372" t="s">
        <v>1520</v>
      </c>
      <c r="C372" t="s">
        <v>1521</v>
      </c>
      <c r="D372" s="1">
        <v>43966</v>
      </c>
      <c r="F372">
        <f t="shared" ca="1" si="30"/>
        <v>64</v>
      </c>
      <c r="G372" t="str">
        <f t="shared" ca="1" si="31"/>
        <v>&gt;5 years</v>
      </c>
      <c r="H372" t="s">
        <v>24</v>
      </c>
      <c r="I372" t="s">
        <v>1522</v>
      </c>
      <c r="J372" t="s">
        <v>1523</v>
      </c>
      <c r="K372" t="s">
        <v>27</v>
      </c>
      <c r="L372">
        <f t="shared" si="32"/>
        <v>1</v>
      </c>
      <c r="M372">
        <f t="shared" si="33"/>
        <v>0</v>
      </c>
      <c r="N372" t="s">
        <v>28</v>
      </c>
      <c r="O372" t="s">
        <v>53</v>
      </c>
      <c r="Q372" t="str">
        <f t="shared" si="34"/>
        <v>ACTIVE</v>
      </c>
      <c r="R372" t="s">
        <v>1487</v>
      </c>
      <c r="S372" t="s">
        <v>282</v>
      </c>
      <c r="T372" s="2">
        <v>31245</v>
      </c>
      <c r="U372" s="3">
        <f t="shared" ca="1" si="35"/>
        <v>40</v>
      </c>
      <c r="V372" t="s">
        <v>32</v>
      </c>
      <c r="W372" t="s">
        <v>33</v>
      </c>
      <c r="X372" t="s">
        <v>116</v>
      </c>
      <c r="Y372" t="s">
        <v>35</v>
      </c>
      <c r="Z372" t="s">
        <v>36</v>
      </c>
      <c r="AA372">
        <v>3</v>
      </c>
      <c r="AB372" s="4">
        <v>567240</v>
      </c>
    </row>
    <row r="373" spans="1:28" x14ac:dyDescent="0.25">
      <c r="A373">
        <v>3798</v>
      </c>
      <c r="B373" t="s">
        <v>1524</v>
      </c>
      <c r="C373" t="s">
        <v>1525</v>
      </c>
      <c r="D373" s="1">
        <v>43925</v>
      </c>
      <c r="E373" s="1">
        <v>45111</v>
      </c>
      <c r="F373">
        <f t="shared" ca="1" si="30"/>
        <v>39</v>
      </c>
      <c r="G373" t="str">
        <f t="shared" ca="1" si="31"/>
        <v>2-5 years</v>
      </c>
      <c r="H373" t="s">
        <v>24</v>
      </c>
      <c r="I373" t="s">
        <v>1526</v>
      </c>
      <c r="J373" t="s">
        <v>1527</v>
      </c>
      <c r="K373" t="s">
        <v>27</v>
      </c>
      <c r="L373">
        <f t="shared" si="32"/>
        <v>1</v>
      </c>
      <c r="M373">
        <f t="shared" si="33"/>
        <v>0</v>
      </c>
      <c r="N373" t="s">
        <v>53</v>
      </c>
      <c r="O373" t="s">
        <v>53</v>
      </c>
      <c r="Q373" t="str">
        <f t="shared" si="34"/>
        <v>ACTIVE</v>
      </c>
      <c r="R373" t="s">
        <v>1487</v>
      </c>
      <c r="S373" t="s">
        <v>68</v>
      </c>
      <c r="T373" s="2">
        <v>31385</v>
      </c>
      <c r="U373" s="3">
        <f t="shared" ca="1" si="35"/>
        <v>39</v>
      </c>
      <c r="V373" t="s">
        <v>32</v>
      </c>
      <c r="W373" t="s">
        <v>33</v>
      </c>
      <c r="X373" t="s">
        <v>128</v>
      </c>
      <c r="Y373" t="s">
        <v>47</v>
      </c>
      <c r="Z373" t="s">
        <v>36</v>
      </c>
      <c r="AA373">
        <v>3</v>
      </c>
      <c r="AB373" s="4">
        <v>699996</v>
      </c>
    </row>
    <row r="374" spans="1:28" x14ac:dyDescent="0.25">
      <c r="A374">
        <v>3799</v>
      </c>
      <c r="B374" t="s">
        <v>1528</v>
      </c>
      <c r="C374" t="s">
        <v>1529</v>
      </c>
      <c r="D374" s="1">
        <v>44849</v>
      </c>
      <c r="F374">
        <f t="shared" ca="1" si="30"/>
        <v>35</v>
      </c>
      <c r="G374" t="str">
        <f t="shared" ca="1" si="31"/>
        <v>2-5 years</v>
      </c>
      <c r="H374" t="s">
        <v>24</v>
      </c>
      <c r="I374" t="s">
        <v>1530</v>
      </c>
      <c r="J374" t="s">
        <v>1531</v>
      </c>
      <c r="K374" t="s">
        <v>27</v>
      </c>
      <c r="L374">
        <f t="shared" si="32"/>
        <v>1</v>
      </c>
      <c r="M374">
        <f t="shared" si="33"/>
        <v>0</v>
      </c>
      <c r="N374" t="s">
        <v>53</v>
      </c>
      <c r="O374" t="s">
        <v>29</v>
      </c>
      <c r="Q374" t="str">
        <f t="shared" si="34"/>
        <v>ACTIVE</v>
      </c>
      <c r="R374" t="s">
        <v>1487</v>
      </c>
      <c r="S374" t="s">
        <v>94</v>
      </c>
      <c r="T374" s="2">
        <v>33010</v>
      </c>
      <c r="U374" s="3">
        <f t="shared" ca="1" si="35"/>
        <v>35</v>
      </c>
      <c r="V374" t="s">
        <v>32</v>
      </c>
      <c r="W374" t="s">
        <v>33</v>
      </c>
      <c r="X374" t="s">
        <v>143</v>
      </c>
      <c r="Y374" t="s">
        <v>47</v>
      </c>
      <c r="Z374" t="s">
        <v>82</v>
      </c>
      <c r="AA374">
        <v>3</v>
      </c>
      <c r="AB374" s="4">
        <v>207187.20000000001</v>
      </c>
    </row>
    <row r="375" spans="1:28" x14ac:dyDescent="0.25">
      <c r="A375">
        <v>3800</v>
      </c>
      <c r="B375" t="s">
        <v>1141</v>
      </c>
      <c r="C375" t="s">
        <v>1521</v>
      </c>
      <c r="D375" s="1">
        <v>43657</v>
      </c>
      <c r="F375">
        <f t="shared" ca="1" si="30"/>
        <v>74</v>
      </c>
      <c r="G375" t="str">
        <f t="shared" ca="1" si="31"/>
        <v>&gt;5 years</v>
      </c>
      <c r="H375" t="s">
        <v>24</v>
      </c>
      <c r="I375" t="s">
        <v>1532</v>
      </c>
      <c r="J375" t="s">
        <v>1533</v>
      </c>
      <c r="K375" t="s">
        <v>27</v>
      </c>
      <c r="L375">
        <f t="shared" si="32"/>
        <v>1</v>
      </c>
      <c r="M375">
        <f t="shared" si="33"/>
        <v>0</v>
      </c>
      <c r="N375" t="s">
        <v>28</v>
      </c>
      <c r="O375" t="s">
        <v>41</v>
      </c>
      <c r="Q375" t="str">
        <f t="shared" si="34"/>
        <v>ACTIVE</v>
      </c>
      <c r="R375" t="s">
        <v>1487</v>
      </c>
      <c r="S375" t="s">
        <v>55</v>
      </c>
      <c r="T375" s="2">
        <v>30935</v>
      </c>
      <c r="U375" s="3">
        <f t="shared" ca="1" si="35"/>
        <v>41</v>
      </c>
      <c r="V375" t="s">
        <v>32</v>
      </c>
      <c r="W375" t="s">
        <v>33</v>
      </c>
      <c r="X375" t="s">
        <v>339</v>
      </c>
      <c r="Y375" t="s">
        <v>47</v>
      </c>
      <c r="Z375" t="s">
        <v>36</v>
      </c>
      <c r="AA375">
        <v>3</v>
      </c>
      <c r="AB375" s="4">
        <v>672972</v>
      </c>
    </row>
    <row r="376" spans="1:28" x14ac:dyDescent="0.25">
      <c r="A376">
        <v>3801</v>
      </c>
      <c r="B376" t="s">
        <v>1534</v>
      </c>
      <c r="C376" t="s">
        <v>1150</v>
      </c>
      <c r="D376" s="1">
        <v>43740</v>
      </c>
      <c r="F376">
        <f t="shared" ca="1" si="30"/>
        <v>72</v>
      </c>
      <c r="G376" t="str">
        <f t="shared" ca="1" si="31"/>
        <v>&gt;5 years</v>
      </c>
      <c r="H376" t="s">
        <v>24</v>
      </c>
      <c r="I376" t="s">
        <v>1535</v>
      </c>
      <c r="J376" t="s">
        <v>1536</v>
      </c>
      <c r="K376" t="s">
        <v>27</v>
      </c>
      <c r="L376">
        <f t="shared" si="32"/>
        <v>1</v>
      </c>
      <c r="M376">
        <f t="shared" si="33"/>
        <v>0</v>
      </c>
      <c r="N376" t="s">
        <v>28</v>
      </c>
      <c r="O376" t="s">
        <v>29</v>
      </c>
      <c r="Q376" t="str">
        <f t="shared" si="34"/>
        <v>ACTIVE</v>
      </c>
      <c r="R376" t="s">
        <v>1487</v>
      </c>
      <c r="S376" t="s">
        <v>74</v>
      </c>
      <c r="T376" s="2">
        <v>30138</v>
      </c>
      <c r="U376" s="3">
        <f t="shared" ca="1" si="35"/>
        <v>43</v>
      </c>
      <c r="V376" t="s">
        <v>32</v>
      </c>
      <c r="W376" t="s">
        <v>33</v>
      </c>
      <c r="X376" t="s">
        <v>69</v>
      </c>
      <c r="Y376" t="s">
        <v>35</v>
      </c>
      <c r="Z376" t="s">
        <v>36</v>
      </c>
      <c r="AA376">
        <v>3</v>
      </c>
      <c r="AB376" s="4">
        <v>419486.4</v>
      </c>
    </row>
    <row r="377" spans="1:28" x14ac:dyDescent="0.25">
      <c r="A377">
        <v>3802</v>
      </c>
      <c r="B377" t="s">
        <v>1537</v>
      </c>
      <c r="C377" t="s">
        <v>872</v>
      </c>
      <c r="D377" s="1">
        <v>44259</v>
      </c>
      <c r="F377">
        <f t="shared" ca="1" si="30"/>
        <v>55</v>
      </c>
      <c r="G377" t="str">
        <f t="shared" ca="1" si="31"/>
        <v>2-5 years</v>
      </c>
      <c r="H377" t="s">
        <v>24</v>
      </c>
      <c r="I377" t="s">
        <v>1538</v>
      </c>
      <c r="J377" t="s">
        <v>1539</v>
      </c>
      <c r="K377" t="s">
        <v>27</v>
      </c>
      <c r="L377">
        <f t="shared" si="32"/>
        <v>1</v>
      </c>
      <c r="M377">
        <f t="shared" si="33"/>
        <v>0</v>
      </c>
      <c r="N377" t="s">
        <v>53</v>
      </c>
      <c r="O377" t="s">
        <v>53</v>
      </c>
      <c r="Q377" t="str">
        <f t="shared" si="34"/>
        <v>ACTIVE</v>
      </c>
      <c r="R377" t="s">
        <v>1487</v>
      </c>
      <c r="S377" t="s">
        <v>74</v>
      </c>
      <c r="T377" s="2">
        <v>28183</v>
      </c>
      <c r="U377" s="3">
        <f t="shared" ca="1" si="35"/>
        <v>48</v>
      </c>
      <c r="V377" t="s">
        <v>32</v>
      </c>
      <c r="W377" t="s">
        <v>33</v>
      </c>
      <c r="X377" t="s">
        <v>364</v>
      </c>
      <c r="Y377" t="s">
        <v>47</v>
      </c>
      <c r="Z377" t="s">
        <v>36</v>
      </c>
      <c r="AA377">
        <v>3</v>
      </c>
      <c r="AB377" s="4">
        <v>107540.4</v>
      </c>
    </row>
    <row r="378" spans="1:28" x14ac:dyDescent="0.25">
      <c r="A378">
        <v>3803</v>
      </c>
      <c r="B378" t="s">
        <v>1103</v>
      </c>
      <c r="C378" t="s">
        <v>1540</v>
      </c>
      <c r="D378" s="1">
        <v>44237</v>
      </c>
      <c r="E378" s="1">
        <v>44562</v>
      </c>
      <c r="F378">
        <f t="shared" ca="1" si="30"/>
        <v>10</v>
      </c>
      <c r="G378" t="str">
        <f t="shared" ca="1" si="31"/>
        <v>6-12 months</v>
      </c>
      <c r="H378" t="s">
        <v>24</v>
      </c>
      <c r="I378" t="s">
        <v>1541</v>
      </c>
      <c r="J378" t="s">
        <v>1542</v>
      </c>
      <c r="K378" t="s">
        <v>158</v>
      </c>
      <c r="L378">
        <f t="shared" si="32"/>
        <v>0</v>
      </c>
      <c r="M378">
        <f t="shared" si="33"/>
        <v>1</v>
      </c>
      <c r="N378" t="s">
        <v>28</v>
      </c>
      <c r="O378" t="s">
        <v>53</v>
      </c>
      <c r="P378" t="s">
        <v>212</v>
      </c>
      <c r="Q378" t="str">
        <f t="shared" si="34"/>
        <v>INVOLUNTARY</v>
      </c>
      <c r="R378" t="s">
        <v>1487</v>
      </c>
      <c r="S378" t="s">
        <v>74</v>
      </c>
      <c r="T378" s="2">
        <v>30592</v>
      </c>
      <c r="U378" s="3">
        <f t="shared" ca="1" si="35"/>
        <v>42</v>
      </c>
      <c r="V378" t="s">
        <v>32</v>
      </c>
      <c r="W378" t="s">
        <v>33</v>
      </c>
      <c r="X378" t="s">
        <v>235</v>
      </c>
      <c r="Y378" t="s">
        <v>35</v>
      </c>
      <c r="Z378" t="s">
        <v>36</v>
      </c>
      <c r="AA378">
        <v>3</v>
      </c>
      <c r="AB378" s="4">
        <v>107032.8</v>
      </c>
    </row>
    <row r="379" spans="1:28" x14ac:dyDescent="0.25">
      <c r="A379">
        <v>3804</v>
      </c>
      <c r="B379" t="s">
        <v>331</v>
      </c>
      <c r="C379" t="s">
        <v>1543</v>
      </c>
      <c r="D379" s="1">
        <v>43600</v>
      </c>
      <c r="F379">
        <f t="shared" ca="1" si="30"/>
        <v>76</v>
      </c>
      <c r="G379" t="str">
        <f t="shared" ca="1" si="31"/>
        <v>&gt;5 years</v>
      </c>
      <c r="H379" t="s">
        <v>24</v>
      </c>
      <c r="I379" t="s">
        <v>1544</v>
      </c>
      <c r="J379" t="s">
        <v>1545</v>
      </c>
      <c r="K379" t="s">
        <v>27</v>
      </c>
      <c r="L379">
        <f t="shared" si="32"/>
        <v>1</v>
      </c>
      <c r="M379">
        <f t="shared" si="33"/>
        <v>0</v>
      </c>
      <c r="N379" t="s">
        <v>53</v>
      </c>
      <c r="O379" t="s">
        <v>41</v>
      </c>
      <c r="Q379" t="str">
        <f t="shared" si="34"/>
        <v>ACTIVE</v>
      </c>
      <c r="R379" t="s">
        <v>1487</v>
      </c>
      <c r="S379" t="s">
        <v>68</v>
      </c>
      <c r="T379" s="2">
        <v>23332</v>
      </c>
      <c r="U379" s="3">
        <f t="shared" ca="1" si="35"/>
        <v>61</v>
      </c>
      <c r="V379" t="s">
        <v>32</v>
      </c>
      <c r="W379" t="s">
        <v>843</v>
      </c>
      <c r="X379" t="s">
        <v>128</v>
      </c>
      <c r="Y379" t="s">
        <v>35</v>
      </c>
      <c r="Z379" t="s">
        <v>36</v>
      </c>
      <c r="AA379">
        <v>3</v>
      </c>
      <c r="AB379" s="4">
        <v>236140.79999999999</v>
      </c>
    </row>
    <row r="380" spans="1:28" x14ac:dyDescent="0.25">
      <c r="A380">
        <v>3805</v>
      </c>
      <c r="B380" t="s">
        <v>1546</v>
      </c>
      <c r="C380" t="s">
        <v>1547</v>
      </c>
      <c r="D380" s="1">
        <v>44679</v>
      </c>
      <c r="F380">
        <f t="shared" ca="1" si="30"/>
        <v>41</v>
      </c>
      <c r="G380" t="str">
        <f t="shared" ca="1" si="31"/>
        <v>2-5 years</v>
      </c>
      <c r="H380" t="s">
        <v>24</v>
      </c>
      <c r="I380" t="s">
        <v>1548</v>
      </c>
      <c r="J380" t="s">
        <v>1549</v>
      </c>
      <c r="K380" t="s">
        <v>27</v>
      </c>
      <c r="L380">
        <f t="shared" si="32"/>
        <v>1</v>
      </c>
      <c r="M380">
        <f t="shared" si="33"/>
        <v>0</v>
      </c>
      <c r="N380" t="s">
        <v>53</v>
      </c>
      <c r="O380" t="s">
        <v>41</v>
      </c>
      <c r="Q380" t="str">
        <f t="shared" si="34"/>
        <v>ACTIVE</v>
      </c>
      <c r="R380" t="s">
        <v>1487</v>
      </c>
      <c r="S380" t="s">
        <v>68</v>
      </c>
      <c r="T380" s="2">
        <v>32068</v>
      </c>
      <c r="U380" s="3">
        <f t="shared" ca="1" si="35"/>
        <v>37</v>
      </c>
      <c r="V380" t="s">
        <v>32</v>
      </c>
      <c r="W380" t="s">
        <v>843</v>
      </c>
      <c r="X380" t="s">
        <v>240</v>
      </c>
      <c r="Y380" t="s">
        <v>47</v>
      </c>
      <c r="Z380" t="s">
        <v>36</v>
      </c>
      <c r="AA380">
        <v>3</v>
      </c>
      <c r="AB380" s="4">
        <v>916188</v>
      </c>
    </row>
    <row r="381" spans="1:28" x14ac:dyDescent="0.25">
      <c r="A381">
        <v>3806</v>
      </c>
      <c r="B381" t="s">
        <v>1550</v>
      </c>
      <c r="C381" t="s">
        <v>1551</v>
      </c>
      <c r="D381" s="1">
        <v>44462</v>
      </c>
      <c r="E381" s="1">
        <v>45108</v>
      </c>
      <c r="F381">
        <f t="shared" ca="1" si="30"/>
        <v>21</v>
      </c>
      <c r="G381" t="str">
        <f t="shared" ca="1" si="31"/>
        <v>1-2 years</v>
      </c>
      <c r="H381" t="s">
        <v>24</v>
      </c>
      <c r="I381" t="s">
        <v>1552</v>
      </c>
      <c r="J381" t="s">
        <v>1553</v>
      </c>
      <c r="K381" t="s">
        <v>27</v>
      </c>
      <c r="L381">
        <f t="shared" si="32"/>
        <v>1</v>
      </c>
      <c r="M381">
        <f t="shared" si="33"/>
        <v>0</v>
      </c>
      <c r="N381" t="s">
        <v>28</v>
      </c>
      <c r="O381" t="s">
        <v>29</v>
      </c>
      <c r="Q381" t="str">
        <f t="shared" si="34"/>
        <v>ACTIVE</v>
      </c>
      <c r="R381" t="s">
        <v>1487</v>
      </c>
      <c r="S381" t="s">
        <v>74</v>
      </c>
      <c r="T381" s="2">
        <v>33951</v>
      </c>
      <c r="U381" s="3">
        <f t="shared" ca="1" si="35"/>
        <v>32</v>
      </c>
      <c r="V381" t="s">
        <v>32</v>
      </c>
      <c r="W381" t="s">
        <v>33</v>
      </c>
      <c r="X381" t="s">
        <v>299</v>
      </c>
      <c r="Y381" t="s">
        <v>47</v>
      </c>
      <c r="Z381" t="s">
        <v>36</v>
      </c>
      <c r="AA381">
        <v>3</v>
      </c>
      <c r="AB381" s="4">
        <v>141956.4</v>
      </c>
    </row>
    <row r="382" spans="1:28" x14ac:dyDescent="0.25">
      <c r="A382">
        <v>3807</v>
      </c>
      <c r="B382" t="s">
        <v>1554</v>
      </c>
      <c r="C382" t="s">
        <v>1555</v>
      </c>
      <c r="D382" s="1">
        <v>44454</v>
      </c>
      <c r="E382" s="1">
        <v>44510</v>
      </c>
      <c r="F382">
        <f t="shared" ca="1" si="30"/>
        <v>1</v>
      </c>
      <c r="G382" t="str">
        <f t="shared" ca="1" si="31"/>
        <v>&lt;6 months</v>
      </c>
      <c r="H382" t="s">
        <v>24</v>
      </c>
      <c r="I382" t="s">
        <v>1556</v>
      </c>
      <c r="J382" t="s">
        <v>1557</v>
      </c>
      <c r="K382" t="s">
        <v>27</v>
      </c>
      <c r="L382">
        <f t="shared" si="32"/>
        <v>1</v>
      </c>
      <c r="M382">
        <f t="shared" si="33"/>
        <v>0</v>
      </c>
      <c r="N382" t="s">
        <v>28</v>
      </c>
      <c r="O382" t="s">
        <v>29</v>
      </c>
      <c r="Q382" t="str">
        <f t="shared" si="34"/>
        <v>ACTIVE</v>
      </c>
      <c r="R382" t="s">
        <v>1487</v>
      </c>
      <c r="S382" t="s">
        <v>137</v>
      </c>
      <c r="T382" s="2">
        <v>32513</v>
      </c>
      <c r="U382" s="3">
        <f t="shared" ca="1" si="35"/>
        <v>36</v>
      </c>
      <c r="V382" t="s">
        <v>32</v>
      </c>
      <c r="W382" t="s">
        <v>843</v>
      </c>
      <c r="X382" t="s">
        <v>6</v>
      </c>
      <c r="Y382" t="s">
        <v>47</v>
      </c>
      <c r="Z382" t="s">
        <v>36</v>
      </c>
      <c r="AA382">
        <v>3</v>
      </c>
      <c r="AB382" s="4">
        <v>165734.39999999999</v>
      </c>
    </row>
    <row r="383" spans="1:28" x14ac:dyDescent="0.25">
      <c r="A383">
        <v>3808</v>
      </c>
      <c r="B383" t="s">
        <v>1520</v>
      </c>
      <c r="C383" t="s">
        <v>323</v>
      </c>
      <c r="D383" s="1">
        <v>43582</v>
      </c>
      <c r="E383" s="1">
        <v>43910</v>
      </c>
      <c r="F383">
        <f t="shared" ca="1" si="30"/>
        <v>10</v>
      </c>
      <c r="G383" t="str">
        <f t="shared" ca="1" si="31"/>
        <v>6-12 months</v>
      </c>
      <c r="H383" t="s">
        <v>1558</v>
      </c>
      <c r="I383" t="s">
        <v>1559</v>
      </c>
      <c r="J383" t="s">
        <v>1560</v>
      </c>
      <c r="K383" t="s">
        <v>27</v>
      </c>
      <c r="L383">
        <f t="shared" si="32"/>
        <v>1</v>
      </c>
      <c r="M383">
        <f t="shared" si="33"/>
        <v>0</v>
      </c>
      <c r="N383" t="s">
        <v>28</v>
      </c>
      <c r="O383" t="s">
        <v>53</v>
      </c>
      <c r="Q383" t="str">
        <f t="shared" si="34"/>
        <v>ACTIVE</v>
      </c>
      <c r="R383" t="s">
        <v>106</v>
      </c>
      <c r="S383" t="s">
        <v>55</v>
      </c>
      <c r="T383" s="2">
        <v>30528</v>
      </c>
      <c r="U383" s="3">
        <f t="shared" ca="1" si="35"/>
        <v>42</v>
      </c>
      <c r="V383" t="s">
        <v>32</v>
      </c>
      <c r="W383" t="s">
        <v>33</v>
      </c>
      <c r="X383" t="s">
        <v>339</v>
      </c>
      <c r="Y383" t="s">
        <v>35</v>
      </c>
      <c r="Z383" t="s">
        <v>36</v>
      </c>
      <c r="AA383">
        <v>3</v>
      </c>
      <c r="AB383" s="4">
        <v>175934.4</v>
      </c>
    </row>
    <row r="384" spans="1:28" x14ac:dyDescent="0.25">
      <c r="A384">
        <v>3809</v>
      </c>
      <c r="B384" t="s">
        <v>1561</v>
      </c>
      <c r="C384" t="s">
        <v>1562</v>
      </c>
      <c r="D384" s="1">
        <v>43744</v>
      </c>
      <c r="E384" s="1">
        <v>44066</v>
      </c>
      <c r="F384">
        <f t="shared" ca="1" si="30"/>
        <v>10</v>
      </c>
      <c r="G384" t="str">
        <f t="shared" ca="1" si="31"/>
        <v>6-12 months</v>
      </c>
      <c r="H384" t="s">
        <v>1563</v>
      </c>
      <c r="I384" t="s">
        <v>1564</v>
      </c>
      <c r="J384" t="s">
        <v>1565</v>
      </c>
      <c r="K384" t="s">
        <v>27</v>
      </c>
      <c r="L384">
        <f t="shared" si="32"/>
        <v>1</v>
      </c>
      <c r="M384">
        <f t="shared" si="33"/>
        <v>0</v>
      </c>
      <c r="N384" t="s">
        <v>41</v>
      </c>
      <c r="O384" t="s">
        <v>41</v>
      </c>
      <c r="Q384" t="str">
        <f t="shared" si="34"/>
        <v>ACTIVE</v>
      </c>
      <c r="R384" t="s">
        <v>106</v>
      </c>
      <c r="S384" t="s">
        <v>74</v>
      </c>
      <c r="T384" s="2">
        <v>27668</v>
      </c>
      <c r="U384" s="3">
        <f t="shared" ca="1" si="35"/>
        <v>50</v>
      </c>
      <c r="V384" t="s">
        <v>32</v>
      </c>
      <c r="W384" t="s">
        <v>33</v>
      </c>
      <c r="X384" t="s">
        <v>184</v>
      </c>
      <c r="Y384" t="s">
        <v>47</v>
      </c>
      <c r="Z384" t="s">
        <v>36</v>
      </c>
      <c r="AA384">
        <v>3</v>
      </c>
      <c r="AB384" s="4">
        <v>111276</v>
      </c>
    </row>
    <row r="385" spans="1:28" x14ac:dyDescent="0.25">
      <c r="A385">
        <v>3810</v>
      </c>
      <c r="B385" t="s">
        <v>1439</v>
      </c>
      <c r="C385" t="s">
        <v>1566</v>
      </c>
      <c r="D385" s="1">
        <v>43877</v>
      </c>
      <c r="F385">
        <f t="shared" ca="1" si="30"/>
        <v>67</v>
      </c>
      <c r="G385" t="str">
        <f t="shared" ca="1" si="31"/>
        <v>&gt;5 years</v>
      </c>
      <c r="H385" t="s">
        <v>1567</v>
      </c>
      <c r="I385" t="s">
        <v>1568</v>
      </c>
      <c r="J385" t="s">
        <v>1569</v>
      </c>
      <c r="K385" t="s">
        <v>27</v>
      </c>
      <c r="L385">
        <f t="shared" si="32"/>
        <v>1</v>
      </c>
      <c r="M385">
        <f t="shared" si="33"/>
        <v>0</v>
      </c>
      <c r="N385" t="s">
        <v>53</v>
      </c>
      <c r="O385" t="s">
        <v>29</v>
      </c>
      <c r="Q385" t="str">
        <f t="shared" si="34"/>
        <v>ACTIVE</v>
      </c>
      <c r="R385" t="s">
        <v>106</v>
      </c>
      <c r="S385" t="s">
        <v>55</v>
      </c>
      <c r="T385" s="2">
        <v>31056</v>
      </c>
      <c r="U385" s="3">
        <f t="shared" ca="1" si="35"/>
        <v>40</v>
      </c>
      <c r="V385" t="s">
        <v>32</v>
      </c>
      <c r="W385" t="s">
        <v>33</v>
      </c>
      <c r="X385" t="s">
        <v>339</v>
      </c>
      <c r="Y385" t="s">
        <v>35</v>
      </c>
      <c r="Z385" t="s">
        <v>36</v>
      </c>
      <c r="AA385">
        <v>3</v>
      </c>
      <c r="AB385" s="4">
        <v>286977.59999999998</v>
      </c>
    </row>
    <row r="386" spans="1:28" x14ac:dyDescent="0.25">
      <c r="A386">
        <v>3811</v>
      </c>
      <c r="B386" t="s">
        <v>1570</v>
      </c>
      <c r="C386" t="s">
        <v>1571</v>
      </c>
      <c r="D386" s="1">
        <v>44695</v>
      </c>
      <c r="E386" s="1">
        <v>44855</v>
      </c>
      <c r="F386">
        <f t="shared" ca="1" si="30"/>
        <v>5</v>
      </c>
      <c r="G386" t="str">
        <f t="shared" ca="1" si="31"/>
        <v>&lt;6 months</v>
      </c>
      <c r="H386" t="s">
        <v>1567</v>
      </c>
      <c r="I386" t="s">
        <v>1572</v>
      </c>
      <c r="J386" t="s">
        <v>1573</v>
      </c>
      <c r="K386" t="s">
        <v>27</v>
      </c>
      <c r="L386">
        <f t="shared" si="32"/>
        <v>1</v>
      </c>
      <c r="M386">
        <f t="shared" si="33"/>
        <v>0</v>
      </c>
      <c r="N386" t="s">
        <v>41</v>
      </c>
      <c r="O386" t="s">
        <v>29</v>
      </c>
      <c r="Q386" t="str">
        <f t="shared" si="34"/>
        <v>ACTIVE</v>
      </c>
      <c r="R386" t="s">
        <v>106</v>
      </c>
      <c r="S386" t="s">
        <v>189</v>
      </c>
      <c r="T386" s="2">
        <v>32800</v>
      </c>
      <c r="U386" s="3">
        <f t="shared" ca="1" si="35"/>
        <v>35</v>
      </c>
      <c r="V386" t="s">
        <v>32</v>
      </c>
      <c r="W386" t="s">
        <v>33</v>
      </c>
      <c r="X386" t="s">
        <v>89</v>
      </c>
      <c r="Y386" t="s">
        <v>47</v>
      </c>
      <c r="Z386" t="s">
        <v>36</v>
      </c>
      <c r="AA386">
        <v>3</v>
      </c>
      <c r="AB386" s="4">
        <v>889152</v>
      </c>
    </row>
    <row r="387" spans="1:28" x14ac:dyDescent="0.25">
      <c r="A387">
        <v>3812</v>
      </c>
      <c r="B387" t="s">
        <v>1574</v>
      </c>
      <c r="C387" t="s">
        <v>1575</v>
      </c>
      <c r="D387" s="1">
        <v>43509</v>
      </c>
      <c r="E387" s="1">
        <v>44049</v>
      </c>
      <c r="F387">
        <f t="shared" ref="F387:F450" ca="1" si="36">DATEDIF($D387,IF($E387=$E$2,TODAY(),$E387),"m")</f>
        <v>17</v>
      </c>
      <c r="G387" t="str">
        <f t="shared" ref="G387:G450" ca="1" si="37">IF(F387&lt;6,"&lt;6 months",IF(F387&lt;12,"6-12 months",IF(F387&lt;24,"1-2 years",IF(F387&lt;60,"2-5 years","&gt;5 years"))))</f>
        <v>1-2 years</v>
      </c>
      <c r="H387" t="s">
        <v>1567</v>
      </c>
      <c r="I387" t="s">
        <v>1576</v>
      </c>
      <c r="J387" t="s">
        <v>1577</v>
      </c>
      <c r="K387" t="s">
        <v>27</v>
      </c>
      <c r="L387">
        <f t="shared" ref="L387:L450" si="38">IF($K387=$K$2,1,0)</f>
        <v>1</v>
      </c>
      <c r="M387">
        <f t="shared" ref="M387:M450" si="39">IF($K387=$K$2,0,1)</f>
        <v>0</v>
      </c>
      <c r="N387" t="s">
        <v>28</v>
      </c>
      <c r="O387" t="s">
        <v>53</v>
      </c>
      <c r="Q387" t="str">
        <f t="shared" ref="Q387:Q450" si="40">IF(OR($P387=$AF$14,$P387=$AF$16,$P387=$AF$19,$P387=$AF$20,$P387=$AF$21,$P387=$AF$23),"VOLUNTARY",IF(OR($P387=$AF$17,$P387=$AF$18,$P387=$AF$22,$P387=$AF$15),"INVOLUNTARY","ACTIVE"))</f>
        <v>ACTIVE</v>
      </c>
      <c r="R387" t="s">
        <v>106</v>
      </c>
      <c r="S387" t="s">
        <v>80</v>
      </c>
      <c r="T387" s="2">
        <v>28001</v>
      </c>
      <c r="U387" s="3">
        <f t="shared" ref="U387:U450" ca="1" si="41">DATEDIF($T387,TODAY(),"y")</f>
        <v>49</v>
      </c>
      <c r="V387" t="s">
        <v>32</v>
      </c>
      <c r="W387" t="s">
        <v>33</v>
      </c>
      <c r="X387" t="s">
        <v>537</v>
      </c>
      <c r="Y387" t="s">
        <v>35</v>
      </c>
      <c r="Z387" t="s">
        <v>36</v>
      </c>
      <c r="AA387">
        <v>3</v>
      </c>
      <c r="AB387" s="4">
        <v>109999.2</v>
      </c>
    </row>
    <row r="388" spans="1:28" x14ac:dyDescent="0.25">
      <c r="A388">
        <v>3813</v>
      </c>
      <c r="B388" t="s">
        <v>1578</v>
      </c>
      <c r="C388" t="s">
        <v>1579</v>
      </c>
      <c r="D388" s="1">
        <v>44797</v>
      </c>
      <c r="F388">
        <f t="shared" ca="1" si="36"/>
        <v>37</v>
      </c>
      <c r="G388" t="str">
        <f t="shared" ca="1" si="37"/>
        <v>2-5 years</v>
      </c>
      <c r="H388" t="s">
        <v>1558</v>
      </c>
      <c r="I388" t="s">
        <v>1580</v>
      </c>
      <c r="J388" t="s">
        <v>1581</v>
      </c>
      <c r="K388" t="s">
        <v>27</v>
      </c>
      <c r="L388">
        <f t="shared" si="38"/>
        <v>1</v>
      </c>
      <c r="M388">
        <f t="shared" si="39"/>
        <v>0</v>
      </c>
      <c r="N388" t="s">
        <v>41</v>
      </c>
      <c r="O388" t="s">
        <v>41</v>
      </c>
      <c r="Q388" t="str">
        <f t="shared" si="40"/>
        <v>ACTIVE</v>
      </c>
      <c r="R388" t="s">
        <v>106</v>
      </c>
      <c r="S388" t="s">
        <v>87</v>
      </c>
      <c r="T388" s="2">
        <v>28929</v>
      </c>
      <c r="U388" s="3">
        <f t="shared" ca="1" si="41"/>
        <v>46</v>
      </c>
      <c r="V388" t="s">
        <v>32</v>
      </c>
      <c r="W388" t="s">
        <v>33</v>
      </c>
      <c r="X388" t="s">
        <v>89</v>
      </c>
      <c r="Y388" t="s">
        <v>47</v>
      </c>
      <c r="Z388" t="s">
        <v>36</v>
      </c>
      <c r="AA388">
        <v>3</v>
      </c>
      <c r="AB388" s="4">
        <v>679536</v>
      </c>
    </row>
    <row r="389" spans="1:28" x14ac:dyDescent="0.25">
      <c r="A389">
        <v>3814</v>
      </c>
      <c r="B389" t="s">
        <v>1582</v>
      </c>
      <c r="C389" t="s">
        <v>1583</v>
      </c>
      <c r="D389" s="1">
        <v>43472</v>
      </c>
      <c r="E389" s="1">
        <v>44079</v>
      </c>
      <c r="F389">
        <f t="shared" ca="1" si="36"/>
        <v>19</v>
      </c>
      <c r="G389" t="str">
        <f t="shared" ca="1" si="37"/>
        <v>1-2 years</v>
      </c>
      <c r="H389" t="s">
        <v>1567</v>
      </c>
      <c r="I389" t="s">
        <v>1584</v>
      </c>
      <c r="J389" t="s">
        <v>1585</v>
      </c>
      <c r="K389" t="s">
        <v>27</v>
      </c>
      <c r="L389">
        <f t="shared" si="38"/>
        <v>1</v>
      </c>
      <c r="M389">
        <f t="shared" si="39"/>
        <v>0</v>
      </c>
      <c r="N389" t="s">
        <v>41</v>
      </c>
      <c r="O389" t="s">
        <v>53</v>
      </c>
      <c r="Q389" t="str">
        <f t="shared" si="40"/>
        <v>ACTIVE</v>
      </c>
      <c r="R389" t="s">
        <v>106</v>
      </c>
      <c r="S389" t="s">
        <v>87</v>
      </c>
      <c r="T389" s="2">
        <v>32582</v>
      </c>
      <c r="U389" s="3">
        <f t="shared" ca="1" si="41"/>
        <v>36</v>
      </c>
      <c r="V389" t="s">
        <v>32</v>
      </c>
      <c r="W389" t="s">
        <v>33</v>
      </c>
      <c r="X389" t="s">
        <v>138</v>
      </c>
      <c r="Y389" t="s">
        <v>47</v>
      </c>
      <c r="Z389" t="s">
        <v>36</v>
      </c>
      <c r="AA389">
        <v>3</v>
      </c>
      <c r="AB389" s="4">
        <v>695856</v>
      </c>
    </row>
    <row r="390" spans="1:28" x14ac:dyDescent="0.25">
      <c r="A390">
        <v>3815</v>
      </c>
      <c r="B390" t="s">
        <v>1586</v>
      </c>
      <c r="C390" t="s">
        <v>1587</v>
      </c>
      <c r="D390" s="1">
        <v>44281</v>
      </c>
      <c r="F390">
        <f t="shared" ca="1" si="36"/>
        <v>54</v>
      </c>
      <c r="G390" t="str">
        <f t="shared" ca="1" si="37"/>
        <v>2-5 years</v>
      </c>
      <c r="H390" t="s">
        <v>1563</v>
      </c>
      <c r="I390" t="s">
        <v>1588</v>
      </c>
      <c r="J390" t="s">
        <v>1589</v>
      </c>
      <c r="K390" t="s">
        <v>27</v>
      </c>
      <c r="L390">
        <f t="shared" si="38"/>
        <v>1</v>
      </c>
      <c r="M390">
        <f t="shared" si="39"/>
        <v>0</v>
      </c>
      <c r="N390" t="s">
        <v>28</v>
      </c>
      <c r="O390" t="s">
        <v>41</v>
      </c>
      <c r="Q390" t="str">
        <f t="shared" si="40"/>
        <v>ACTIVE</v>
      </c>
      <c r="R390" t="s">
        <v>106</v>
      </c>
      <c r="S390" t="s">
        <v>137</v>
      </c>
      <c r="T390" s="2">
        <v>30857</v>
      </c>
      <c r="U390" s="3">
        <f t="shared" ca="1" si="41"/>
        <v>41</v>
      </c>
      <c r="V390" t="s">
        <v>32</v>
      </c>
      <c r="W390" t="s">
        <v>33</v>
      </c>
      <c r="X390" t="s">
        <v>138</v>
      </c>
      <c r="Y390" t="s">
        <v>47</v>
      </c>
      <c r="Z390" t="s">
        <v>36</v>
      </c>
      <c r="AA390">
        <v>3</v>
      </c>
      <c r="AB390" s="4">
        <v>921540</v>
      </c>
    </row>
    <row r="391" spans="1:28" x14ac:dyDescent="0.25">
      <c r="A391">
        <v>3816</v>
      </c>
      <c r="B391" t="s">
        <v>1590</v>
      </c>
      <c r="C391" t="s">
        <v>1591</v>
      </c>
      <c r="D391" s="1">
        <v>44317</v>
      </c>
      <c r="F391">
        <f t="shared" ca="1" si="36"/>
        <v>53</v>
      </c>
      <c r="G391" t="str">
        <f t="shared" ca="1" si="37"/>
        <v>2-5 years</v>
      </c>
      <c r="H391" t="s">
        <v>1558</v>
      </c>
      <c r="I391" t="s">
        <v>1592</v>
      </c>
      <c r="J391" t="s">
        <v>1593</v>
      </c>
      <c r="K391" t="s">
        <v>27</v>
      </c>
      <c r="L391">
        <f t="shared" si="38"/>
        <v>1</v>
      </c>
      <c r="M391">
        <f t="shared" si="39"/>
        <v>0</v>
      </c>
      <c r="N391" t="s">
        <v>53</v>
      </c>
      <c r="O391" t="s">
        <v>29</v>
      </c>
      <c r="Q391" t="str">
        <f t="shared" si="40"/>
        <v>ACTIVE</v>
      </c>
      <c r="R391" t="s">
        <v>106</v>
      </c>
      <c r="S391" t="s">
        <v>74</v>
      </c>
      <c r="T391" s="2">
        <v>31928</v>
      </c>
      <c r="U391" s="3">
        <f t="shared" ca="1" si="41"/>
        <v>38</v>
      </c>
      <c r="V391" t="s">
        <v>32</v>
      </c>
      <c r="W391" t="s">
        <v>33</v>
      </c>
      <c r="X391" t="s">
        <v>81</v>
      </c>
      <c r="Y391" t="s">
        <v>47</v>
      </c>
      <c r="Z391" t="s">
        <v>36</v>
      </c>
      <c r="AA391">
        <v>3</v>
      </c>
      <c r="AB391" s="4">
        <v>698256</v>
      </c>
    </row>
    <row r="392" spans="1:28" x14ac:dyDescent="0.25">
      <c r="A392">
        <v>3817</v>
      </c>
      <c r="B392" t="s">
        <v>1594</v>
      </c>
      <c r="C392" t="s">
        <v>1595</v>
      </c>
      <c r="D392" s="1">
        <v>44479</v>
      </c>
      <c r="E392" s="1">
        <v>44947</v>
      </c>
      <c r="F392">
        <f t="shared" ca="1" si="36"/>
        <v>15</v>
      </c>
      <c r="G392" t="str">
        <f t="shared" ca="1" si="37"/>
        <v>1-2 years</v>
      </c>
      <c r="H392" t="s">
        <v>1558</v>
      </c>
      <c r="I392" t="s">
        <v>1596</v>
      </c>
      <c r="J392" t="s">
        <v>1597</v>
      </c>
      <c r="K392" t="s">
        <v>27</v>
      </c>
      <c r="L392">
        <f t="shared" si="38"/>
        <v>1</v>
      </c>
      <c r="M392">
        <f t="shared" si="39"/>
        <v>0</v>
      </c>
      <c r="N392" t="s">
        <v>41</v>
      </c>
      <c r="O392" t="s">
        <v>53</v>
      </c>
      <c r="Q392" t="str">
        <f t="shared" si="40"/>
        <v>ACTIVE</v>
      </c>
      <c r="R392" t="s">
        <v>106</v>
      </c>
      <c r="S392" t="s">
        <v>68</v>
      </c>
      <c r="T392" s="2">
        <v>34658</v>
      </c>
      <c r="U392" s="3">
        <f t="shared" ca="1" si="41"/>
        <v>30</v>
      </c>
      <c r="V392" t="s">
        <v>32</v>
      </c>
      <c r="W392" t="s">
        <v>33</v>
      </c>
      <c r="X392" t="s">
        <v>81</v>
      </c>
      <c r="Y392" t="s">
        <v>35</v>
      </c>
      <c r="Z392" t="s">
        <v>194</v>
      </c>
      <c r="AA392">
        <v>3</v>
      </c>
      <c r="AB392" s="4">
        <v>473571.6</v>
      </c>
    </row>
    <row r="393" spans="1:28" x14ac:dyDescent="0.25">
      <c r="A393">
        <v>3818</v>
      </c>
      <c r="B393" t="s">
        <v>1598</v>
      </c>
      <c r="C393" t="s">
        <v>1599</v>
      </c>
      <c r="D393" s="1">
        <v>43832</v>
      </c>
      <c r="E393" s="1">
        <v>44654</v>
      </c>
      <c r="F393">
        <f t="shared" ca="1" si="36"/>
        <v>27</v>
      </c>
      <c r="G393" t="str">
        <f t="shared" ca="1" si="37"/>
        <v>2-5 years</v>
      </c>
      <c r="H393" t="s">
        <v>1563</v>
      </c>
      <c r="I393" t="s">
        <v>1600</v>
      </c>
      <c r="J393" t="s">
        <v>1601</v>
      </c>
      <c r="K393" t="s">
        <v>27</v>
      </c>
      <c r="L393">
        <f t="shared" si="38"/>
        <v>1</v>
      </c>
      <c r="M393">
        <f t="shared" si="39"/>
        <v>0</v>
      </c>
      <c r="N393" t="s">
        <v>41</v>
      </c>
      <c r="O393" t="s">
        <v>41</v>
      </c>
      <c r="Q393" t="str">
        <f t="shared" si="40"/>
        <v>ACTIVE</v>
      </c>
      <c r="R393" t="s">
        <v>106</v>
      </c>
      <c r="S393" t="s">
        <v>520</v>
      </c>
      <c r="T393" s="2">
        <v>34450</v>
      </c>
      <c r="U393" s="3">
        <f t="shared" ca="1" si="41"/>
        <v>31</v>
      </c>
      <c r="V393" t="s">
        <v>32</v>
      </c>
      <c r="W393" t="s">
        <v>33</v>
      </c>
      <c r="X393" t="s">
        <v>81</v>
      </c>
      <c r="Y393" t="s">
        <v>47</v>
      </c>
      <c r="Z393" t="s">
        <v>36</v>
      </c>
      <c r="AA393">
        <v>3</v>
      </c>
      <c r="AB393" s="4">
        <v>646812</v>
      </c>
    </row>
    <row r="394" spans="1:28" x14ac:dyDescent="0.25">
      <c r="A394">
        <v>3819</v>
      </c>
      <c r="B394" t="s">
        <v>1602</v>
      </c>
      <c r="C394" t="s">
        <v>1603</v>
      </c>
      <c r="D394" s="1">
        <v>43850</v>
      </c>
      <c r="F394">
        <f t="shared" ca="1" si="36"/>
        <v>68</v>
      </c>
      <c r="G394" t="str">
        <f t="shared" ca="1" si="37"/>
        <v>&gt;5 years</v>
      </c>
      <c r="H394" t="s">
        <v>1563</v>
      </c>
      <c r="I394" t="s">
        <v>1604</v>
      </c>
      <c r="J394" t="s">
        <v>1605</v>
      </c>
      <c r="K394" t="s">
        <v>27</v>
      </c>
      <c r="L394">
        <f t="shared" si="38"/>
        <v>1</v>
      </c>
      <c r="M394">
        <f t="shared" si="39"/>
        <v>0</v>
      </c>
      <c r="N394" t="s">
        <v>53</v>
      </c>
      <c r="O394" t="s">
        <v>41</v>
      </c>
      <c r="Q394" t="str">
        <f t="shared" si="40"/>
        <v>ACTIVE</v>
      </c>
      <c r="R394" t="s">
        <v>106</v>
      </c>
      <c r="S394" t="s">
        <v>221</v>
      </c>
      <c r="T394" s="2">
        <v>33272</v>
      </c>
      <c r="U394" s="3">
        <f t="shared" ca="1" si="41"/>
        <v>34</v>
      </c>
      <c r="V394" t="s">
        <v>32</v>
      </c>
      <c r="W394" t="s">
        <v>33</v>
      </c>
      <c r="X394" t="s">
        <v>184</v>
      </c>
      <c r="Y394" t="s">
        <v>35</v>
      </c>
      <c r="Z394" t="s">
        <v>36</v>
      </c>
      <c r="AA394">
        <v>3</v>
      </c>
      <c r="AB394" s="4">
        <v>555048</v>
      </c>
    </row>
    <row r="395" spans="1:28" x14ac:dyDescent="0.25">
      <c r="A395">
        <v>3820</v>
      </c>
      <c r="B395" t="s">
        <v>1606</v>
      </c>
      <c r="C395" t="s">
        <v>1607</v>
      </c>
      <c r="D395" s="1">
        <v>43323</v>
      </c>
      <c r="E395" s="1">
        <v>44337</v>
      </c>
      <c r="F395">
        <f t="shared" ca="1" si="36"/>
        <v>33</v>
      </c>
      <c r="G395" t="str">
        <f t="shared" ca="1" si="37"/>
        <v>2-5 years</v>
      </c>
      <c r="H395" t="s">
        <v>1563</v>
      </c>
      <c r="I395" t="s">
        <v>1608</v>
      </c>
      <c r="J395" t="s">
        <v>1609</v>
      </c>
      <c r="K395" t="s">
        <v>27</v>
      </c>
      <c r="L395">
        <f t="shared" si="38"/>
        <v>1</v>
      </c>
      <c r="M395">
        <f t="shared" si="39"/>
        <v>0</v>
      </c>
      <c r="N395" t="s">
        <v>28</v>
      </c>
      <c r="O395" t="s">
        <v>53</v>
      </c>
      <c r="Q395" t="str">
        <f t="shared" si="40"/>
        <v>ACTIVE</v>
      </c>
      <c r="R395" t="s">
        <v>106</v>
      </c>
      <c r="S395" t="s">
        <v>68</v>
      </c>
      <c r="T395" s="2">
        <v>23492</v>
      </c>
      <c r="U395" s="3">
        <f t="shared" ca="1" si="41"/>
        <v>61</v>
      </c>
      <c r="V395" t="s">
        <v>32</v>
      </c>
      <c r="W395" t="s">
        <v>33</v>
      </c>
      <c r="X395" t="s">
        <v>184</v>
      </c>
      <c r="Y395" t="s">
        <v>35</v>
      </c>
      <c r="Z395" t="s">
        <v>36</v>
      </c>
      <c r="AA395">
        <v>3</v>
      </c>
      <c r="AB395" s="4">
        <v>385000.8</v>
      </c>
    </row>
    <row r="396" spans="1:28" x14ac:dyDescent="0.25">
      <c r="A396">
        <v>3821</v>
      </c>
      <c r="B396" t="s">
        <v>1610</v>
      </c>
      <c r="C396" t="s">
        <v>1611</v>
      </c>
      <c r="D396" s="1">
        <v>44548</v>
      </c>
      <c r="F396">
        <f t="shared" ca="1" si="36"/>
        <v>45</v>
      </c>
      <c r="G396" t="str">
        <f t="shared" ca="1" si="37"/>
        <v>2-5 years</v>
      </c>
      <c r="H396" t="s">
        <v>1567</v>
      </c>
      <c r="I396" t="s">
        <v>1612</v>
      </c>
      <c r="J396" t="s">
        <v>1613</v>
      </c>
      <c r="K396" t="s">
        <v>27</v>
      </c>
      <c r="L396">
        <f t="shared" si="38"/>
        <v>1</v>
      </c>
      <c r="M396">
        <f t="shared" si="39"/>
        <v>0</v>
      </c>
      <c r="N396" t="s">
        <v>28</v>
      </c>
      <c r="O396" t="s">
        <v>29</v>
      </c>
      <c r="Q396" t="str">
        <f t="shared" si="40"/>
        <v>ACTIVE</v>
      </c>
      <c r="R396" t="s">
        <v>106</v>
      </c>
      <c r="S396" t="s">
        <v>74</v>
      </c>
      <c r="T396" s="2">
        <v>34971</v>
      </c>
      <c r="U396" s="3">
        <f t="shared" ca="1" si="41"/>
        <v>30</v>
      </c>
      <c r="V396" t="s">
        <v>1614</v>
      </c>
      <c r="W396" t="s">
        <v>1615</v>
      </c>
      <c r="X396" t="s">
        <v>6</v>
      </c>
      <c r="Y396" t="s">
        <v>47</v>
      </c>
      <c r="Z396" t="s">
        <v>36</v>
      </c>
      <c r="AA396">
        <v>3</v>
      </c>
      <c r="AB396" s="4">
        <v>264780</v>
      </c>
    </row>
    <row r="397" spans="1:28" x14ac:dyDescent="0.25">
      <c r="A397">
        <v>3822</v>
      </c>
      <c r="B397" t="s">
        <v>1616</v>
      </c>
      <c r="C397" t="s">
        <v>1617</v>
      </c>
      <c r="D397" s="1">
        <v>43732</v>
      </c>
      <c r="E397" s="1">
        <v>44655</v>
      </c>
      <c r="F397">
        <f t="shared" ca="1" si="36"/>
        <v>30</v>
      </c>
      <c r="G397" t="str">
        <f t="shared" ca="1" si="37"/>
        <v>2-5 years</v>
      </c>
      <c r="H397" t="s">
        <v>1563</v>
      </c>
      <c r="I397" t="s">
        <v>1618</v>
      </c>
      <c r="J397" t="s">
        <v>1619</v>
      </c>
      <c r="K397" t="s">
        <v>27</v>
      </c>
      <c r="L397">
        <f t="shared" si="38"/>
        <v>1</v>
      </c>
      <c r="M397">
        <f t="shared" si="39"/>
        <v>0</v>
      </c>
      <c r="N397" t="s">
        <v>53</v>
      </c>
      <c r="O397" t="s">
        <v>41</v>
      </c>
      <c r="Q397" t="str">
        <f t="shared" si="40"/>
        <v>ACTIVE</v>
      </c>
      <c r="R397" t="s">
        <v>1620</v>
      </c>
      <c r="S397" t="s">
        <v>68</v>
      </c>
      <c r="T397" s="2">
        <v>32905</v>
      </c>
      <c r="U397" s="3">
        <f t="shared" ca="1" si="41"/>
        <v>35</v>
      </c>
      <c r="V397" t="s">
        <v>32</v>
      </c>
      <c r="W397" t="s">
        <v>33</v>
      </c>
      <c r="X397" t="s">
        <v>81</v>
      </c>
      <c r="Y397" t="s">
        <v>47</v>
      </c>
      <c r="Z397" t="s">
        <v>36</v>
      </c>
      <c r="AA397">
        <v>3</v>
      </c>
      <c r="AB397" s="4">
        <v>538152</v>
      </c>
    </row>
    <row r="398" spans="1:28" x14ac:dyDescent="0.25">
      <c r="A398">
        <v>3823</v>
      </c>
      <c r="B398" t="s">
        <v>1621</v>
      </c>
      <c r="C398" t="s">
        <v>1622</v>
      </c>
      <c r="D398" s="1">
        <v>44851</v>
      </c>
      <c r="E398" s="1">
        <v>45103</v>
      </c>
      <c r="F398">
        <f t="shared" ca="1" si="36"/>
        <v>8</v>
      </c>
      <c r="G398" t="str">
        <f t="shared" ca="1" si="37"/>
        <v>6-12 months</v>
      </c>
      <c r="H398" t="s">
        <v>1563</v>
      </c>
      <c r="I398" t="s">
        <v>1623</v>
      </c>
      <c r="J398" t="s">
        <v>1624</v>
      </c>
      <c r="K398" t="s">
        <v>27</v>
      </c>
      <c r="L398">
        <f t="shared" si="38"/>
        <v>1</v>
      </c>
      <c r="M398">
        <f t="shared" si="39"/>
        <v>0</v>
      </c>
      <c r="N398" t="s">
        <v>53</v>
      </c>
      <c r="O398" t="s">
        <v>29</v>
      </c>
      <c r="Q398" t="str">
        <f t="shared" si="40"/>
        <v>ACTIVE</v>
      </c>
      <c r="R398" t="s">
        <v>1620</v>
      </c>
      <c r="S398" t="s">
        <v>239</v>
      </c>
      <c r="T398" s="2">
        <v>33128</v>
      </c>
      <c r="U398" s="3">
        <f t="shared" ca="1" si="41"/>
        <v>35</v>
      </c>
      <c r="V398" t="s">
        <v>32</v>
      </c>
      <c r="W398" t="s">
        <v>33</v>
      </c>
      <c r="X398" t="s">
        <v>148</v>
      </c>
      <c r="Y398" t="s">
        <v>47</v>
      </c>
      <c r="Z398" t="s">
        <v>194</v>
      </c>
      <c r="AA398">
        <v>3</v>
      </c>
      <c r="AB398" s="4">
        <v>700548</v>
      </c>
    </row>
    <row r="399" spans="1:28" x14ac:dyDescent="0.25">
      <c r="A399">
        <v>3824</v>
      </c>
      <c r="B399" t="s">
        <v>1625</v>
      </c>
      <c r="C399" t="s">
        <v>1626</v>
      </c>
      <c r="D399" s="1">
        <v>43837</v>
      </c>
      <c r="F399">
        <f t="shared" ca="1" si="36"/>
        <v>69</v>
      </c>
      <c r="G399" t="str">
        <f t="shared" ca="1" si="37"/>
        <v>&gt;5 years</v>
      </c>
      <c r="H399" t="s">
        <v>1558</v>
      </c>
      <c r="I399" t="s">
        <v>1627</v>
      </c>
      <c r="J399" t="s">
        <v>1628</v>
      </c>
      <c r="K399" t="s">
        <v>27</v>
      </c>
      <c r="L399">
        <f t="shared" si="38"/>
        <v>1</v>
      </c>
      <c r="M399">
        <f t="shared" si="39"/>
        <v>0</v>
      </c>
      <c r="N399" t="s">
        <v>28</v>
      </c>
      <c r="O399" t="s">
        <v>53</v>
      </c>
      <c r="Q399" t="str">
        <f t="shared" si="40"/>
        <v>ACTIVE</v>
      </c>
      <c r="R399" t="s">
        <v>106</v>
      </c>
      <c r="S399" t="s">
        <v>55</v>
      </c>
      <c r="T399" s="2">
        <v>30123</v>
      </c>
      <c r="U399" s="3">
        <f t="shared" ca="1" si="41"/>
        <v>43</v>
      </c>
      <c r="V399" t="s">
        <v>32</v>
      </c>
      <c r="W399" t="s">
        <v>33</v>
      </c>
      <c r="X399" t="s">
        <v>339</v>
      </c>
      <c r="Y399" t="s">
        <v>47</v>
      </c>
      <c r="Z399" t="s">
        <v>36</v>
      </c>
      <c r="AA399">
        <v>3</v>
      </c>
      <c r="AB399" s="4">
        <v>524298</v>
      </c>
    </row>
    <row r="400" spans="1:28" x14ac:dyDescent="0.25">
      <c r="A400">
        <v>3825</v>
      </c>
      <c r="B400" t="s">
        <v>879</v>
      </c>
      <c r="C400" t="s">
        <v>848</v>
      </c>
      <c r="D400" s="1">
        <v>44870</v>
      </c>
      <c r="F400">
        <f t="shared" ca="1" si="36"/>
        <v>35</v>
      </c>
      <c r="G400" t="str">
        <f t="shared" ca="1" si="37"/>
        <v>2-5 years</v>
      </c>
      <c r="H400" t="s">
        <v>1558</v>
      </c>
      <c r="I400" t="s">
        <v>1629</v>
      </c>
      <c r="J400" t="s">
        <v>1630</v>
      </c>
      <c r="K400" t="s">
        <v>27</v>
      </c>
      <c r="L400">
        <f t="shared" si="38"/>
        <v>1</v>
      </c>
      <c r="M400">
        <f t="shared" si="39"/>
        <v>0</v>
      </c>
      <c r="N400" t="s">
        <v>53</v>
      </c>
      <c r="O400" t="s">
        <v>41</v>
      </c>
      <c r="Q400" t="str">
        <f t="shared" si="40"/>
        <v>ACTIVE</v>
      </c>
      <c r="R400" t="s">
        <v>106</v>
      </c>
      <c r="S400" t="s">
        <v>74</v>
      </c>
      <c r="T400" s="2">
        <v>33556</v>
      </c>
      <c r="U400" s="3">
        <f t="shared" ca="1" si="41"/>
        <v>33</v>
      </c>
      <c r="V400" t="s">
        <v>32</v>
      </c>
      <c r="W400" t="s">
        <v>33</v>
      </c>
      <c r="X400" t="s">
        <v>235</v>
      </c>
      <c r="Y400" t="s">
        <v>47</v>
      </c>
      <c r="Z400" t="s">
        <v>36</v>
      </c>
      <c r="AA400">
        <v>3</v>
      </c>
      <c r="AB400" s="4">
        <v>214269.6</v>
      </c>
    </row>
    <row r="401" spans="1:28" x14ac:dyDescent="0.25">
      <c r="A401">
        <v>3826</v>
      </c>
      <c r="B401" t="s">
        <v>1631</v>
      </c>
      <c r="C401" t="s">
        <v>1632</v>
      </c>
      <c r="D401" s="1">
        <v>45042</v>
      </c>
      <c r="E401" s="1">
        <v>45080</v>
      </c>
      <c r="F401">
        <f t="shared" ca="1" si="36"/>
        <v>1</v>
      </c>
      <c r="G401" t="str">
        <f t="shared" ca="1" si="37"/>
        <v>&lt;6 months</v>
      </c>
      <c r="H401" t="s">
        <v>1558</v>
      </c>
      <c r="I401" t="s">
        <v>1633</v>
      </c>
      <c r="J401" t="s">
        <v>1634</v>
      </c>
      <c r="K401" t="s">
        <v>27</v>
      </c>
      <c r="L401">
        <f t="shared" si="38"/>
        <v>1</v>
      </c>
      <c r="M401">
        <f t="shared" si="39"/>
        <v>0</v>
      </c>
      <c r="N401" t="s">
        <v>41</v>
      </c>
      <c r="O401" t="s">
        <v>53</v>
      </c>
      <c r="Q401" t="str">
        <f t="shared" si="40"/>
        <v>ACTIVE</v>
      </c>
      <c r="R401" t="s">
        <v>106</v>
      </c>
      <c r="S401" t="s">
        <v>74</v>
      </c>
      <c r="T401" s="2">
        <v>34900</v>
      </c>
      <c r="U401" s="3">
        <f t="shared" ca="1" si="41"/>
        <v>30</v>
      </c>
      <c r="V401" t="s">
        <v>32</v>
      </c>
      <c r="W401" t="s">
        <v>33</v>
      </c>
      <c r="X401" t="s">
        <v>69</v>
      </c>
      <c r="Y401" t="s">
        <v>47</v>
      </c>
      <c r="Z401" t="s">
        <v>36</v>
      </c>
      <c r="AA401">
        <v>3</v>
      </c>
      <c r="AB401" s="4">
        <v>576408</v>
      </c>
    </row>
    <row r="402" spans="1:28" x14ac:dyDescent="0.25">
      <c r="A402">
        <v>3827</v>
      </c>
      <c r="B402" t="s">
        <v>820</v>
      </c>
      <c r="C402" t="s">
        <v>955</v>
      </c>
      <c r="D402" s="1">
        <v>43614</v>
      </c>
      <c r="F402">
        <f t="shared" ca="1" si="36"/>
        <v>76</v>
      </c>
      <c r="G402" t="str">
        <f t="shared" ca="1" si="37"/>
        <v>&gt;5 years</v>
      </c>
      <c r="H402" t="s">
        <v>1558</v>
      </c>
      <c r="I402" t="s">
        <v>1635</v>
      </c>
      <c r="J402" t="s">
        <v>1636</v>
      </c>
      <c r="K402" t="s">
        <v>27</v>
      </c>
      <c r="L402">
        <f t="shared" si="38"/>
        <v>1</v>
      </c>
      <c r="M402">
        <f t="shared" si="39"/>
        <v>0</v>
      </c>
      <c r="N402" t="s">
        <v>41</v>
      </c>
      <c r="O402" t="s">
        <v>41</v>
      </c>
      <c r="Q402" t="str">
        <f t="shared" si="40"/>
        <v>ACTIVE</v>
      </c>
      <c r="R402" t="s">
        <v>106</v>
      </c>
      <c r="S402" t="s">
        <v>80</v>
      </c>
      <c r="T402" s="2">
        <v>28797</v>
      </c>
      <c r="U402" s="3">
        <f t="shared" ca="1" si="41"/>
        <v>46</v>
      </c>
      <c r="V402" t="s">
        <v>32</v>
      </c>
      <c r="W402" t="s">
        <v>33</v>
      </c>
      <c r="X402" t="s">
        <v>89</v>
      </c>
      <c r="Y402" t="s">
        <v>47</v>
      </c>
      <c r="Z402" t="s">
        <v>36</v>
      </c>
      <c r="AA402">
        <v>3</v>
      </c>
      <c r="AB402" s="4">
        <v>250801.2</v>
      </c>
    </row>
    <row r="403" spans="1:28" x14ac:dyDescent="0.25">
      <c r="A403">
        <v>3828</v>
      </c>
      <c r="B403" t="s">
        <v>1637</v>
      </c>
      <c r="C403" t="s">
        <v>1638</v>
      </c>
      <c r="D403" s="1">
        <v>43720</v>
      </c>
      <c r="F403">
        <f t="shared" ca="1" si="36"/>
        <v>72</v>
      </c>
      <c r="G403" t="str">
        <f t="shared" ca="1" si="37"/>
        <v>&gt;5 years</v>
      </c>
      <c r="H403" t="s">
        <v>1567</v>
      </c>
      <c r="I403" t="s">
        <v>1639</v>
      </c>
      <c r="J403" t="s">
        <v>1640</v>
      </c>
      <c r="K403" t="s">
        <v>27</v>
      </c>
      <c r="L403">
        <f t="shared" si="38"/>
        <v>1</v>
      </c>
      <c r="M403">
        <f t="shared" si="39"/>
        <v>0</v>
      </c>
      <c r="N403" t="s">
        <v>41</v>
      </c>
      <c r="O403" t="s">
        <v>53</v>
      </c>
      <c r="Q403" t="str">
        <f t="shared" si="40"/>
        <v>ACTIVE</v>
      </c>
      <c r="R403" t="s">
        <v>106</v>
      </c>
      <c r="S403" t="s">
        <v>221</v>
      </c>
      <c r="T403" s="2">
        <v>31952</v>
      </c>
      <c r="U403" s="3">
        <f t="shared" ca="1" si="41"/>
        <v>38</v>
      </c>
      <c r="V403" t="s">
        <v>32</v>
      </c>
      <c r="W403" t="s">
        <v>33</v>
      </c>
      <c r="X403" t="s">
        <v>128</v>
      </c>
      <c r="Y403" t="s">
        <v>47</v>
      </c>
      <c r="Z403" t="s">
        <v>36</v>
      </c>
      <c r="AA403">
        <v>3</v>
      </c>
      <c r="AB403" s="4">
        <v>230595.6</v>
      </c>
    </row>
    <row r="404" spans="1:28" x14ac:dyDescent="0.25">
      <c r="A404">
        <v>3829</v>
      </c>
      <c r="B404" t="s">
        <v>738</v>
      </c>
      <c r="C404" t="s">
        <v>1641</v>
      </c>
      <c r="D404" s="1">
        <v>43492</v>
      </c>
      <c r="E404" s="1">
        <v>44253</v>
      </c>
      <c r="F404">
        <f t="shared" ca="1" si="36"/>
        <v>24</v>
      </c>
      <c r="G404" t="str">
        <f t="shared" ca="1" si="37"/>
        <v>2-5 years</v>
      </c>
      <c r="H404" t="s">
        <v>1567</v>
      </c>
      <c r="I404" t="s">
        <v>1642</v>
      </c>
      <c r="J404" t="s">
        <v>1643</v>
      </c>
      <c r="K404" t="s">
        <v>27</v>
      </c>
      <c r="L404">
        <f t="shared" si="38"/>
        <v>1</v>
      </c>
      <c r="M404">
        <f t="shared" si="39"/>
        <v>0</v>
      </c>
      <c r="N404" t="s">
        <v>41</v>
      </c>
      <c r="O404" t="s">
        <v>53</v>
      </c>
      <c r="Q404" t="str">
        <f t="shared" si="40"/>
        <v>ACTIVE</v>
      </c>
      <c r="R404" t="s">
        <v>106</v>
      </c>
      <c r="S404" t="s">
        <v>137</v>
      </c>
      <c r="T404" s="2">
        <v>33969</v>
      </c>
      <c r="U404" s="3">
        <f t="shared" ca="1" si="41"/>
        <v>32</v>
      </c>
      <c r="V404" t="s">
        <v>32</v>
      </c>
      <c r="W404" t="s">
        <v>33</v>
      </c>
      <c r="X404" t="s">
        <v>6</v>
      </c>
      <c r="Y404" t="s">
        <v>47</v>
      </c>
      <c r="Z404" t="s">
        <v>82</v>
      </c>
      <c r="AA404">
        <v>3</v>
      </c>
      <c r="AB404" s="4">
        <v>419196</v>
      </c>
    </row>
    <row r="405" spans="1:28" x14ac:dyDescent="0.25">
      <c r="A405">
        <v>3830</v>
      </c>
      <c r="B405" t="s">
        <v>1644</v>
      </c>
      <c r="C405" t="s">
        <v>583</v>
      </c>
      <c r="D405" s="1">
        <v>43697</v>
      </c>
      <c r="F405">
        <f t="shared" ca="1" si="36"/>
        <v>73</v>
      </c>
      <c r="G405" t="str">
        <f t="shared" ca="1" si="37"/>
        <v>&gt;5 years</v>
      </c>
      <c r="H405" t="s">
        <v>1645</v>
      </c>
      <c r="I405" t="s">
        <v>1646</v>
      </c>
      <c r="J405" t="s">
        <v>1647</v>
      </c>
      <c r="K405" t="s">
        <v>27</v>
      </c>
      <c r="L405">
        <f t="shared" si="38"/>
        <v>1</v>
      </c>
      <c r="M405">
        <f t="shared" si="39"/>
        <v>0</v>
      </c>
      <c r="N405" t="s">
        <v>41</v>
      </c>
      <c r="O405" t="s">
        <v>29</v>
      </c>
      <c r="Q405" t="str">
        <f t="shared" si="40"/>
        <v>ACTIVE</v>
      </c>
      <c r="R405" t="s">
        <v>106</v>
      </c>
      <c r="S405" t="s">
        <v>74</v>
      </c>
      <c r="T405" s="2">
        <v>33495</v>
      </c>
      <c r="U405" s="3">
        <f t="shared" ca="1" si="41"/>
        <v>34</v>
      </c>
      <c r="V405" t="s">
        <v>32</v>
      </c>
      <c r="W405" t="s">
        <v>33</v>
      </c>
      <c r="X405" t="s">
        <v>235</v>
      </c>
      <c r="Y405" t="s">
        <v>47</v>
      </c>
      <c r="Z405" t="s">
        <v>652</v>
      </c>
      <c r="AA405">
        <v>3</v>
      </c>
      <c r="AB405" s="4">
        <v>176131.20000000001</v>
      </c>
    </row>
    <row r="406" spans="1:28" x14ac:dyDescent="0.25">
      <c r="A406">
        <v>3831</v>
      </c>
      <c r="B406" t="s">
        <v>1648</v>
      </c>
      <c r="C406" t="s">
        <v>1403</v>
      </c>
      <c r="D406" s="1">
        <v>43357</v>
      </c>
      <c r="F406">
        <f t="shared" ca="1" si="36"/>
        <v>84</v>
      </c>
      <c r="G406" t="str">
        <f t="shared" ca="1" si="37"/>
        <v>&gt;5 years</v>
      </c>
      <c r="H406" t="s">
        <v>1649</v>
      </c>
      <c r="I406" t="s">
        <v>1650</v>
      </c>
      <c r="J406" t="s">
        <v>1651</v>
      </c>
      <c r="K406" t="s">
        <v>27</v>
      </c>
      <c r="L406">
        <f t="shared" si="38"/>
        <v>1</v>
      </c>
      <c r="M406">
        <f t="shared" si="39"/>
        <v>0</v>
      </c>
      <c r="N406" t="s">
        <v>41</v>
      </c>
      <c r="O406" t="s">
        <v>41</v>
      </c>
      <c r="Q406" t="str">
        <f t="shared" si="40"/>
        <v>ACTIVE</v>
      </c>
      <c r="R406" t="s">
        <v>106</v>
      </c>
      <c r="S406" t="s">
        <v>74</v>
      </c>
      <c r="T406" s="2">
        <v>30245</v>
      </c>
      <c r="U406" s="3">
        <f t="shared" ca="1" si="41"/>
        <v>42</v>
      </c>
      <c r="V406" t="s">
        <v>32</v>
      </c>
      <c r="W406" t="s">
        <v>843</v>
      </c>
      <c r="X406" t="s">
        <v>69</v>
      </c>
      <c r="Y406" t="s">
        <v>35</v>
      </c>
      <c r="Z406" t="s">
        <v>194</v>
      </c>
      <c r="AA406">
        <v>3</v>
      </c>
      <c r="AB406" s="4">
        <v>275642.40000000002</v>
      </c>
    </row>
    <row r="407" spans="1:28" x14ac:dyDescent="0.25">
      <c r="A407">
        <v>3832</v>
      </c>
      <c r="B407" t="s">
        <v>1652</v>
      </c>
      <c r="C407" t="s">
        <v>1653</v>
      </c>
      <c r="D407" s="1">
        <v>44410</v>
      </c>
      <c r="E407" s="1">
        <v>44833</v>
      </c>
      <c r="F407">
        <f t="shared" ca="1" si="36"/>
        <v>13</v>
      </c>
      <c r="G407" t="str">
        <f t="shared" ca="1" si="37"/>
        <v>1-2 years</v>
      </c>
      <c r="H407" t="s">
        <v>1654</v>
      </c>
      <c r="I407" t="s">
        <v>1655</v>
      </c>
      <c r="J407" t="s">
        <v>1656</v>
      </c>
      <c r="K407" t="s">
        <v>27</v>
      </c>
      <c r="L407">
        <f t="shared" si="38"/>
        <v>1</v>
      </c>
      <c r="M407">
        <f t="shared" si="39"/>
        <v>0</v>
      </c>
      <c r="N407" t="s">
        <v>53</v>
      </c>
      <c r="O407" t="s">
        <v>41</v>
      </c>
      <c r="Q407" t="str">
        <f t="shared" si="40"/>
        <v>ACTIVE</v>
      </c>
      <c r="R407" t="s">
        <v>106</v>
      </c>
      <c r="S407" t="s">
        <v>199</v>
      </c>
      <c r="T407" s="2">
        <v>29735</v>
      </c>
      <c r="U407" s="3">
        <f t="shared" ca="1" si="41"/>
        <v>44</v>
      </c>
      <c r="V407" t="s">
        <v>32</v>
      </c>
      <c r="W407" t="s">
        <v>843</v>
      </c>
      <c r="X407" t="s">
        <v>1356</v>
      </c>
      <c r="Y407" t="s">
        <v>35</v>
      </c>
      <c r="Z407" t="s">
        <v>652</v>
      </c>
      <c r="AA407">
        <v>3</v>
      </c>
      <c r="AB407" s="4">
        <v>813756</v>
      </c>
    </row>
    <row r="408" spans="1:28" x14ac:dyDescent="0.25">
      <c r="A408">
        <v>3833</v>
      </c>
      <c r="B408" t="s">
        <v>1657</v>
      </c>
      <c r="C408" t="s">
        <v>1658</v>
      </c>
      <c r="D408" s="1">
        <v>44587</v>
      </c>
      <c r="E408" s="1">
        <v>44867</v>
      </c>
      <c r="F408">
        <f t="shared" ca="1" si="36"/>
        <v>9</v>
      </c>
      <c r="G408" t="str">
        <f t="shared" ca="1" si="37"/>
        <v>6-12 months</v>
      </c>
      <c r="H408" t="s">
        <v>1563</v>
      </c>
      <c r="I408" t="s">
        <v>1659</v>
      </c>
      <c r="J408" t="s">
        <v>1660</v>
      </c>
      <c r="K408" t="s">
        <v>27</v>
      </c>
      <c r="L408">
        <f t="shared" si="38"/>
        <v>1</v>
      </c>
      <c r="M408">
        <f t="shared" si="39"/>
        <v>0</v>
      </c>
      <c r="N408" t="s">
        <v>53</v>
      </c>
      <c r="O408" t="s">
        <v>41</v>
      </c>
      <c r="Q408" t="str">
        <f t="shared" si="40"/>
        <v>ACTIVE</v>
      </c>
      <c r="R408" t="s">
        <v>1620</v>
      </c>
      <c r="S408" t="s">
        <v>74</v>
      </c>
      <c r="T408" s="2">
        <v>29327</v>
      </c>
      <c r="U408" s="3">
        <f t="shared" ca="1" si="41"/>
        <v>45</v>
      </c>
      <c r="V408" t="s">
        <v>32</v>
      </c>
      <c r="W408" t="s">
        <v>33</v>
      </c>
      <c r="X408" t="s">
        <v>507</v>
      </c>
      <c r="Y408" t="s">
        <v>47</v>
      </c>
      <c r="Z408" t="s">
        <v>652</v>
      </c>
      <c r="AA408">
        <v>3</v>
      </c>
      <c r="AB408" s="4">
        <v>753816</v>
      </c>
    </row>
    <row r="409" spans="1:28" x14ac:dyDescent="0.25">
      <c r="A409">
        <v>3834</v>
      </c>
      <c r="B409" t="s">
        <v>1321</v>
      </c>
      <c r="C409" t="s">
        <v>1661</v>
      </c>
      <c r="D409" s="1">
        <v>43595</v>
      </c>
      <c r="E409" s="1">
        <v>44413</v>
      </c>
      <c r="F409">
        <f t="shared" ca="1" si="36"/>
        <v>26</v>
      </c>
      <c r="G409" t="str">
        <f t="shared" ca="1" si="37"/>
        <v>2-5 years</v>
      </c>
      <c r="H409" t="s">
        <v>1563</v>
      </c>
      <c r="I409" t="s">
        <v>1662</v>
      </c>
      <c r="J409" t="s">
        <v>1663</v>
      </c>
      <c r="K409" t="s">
        <v>27</v>
      </c>
      <c r="L409">
        <f t="shared" si="38"/>
        <v>1</v>
      </c>
      <c r="M409">
        <f t="shared" si="39"/>
        <v>0</v>
      </c>
      <c r="N409" t="s">
        <v>28</v>
      </c>
      <c r="O409" t="s">
        <v>41</v>
      </c>
      <c r="Q409" t="str">
        <f t="shared" si="40"/>
        <v>ACTIVE</v>
      </c>
      <c r="R409" t="s">
        <v>1620</v>
      </c>
      <c r="S409" t="s">
        <v>74</v>
      </c>
      <c r="T409" s="2">
        <v>27752</v>
      </c>
      <c r="U409" s="3">
        <f t="shared" ca="1" si="41"/>
        <v>49</v>
      </c>
      <c r="V409" t="s">
        <v>32</v>
      </c>
      <c r="W409" t="s">
        <v>33</v>
      </c>
      <c r="X409" t="s">
        <v>81</v>
      </c>
      <c r="Y409" t="s">
        <v>47</v>
      </c>
      <c r="Z409" t="s">
        <v>36</v>
      </c>
      <c r="AA409">
        <v>3</v>
      </c>
      <c r="AB409" s="4">
        <v>218400</v>
      </c>
    </row>
    <row r="410" spans="1:28" x14ac:dyDescent="0.25">
      <c r="A410">
        <v>3835</v>
      </c>
      <c r="B410" t="s">
        <v>200</v>
      </c>
      <c r="C410" t="s">
        <v>887</v>
      </c>
      <c r="D410" s="1">
        <v>43467</v>
      </c>
      <c r="E410" s="1">
        <v>44901</v>
      </c>
      <c r="F410">
        <f t="shared" ca="1" si="36"/>
        <v>47</v>
      </c>
      <c r="G410" t="str">
        <f t="shared" ca="1" si="37"/>
        <v>2-5 years</v>
      </c>
      <c r="H410" t="s">
        <v>1558</v>
      </c>
      <c r="I410" t="s">
        <v>1664</v>
      </c>
      <c r="J410" t="s">
        <v>1665</v>
      </c>
      <c r="K410" t="s">
        <v>27</v>
      </c>
      <c r="L410">
        <f t="shared" si="38"/>
        <v>1</v>
      </c>
      <c r="M410">
        <f t="shared" si="39"/>
        <v>0</v>
      </c>
      <c r="N410" t="s">
        <v>41</v>
      </c>
      <c r="O410" t="s">
        <v>41</v>
      </c>
      <c r="Q410" t="str">
        <f t="shared" si="40"/>
        <v>ACTIVE</v>
      </c>
      <c r="R410" t="s">
        <v>106</v>
      </c>
      <c r="S410" t="s">
        <v>440</v>
      </c>
      <c r="T410" s="2">
        <v>32511</v>
      </c>
      <c r="U410" s="3">
        <f t="shared" ca="1" si="41"/>
        <v>36</v>
      </c>
      <c r="V410" t="s">
        <v>1666</v>
      </c>
      <c r="W410" t="s">
        <v>1667</v>
      </c>
      <c r="X410" t="s">
        <v>1082</v>
      </c>
      <c r="Y410" t="s">
        <v>47</v>
      </c>
      <c r="Z410" t="s">
        <v>36</v>
      </c>
      <c r="AA410">
        <v>3</v>
      </c>
      <c r="AB410" s="4">
        <v>678936</v>
      </c>
    </row>
    <row r="411" spans="1:28" x14ac:dyDescent="0.25">
      <c r="A411">
        <v>3836</v>
      </c>
      <c r="B411" t="s">
        <v>1188</v>
      </c>
      <c r="C411" t="s">
        <v>1668</v>
      </c>
      <c r="D411" s="1">
        <v>44421</v>
      </c>
      <c r="F411">
        <f t="shared" ca="1" si="36"/>
        <v>49</v>
      </c>
      <c r="G411" t="str">
        <f t="shared" ca="1" si="37"/>
        <v>2-5 years</v>
      </c>
      <c r="H411" t="s">
        <v>1558</v>
      </c>
      <c r="I411" t="s">
        <v>1669</v>
      </c>
      <c r="J411" t="s">
        <v>1670</v>
      </c>
      <c r="K411" t="s">
        <v>27</v>
      </c>
      <c r="L411">
        <f t="shared" si="38"/>
        <v>1</v>
      </c>
      <c r="M411">
        <f t="shared" si="39"/>
        <v>0</v>
      </c>
      <c r="N411" t="s">
        <v>28</v>
      </c>
      <c r="O411" t="s">
        <v>29</v>
      </c>
      <c r="Q411" t="str">
        <f t="shared" si="40"/>
        <v>ACTIVE</v>
      </c>
      <c r="R411" t="s">
        <v>106</v>
      </c>
      <c r="S411" t="s">
        <v>68</v>
      </c>
      <c r="T411" s="2">
        <v>31540</v>
      </c>
      <c r="U411" s="3">
        <f t="shared" ca="1" si="41"/>
        <v>39</v>
      </c>
      <c r="V411" t="s">
        <v>32</v>
      </c>
      <c r="W411" t="s">
        <v>33</v>
      </c>
      <c r="X411" t="s">
        <v>81</v>
      </c>
      <c r="Y411" t="s">
        <v>47</v>
      </c>
      <c r="Z411" t="s">
        <v>36</v>
      </c>
      <c r="AA411">
        <v>3</v>
      </c>
      <c r="AB411" s="4">
        <v>102487.2</v>
      </c>
    </row>
    <row r="412" spans="1:28" x14ac:dyDescent="0.25">
      <c r="A412">
        <v>3837</v>
      </c>
      <c r="B412" t="s">
        <v>1671</v>
      </c>
      <c r="C412" t="s">
        <v>1672</v>
      </c>
      <c r="D412" s="1">
        <v>44836</v>
      </c>
      <c r="E412" s="1">
        <v>44878</v>
      </c>
      <c r="F412">
        <f t="shared" ca="1" si="36"/>
        <v>1</v>
      </c>
      <c r="G412" t="str">
        <f t="shared" ca="1" si="37"/>
        <v>&lt;6 months</v>
      </c>
      <c r="H412" t="s">
        <v>1558</v>
      </c>
      <c r="I412" t="s">
        <v>1673</v>
      </c>
      <c r="J412" t="s">
        <v>1674</v>
      </c>
      <c r="K412" t="s">
        <v>27</v>
      </c>
      <c r="L412">
        <f t="shared" si="38"/>
        <v>1</v>
      </c>
      <c r="M412">
        <f t="shared" si="39"/>
        <v>0</v>
      </c>
      <c r="N412" t="s">
        <v>41</v>
      </c>
      <c r="O412" t="s">
        <v>41</v>
      </c>
      <c r="Q412" t="str">
        <f t="shared" si="40"/>
        <v>ACTIVE</v>
      </c>
      <c r="R412" t="s">
        <v>30</v>
      </c>
      <c r="S412" t="s">
        <v>31</v>
      </c>
      <c r="T412" s="2">
        <v>31579</v>
      </c>
      <c r="U412" s="3">
        <f t="shared" ca="1" si="41"/>
        <v>39</v>
      </c>
      <c r="V412" t="s">
        <v>32</v>
      </c>
      <c r="W412" t="s">
        <v>33</v>
      </c>
      <c r="X412" t="s">
        <v>537</v>
      </c>
      <c r="Y412" t="s">
        <v>47</v>
      </c>
      <c r="Z412" t="s">
        <v>652</v>
      </c>
      <c r="AA412">
        <v>3</v>
      </c>
      <c r="AB412" s="4">
        <v>115370.4</v>
      </c>
    </row>
    <row r="413" spans="1:28" x14ac:dyDescent="0.25">
      <c r="A413">
        <v>3838</v>
      </c>
      <c r="B413" t="s">
        <v>1602</v>
      </c>
      <c r="C413" t="s">
        <v>1675</v>
      </c>
      <c r="D413" s="1">
        <v>43451</v>
      </c>
      <c r="E413" s="1">
        <v>44307</v>
      </c>
      <c r="F413">
        <f t="shared" ca="1" si="36"/>
        <v>28</v>
      </c>
      <c r="G413" t="str">
        <f t="shared" ca="1" si="37"/>
        <v>2-5 years</v>
      </c>
      <c r="H413" t="s">
        <v>1558</v>
      </c>
      <c r="I413" t="s">
        <v>1676</v>
      </c>
      <c r="J413" t="s">
        <v>1677</v>
      </c>
      <c r="K413" t="s">
        <v>27</v>
      </c>
      <c r="L413">
        <f t="shared" si="38"/>
        <v>1</v>
      </c>
      <c r="M413">
        <f t="shared" si="39"/>
        <v>0</v>
      </c>
      <c r="N413" t="s">
        <v>41</v>
      </c>
      <c r="O413" t="s">
        <v>53</v>
      </c>
      <c r="Q413" t="str">
        <f t="shared" si="40"/>
        <v>ACTIVE</v>
      </c>
      <c r="R413" t="s">
        <v>106</v>
      </c>
      <c r="S413" t="s">
        <v>74</v>
      </c>
      <c r="T413" s="2">
        <v>29264</v>
      </c>
      <c r="U413" s="3">
        <f t="shared" ca="1" si="41"/>
        <v>45</v>
      </c>
      <c r="V413" t="s">
        <v>32</v>
      </c>
      <c r="W413" t="s">
        <v>33</v>
      </c>
      <c r="X413" t="s">
        <v>56</v>
      </c>
      <c r="Y413" t="s">
        <v>35</v>
      </c>
      <c r="Z413" t="s">
        <v>652</v>
      </c>
      <c r="AA413">
        <v>3</v>
      </c>
      <c r="AB413" s="4">
        <v>231688.8</v>
      </c>
    </row>
    <row r="414" spans="1:28" x14ac:dyDescent="0.25">
      <c r="A414">
        <v>3839</v>
      </c>
      <c r="B414" t="s">
        <v>1678</v>
      </c>
      <c r="C414" t="s">
        <v>1679</v>
      </c>
      <c r="D414" s="1">
        <v>44480</v>
      </c>
      <c r="F414">
        <f t="shared" ca="1" si="36"/>
        <v>47</v>
      </c>
      <c r="G414" t="str">
        <f t="shared" ca="1" si="37"/>
        <v>2-5 years</v>
      </c>
      <c r="H414" t="s">
        <v>1567</v>
      </c>
      <c r="I414" t="s">
        <v>1680</v>
      </c>
      <c r="J414" t="s">
        <v>1681</v>
      </c>
      <c r="K414" t="s">
        <v>27</v>
      </c>
      <c r="L414">
        <f t="shared" si="38"/>
        <v>1</v>
      </c>
      <c r="M414">
        <f t="shared" si="39"/>
        <v>0</v>
      </c>
      <c r="N414" t="s">
        <v>28</v>
      </c>
      <c r="O414" t="s">
        <v>41</v>
      </c>
      <c r="Q414" t="str">
        <f t="shared" si="40"/>
        <v>ACTIVE</v>
      </c>
      <c r="R414" t="s">
        <v>106</v>
      </c>
      <c r="S414" t="s">
        <v>68</v>
      </c>
      <c r="T414" s="2">
        <v>32661</v>
      </c>
      <c r="U414" s="3">
        <f t="shared" ca="1" si="41"/>
        <v>36</v>
      </c>
      <c r="V414" t="s">
        <v>32</v>
      </c>
      <c r="W414" t="s">
        <v>33</v>
      </c>
      <c r="X414" t="s">
        <v>128</v>
      </c>
      <c r="Y414" t="s">
        <v>47</v>
      </c>
      <c r="Z414" t="s">
        <v>652</v>
      </c>
      <c r="AA414">
        <v>3</v>
      </c>
      <c r="AB414" s="4">
        <v>197655.6</v>
      </c>
    </row>
    <row r="415" spans="1:28" x14ac:dyDescent="0.25">
      <c r="A415">
        <v>3840</v>
      </c>
      <c r="B415" t="s">
        <v>1682</v>
      </c>
      <c r="C415" t="s">
        <v>425</v>
      </c>
      <c r="D415" s="1">
        <v>45017</v>
      </c>
      <c r="E415" s="1">
        <v>45064</v>
      </c>
      <c r="F415">
        <f t="shared" ca="1" si="36"/>
        <v>1</v>
      </c>
      <c r="G415" t="str">
        <f t="shared" ca="1" si="37"/>
        <v>&lt;6 months</v>
      </c>
      <c r="H415" t="s">
        <v>1567</v>
      </c>
      <c r="I415" t="s">
        <v>1683</v>
      </c>
      <c r="J415" t="s">
        <v>1684</v>
      </c>
      <c r="K415" t="s">
        <v>27</v>
      </c>
      <c r="L415">
        <f t="shared" si="38"/>
        <v>1</v>
      </c>
      <c r="M415">
        <f t="shared" si="39"/>
        <v>0</v>
      </c>
      <c r="N415" t="s">
        <v>41</v>
      </c>
      <c r="O415" t="s">
        <v>53</v>
      </c>
      <c r="Q415" t="str">
        <f t="shared" si="40"/>
        <v>ACTIVE</v>
      </c>
      <c r="R415" t="s">
        <v>106</v>
      </c>
      <c r="S415" t="s">
        <v>74</v>
      </c>
      <c r="T415" s="2">
        <v>34565</v>
      </c>
      <c r="U415" s="3">
        <f t="shared" ca="1" si="41"/>
        <v>31</v>
      </c>
      <c r="V415" t="s">
        <v>32</v>
      </c>
      <c r="W415" t="s">
        <v>33</v>
      </c>
      <c r="X415" t="s">
        <v>184</v>
      </c>
      <c r="Y415" t="s">
        <v>47</v>
      </c>
      <c r="Z415" t="s">
        <v>36</v>
      </c>
      <c r="AA415">
        <v>3</v>
      </c>
      <c r="AB415" s="4">
        <v>123600</v>
      </c>
    </row>
    <row r="416" spans="1:28" x14ac:dyDescent="0.25">
      <c r="A416">
        <v>3841</v>
      </c>
      <c r="B416" t="s">
        <v>574</v>
      </c>
      <c r="C416" t="s">
        <v>1685</v>
      </c>
      <c r="D416" s="1">
        <v>44275</v>
      </c>
      <c r="F416">
        <f t="shared" ca="1" si="36"/>
        <v>54</v>
      </c>
      <c r="G416" t="str">
        <f t="shared" ca="1" si="37"/>
        <v>2-5 years</v>
      </c>
      <c r="H416" t="s">
        <v>1645</v>
      </c>
      <c r="I416" t="s">
        <v>1686</v>
      </c>
      <c r="J416" t="s">
        <v>1687</v>
      </c>
      <c r="K416" t="s">
        <v>27</v>
      </c>
      <c r="L416">
        <f t="shared" si="38"/>
        <v>1</v>
      </c>
      <c r="M416">
        <f t="shared" si="39"/>
        <v>0</v>
      </c>
      <c r="N416" t="s">
        <v>53</v>
      </c>
      <c r="O416" t="s">
        <v>53</v>
      </c>
      <c r="Q416" t="str">
        <f t="shared" si="40"/>
        <v>ACTIVE</v>
      </c>
      <c r="R416" t="s">
        <v>106</v>
      </c>
      <c r="S416" t="s">
        <v>257</v>
      </c>
      <c r="T416" s="2">
        <v>35702</v>
      </c>
      <c r="U416" s="3">
        <f t="shared" ca="1" si="41"/>
        <v>28</v>
      </c>
      <c r="V416" t="s">
        <v>32</v>
      </c>
      <c r="W416" t="s">
        <v>33</v>
      </c>
      <c r="X416" t="s">
        <v>69</v>
      </c>
      <c r="Y416" t="s">
        <v>47</v>
      </c>
      <c r="Z416" t="s">
        <v>36</v>
      </c>
      <c r="AA416">
        <v>3</v>
      </c>
      <c r="AB416" s="4">
        <v>543756</v>
      </c>
    </row>
    <row r="417" spans="1:28" x14ac:dyDescent="0.25">
      <c r="A417">
        <v>3842</v>
      </c>
      <c r="B417" t="s">
        <v>1688</v>
      </c>
      <c r="C417" t="s">
        <v>1632</v>
      </c>
      <c r="D417" s="1">
        <v>44063</v>
      </c>
      <c r="E417" s="1">
        <v>44419</v>
      </c>
      <c r="F417">
        <f t="shared" ca="1" si="36"/>
        <v>11</v>
      </c>
      <c r="G417" t="str">
        <f t="shared" ca="1" si="37"/>
        <v>6-12 months</v>
      </c>
      <c r="H417" t="s">
        <v>1649</v>
      </c>
      <c r="I417" t="s">
        <v>1689</v>
      </c>
      <c r="J417" t="s">
        <v>1690</v>
      </c>
      <c r="K417" t="s">
        <v>27</v>
      </c>
      <c r="L417">
        <f t="shared" si="38"/>
        <v>1</v>
      </c>
      <c r="M417">
        <f t="shared" si="39"/>
        <v>0</v>
      </c>
      <c r="N417" t="s">
        <v>41</v>
      </c>
      <c r="O417" t="s">
        <v>41</v>
      </c>
      <c r="Q417" t="str">
        <f t="shared" si="40"/>
        <v>ACTIVE</v>
      </c>
      <c r="R417" t="s">
        <v>106</v>
      </c>
      <c r="S417" t="s">
        <v>221</v>
      </c>
      <c r="T417" s="2">
        <v>29395</v>
      </c>
      <c r="U417" s="3">
        <f t="shared" ca="1" si="41"/>
        <v>45</v>
      </c>
      <c r="V417" t="s">
        <v>32</v>
      </c>
      <c r="W417" t="s">
        <v>33</v>
      </c>
      <c r="X417" t="s">
        <v>128</v>
      </c>
      <c r="Y417" t="s">
        <v>35</v>
      </c>
      <c r="Z417" t="s">
        <v>36</v>
      </c>
      <c r="AA417">
        <v>3</v>
      </c>
      <c r="AB417" s="4">
        <v>523668</v>
      </c>
    </row>
    <row r="418" spans="1:28" x14ac:dyDescent="0.25">
      <c r="A418">
        <v>3843</v>
      </c>
      <c r="B418" t="s">
        <v>1691</v>
      </c>
      <c r="C418" t="s">
        <v>1692</v>
      </c>
      <c r="D418" s="1">
        <v>45123</v>
      </c>
      <c r="E418" s="1">
        <v>45137</v>
      </c>
      <c r="F418">
        <f t="shared" ca="1" si="36"/>
        <v>0</v>
      </c>
      <c r="G418" t="str">
        <f t="shared" ca="1" si="37"/>
        <v>&lt;6 months</v>
      </c>
      <c r="H418" t="s">
        <v>1654</v>
      </c>
      <c r="I418" t="s">
        <v>1693</v>
      </c>
      <c r="J418" t="s">
        <v>1694</v>
      </c>
      <c r="K418" t="s">
        <v>27</v>
      </c>
      <c r="L418">
        <f t="shared" si="38"/>
        <v>1</v>
      </c>
      <c r="M418">
        <f t="shared" si="39"/>
        <v>0</v>
      </c>
      <c r="N418" t="s">
        <v>53</v>
      </c>
      <c r="O418" t="s">
        <v>53</v>
      </c>
      <c r="Q418" t="str">
        <f t="shared" si="40"/>
        <v>ACTIVE</v>
      </c>
      <c r="R418" t="s">
        <v>106</v>
      </c>
      <c r="S418" t="s">
        <v>87</v>
      </c>
      <c r="T418" s="2">
        <v>31194</v>
      </c>
      <c r="U418" s="3">
        <f t="shared" ca="1" si="41"/>
        <v>40</v>
      </c>
      <c r="V418" t="s">
        <v>32</v>
      </c>
      <c r="W418" t="s">
        <v>33</v>
      </c>
      <c r="X418" t="s">
        <v>89</v>
      </c>
      <c r="Y418" t="s">
        <v>35</v>
      </c>
      <c r="Z418" t="s">
        <v>36</v>
      </c>
      <c r="AA418">
        <v>3</v>
      </c>
      <c r="AB418" s="4">
        <v>963000</v>
      </c>
    </row>
    <row r="419" spans="1:28" x14ac:dyDescent="0.25">
      <c r="A419">
        <v>3844</v>
      </c>
      <c r="B419" t="s">
        <v>1695</v>
      </c>
      <c r="C419" t="s">
        <v>1696</v>
      </c>
      <c r="D419" s="1">
        <v>44357</v>
      </c>
      <c r="E419" s="1">
        <v>44791</v>
      </c>
      <c r="F419">
        <f t="shared" ca="1" si="36"/>
        <v>14</v>
      </c>
      <c r="G419" t="str">
        <f t="shared" ca="1" si="37"/>
        <v>1-2 years</v>
      </c>
      <c r="H419" t="s">
        <v>1563</v>
      </c>
      <c r="I419" t="s">
        <v>1077</v>
      </c>
      <c r="J419" t="s">
        <v>1697</v>
      </c>
      <c r="K419" t="s">
        <v>27</v>
      </c>
      <c r="L419">
        <f t="shared" si="38"/>
        <v>1</v>
      </c>
      <c r="M419">
        <f t="shared" si="39"/>
        <v>0</v>
      </c>
      <c r="N419" t="s">
        <v>41</v>
      </c>
      <c r="O419" t="s">
        <v>29</v>
      </c>
      <c r="Q419" t="str">
        <f t="shared" si="40"/>
        <v>ACTIVE</v>
      </c>
      <c r="R419" t="s">
        <v>1620</v>
      </c>
      <c r="S419" t="s">
        <v>68</v>
      </c>
      <c r="T419" s="2">
        <v>34257</v>
      </c>
      <c r="U419" s="3">
        <f t="shared" ca="1" si="41"/>
        <v>31</v>
      </c>
      <c r="V419" t="s">
        <v>32</v>
      </c>
      <c r="W419" t="s">
        <v>33</v>
      </c>
      <c r="X419" t="s">
        <v>69</v>
      </c>
      <c r="Y419" t="s">
        <v>47</v>
      </c>
      <c r="Z419" t="s">
        <v>652</v>
      </c>
      <c r="AA419">
        <v>3</v>
      </c>
      <c r="AB419" s="4">
        <v>258859.2</v>
      </c>
    </row>
    <row r="420" spans="1:28" x14ac:dyDescent="0.25">
      <c r="A420">
        <v>3845</v>
      </c>
      <c r="B420" t="s">
        <v>327</v>
      </c>
      <c r="C420" t="s">
        <v>1696</v>
      </c>
      <c r="D420" s="1">
        <v>43702</v>
      </c>
      <c r="F420">
        <f t="shared" ca="1" si="36"/>
        <v>73</v>
      </c>
      <c r="G420" t="str">
        <f t="shared" ca="1" si="37"/>
        <v>&gt;5 years</v>
      </c>
      <c r="H420" t="s">
        <v>1563</v>
      </c>
      <c r="I420" t="s">
        <v>1698</v>
      </c>
      <c r="J420" t="s">
        <v>1699</v>
      </c>
      <c r="K420" t="s">
        <v>27</v>
      </c>
      <c r="L420">
        <f t="shared" si="38"/>
        <v>1</v>
      </c>
      <c r="M420">
        <f t="shared" si="39"/>
        <v>0</v>
      </c>
      <c r="N420" t="s">
        <v>28</v>
      </c>
      <c r="O420" t="s">
        <v>53</v>
      </c>
      <c r="Q420" t="str">
        <f t="shared" si="40"/>
        <v>ACTIVE</v>
      </c>
      <c r="R420" t="s">
        <v>1620</v>
      </c>
      <c r="S420" t="s">
        <v>74</v>
      </c>
      <c r="T420" s="2">
        <v>29645</v>
      </c>
      <c r="U420" s="3">
        <f t="shared" ca="1" si="41"/>
        <v>44</v>
      </c>
      <c r="V420" t="s">
        <v>32</v>
      </c>
      <c r="W420" t="s">
        <v>843</v>
      </c>
      <c r="X420" t="s">
        <v>69</v>
      </c>
      <c r="Y420" t="s">
        <v>47</v>
      </c>
      <c r="Z420" t="s">
        <v>652</v>
      </c>
      <c r="AA420">
        <v>3</v>
      </c>
      <c r="AB420" s="4">
        <v>125002.8</v>
      </c>
    </row>
    <row r="421" spans="1:28" x14ac:dyDescent="0.25">
      <c r="A421">
        <v>3846</v>
      </c>
      <c r="B421" t="s">
        <v>396</v>
      </c>
      <c r="C421" t="s">
        <v>118</v>
      </c>
      <c r="D421" s="1">
        <v>43955</v>
      </c>
      <c r="E421" s="1">
        <v>45061</v>
      </c>
      <c r="F421">
        <f t="shared" ca="1" si="36"/>
        <v>36</v>
      </c>
      <c r="G421" t="str">
        <f t="shared" ca="1" si="37"/>
        <v>2-5 years</v>
      </c>
      <c r="H421" t="s">
        <v>1558</v>
      </c>
      <c r="I421" t="s">
        <v>1700</v>
      </c>
      <c r="J421" t="s">
        <v>1701</v>
      </c>
      <c r="K421" t="s">
        <v>27</v>
      </c>
      <c r="L421">
        <f t="shared" si="38"/>
        <v>1</v>
      </c>
      <c r="M421">
        <f t="shared" si="39"/>
        <v>0</v>
      </c>
      <c r="N421" t="s">
        <v>28</v>
      </c>
      <c r="O421" t="s">
        <v>53</v>
      </c>
      <c r="Q421" t="str">
        <f t="shared" si="40"/>
        <v>ACTIVE</v>
      </c>
      <c r="R421" t="s">
        <v>106</v>
      </c>
      <c r="S421" t="s">
        <v>257</v>
      </c>
      <c r="T421" s="2">
        <v>28868</v>
      </c>
      <c r="U421" s="3">
        <f t="shared" ca="1" si="41"/>
        <v>46</v>
      </c>
      <c r="V421" t="s">
        <v>32</v>
      </c>
      <c r="W421" t="s">
        <v>33</v>
      </c>
      <c r="X421" t="s">
        <v>75</v>
      </c>
      <c r="Y421" t="s">
        <v>47</v>
      </c>
      <c r="Z421" t="s">
        <v>36</v>
      </c>
      <c r="AA421">
        <v>3</v>
      </c>
      <c r="AB421" s="4">
        <v>357489.6</v>
      </c>
    </row>
    <row r="422" spans="1:28" x14ac:dyDescent="0.25">
      <c r="A422">
        <v>3847</v>
      </c>
      <c r="B422" t="s">
        <v>263</v>
      </c>
      <c r="C422" t="s">
        <v>1702</v>
      </c>
      <c r="D422" s="1">
        <v>43520</v>
      </c>
      <c r="E422" s="1">
        <v>43993</v>
      </c>
      <c r="F422">
        <f t="shared" ca="1" si="36"/>
        <v>15</v>
      </c>
      <c r="G422" t="str">
        <f t="shared" ca="1" si="37"/>
        <v>1-2 years</v>
      </c>
      <c r="H422" t="s">
        <v>1558</v>
      </c>
      <c r="I422" t="s">
        <v>1703</v>
      </c>
      <c r="J422" t="s">
        <v>1704</v>
      </c>
      <c r="K422" t="s">
        <v>27</v>
      </c>
      <c r="L422">
        <f t="shared" si="38"/>
        <v>1</v>
      </c>
      <c r="M422">
        <f t="shared" si="39"/>
        <v>0</v>
      </c>
      <c r="N422" t="s">
        <v>41</v>
      </c>
      <c r="O422" t="s">
        <v>29</v>
      </c>
      <c r="Q422" t="str">
        <f t="shared" si="40"/>
        <v>ACTIVE</v>
      </c>
      <c r="R422" t="s">
        <v>106</v>
      </c>
      <c r="S422" t="s">
        <v>74</v>
      </c>
      <c r="T422" s="2">
        <v>31271</v>
      </c>
      <c r="U422" s="3">
        <f t="shared" ca="1" si="41"/>
        <v>40</v>
      </c>
      <c r="V422" t="s">
        <v>32</v>
      </c>
      <c r="W422" t="s">
        <v>33</v>
      </c>
      <c r="X422" t="s">
        <v>69</v>
      </c>
      <c r="Y422" t="s">
        <v>47</v>
      </c>
      <c r="Z422" t="s">
        <v>36</v>
      </c>
      <c r="AA422">
        <v>3</v>
      </c>
      <c r="AB422" s="4">
        <v>120886.8</v>
      </c>
    </row>
    <row r="423" spans="1:28" x14ac:dyDescent="0.25">
      <c r="A423">
        <v>3848</v>
      </c>
      <c r="B423" t="s">
        <v>1705</v>
      </c>
      <c r="C423" t="s">
        <v>1706</v>
      </c>
      <c r="D423" s="1">
        <v>43732</v>
      </c>
      <c r="F423">
        <f t="shared" ca="1" si="36"/>
        <v>72</v>
      </c>
      <c r="G423" t="str">
        <f t="shared" ca="1" si="37"/>
        <v>&gt;5 years</v>
      </c>
      <c r="H423" t="s">
        <v>1558</v>
      </c>
      <c r="I423" t="s">
        <v>1707</v>
      </c>
      <c r="J423" t="s">
        <v>1708</v>
      </c>
      <c r="K423" t="s">
        <v>27</v>
      </c>
      <c r="L423">
        <f t="shared" si="38"/>
        <v>1</v>
      </c>
      <c r="M423">
        <f t="shared" si="39"/>
        <v>0</v>
      </c>
      <c r="N423" t="s">
        <v>53</v>
      </c>
      <c r="O423" t="s">
        <v>29</v>
      </c>
      <c r="Q423" t="str">
        <f t="shared" si="40"/>
        <v>ACTIVE</v>
      </c>
      <c r="R423" t="s">
        <v>106</v>
      </c>
      <c r="S423" t="s">
        <v>74</v>
      </c>
      <c r="T423" s="2">
        <v>31758</v>
      </c>
      <c r="U423" s="3">
        <f t="shared" ca="1" si="41"/>
        <v>38</v>
      </c>
      <c r="V423" t="s">
        <v>32</v>
      </c>
      <c r="W423" t="s">
        <v>33</v>
      </c>
      <c r="X423" t="s">
        <v>81</v>
      </c>
      <c r="Y423" t="s">
        <v>47</v>
      </c>
      <c r="Z423" t="s">
        <v>36</v>
      </c>
      <c r="AA423">
        <v>3</v>
      </c>
      <c r="AB423" s="4">
        <v>670284</v>
      </c>
    </row>
    <row r="424" spans="1:28" x14ac:dyDescent="0.25">
      <c r="A424">
        <v>3849</v>
      </c>
      <c r="B424" t="s">
        <v>1546</v>
      </c>
      <c r="C424" t="s">
        <v>361</v>
      </c>
      <c r="D424" s="1">
        <v>44240</v>
      </c>
      <c r="F424">
        <f t="shared" ca="1" si="36"/>
        <v>55</v>
      </c>
      <c r="G424" t="str">
        <f t="shared" ca="1" si="37"/>
        <v>2-5 years</v>
      </c>
      <c r="H424" t="s">
        <v>1558</v>
      </c>
      <c r="I424" t="s">
        <v>1709</v>
      </c>
      <c r="J424" t="s">
        <v>1710</v>
      </c>
      <c r="K424" t="s">
        <v>27</v>
      </c>
      <c r="L424">
        <f t="shared" si="38"/>
        <v>1</v>
      </c>
      <c r="M424">
        <f t="shared" si="39"/>
        <v>0</v>
      </c>
      <c r="N424" t="s">
        <v>28</v>
      </c>
      <c r="O424" t="s">
        <v>41</v>
      </c>
      <c r="Q424" t="str">
        <f t="shared" si="40"/>
        <v>ACTIVE</v>
      </c>
      <c r="R424" t="s">
        <v>106</v>
      </c>
      <c r="S424" t="s">
        <v>68</v>
      </c>
      <c r="T424" s="2">
        <v>29047</v>
      </c>
      <c r="U424" s="3">
        <f t="shared" ca="1" si="41"/>
        <v>46</v>
      </c>
      <c r="V424" t="s">
        <v>32</v>
      </c>
      <c r="W424" t="s">
        <v>33</v>
      </c>
      <c r="X424" t="s">
        <v>184</v>
      </c>
      <c r="Y424" t="s">
        <v>35</v>
      </c>
      <c r="Z424" t="s">
        <v>36</v>
      </c>
      <c r="AA424">
        <v>3</v>
      </c>
      <c r="AB424" s="4">
        <v>219424.8</v>
      </c>
    </row>
    <row r="425" spans="1:28" x14ac:dyDescent="0.25">
      <c r="A425">
        <v>3850</v>
      </c>
      <c r="B425" t="s">
        <v>1112</v>
      </c>
      <c r="C425" t="s">
        <v>1711</v>
      </c>
      <c r="D425" s="1">
        <v>43835</v>
      </c>
      <c r="E425" s="1">
        <v>44676</v>
      </c>
      <c r="F425">
        <f t="shared" ca="1" si="36"/>
        <v>27</v>
      </c>
      <c r="G425" t="str">
        <f t="shared" ca="1" si="37"/>
        <v>2-5 years</v>
      </c>
      <c r="H425" t="s">
        <v>1567</v>
      </c>
      <c r="I425" t="s">
        <v>1712</v>
      </c>
      <c r="J425" t="s">
        <v>1713</v>
      </c>
      <c r="K425" t="s">
        <v>27</v>
      </c>
      <c r="L425">
        <f t="shared" si="38"/>
        <v>1</v>
      </c>
      <c r="M425">
        <f t="shared" si="39"/>
        <v>0</v>
      </c>
      <c r="N425" t="s">
        <v>41</v>
      </c>
      <c r="O425" t="s">
        <v>29</v>
      </c>
      <c r="Q425" t="str">
        <f t="shared" si="40"/>
        <v>ACTIVE</v>
      </c>
      <c r="R425" t="s">
        <v>106</v>
      </c>
      <c r="S425" t="s">
        <v>440</v>
      </c>
      <c r="T425" s="2">
        <v>31894</v>
      </c>
      <c r="U425" s="3">
        <f t="shared" ca="1" si="41"/>
        <v>38</v>
      </c>
      <c r="V425" t="s">
        <v>32</v>
      </c>
      <c r="W425" t="s">
        <v>33</v>
      </c>
      <c r="X425" t="s">
        <v>1107</v>
      </c>
      <c r="Y425" t="s">
        <v>47</v>
      </c>
      <c r="Z425" t="s">
        <v>36</v>
      </c>
      <c r="AA425">
        <v>3</v>
      </c>
      <c r="AB425" s="4">
        <v>174008.4</v>
      </c>
    </row>
    <row r="426" spans="1:28" x14ac:dyDescent="0.25">
      <c r="A426">
        <v>3851</v>
      </c>
      <c r="B426" t="s">
        <v>283</v>
      </c>
      <c r="C426" t="s">
        <v>1714</v>
      </c>
      <c r="D426" s="1">
        <v>43483</v>
      </c>
      <c r="E426" s="1">
        <v>43920</v>
      </c>
      <c r="F426">
        <f t="shared" ca="1" si="36"/>
        <v>14</v>
      </c>
      <c r="G426" t="str">
        <f t="shared" ca="1" si="37"/>
        <v>1-2 years</v>
      </c>
      <c r="H426" t="s">
        <v>1567</v>
      </c>
      <c r="I426" t="s">
        <v>1715</v>
      </c>
      <c r="J426" t="s">
        <v>1716</v>
      </c>
      <c r="K426" t="s">
        <v>27</v>
      </c>
      <c r="L426">
        <f t="shared" si="38"/>
        <v>1</v>
      </c>
      <c r="M426">
        <f t="shared" si="39"/>
        <v>0</v>
      </c>
      <c r="N426" t="s">
        <v>28</v>
      </c>
      <c r="O426" t="s">
        <v>29</v>
      </c>
      <c r="Q426" t="str">
        <f t="shared" si="40"/>
        <v>ACTIVE</v>
      </c>
      <c r="R426" t="s">
        <v>106</v>
      </c>
      <c r="S426" t="s">
        <v>94</v>
      </c>
      <c r="T426" s="2">
        <v>32315</v>
      </c>
      <c r="U426" s="3">
        <f t="shared" ca="1" si="41"/>
        <v>37</v>
      </c>
      <c r="V426" t="s">
        <v>32</v>
      </c>
      <c r="W426" t="s">
        <v>33</v>
      </c>
      <c r="X426" t="s">
        <v>6</v>
      </c>
      <c r="Y426" t="s">
        <v>47</v>
      </c>
      <c r="Z426" t="s">
        <v>652</v>
      </c>
      <c r="AA426">
        <v>3</v>
      </c>
      <c r="AB426" s="4">
        <v>186217.2</v>
      </c>
    </row>
    <row r="427" spans="1:28" x14ac:dyDescent="0.25">
      <c r="A427">
        <v>3852</v>
      </c>
      <c r="B427" t="s">
        <v>1717</v>
      </c>
      <c r="C427" t="s">
        <v>1718</v>
      </c>
      <c r="D427" s="1">
        <v>43525</v>
      </c>
      <c r="E427" s="1">
        <v>44464</v>
      </c>
      <c r="F427">
        <f t="shared" ca="1" si="36"/>
        <v>30</v>
      </c>
      <c r="G427" t="str">
        <f t="shared" ca="1" si="37"/>
        <v>2-5 years</v>
      </c>
      <c r="H427" t="s">
        <v>1645</v>
      </c>
      <c r="I427" t="s">
        <v>1719</v>
      </c>
      <c r="J427" t="s">
        <v>1720</v>
      </c>
      <c r="K427" t="s">
        <v>27</v>
      </c>
      <c r="L427">
        <f t="shared" si="38"/>
        <v>1</v>
      </c>
      <c r="M427">
        <f t="shared" si="39"/>
        <v>0</v>
      </c>
      <c r="N427" t="s">
        <v>41</v>
      </c>
      <c r="O427" t="s">
        <v>29</v>
      </c>
      <c r="Q427" t="str">
        <f t="shared" si="40"/>
        <v>ACTIVE</v>
      </c>
      <c r="R427" t="s">
        <v>106</v>
      </c>
      <c r="S427" t="s">
        <v>74</v>
      </c>
      <c r="T427" s="2">
        <v>27405</v>
      </c>
      <c r="U427" s="3">
        <f t="shared" ca="1" si="41"/>
        <v>50</v>
      </c>
      <c r="V427" t="s">
        <v>32</v>
      </c>
      <c r="W427" t="s">
        <v>33</v>
      </c>
      <c r="X427" t="s">
        <v>69</v>
      </c>
      <c r="Y427" t="s">
        <v>35</v>
      </c>
      <c r="Z427" t="s">
        <v>652</v>
      </c>
      <c r="AA427">
        <v>3</v>
      </c>
      <c r="AB427" s="4">
        <v>335559.6</v>
      </c>
    </row>
    <row r="428" spans="1:28" x14ac:dyDescent="0.25">
      <c r="A428">
        <v>3853</v>
      </c>
      <c r="B428" t="s">
        <v>1721</v>
      </c>
      <c r="C428" t="s">
        <v>782</v>
      </c>
      <c r="D428" s="1">
        <v>44422</v>
      </c>
      <c r="E428" s="1">
        <v>44870</v>
      </c>
      <c r="F428">
        <f t="shared" ca="1" si="36"/>
        <v>14</v>
      </c>
      <c r="G428" t="str">
        <f t="shared" ca="1" si="37"/>
        <v>1-2 years</v>
      </c>
      <c r="H428" t="s">
        <v>1649</v>
      </c>
      <c r="I428" t="s">
        <v>1722</v>
      </c>
      <c r="J428" t="s">
        <v>1723</v>
      </c>
      <c r="K428" t="s">
        <v>27</v>
      </c>
      <c r="L428">
        <f t="shared" si="38"/>
        <v>1</v>
      </c>
      <c r="M428">
        <f t="shared" si="39"/>
        <v>0</v>
      </c>
      <c r="N428" t="s">
        <v>53</v>
      </c>
      <c r="O428" t="s">
        <v>29</v>
      </c>
      <c r="Q428" t="str">
        <f t="shared" si="40"/>
        <v>ACTIVE</v>
      </c>
      <c r="R428" t="s">
        <v>106</v>
      </c>
      <c r="S428" t="s">
        <v>68</v>
      </c>
      <c r="T428" s="2">
        <v>29900</v>
      </c>
      <c r="U428" s="3">
        <f t="shared" ca="1" si="41"/>
        <v>43</v>
      </c>
      <c r="V428" t="s">
        <v>32</v>
      </c>
      <c r="W428" t="s">
        <v>33</v>
      </c>
      <c r="X428" t="s">
        <v>175</v>
      </c>
      <c r="Y428" t="s">
        <v>35</v>
      </c>
      <c r="Z428" t="s">
        <v>36</v>
      </c>
      <c r="AA428">
        <v>3</v>
      </c>
      <c r="AB428" s="4">
        <v>416736</v>
      </c>
    </row>
    <row r="429" spans="1:28" x14ac:dyDescent="0.25">
      <c r="A429">
        <v>3854</v>
      </c>
      <c r="B429" t="s">
        <v>1724</v>
      </c>
      <c r="C429" t="s">
        <v>1725</v>
      </c>
      <c r="D429" s="1">
        <v>43622</v>
      </c>
      <c r="E429" s="1">
        <v>43713</v>
      </c>
      <c r="F429">
        <f t="shared" ca="1" si="36"/>
        <v>2</v>
      </c>
      <c r="G429" t="str">
        <f t="shared" ca="1" si="37"/>
        <v>&lt;6 months</v>
      </c>
      <c r="H429" t="s">
        <v>1563</v>
      </c>
      <c r="I429" t="s">
        <v>1726</v>
      </c>
      <c r="J429" t="s">
        <v>1727</v>
      </c>
      <c r="K429" t="s">
        <v>27</v>
      </c>
      <c r="L429">
        <f t="shared" si="38"/>
        <v>1</v>
      </c>
      <c r="M429">
        <f t="shared" si="39"/>
        <v>0</v>
      </c>
      <c r="N429" t="s">
        <v>41</v>
      </c>
      <c r="O429" t="s">
        <v>29</v>
      </c>
      <c r="Q429" t="str">
        <f t="shared" si="40"/>
        <v>ACTIVE</v>
      </c>
      <c r="R429" t="s">
        <v>106</v>
      </c>
      <c r="S429" t="s">
        <v>1301</v>
      </c>
      <c r="T429" s="2">
        <v>31592</v>
      </c>
      <c r="U429" s="3">
        <f t="shared" ca="1" si="41"/>
        <v>39</v>
      </c>
      <c r="V429" t="s">
        <v>32</v>
      </c>
      <c r="W429" t="s">
        <v>843</v>
      </c>
      <c r="X429" t="s">
        <v>6</v>
      </c>
      <c r="Y429" t="s">
        <v>47</v>
      </c>
      <c r="Z429" t="s">
        <v>36</v>
      </c>
      <c r="AA429">
        <v>3</v>
      </c>
      <c r="AB429" s="4">
        <v>542604</v>
      </c>
    </row>
    <row r="430" spans="1:28" x14ac:dyDescent="0.25">
      <c r="A430">
        <v>3855</v>
      </c>
      <c r="B430" t="s">
        <v>1728</v>
      </c>
      <c r="C430" t="s">
        <v>1729</v>
      </c>
      <c r="D430" s="1">
        <v>44341</v>
      </c>
      <c r="E430" s="1">
        <v>44786</v>
      </c>
      <c r="F430">
        <f t="shared" ca="1" si="36"/>
        <v>14</v>
      </c>
      <c r="G430" t="str">
        <f t="shared" ca="1" si="37"/>
        <v>1-2 years</v>
      </c>
      <c r="H430" t="s">
        <v>1563</v>
      </c>
      <c r="I430" t="s">
        <v>1730</v>
      </c>
      <c r="J430" t="s">
        <v>1731</v>
      </c>
      <c r="K430" t="s">
        <v>27</v>
      </c>
      <c r="L430">
        <f t="shared" si="38"/>
        <v>1</v>
      </c>
      <c r="M430">
        <f t="shared" si="39"/>
        <v>0</v>
      </c>
      <c r="N430" t="s">
        <v>41</v>
      </c>
      <c r="O430" t="s">
        <v>41</v>
      </c>
      <c r="Q430" t="str">
        <f t="shared" si="40"/>
        <v>ACTIVE</v>
      </c>
      <c r="R430" t="s">
        <v>42</v>
      </c>
      <c r="S430" t="s">
        <v>43</v>
      </c>
      <c r="T430" s="2">
        <v>33959</v>
      </c>
      <c r="U430" s="3">
        <f t="shared" ca="1" si="41"/>
        <v>32</v>
      </c>
      <c r="V430" t="s">
        <v>32</v>
      </c>
      <c r="W430" t="s">
        <v>33</v>
      </c>
      <c r="X430" t="s">
        <v>1732</v>
      </c>
      <c r="Y430" t="s">
        <v>47</v>
      </c>
      <c r="Z430" t="s">
        <v>36</v>
      </c>
      <c r="AA430">
        <v>3</v>
      </c>
      <c r="AB430" s="4">
        <v>136935.6</v>
      </c>
    </row>
    <row r="431" spans="1:28" x14ac:dyDescent="0.25">
      <c r="A431">
        <v>3856</v>
      </c>
      <c r="B431" t="s">
        <v>1733</v>
      </c>
      <c r="C431" t="s">
        <v>310</v>
      </c>
      <c r="D431" s="1">
        <v>45002</v>
      </c>
      <c r="E431" s="1">
        <v>45089</v>
      </c>
      <c r="F431">
        <f t="shared" ca="1" si="36"/>
        <v>2</v>
      </c>
      <c r="G431" t="str">
        <f t="shared" ca="1" si="37"/>
        <v>&lt;6 months</v>
      </c>
      <c r="H431" t="s">
        <v>1563</v>
      </c>
      <c r="I431" t="s">
        <v>1734</v>
      </c>
      <c r="J431" t="s">
        <v>1735</v>
      </c>
      <c r="K431" t="s">
        <v>27</v>
      </c>
      <c r="L431">
        <f t="shared" si="38"/>
        <v>1</v>
      </c>
      <c r="M431">
        <f t="shared" si="39"/>
        <v>0</v>
      </c>
      <c r="N431" t="s">
        <v>41</v>
      </c>
      <c r="O431" t="s">
        <v>41</v>
      </c>
      <c r="Q431" t="str">
        <f t="shared" si="40"/>
        <v>ACTIVE</v>
      </c>
      <c r="R431" t="s">
        <v>1620</v>
      </c>
      <c r="S431" t="s">
        <v>257</v>
      </c>
      <c r="T431" s="2">
        <v>26268</v>
      </c>
      <c r="U431" s="3">
        <f t="shared" ca="1" si="41"/>
        <v>53</v>
      </c>
      <c r="V431" t="s">
        <v>32</v>
      </c>
      <c r="W431" t="s">
        <v>33</v>
      </c>
      <c r="X431" t="s">
        <v>299</v>
      </c>
      <c r="Y431" t="s">
        <v>47</v>
      </c>
      <c r="Z431" t="s">
        <v>652</v>
      </c>
      <c r="AA431">
        <v>3</v>
      </c>
      <c r="AB431" s="4">
        <v>523656</v>
      </c>
    </row>
    <row r="432" spans="1:28" x14ac:dyDescent="0.25">
      <c r="A432">
        <v>3857</v>
      </c>
      <c r="B432" t="s">
        <v>1736</v>
      </c>
      <c r="C432" t="s">
        <v>1090</v>
      </c>
      <c r="D432" s="1">
        <v>44836</v>
      </c>
      <c r="E432" s="1">
        <v>44845</v>
      </c>
      <c r="F432">
        <f t="shared" ca="1" si="36"/>
        <v>0</v>
      </c>
      <c r="G432" t="str">
        <f t="shared" ca="1" si="37"/>
        <v>&lt;6 months</v>
      </c>
      <c r="H432" t="s">
        <v>1558</v>
      </c>
      <c r="I432" t="s">
        <v>1737</v>
      </c>
      <c r="J432" t="s">
        <v>1738</v>
      </c>
      <c r="K432" t="s">
        <v>27</v>
      </c>
      <c r="L432">
        <f t="shared" si="38"/>
        <v>1</v>
      </c>
      <c r="M432">
        <f t="shared" si="39"/>
        <v>0</v>
      </c>
      <c r="N432" t="s">
        <v>28</v>
      </c>
      <c r="O432" t="s">
        <v>29</v>
      </c>
      <c r="Q432" t="str">
        <f t="shared" si="40"/>
        <v>ACTIVE</v>
      </c>
      <c r="R432" t="s">
        <v>106</v>
      </c>
      <c r="S432" t="s">
        <v>189</v>
      </c>
      <c r="T432" s="2">
        <v>24697</v>
      </c>
      <c r="U432" s="3">
        <f t="shared" ca="1" si="41"/>
        <v>58</v>
      </c>
      <c r="V432" t="s">
        <v>32</v>
      </c>
      <c r="W432" t="s">
        <v>843</v>
      </c>
      <c r="X432" t="s">
        <v>89</v>
      </c>
      <c r="Y432" t="s">
        <v>47</v>
      </c>
      <c r="Z432" t="s">
        <v>652</v>
      </c>
      <c r="AA432">
        <v>3</v>
      </c>
      <c r="AB432" s="4">
        <v>530016</v>
      </c>
    </row>
    <row r="433" spans="1:28" x14ac:dyDescent="0.25">
      <c r="A433">
        <v>3858</v>
      </c>
      <c r="B433" t="s">
        <v>859</v>
      </c>
      <c r="C433" t="s">
        <v>1739</v>
      </c>
      <c r="D433" s="1">
        <v>44583</v>
      </c>
      <c r="F433">
        <f t="shared" ca="1" si="36"/>
        <v>44</v>
      </c>
      <c r="G433" t="str">
        <f t="shared" ca="1" si="37"/>
        <v>2-5 years</v>
      </c>
      <c r="H433" t="s">
        <v>1558</v>
      </c>
      <c r="I433" t="s">
        <v>1740</v>
      </c>
      <c r="J433" t="s">
        <v>1741</v>
      </c>
      <c r="K433" t="s">
        <v>27</v>
      </c>
      <c r="L433">
        <f t="shared" si="38"/>
        <v>1</v>
      </c>
      <c r="M433">
        <f t="shared" si="39"/>
        <v>0</v>
      </c>
      <c r="N433" t="s">
        <v>53</v>
      </c>
      <c r="O433" t="s">
        <v>53</v>
      </c>
      <c r="Q433" t="str">
        <f t="shared" si="40"/>
        <v>ACTIVE</v>
      </c>
      <c r="R433" t="s">
        <v>106</v>
      </c>
      <c r="S433" t="s">
        <v>87</v>
      </c>
      <c r="T433" s="2">
        <v>30326</v>
      </c>
      <c r="U433" s="3">
        <f t="shared" ca="1" si="41"/>
        <v>42</v>
      </c>
      <c r="V433" t="s">
        <v>32</v>
      </c>
      <c r="W433" t="s">
        <v>843</v>
      </c>
      <c r="X433" t="s">
        <v>81</v>
      </c>
      <c r="Y433" t="s">
        <v>47</v>
      </c>
      <c r="Z433" t="s">
        <v>36</v>
      </c>
      <c r="AA433">
        <v>3</v>
      </c>
      <c r="AB433" s="4">
        <v>590796</v>
      </c>
    </row>
    <row r="434" spans="1:28" x14ac:dyDescent="0.25">
      <c r="A434">
        <v>3859</v>
      </c>
      <c r="B434" t="s">
        <v>1742</v>
      </c>
      <c r="C434" t="s">
        <v>1743</v>
      </c>
      <c r="D434" s="1">
        <v>43798</v>
      </c>
      <c r="E434" s="1">
        <v>44791</v>
      </c>
      <c r="F434">
        <f t="shared" ca="1" si="36"/>
        <v>32</v>
      </c>
      <c r="G434" t="str">
        <f t="shared" ca="1" si="37"/>
        <v>2-5 years</v>
      </c>
      <c r="H434" t="s">
        <v>1558</v>
      </c>
      <c r="I434" t="s">
        <v>1744</v>
      </c>
      <c r="J434" t="s">
        <v>1745</v>
      </c>
      <c r="K434" t="s">
        <v>27</v>
      </c>
      <c r="L434">
        <f t="shared" si="38"/>
        <v>1</v>
      </c>
      <c r="M434">
        <f t="shared" si="39"/>
        <v>0</v>
      </c>
      <c r="N434" t="s">
        <v>53</v>
      </c>
      <c r="O434" t="s">
        <v>41</v>
      </c>
      <c r="Q434" t="str">
        <f t="shared" si="40"/>
        <v>ACTIVE</v>
      </c>
      <c r="R434" t="s">
        <v>106</v>
      </c>
      <c r="S434" t="s">
        <v>189</v>
      </c>
      <c r="T434" s="2">
        <v>28454</v>
      </c>
      <c r="U434" s="3">
        <f t="shared" ca="1" si="41"/>
        <v>47</v>
      </c>
      <c r="V434" t="s">
        <v>32</v>
      </c>
      <c r="W434" t="s">
        <v>33</v>
      </c>
      <c r="X434" t="s">
        <v>89</v>
      </c>
      <c r="Y434" t="s">
        <v>35</v>
      </c>
      <c r="Z434" t="s">
        <v>652</v>
      </c>
      <c r="AA434">
        <v>3</v>
      </c>
      <c r="AB434" s="4">
        <v>109953.60000000001</v>
      </c>
    </row>
    <row r="435" spans="1:28" x14ac:dyDescent="0.25">
      <c r="A435">
        <v>3860</v>
      </c>
      <c r="B435" t="s">
        <v>1746</v>
      </c>
      <c r="C435" t="s">
        <v>1747</v>
      </c>
      <c r="D435" s="1">
        <v>44013</v>
      </c>
      <c r="E435" s="1">
        <v>44826</v>
      </c>
      <c r="F435">
        <f t="shared" ca="1" si="36"/>
        <v>26</v>
      </c>
      <c r="G435" t="str">
        <f t="shared" ca="1" si="37"/>
        <v>2-5 years</v>
      </c>
      <c r="H435" t="s">
        <v>1558</v>
      </c>
      <c r="I435" t="s">
        <v>1748</v>
      </c>
      <c r="J435" t="s">
        <v>1749</v>
      </c>
      <c r="K435" t="s">
        <v>27</v>
      </c>
      <c r="L435">
        <f t="shared" si="38"/>
        <v>1</v>
      </c>
      <c r="M435">
        <f t="shared" si="39"/>
        <v>0</v>
      </c>
      <c r="N435" t="s">
        <v>28</v>
      </c>
      <c r="O435" t="s">
        <v>29</v>
      </c>
      <c r="Q435" t="str">
        <f t="shared" si="40"/>
        <v>ACTIVE</v>
      </c>
      <c r="R435" t="s">
        <v>106</v>
      </c>
      <c r="S435" t="s">
        <v>282</v>
      </c>
      <c r="T435" s="2">
        <v>25593</v>
      </c>
      <c r="U435" s="3">
        <f t="shared" ca="1" si="41"/>
        <v>55</v>
      </c>
      <c r="V435" t="s">
        <v>32</v>
      </c>
      <c r="W435" t="s">
        <v>33</v>
      </c>
      <c r="X435" t="s">
        <v>128</v>
      </c>
      <c r="Y435" t="s">
        <v>35</v>
      </c>
      <c r="Z435" t="s">
        <v>36</v>
      </c>
      <c r="AA435">
        <v>3</v>
      </c>
      <c r="AB435" s="4">
        <v>397188</v>
      </c>
    </row>
    <row r="436" spans="1:28" x14ac:dyDescent="0.25">
      <c r="A436">
        <v>3861</v>
      </c>
      <c r="B436" t="s">
        <v>1750</v>
      </c>
      <c r="C436" t="s">
        <v>1751</v>
      </c>
      <c r="D436" s="1">
        <v>44644</v>
      </c>
      <c r="F436">
        <f t="shared" ca="1" si="36"/>
        <v>42</v>
      </c>
      <c r="G436" t="str">
        <f t="shared" ca="1" si="37"/>
        <v>2-5 years</v>
      </c>
      <c r="H436" t="s">
        <v>1567</v>
      </c>
      <c r="I436" t="s">
        <v>1752</v>
      </c>
      <c r="J436" t="s">
        <v>1753</v>
      </c>
      <c r="K436" t="s">
        <v>27</v>
      </c>
      <c r="L436">
        <f t="shared" si="38"/>
        <v>1</v>
      </c>
      <c r="M436">
        <f t="shared" si="39"/>
        <v>0</v>
      </c>
      <c r="N436" t="s">
        <v>53</v>
      </c>
      <c r="O436" t="s">
        <v>41</v>
      </c>
      <c r="Q436" t="str">
        <f t="shared" si="40"/>
        <v>ACTIVE</v>
      </c>
      <c r="R436" t="s">
        <v>106</v>
      </c>
      <c r="S436" t="s">
        <v>68</v>
      </c>
      <c r="T436" s="2">
        <v>24291</v>
      </c>
      <c r="U436" s="3">
        <f t="shared" ca="1" si="41"/>
        <v>59</v>
      </c>
      <c r="V436" t="s">
        <v>32</v>
      </c>
      <c r="W436" t="s">
        <v>843</v>
      </c>
      <c r="X436" t="s">
        <v>245</v>
      </c>
      <c r="Y436" t="s">
        <v>47</v>
      </c>
      <c r="Z436" t="s">
        <v>652</v>
      </c>
      <c r="AA436">
        <v>3</v>
      </c>
      <c r="AB436" s="4">
        <v>553560</v>
      </c>
    </row>
    <row r="437" spans="1:28" x14ac:dyDescent="0.25">
      <c r="A437">
        <v>3862</v>
      </c>
      <c r="B437" t="s">
        <v>1754</v>
      </c>
      <c r="C437" t="s">
        <v>477</v>
      </c>
      <c r="D437" s="1">
        <v>43598</v>
      </c>
      <c r="E437" s="1">
        <v>45083</v>
      </c>
      <c r="F437">
        <f t="shared" ca="1" si="36"/>
        <v>48</v>
      </c>
      <c r="G437" t="str">
        <f t="shared" ca="1" si="37"/>
        <v>2-5 years</v>
      </c>
      <c r="H437" t="s">
        <v>1567</v>
      </c>
      <c r="I437" t="s">
        <v>1755</v>
      </c>
      <c r="J437" t="s">
        <v>1756</v>
      </c>
      <c r="K437" t="s">
        <v>27</v>
      </c>
      <c r="L437">
        <f t="shared" si="38"/>
        <v>1</v>
      </c>
      <c r="M437">
        <f t="shared" si="39"/>
        <v>0</v>
      </c>
      <c r="N437" t="s">
        <v>41</v>
      </c>
      <c r="O437" t="s">
        <v>29</v>
      </c>
      <c r="Q437" t="str">
        <f t="shared" si="40"/>
        <v>ACTIVE</v>
      </c>
      <c r="R437" t="s">
        <v>106</v>
      </c>
      <c r="S437" t="s">
        <v>137</v>
      </c>
      <c r="T437" s="2">
        <v>28971</v>
      </c>
      <c r="U437" s="3">
        <f t="shared" ca="1" si="41"/>
        <v>46</v>
      </c>
      <c r="V437" t="s">
        <v>32</v>
      </c>
      <c r="W437" t="s">
        <v>33</v>
      </c>
      <c r="X437" t="s">
        <v>89</v>
      </c>
      <c r="Y437" t="s">
        <v>47</v>
      </c>
      <c r="Z437" t="s">
        <v>652</v>
      </c>
      <c r="AA437">
        <v>3</v>
      </c>
      <c r="AB437" s="4">
        <v>464364</v>
      </c>
    </row>
    <row r="438" spans="1:28" x14ac:dyDescent="0.25">
      <c r="A438">
        <v>3863</v>
      </c>
      <c r="B438" t="s">
        <v>396</v>
      </c>
      <c r="C438" t="s">
        <v>1757</v>
      </c>
      <c r="D438" s="1">
        <v>43623</v>
      </c>
      <c r="F438">
        <f t="shared" ca="1" si="36"/>
        <v>76</v>
      </c>
      <c r="G438" t="str">
        <f t="shared" ca="1" si="37"/>
        <v>&gt;5 years</v>
      </c>
      <c r="H438" t="s">
        <v>1645</v>
      </c>
      <c r="I438" t="s">
        <v>1758</v>
      </c>
      <c r="J438" t="s">
        <v>1759</v>
      </c>
      <c r="K438" t="s">
        <v>27</v>
      </c>
      <c r="L438">
        <f t="shared" si="38"/>
        <v>1</v>
      </c>
      <c r="M438">
        <f t="shared" si="39"/>
        <v>0</v>
      </c>
      <c r="N438" t="s">
        <v>28</v>
      </c>
      <c r="O438" t="s">
        <v>29</v>
      </c>
      <c r="Q438" t="str">
        <f t="shared" si="40"/>
        <v>ACTIVE</v>
      </c>
      <c r="R438" t="s">
        <v>106</v>
      </c>
      <c r="S438" t="s">
        <v>221</v>
      </c>
      <c r="T438" s="2">
        <v>34545</v>
      </c>
      <c r="U438" s="3">
        <f t="shared" ca="1" si="41"/>
        <v>31</v>
      </c>
      <c r="V438" t="s">
        <v>32</v>
      </c>
      <c r="W438" t="s">
        <v>33</v>
      </c>
      <c r="X438" t="s">
        <v>81</v>
      </c>
      <c r="Y438" t="s">
        <v>35</v>
      </c>
      <c r="Z438" t="s">
        <v>652</v>
      </c>
      <c r="AA438">
        <v>3</v>
      </c>
      <c r="AB438" s="4">
        <v>948840</v>
      </c>
    </row>
    <row r="439" spans="1:28" x14ac:dyDescent="0.25">
      <c r="A439">
        <v>3864</v>
      </c>
      <c r="B439" t="s">
        <v>1760</v>
      </c>
      <c r="C439" t="s">
        <v>1761</v>
      </c>
      <c r="D439" s="1">
        <v>44900</v>
      </c>
      <c r="E439" s="1">
        <v>45090</v>
      </c>
      <c r="F439">
        <f t="shared" ca="1" si="36"/>
        <v>6</v>
      </c>
      <c r="G439" t="str">
        <f t="shared" ca="1" si="37"/>
        <v>6-12 months</v>
      </c>
      <c r="H439" t="s">
        <v>1649</v>
      </c>
      <c r="I439" t="s">
        <v>1762</v>
      </c>
      <c r="J439" t="s">
        <v>1763</v>
      </c>
      <c r="K439" t="s">
        <v>27</v>
      </c>
      <c r="L439">
        <f t="shared" si="38"/>
        <v>1</v>
      </c>
      <c r="M439">
        <f t="shared" si="39"/>
        <v>0</v>
      </c>
      <c r="N439" t="s">
        <v>28</v>
      </c>
      <c r="O439" t="s">
        <v>53</v>
      </c>
      <c r="Q439" t="str">
        <f t="shared" si="40"/>
        <v>ACTIVE</v>
      </c>
      <c r="R439" t="s">
        <v>106</v>
      </c>
      <c r="S439" t="s">
        <v>221</v>
      </c>
      <c r="T439" s="2">
        <v>32164</v>
      </c>
      <c r="U439" s="3">
        <f t="shared" ca="1" si="41"/>
        <v>37</v>
      </c>
      <c r="V439" t="s">
        <v>32</v>
      </c>
      <c r="W439" t="s">
        <v>33</v>
      </c>
      <c r="X439" t="s">
        <v>69</v>
      </c>
      <c r="Y439" t="s">
        <v>35</v>
      </c>
      <c r="Z439" t="s">
        <v>194</v>
      </c>
      <c r="AA439">
        <v>3</v>
      </c>
      <c r="AB439" s="4">
        <v>762240</v>
      </c>
    </row>
    <row r="440" spans="1:28" x14ac:dyDescent="0.25">
      <c r="A440">
        <v>3865</v>
      </c>
      <c r="B440" t="s">
        <v>1652</v>
      </c>
      <c r="C440" t="s">
        <v>1555</v>
      </c>
      <c r="D440" s="1">
        <v>44103</v>
      </c>
      <c r="E440" s="1">
        <v>44491</v>
      </c>
      <c r="F440">
        <f t="shared" ca="1" si="36"/>
        <v>12</v>
      </c>
      <c r="G440" t="str">
        <f t="shared" ca="1" si="37"/>
        <v>1-2 years</v>
      </c>
      <c r="H440" t="s">
        <v>1563</v>
      </c>
      <c r="I440" t="s">
        <v>1764</v>
      </c>
      <c r="J440" t="s">
        <v>1765</v>
      </c>
      <c r="K440" t="s">
        <v>27</v>
      </c>
      <c r="L440">
        <f t="shared" si="38"/>
        <v>1</v>
      </c>
      <c r="M440">
        <f t="shared" si="39"/>
        <v>0</v>
      </c>
      <c r="N440" t="s">
        <v>41</v>
      </c>
      <c r="O440" t="s">
        <v>29</v>
      </c>
      <c r="Q440" t="str">
        <f t="shared" si="40"/>
        <v>ACTIVE</v>
      </c>
      <c r="R440" t="s">
        <v>1487</v>
      </c>
      <c r="S440" t="s">
        <v>1766</v>
      </c>
      <c r="T440" s="2">
        <v>19067</v>
      </c>
      <c r="U440" s="3">
        <f t="shared" ca="1" si="41"/>
        <v>73</v>
      </c>
      <c r="V440" t="s">
        <v>32</v>
      </c>
      <c r="W440" t="s">
        <v>33</v>
      </c>
      <c r="X440" t="s">
        <v>621</v>
      </c>
      <c r="Y440" t="s">
        <v>47</v>
      </c>
      <c r="Z440" t="s">
        <v>194</v>
      </c>
      <c r="AA440">
        <v>3</v>
      </c>
      <c r="AB440" s="4">
        <v>54403</v>
      </c>
    </row>
    <row r="441" spans="1:28" x14ac:dyDescent="0.25">
      <c r="A441">
        <v>3866</v>
      </c>
      <c r="B441" t="s">
        <v>1767</v>
      </c>
      <c r="C441" t="s">
        <v>1768</v>
      </c>
      <c r="D441" s="1">
        <v>44078</v>
      </c>
      <c r="E441" s="1">
        <v>44303</v>
      </c>
      <c r="F441">
        <f t="shared" ca="1" si="36"/>
        <v>7</v>
      </c>
      <c r="G441" t="str">
        <f t="shared" ca="1" si="37"/>
        <v>6-12 months</v>
      </c>
      <c r="H441" t="s">
        <v>1563</v>
      </c>
      <c r="I441" t="s">
        <v>1769</v>
      </c>
      <c r="J441" t="s">
        <v>1770</v>
      </c>
      <c r="K441" t="s">
        <v>27</v>
      </c>
      <c r="L441">
        <f t="shared" si="38"/>
        <v>1</v>
      </c>
      <c r="M441">
        <f t="shared" si="39"/>
        <v>0</v>
      </c>
      <c r="N441" t="s">
        <v>28</v>
      </c>
      <c r="O441" t="s">
        <v>53</v>
      </c>
      <c r="Q441" t="str">
        <f t="shared" si="40"/>
        <v>ACTIVE</v>
      </c>
      <c r="R441" t="s">
        <v>1620</v>
      </c>
      <c r="S441" t="s">
        <v>74</v>
      </c>
      <c r="T441" s="2">
        <v>33221</v>
      </c>
      <c r="U441" s="3">
        <f t="shared" ca="1" si="41"/>
        <v>34</v>
      </c>
      <c r="V441" t="s">
        <v>32</v>
      </c>
      <c r="W441" t="s">
        <v>33</v>
      </c>
      <c r="X441" t="s">
        <v>81</v>
      </c>
      <c r="Y441" t="s">
        <v>47</v>
      </c>
      <c r="Z441" t="s">
        <v>36</v>
      </c>
      <c r="AA441">
        <v>3</v>
      </c>
      <c r="AB441" s="4">
        <v>34671</v>
      </c>
    </row>
    <row r="442" spans="1:28" x14ac:dyDescent="0.25">
      <c r="A442">
        <v>3867</v>
      </c>
      <c r="B442" t="s">
        <v>1771</v>
      </c>
      <c r="C442" t="s">
        <v>894</v>
      </c>
      <c r="D442" s="1">
        <v>43338</v>
      </c>
      <c r="F442">
        <f t="shared" ca="1" si="36"/>
        <v>85</v>
      </c>
      <c r="G442" t="str">
        <f t="shared" ca="1" si="37"/>
        <v>&gt;5 years</v>
      </c>
      <c r="H442" t="s">
        <v>1563</v>
      </c>
      <c r="I442" t="s">
        <v>1772</v>
      </c>
      <c r="J442" t="s">
        <v>1773</v>
      </c>
      <c r="K442" t="s">
        <v>27</v>
      </c>
      <c r="L442">
        <f t="shared" si="38"/>
        <v>1</v>
      </c>
      <c r="M442">
        <f t="shared" si="39"/>
        <v>0</v>
      </c>
      <c r="N442" t="s">
        <v>41</v>
      </c>
      <c r="O442" t="s">
        <v>53</v>
      </c>
      <c r="Q442" t="str">
        <f t="shared" si="40"/>
        <v>ACTIVE</v>
      </c>
      <c r="R442" t="s">
        <v>1620</v>
      </c>
      <c r="S442" t="s">
        <v>282</v>
      </c>
      <c r="T442" s="2">
        <v>25569</v>
      </c>
      <c r="U442" s="3">
        <f t="shared" ca="1" si="41"/>
        <v>55</v>
      </c>
      <c r="V442" t="s">
        <v>32</v>
      </c>
      <c r="W442" t="s">
        <v>33</v>
      </c>
      <c r="X442" t="s">
        <v>63</v>
      </c>
      <c r="Y442" t="s">
        <v>47</v>
      </c>
      <c r="Z442" t="s">
        <v>36</v>
      </c>
      <c r="AA442">
        <v>3</v>
      </c>
      <c r="AB442" s="4">
        <v>182000</v>
      </c>
    </row>
    <row r="443" spans="1:28" x14ac:dyDescent="0.25">
      <c r="A443">
        <v>3868</v>
      </c>
      <c r="B443" t="s">
        <v>1774</v>
      </c>
      <c r="C443" t="s">
        <v>1775</v>
      </c>
      <c r="D443" s="1">
        <v>43694</v>
      </c>
      <c r="F443">
        <f t="shared" ca="1" si="36"/>
        <v>73</v>
      </c>
      <c r="G443" t="str">
        <f t="shared" ca="1" si="37"/>
        <v>&gt;5 years</v>
      </c>
      <c r="H443" t="s">
        <v>1563</v>
      </c>
      <c r="I443" t="s">
        <v>1776</v>
      </c>
      <c r="J443" t="s">
        <v>1777</v>
      </c>
      <c r="K443" t="s">
        <v>27</v>
      </c>
      <c r="L443">
        <f t="shared" si="38"/>
        <v>1</v>
      </c>
      <c r="M443">
        <f t="shared" si="39"/>
        <v>0</v>
      </c>
      <c r="N443" t="s">
        <v>28</v>
      </c>
      <c r="O443" t="s">
        <v>41</v>
      </c>
      <c r="Q443" t="str">
        <f t="shared" si="40"/>
        <v>ACTIVE</v>
      </c>
      <c r="R443" t="s">
        <v>30</v>
      </c>
      <c r="S443" t="s">
        <v>31</v>
      </c>
      <c r="T443" s="2">
        <v>32365</v>
      </c>
      <c r="U443" s="3">
        <f t="shared" ca="1" si="41"/>
        <v>37</v>
      </c>
      <c r="V443" t="s">
        <v>32</v>
      </c>
      <c r="W443" t="s">
        <v>843</v>
      </c>
      <c r="X443" t="s">
        <v>537</v>
      </c>
      <c r="Y443" t="s">
        <v>47</v>
      </c>
      <c r="Z443" t="s">
        <v>36</v>
      </c>
      <c r="AA443">
        <v>3</v>
      </c>
      <c r="AB443" s="4">
        <v>45150</v>
      </c>
    </row>
    <row r="444" spans="1:28" x14ac:dyDescent="0.25">
      <c r="A444">
        <v>3869</v>
      </c>
      <c r="B444" t="s">
        <v>1778</v>
      </c>
      <c r="C444" t="s">
        <v>1779</v>
      </c>
      <c r="D444" s="1">
        <v>43733</v>
      </c>
      <c r="E444" s="1">
        <v>43868</v>
      </c>
      <c r="F444">
        <f t="shared" ca="1" si="36"/>
        <v>4</v>
      </c>
      <c r="G444" t="str">
        <f t="shared" ca="1" si="37"/>
        <v>&lt;6 months</v>
      </c>
      <c r="H444" t="s">
        <v>1558</v>
      </c>
      <c r="I444" t="s">
        <v>1780</v>
      </c>
      <c r="J444" t="s">
        <v>1781</v>
      </c>
      <c r="K444" t="s">
        <v>27</v>
      </c>
      <c r="L444">
        <f t="shared" si="38"/>
        <v>1</v>
      </c>
      <c r="M444">
        <f t="shared" si="39"/>
        <v>0</v>
      </c>
      <c r="N444" t="s">
        <v>53</v>
      </c>
      <c r="O444" t="s">
        <v>29</v>
      </c>
      <c r="Q444" t="str">
        <f t="shared" si="40"/>
        <v>ACTIVE</v>
      </c>
      <c r="R444" t="s">
        <v>106</v>
      </c>
      <c r="S444" t="s">
        <v>74</v>
      </c>
      <c r="T444" s="2">
        <v>28161</v>
      </c>
      <c r="U444" s="3">
        <f t="shared" ca="1" si="41"/>
        <v>48</v>
      </c>
      <c r="V444" t="s">
        <v>32</v>
      </c>
      <c r="W444" t="s">
        <v>843</v>
      </c>
      <c r="X444" t="s">
        <v>617</v>
      </c>
      <c r="Y444" t="s">
        <v>47</v>
      </c>
      <c r="Z444" t="s">
        <v>36</v>
      </c>
      <c r="AA444">
        <v>3</v>
      </c>
      <c r="AB444" s="4">
        <v>52780</v>
      </c>
    </row>
    <row r="445" spans="1:28" x14ac:dyDescent="0.25">
      <c r="A445">
        <v>3870</v>
      </c>
      <c r="B445" t="s">
        <v>1782</v>
      </c>
      <c r="C445" t="s">
        <v>1783</v>
      </c>
      <c r="D445" s="1">
        <v>44996</v>
      </c>
      <c r="E445" s="1">
        <v>44996</v>
      </c>
      <c r="F445">
        <f t="shared" ca="1" si="36"/>
        <v>0</v>
      </c>
      <c r="G445" t="str">
        <f t="shared" ca="1" si="37"/>
        <v>&lt;6 months</v>
      </c>
      <c r="H445" t="s">
        <v>1558</v>
      </c>
      <c r="I445" t="s">
        <v>1784</v>
      </c>
      <c r="J445" t="s">
        <v>1785</v>
      </c>
      <c r="K445" t="s">
        <v>27</v>
      </c>
      <c r="L445">
        <f t="shared" si="38"/>
        <v>1</v>
      </c>
      <c r="M445">
        <f t="shared" si="39"/>
        <v>0</v>
      </c>
      <c r="N445" t="s">
        <v>28</v>
      </c>
      <c r="O445" t="s">
        <v>29</v>
      </c>
      <c r="Q445" t="str">
        <f t="shared" si="40"/>
        <v>ACTIVE</v>
      </c>
      <c r="R445" t="s">
        <v>106</v>
      </c>
      <c r="S445" t="s">
        <v>137</v>
      </c>
      <c r="T445" s="2">
        <v>34845</v>
      </c>
      <c r="U445" s="3">
        <f t="shared" ca="1" si="41"/>
        <v>30</v>
      </c>
      <c r="V445" t="s">
        <v>32</v>
      </c>
      <c r="W445" t="s">
        <v>33</v>
      </c>
      <c r="X445" t="s">
        <v>69</v>
      </c>
      <c r="Y445" t="s">
        <v>47</v>
      </c>
      <c r="Z445" t="s">
        <v>36</v>
      </c>
      <c r="AA445">
        <v>3</v>
      </c>
      <c r="AB445" s="4">
        <v>34133</v>
      </c>
    </row>
    <row r="446" spans="1:28" x14ac:dyDescent="0.25">
      <c r="A446">
        <v>3871</v>
      </c>
      <c r="B446" t="s">
        <v>1786</v>
      </c>
      <c r="C446" t="s">
        <v>1787</v>
      </c>
      <c r="D446" s="1">
        <v>44910</v>
      </c>
      <c r="F446">
        <f t="shared" ca="1" si="36"/>
        <v>33</v>
      </c>
      <c r="G446" t="str">
        <f t="shared" ca="1" si="37"/>
        <v>2-5 years</v>
      </c>
      <c r="H446" t="s">
        <v>1558</v>
      </c>
      <c r="I446" t="s">
        <v>1788</v>
      </c>
      <c r="J446" t="s">
        <v>1789</v>
      </c>
      <c r="K446" t="s">
        <v>27</v>
      </c>
      <c r="L446">
        <f t="shared" si="38"/>
        <v>1</v>
      </c>
      <c r="M446">
        <f t="shared" si="39"/>
        <v>0</v>
      </c>
      <c r="N446" t="s">
        <v>53</v>
      </c>
      <c r="O446" t="s">
        <v>53</v>
      </c>
      <c r="Q446" t="str">
        <f t="shared" si="40"/>
        <v>ACTIVE</v>
      </c>
      <c r="R446" t="s">
        <v>106</v>
      </c>
      <c r="S446" t="s">
        <v>68</v>
      </c>
      <c r="T446" s="2">
        <v>26202</v>
      </c>
      <c r="U446" s="3">
        <f t="shared" ca="1" si="41"/>
        <v>54</v>
      </c>
      <c r="V446" t="s">
        <v>32</v>
      </c>
      <c r="W446" t="s">
        <v>843</v>
      </c>
      <c r="X446" t="s">
        <v>128</v>
      </c>
      <c r="Y446" t="s">
        <v>35</v>
      </c>
      <c r="Z446" t="s">
        <v>36</v>
      </c>
      <c r="AA446">
        <v>3</v>
      </c>
      <c r="AB446" s="4">
        <v>64584</v>
      </c>
    </row>
    <row r="447" spans="1:28" x14ac:dyDescent="0.25">
      <c r="A447">
        <v>3872</v>
      </c>
      <c r="B447" t="s">
        <v>1790</v>
      </c>
      <c r="C447" t="s">
        <v>1791</v>
      </c>
      <c r="D447" s="1">
        <v>43322</v>
      </c>
      <c r="E447" s="1">
        <v>44235</v>
      </c>
      <c r="F447">
        <f t="shared" ca="1" si="36"/>
        <v>29</v>
      </c>
      <c r="G447" t="str">
        <f t="shared" ca="1" si="37"/>
        <v>2-5 years</v>
      </c>
      <c r="H447" t="s">
        <v>1558</v>
      </c>
      <c r="I447" t="s">
        <v>1792</v>
      </c>
      <c r="J447" t="s">
        <v>1793</v>
      </c>
      <c r="K447" t="s">
        <v>27</v>
      </c>
      <c r="L447">
        <f t="shared" si="38"/>
        <v>1</v>
      </c>
      <c r="M447">
        <f t="shared" si="39"/>
        <v>0</v>
      </c>
      <c r="N447" t="s">
        <v>28</v>
      </c>
      <c r="O447" t="s">
        <v>41</v>
      </c>
      <c r="Q447" t="str">
        <f t="shared" si="40"/>
        <v>ACTIVE</v>
      </c>
      <c r="R447" t="s">
        <v>106</v>
      </c>
      <c r="S447" t="s">
        <v>87</v>
      </c>
      <c r="T447" s="2">
        <v>1</v>
      </c>
      <c r="U447" s="3">
        <f t="shared" ca="1" si="41"/>
        <v>125</v>
      </c>
      <c r="V447" t="s">
        <v>32</v>
      </c>
      <c r="W447" t="s">
        <v>33</v>
      </c>
      <c r="X447" t="s">
        <v>143</v>
      </c>
      <c r="Y447" t="s">
        <v>35</v>
      </c>
      <c r="Z447" t="s">
        <v>36</v>
      </c>
      <c r="AA447">
        <v>3</v>
      </c>
      <c r="AB447" s="4">
        <v>97355</v>
      </c>
    </row>
    <row r="448" spans="1:28" x14ac:dyDescent="0.25">
      <c r="A448">
        <v>3873</v>
      </c>
      <c r="B448" t="s">
        <v>1794</v>
      </c>
      <c r="C448" t="s">
        <v>1795</v>
      </c>
      <c r="D448" s="1">
        <v>44624</v>
      </c>
      <c r="E448" s="1">
        <v>45099</v>
      </c>
      <c r="F448">
        <f t="shared" ca="1" si="36"/>
        <v>15</v>
      </c>
      <c r="G448" t="str">
        <f t="shared" ca="1" si="37"/>
        <v>1-2 years</v>
      </c>
      <c r="H448" t="s">
        <v>1567</v>
      </c>
      <c r="I448" t="s">
        <v>1796</v>
      </c>
      <c r="J448" t="s">
        <v>1797</v>
      </c>
      <c r="K448" t="s">
        <v>27</v>
      </c>
      <c r="L448">
        <f t="shared" si="38"/>
        <v>1</v>
      </c>
      <c r="M448">
        <f t="shared" si="39"/>
        <v>0</v>
      </c>
      <c r="N448" t="s">
        <v>53</v>
      </c>
      <c r="O448" t="s">
        <v>41</v>
      </c>
      <c r="Q448" t="str">
        <f t="shared" si="40"/>
        <v>ACTIVE</v>
      </c>
      <c r="R448" t="s">
        <v>106</v>
      </c>
      <c r="S448" t="s">
        <v>94</v>
      </c>
      <c r="T448" s="2">
        <v>1</v>
      </c>
      <c r="U448" s="3">
        <f t="shared" ca="1" si="41"/>
        <v>125</v>
      </c>
      <c r="V448" t="s">
        <v>32</v>
      </c>
      <c r="W448" t="s">
        <v>33</v>
      </c>
      <c r="X448" t="s">
        <v>1798</v>
      </c>
      <c r="Y448" t="s">
        <v>47</v>
      </c>
      <c r="Z448" t="s">
        <v>36</v>
      </c>
      <c r="AA448">
        <v>3</v>
      </c>
      <c r="AB448" s="4">
        <v>125000</v>
      </c>
    </row>
    <row r="449" spans="1:28" x14ac:dyDescent="0.25">
      <c r="A449">
        <v>3874</v>
      </c>
      <c r="B449" t="s">
        <v>373</v>
      </c>
      <c r="C449" t="s">
        <v>1204</v>
      </c>
      <c r="D449" s="1">
        <v>43984</v>
      </c>
      <c r="F449">
        <f t="shared" ca="1" si="36"/>
        <v>64</v>
      </c>
      <c r="G449" t="str">
        <f t="shared" ca="1" si="37"/>
        <v>&gt;5 years</v>
      </c>
      <c r="H449" t="s">
        <v>1567</v>
      </c>
      <c r="I449" t="s">
        <v>1799</v>
      </c>
      <c r="J449" t="s">
        <v>1800</v>
      </c>
      <c r="K449" t="s">
        <v>27</v>
      </c>
      <c r="L449">
        <f t="shared" si="38"/>
        <v>1</v>
      </c>
      <c r="M449">
        <f t="shared" si="39"/>
        <v>0</v>
      </c>
      <c r="N449" t="s">
        <v>41</v>
      </c>
      <c r="O449" t="s">
        <v>41</v>
      </c>
      <c r="Q449" t="str">
        <f t="shared" si="40"/>
        <v>ACTIVE</v>
      </c>
      <c r="R449" t="s">
        <v>106</v>
      </c>
      <c r="S449" t="s">
        <v>68</v>
      </c>
      <c r="T449" s="2">
        <v>25575</v>
      </c>
      <c r="U449" s="3">
        <f t="shared" ca="1" si="41"/>
        <v>55</v>
      </c>
      <c r="V449" t="s">
        <v>32</v>
      </c>
      <c r="W449" t="s">
        <v>33</v>
      </c>
      <c r="X449" t="s">
        <v>69</v>
      </c>
      <c r="Y449" t="s">
        <v>47</v>
      </c>
      <c r="Z449" t="s">
        <v>36</v>
      </c>
      <c r="AA449">
        <v>3</v>
      </c>
      <c r="AB449" s="4">
        <v>75705</v>
      </c>
    </row>
    <row r="450" spans="1:28" x14ac:dyDescent="0.25">
      <c r="A450">
        <v>3875</v>
      </c>
      <c r="B450" t="s">
        <v>1801</v>
      </c>
      <c r="C450" t="s">
        <v>1802</v>
      </c>
      <c r="D450" s="1">
        <v>44376</v>
      </c>
      <c r="F450">
        <f t="shared" ca="1" si="36"/>
        <v>51</v>
      </c>
      <c r="G450" t="str">
        <f t="shared" ca="1" si="37"/>
        <v>2-5 years</v>
      </c>
      <c r="H450" t="s">
        <v>1567</v>
      </c>
      <c r="I450" t="s">
        <v>1803</v>
      </c>
      <c r="J450" t="s">
        <v>1804</v>
      </c>
      <c r="K450" t="s">
        <v>27</v>
      </c>
      <c r="L450">
        <f t="shared" si="38"/>
        <v>1</v>
      </c>
      <c r="M450">
        <f t="shared" si="39"/>
        <v>0</v>
      </c>
      <c r="N450" t="s">
        <v>28</v>
      </c>
      <c r="O450" t="s">
        <v>29</v>
      </c>
      <c r="Q450" t="str">
        <f t="shared" si="40"/>
        <v>ACTIVE</v>
      </c>
      <c r="R450" t="s">
        <v>106</v>
      </c>
      <c r="S450" t="s">
        <v>1805</v>
      </c>
      <c r="T450" s="2">
        <v>25632</v>
      </c>
      <c r="U450" s="3">
        <f t="shared" ca="1" si="41"/>
        <v>55</v>
      </c>
      <c r="V450" t="s">
        <v>32</v>
      </c>
      <c r="W450" t="s">
        <v>33</v>
      </c>
      <c r="X450" t="s">
        <v>69</v>
      </c>
      <c r="Y450" t="s">
        <v>47</v>
      </c>
      <c r="Z450" t="s">
        <v>36</v>
      </c>
      <c r="AA450">
        <v>3</v>
      </c>
      <c r="AB450" s="4">
        <v>153470</v>
      </c>
    </row>
    <row r="451" spans="1:28" x14ac:dyDescent="0.25">
      <c r="A451">
        <v>3876</v>
      </c>
      <c r="B451" t="s">
        <v>1806</v>
      </c>
      <c r="C451" t="s">
        <v>1807</v>
      </c>
      <c r="D451" s="1">
        <v>44493</v>
      </c>
      <c r="F451">
        <f t="shared" ref="F451:F514" ca="1" si="42">DATEDIF($D451,IF($E451=$E$2,TODAY(),$E451),"m")</f>
        <v>47</v>
      </c>
      <c r="G451" t="str">
        <f t="shared" ref="G451:G514" ca="1" si="43">IF(F451&lt;6,"&lt;6 months",IF(F451&lt;12,"6-12 months",IF(F451&lt;24,"1-2 years",IF(F451&lt;60,"2-5 years","&gt;5 years"))))</f>
        <v>2-5 years</v>
      </c>
      <c r="H451" t="s">
        <v>1645</v>
      </c>
      <c r="I451" t="s">
        <v>1808</v>
      </c>
      <c r="J451" t="s">
        <v>1809</v>
      </c>
      <c r="K451" t="s">
        <v>27</v>
      </c>
      <c r="L451">
        <f t="shared" ref="L451:L514" si="44">IF($K451=$K$2,1,0)</f>
        <v>1</v>
      </c>
      <c r="M451">
        <f t="shared" ref="M451:M514" si="45">IF($K451=$K$2,0,1)</f>
        <v>0</v>
      </c>
      <c r="N451" t="s">
        <v>28</v>
      </c>
      <c r="O451" t="s">
        <v>29</v>
      </c>
      <c r="Q451" t="str">
        <f t="shared" ref="Q451:Q514" si="46">IF(OR($P451=$AF$14,$P451=$AF$16,$P451=$AF$19,$P451=$AF$20,$P451=$AF$21,$P451=$AF$23),"VOLUNTARY",IF(OR($P451=$AF$17,$P451=$AF$18,$P451=$AF$22,$P451=$AF$15),"INVOLUNTARY","ACTIVE"))</f>
        <v>ACTIVE</v>
      </c>
      <c r="R451" t="s">
        <v>106</v>
      </c>
      <c r="S451" t="s">
        <v>68</v>
      </c>
      <c r="T451" s="2">
        <v>28612</v>
      </c>
      <c r="U451" s="3">
        <f t="shared" ref="U451:U514" ca="1" si="47">DATEDIF($T451,TODAY(),"y")</f>
        <v>47</v>
      </c>
      <c r="V451" t="s">
        <v>32</v>
      </c>
      <c r="W451" t="s">
        <v>33</v>
      </c>
      <c r="X451" t="s">
        <v>128</v>
      </c>
      <c r="Y451" t="s">
        <v>35</v>
      </c>
      <c r="Z451" t="s">
        <v>652</v>
      </c>
      <c r="AA451">
        <v>3</v>
      </c>
      <c r="AB451" s="4">
        <v>58325</v>
      </c>
    </row>
    <row r="452" spans="1:28" x14ac:dyDescent="0.25">
      <c r="A452">
        <v>3877</v>
      </c>
      <c r="B452" t="s">
        <v>1810</v>
      </c>
      <c r="C452" t="s">
        <v>1811</v>
      </c>
      <c r="D452" s="1">
        <v>43395</v>
      </c>
      <c r="E452" s="1">
        <v>43928</v>
      </c>
      <c r="F452">
        <f t="shared" ca="1" si="42"/>
        <v>17</v>
      </c>
      <c r="G452" t="str">
        <f t="shared" ca="1" si="43"/>
        <v>1-2 years</v>
      </c>
      <c r="H452" t="s">
        <v>1563</v>
      </c>
      <c r="I452" t="s">
        <v>1812</v>
      </c>
      <c r="J452" t="s">
        <v>1813</v>
      </c>
      <c r="K452" t="s">
        <v>27</v>
      </c>
      <c r="L452">
        <f t="shared" si="44"/>
        <v>1</v>
      </c>
      <c r="M452">
        <f t="shared" si="45"/>
        <v>0</v>
      </c>
      <c r="N452" t="s">
        <v>41</v>
      </c>
      <c r="O452" t="s">
        <v>53</v>
      </c>
      <c r="Q452" t="str">
        <f t="shared" si="46"/>
        <v>ACTIVE</v>
      </c>
      <c r="R452" t="s">
        <v>1620</v>
      </c>
      <c r="S452" t="s">
        <v>68</v>
      </c>
      <c r="T452" s="2">
        <v>32365</v>
      </c>
      <c r="U452" s="3">
        <f t="shared" ca="1" si="47"/>
        <v>37</v>
      </c>
      <c r="V452" t="s">
        <v>32</v>
      </c>
      <c r="W452" t="s">
        <v>843</v>
      </c>
      <c r="X452" t="s">
        <v>128</v>
      </c>
      <c r="Y452" t="s">
        <v>47</v>
      </c>
      <c r="Z452" t="s">
        <v>652</v>
      </c>
      <c r="AA452">
        <v>3</v>
      </c>
      <c r="AB452" s="4">
        <v>80000</v>
      </c>
    </row>
    <row r="453" spans="1:28" x14ac:dyDescent="0.25">
      <c r="A453">
        <v>3878</v>
      </c>
      <c r="B453" t="s">
        <v>186</v>
      </c>
      <c r="C453" t="s">
        <v>1334</v>
      </c>
      <c r="D453" s="1">
        <v>43351</v>
      </c>
      <c r="E453" s="1">
        <v>44431</v>
      </c>
      <c r="F453">
        <f t="shared" ca="1" si="42"/>
        <v>35</v>
      </c>
      <c r="G453" t="str">
        <f t="shared" ca="1" si="43"/>
        <v>2-5 years</v>
      </c>
      <c r="H453" t="s">
        <v>1563</v>
      </c>
      <c r="I453" t="s">
        <v>1814</v>
      </c>
      <c r="J453" t="s">
        <v>1815</v>
      </c>
      <c r="K453" t="s">
        <v>27</v>
      </c>
      <c r="L453">
        <f t="shared" si="44"/>
        <v>1</v>
      </c>
      <c r="M453">
        <f t="shared" si="45"/>
        <v>0</v>
      </c>
      <c r="N453" t="s">
        <v>28</v>
      </c>
      <c r="O453" t="s">
        <v>41</v>
      </c>
      <c r="Q453" t="str">
        <f t="shared" si="46"/>
        <v>ACTIVE</v>
      </c>
      <c r="R453" t="s">
        <v>1620</v>
      </c>
      <c r="S453" t="s">
        <v>87</v>
      </c>
      <c r="T453" s="2">
        <v>19047</v>
      </c>
      <c r="U453" s="3">
        <f t="shared" ca="1" si="47"/>
        <v>73</v>
      </c>
      <c r="V453" t="s">
        <v>32</v>
      </c>
      <c r="W453" t="s">
        <v>33</v>
      </c>
      <c r="X453" t="s">
        <v>89</v>
      </c>
      <c r="Y453" t="s">
        <v>47</v>
      </c>
      <c r="Z453" t="s">
        <v>36</v>
      </c>
      <c r="AA453">
        <v>3</v>
      </c>
      <c r="AB453" s="4">
        <v>69000</v>
      </c>
    </row>
    <row r="454" spans="1:28" x14ac:dyDescent="0.25">
      <c r="A454">
        <v>3879</v>
      </c>
      <c r="B454" t="s">
        <v>1816</v>
      </c>
      <c r="C454" t="s">
        <v>1817</v>
      </c>
      <c r="D454" s="1">
        <v>43504</v>
      </c>
      <c r="E454" s="1">
        <v>44981</v>
      </c>
      <c r="F454">
        <f t="shared" ca="1" si="42"/>
        <v>48</v>
      </c>
      <c r="G454" t="str">
        <f t="shared" ca="1" si="43"/>
        <v>2-5 years</v>
      </c>
      <c r="H454" t="s">
        <v>1563</v>
      </c>
      <c r="I454" t="s">
        <v>1818</v>
      </c>
      <c r="J454" t="s">
        <v>1819</v>
      </c>
      <c r="K454" t="s">
        <v>27</v>
      </c>
      <c r="L454">
        <f t="shared" si="44"/>
        <v>1</v>
      </c>
      <c r="M454">
        <f t="shared" si="45"/>
        <v>0</v>
      </c>
      <c r="N454" t="s">
        <v>53</v>
      </c>
      <c r="O454" t="s">
        <v>41</v>
      </c>
      <c r="Q454" t="str">
        <f t="shared" si="46"/>
        <v>ACTIVE</v>
      </c>
      <c r="R454" t="s">
        <v>106</v>
      </c>
      <c r="S454" t="s">
        <v>74</v>
      </c>
      <c r="T454" s="2">
        <v>35812</v>
      </c>
      <c r="U454" s="3">
        <f t="shared" ca="1" si="47"/>
        <v>27</v>
      </c>
      <c r="V454" t="s">
        <v>32</v>
      </c>
      <c r="W454" t="s">
        <v>33</v>
      </c>
      <c r="X454" t="s">
        <v>63</v>
      </c>
      <c r="Y454" t="s">
        <v>47</v>
      </c>
      <c r="Z454" t="s">
        <v>36</v>
      </c>
      <c r="AA454">
        <v>3</v>
      </c>
      <c r="AB454" s="4">
        <v>65000</v>
      </c>
    </row>
    <row r="455" spans="1:28" x14ac:dyDescent="0.25">
      <c r="A455">
        <v>3880</v>
      </c>
      <c r="B455" t="s">
        <v>1820</v>
      </c>
      <c r="C455" t="s">
        <v>813</v>
      </c>
      <c r="D455" s="1">
        <v>44284</v>
      </c>
      <c r="E455" s="1">
        <v>44374</v>
      </c>
      <c r="F455">
        <f t="shared" ca="1" si="42"/>
        <v>2</v>
      </c>
      <c r="G455" t="str">
        <f t="shared" ca="1" si="43"/>
        <v>&lt;6 months</v>
      </c>
      <c r="H455" t="s">
        <v>1563</v>
      </c>
      <c r="I455" t="s">
        <v>1821</v>
      </c>
      <c r="J455" t="s">
        <v>1822</v>
      </c>
      <c r="K455" t="s">
        <v>27</v>
      </c>
      <c r="L455">
        <f t="shared" si="44"/>
        <v>1</v>
      </c>
      <c r="M455">
        <f t="shared" si="45"/>
        <v>0</v>
      </c>
      <c r="N455" t="s">
        <v>41</v>
      </c>
      <c r="O455" t="s">
        <v>29</v>
      </c>
      <c r="Q455" t="str">
        <f t="shared" si="46"/>
        <v>ACTIVE</v>
      </c>
      <c r="R455" t="s">
        <v>106</v>
      </c>
      <c r="S455" t="s">
        <v>68</v>
      </c>
      <c r="T455" s="2">
        <v>34392</v>
      </c>
      <c r="U455" s="3">
        <f t="shared" ca="1" si="47"/>
        <v>31</v>
      </c>
      <c r="V455" t="s">
        <v>32</v>
      </c>
      <c r="W455" t="s">
        <v>843</v>
      </c>
      <c r="X455" t="s">
        <v>1823</v>
      </c>
      <c r="Y455" t="s">
        <v>47</v>
      </c>
      <c r="Z455" t="s">
        <v>36</v>
      </c>
      <c r="AA455">
        <v>3</v>
      </c>
      <c r="AB455" s="4">
        <v>137145</v>
      </c>
    </row>
    <row r="456" spans="1:28" x14ac:dyDescent="0.25">
      <c r="A456">
        <v>3881</v>
      </c>
      <c r="B456" t="s">
        <v>1824</v>
      </c>
      <c r="C456" t="s">
        <v>1825</v>
      </c>
      <c r="D456" s="1">
        <v>43635</v>
      </c>
      <c r="F456">
        <f t="shared" ca="1" si="42"/>
        <v>75</v>
      </c>
      <c r="G456" t="str">
        <f t="shared" ca="1" si="43"/>
        <v>&gt;5 years</v>
      </c>
      <c r="H456" t="s">
        <v>1558</v>
      </c>
      <c r="I456" t="s">
        <v>1826</v>
      </c>
      <c r="J456" t="s">
        <v>1827</v>
      </c>
      <c r="K456" t="s">
        <v>27</v>
      </c>
      <c r="L456">
        <f t="shared" si="44"/>
        <v>1</v>
      </c>
      <c r="M456">
        <f t="shared" si="45"/>
        <v>0</v>
      </c>
      <c r="N456" t="s">
        <v>41</v>
      </c>
      <c r="O456" t="s">
        <v>41</v>
      </c>
      <c r="Q456" t="str">
        <f t="shared" si="46"/>
        <v>ACTIVE</v>
      </c>
      <c r="R456" t="s">
        <v>106</v>
      </c>
      <c r="S456" t="s">
        <v>74</v>
      </c>
      <c r="T456" s="2">
        <v>36306</v>
      </c>
      <c r="U456" s="3">
        <f t="shared" ca="1" si="47"/>
        <v>26</v>
      </c>
      <c r="V456" t="s">
        <v>32</v>
      </c>
      <c r="W456" t="s">
        <v>33</v>
      </c>
      <c r="X456" t="s">
        <v>69</v>
      </c>
      <c r="Y456" t="s">
        <v>47</v>
      </c>
      <c r="Z456" t="s">
        <v>36</v>
      </c>
      <c r="AA456">
        <v>3</v>
      </c>
      <c r="AB456" s="4">
        <v>108250</v>
      </c>
    </row>
    <row r="457" spans="1:28" x14ac:dyDescent="0.25">
      <c r="A457">
        <v>3882</v>
      </c>
      <c r="B457" t="s">
        <v>1828</v>
      </c>
      <c r="C457" t="s">
        <v>1829</v>
      </c>
      <c r="D457" s="1">
        <v>43495</v>
      </c>
      <c r="F457">
        <f t="shared" ca="1" si="42"/>
        <v>80</v>
      </c>
      <c r="G457" t="str">
        <f t="shared" ca="1" si="43"/>
        <v>&gt;5 years</v>
      </c>
      <c r="H457" t="s">
        <v>1558</v>
      </c>
      <c r="I457" t="s">
        <v>1830</v>
      </c>
      <c r="J457" t="s">
        <v>1831</v>
      </c>
      <c r="K457" t="s">
        <v>27</v>
      </c>
      <c r="L457">
        <f t="shared" si="44"/>
        <v>1</v>
      </c>
      <c r="M457">
        <f t="shared" si="45"/>
        <v>0</v>
      </c>
      <c r="N457" t="s">
        <v>28</v>
      </c>
      <c r="O457" t="s">
        <v>41</v>
      </c>
      <c r="Q457" t="str">
        <f t="shared" si="46"/>
        <v>ACTIVE</v>
      </c>
      <c r="R457" t="s">
        <v>106</v>
      </c>
      <c r="S457" t="s">
        <v>520</v>
      </c>
      <c r="T457" s="2">
        <v>29732</v>
      </c>
      <c r="U457" s="3">
        <f t="shared" ca="1" si="47"/>
        <v>44</v>
      </c>
      <c r="V457" t="s">
        <v>32</v>
      </c>
      <c r="W457" t="s">
        <v>843</v>
      </c>
      <c r="X457" t="s">
        <v>175</v>
      </c>
      <c r="Y457" t="s">
        <v>35</v>
      </c>
      <c r="Z457" t="s">
        <v>36</v>
      </c>
      <c r="AA457">
        <v>3</v>
      </c>
      <c r="AB457" s="4">
        <v>99840</v>
      </c>
    </row>
    <row r="458" spans="1:28" x14ac:dyDescent="0.25">
      <c r="A458">
        <v>3883</v>
      </c>
      <c r="B458" t="s">
        <v>1832</v>
      </c>
      <c r="C458" t="s">
        <v>1779</v>
      </c>
      <c r="D458" s="1">
        <v>44687</v>
      </c>
      <c r="E458" s="1">
        <v>44830</v>
      </c>
      <c r="F458">
        <f t="shared" ca="1" si="42"/>
        <v>4</v>
      </c>
      <c r="G458" t="str">
        <f t="shared" ca="1" si="43"/>
        <v>&lt;6 months</v>
      </c>
      <c r="H458" t="s">
        <v>1558</v>
      </c>
      <c r="I458" t="s">
        <v>1833</v>
      </c>
      <c r="J458" t="s">
        <v>1834</v>
      </c>
      <c r="K458" t="s">
        <v>27</v>
      </c>
      <c r="L458">
        <f t="shared" si="44"/>
        <v>1</v>
      </c>
      <c r="M458">
        <f t="shared" si="45"/>
        <v>0</v>
      </c>
      <c r="N458" t="s">
        <v>28</v>
      </c>
      <c r="O458" t="s">
        <v>53</v>
      </c>
      <c r="Q458" t="str">
        <f t="shared" si="46"/>
        <v>ACTIVE</v>
      </c>
      <c r="R458" t="s">
        <v>106</v>
      </c>
      <c r="S458" t="s">
        <v>74</v>
      </c>
      <c r="T458" s="2">
        <v>36604</v>
      </c>
      <c r="U458" s="3">
        <f t="shared" ca="1" si="47"/>
        <v>25</v>
      </c>
      <c r="V458" t="s">
        <v>32</v>
      </c>
      <c r="W458" t="s">
        <v>33</v>
      </c>
      <c r="X458" t="s">
        <v>339</v>
      </c>
      <c r="Y458" t="s">
        <v>35</v>
      </c>
      <c r="Z458" t="s">
        <v>36</v>
      </c>
      <c r="AA458">
        <v>3</v>
      </c>
      <c r="AB458" s="4">
        <v>52262</v>
      </c>
    </row>
    <row r="459" spans="1:28" x14ac:dyDescent="0.25">
      <c r="A459">
        <v>3884</v>
      </c>
      <c r="B459" t="s">
        <v>1835</v>
      </c>
      <c r="C459" t="s">
        <v>1836</v>
      </c>
      <c r="D459" s="1">
        <v>43498</v>
      </c>
      <c r="F459">
        <f t="shared" ca="1" si="42"/>
        <v>80</v>
      </c>
      <c r="G459" t="str">
        <f t="shared" ca="1" si="43"/>
        <v>&gt;5 years</v>
      </c>
      <c r="H459" t="s">
        <v>1558</v>
      </c>
      <c r="I459" t="s">
        <v>1837</v>
      </c>
      <c r="J459" t="s">
        <v>1838</v>
      </c>
      <c r="K459" t="s">
        <v>27</v>
      </c>
      <c r="L459">
        <f t="shared" si="44"/>
        <v>1</v>
      </c>
      <c r="M459">
        <f t="shared" si="45"/>
        <v>0</v>
      </c>
      <c r="N459" t="s">
        <v>53</v>
      </c>
      <c r="O459" t="s">
        <v>29</v>
      </c>
      <c r="Q459" t="str">
        <f t="shared" si="46"/>
        <v>ACTIVE</v>
      </c>
      <c r="R459" t="s">
        <v>106</v>
      </c>
      <c r="S459" t="s">
        <v>87</v>
      </c>
      <c r="T459" s="2">
        <v>25685</v>
      </c>
      <c r="U459" s="3">
        <f t="shared" ca="1" si="47"/>
        <v>55</v>
      </c>
      <c r="V459" t="s">
        <v>32</v>
      </c>
      <c r="W459" t="s">
        <v>843</v>
      </c>
      <c r="X459" t="s">
        <v>89</v>
      </c>
      <c r="Y459" t="s">
        <v>35</v>
      </c>
      <c r="Z459" t="s">
        <v>36</v>
      </c>
      <c r="AA459">
        <v>3</v>
      </c>
      <c r="AB459" s="4">
        <v>29120</v>
      </c>
    </row>
    <row r="460" spans="1:28" x14ac:dyDescent="0.25">
      <c r="A460">
        <v>3885</v>
      </c>
      <c r="B460" t="s">
        <v>1839</v>
      </c>
      <c r="C460" t="s">
        <v>1840</v>
      </c>
      <c r="D460" s="1">
        <v>44538</v>
      </c>
      <c r="F460">
        <f t="shared" ca="1" si="42"/>
        <v>46</v>
      </c>
      <c r="G460" t="str">
        <f t="shared" ca="1" si="43"/>
        <v>2-5 years</v>
      </c>
      <c r="H460" t="s">
        <v>1567</v>
      </c>
      <c r="I460" t="s">
        <v>1841</v>
      </c>
      <c r="J460" t="s">
        <v>1842</v>
      </c>
      <c r="K460" t="s">
        <v>27</v>
      </c>
      <c r="L460">
        <f t="shared" si="44"/>
        <v>1</v>
      </c>
      <c r="M460">
        <f t="shared" si="45"/>
        <v>0</v>
      </c>
      <c r="N460" t="s">
        <v>53</v>
      </c>
      <c r="O460" t="s">
        <v>41</v>
      </c>
      <c r="Q460" t="str">
        <f t="shared" si="46"/>
        <v>ACTIVE</v>
      </c>
      <c r="R460" t="s">
        <v>106</v>
      </c>
      <c r="S460" t="s">
        <v>87</v>
      </c>
      <c r="T460" s="2">
        <v>26755</v>
      </c>
      <c r="U460" s="3">
        <f t="shared" ca="1" si="47"/>
        <v>52</v>
      </c>
      <c r="V460" t="s">
        <v>32</v>
      </c>
      <c r="W460" t="s">
        <v>33</v>
      </c>
      <c r="X460" t="s">
        <v>89</v>
      </c>
      <c r="Y460" t="s">
        <v>35</v>
      </c>
      <c r="Z460" t="s">
        <v>36</v>
      </c>
      <c r="AA460">
        <v>3</v>
      </c>
      <c r="AB460" s="4">
        <v>88663</v>
      </c>
    </row>
    <row r="461" spans="1:28" x14ac:dyDescent="0.25">
      <c r="A461">
        <v>3886</v>
      </c>
      <c r="B461" t="s">
        <v>1843</v>
      </c>
      <c r="C461" t="s">
        <v>1844</v>
      </c>
      <c r="D461" s="1">
        <v>43385</v>
      </c>
      <c r="F461">
        <f t="shared" ca="1" si="42"/>
        <v>83</v>
      </c>
      <c r="G461" t="str">
        <f t="shared" ca="1" si="43"/>
        <v>&gt;5 years</v>
      </c>
      <c r="H461" t="s">
        <v>1567</v>
      </c>
      <c r="I461" t="s">
        <v>1845</v>
      </c>
      <c r="J461" t="s">
        <v>1846</v>
      </c>
      <c r="K461" t="s">
        <v>27</v>
      </c>
      <c r="L461">
        <f t="shared" si="44"/>
        <v>1</v>
      </c>
      <c r="M461">
        <f t="shared" si="45"/>
        <v>0</v>
      </c>
      <c r="N461" t="s">
        <v>41</v>
      </c>
      <c r="O461" t="s">
        <v>29</v>
      </c>
      <c r="Q461" t="str">
        <f t="shared" si="46"/>
        <v>ACTIVE</v>
      </c>
      <c r="R461" t="s">
        <v>106</v>
      </c>
      <c r="S461" t="s">
        <v>520</v>
      </c>
      <c r="T461" s="2">
        <v>32281</v>
      </c>
      <c r="U461" s="3">
        <f t="shared" ca="1" si="47"/>
        <v>37</v>
      </c>
      <c r="V461" t="s">
        <v>32</v>
      </c>
      <c r="W461" t="s">
        <v>33</v>
      </c>
      <c r="X461" t="s">
        <v>81</v>
      </c>
      <c r="Y461" t="s">
        <v>47</v>
      </c>
      <c r="Z461" t="s">
        <v>36</v>
      </c>
      <c r="AA461">
        <v>3</v>
      </c>
      <c r="AB461" s="4">
        <v>134625</v>
      </c>
    </row>
    <row r="462" spans="1:28" x14ac:dyDescent="0.25">
      <c r="A462">
        <v>3887</v>
      </c>
      <c r="B462" t="s">
        <v>1847</v>
      </c>
      <c r="C462" t="s">
        <v>1848</v>
      </c>
      <c r="D462" s="1">
        <v>44673</v>
      </c>
      <c r="E462" s="1">
        <v>45061</v>
      </c>
      <c r="F462">
        <f t="shared" ca="1" si="42"/>
        <v>12</v>
      </c>
      <c r="G462" t="str">
        <f t="shared" ca="1" si="43"/>
        <v>1-2 years</v>
      </c>
      <c r="H462" t="s">
        <v>1567</v>
      </c>
      <c r="I462" t="s">
        <v>1849</v>
      </c>
      <c r="J462" t="s">
        <v>1850</v>
      </c>
      <c r="K462" t="s">
        <v>27</v>
      </c>
      <c r="L462">
        <f t="shared" si="44"/>
        <v>1</v>
      </c>
      <c r="M462">
        <f t="shared" si="45"/>
        <v>0</v>
      </c>
      <c r="N462" t="s">
        <v>28</v>
      </c>
      <c r="O462" t="s">
        <v>29</v>
      </c>
      <c r="Q462" t="str">
        <f t="shared" si="46"/>
        <v>ACTIVE</v>
      </c>
      <c r="R462" t="s">
        <v>106</v>
      </c>
      <c r="S462" t="s">
        <v>68</v>
      </c>
      <c r="T462" s="2">
        <v>34363</v>
      </c>
      <c r="U462" s="3">
        <f t="shared" ca="1" si="47"/>
        <v>31</v>
      </c>
      <c r="V462" t="s">
        <v>32</v>
      </c>
      <c r="W462" t="s">
        <v>33</v>
      </c>
      <c r="X462" t="s">
        <v>245</v>
      </c>
      <c r="Y462" t="s">
        <v>47</v>
      </c>
      <c r="Z462" t="s">
        <v>82</v>
      </c>
      <c r="AA462">
        <v>3</v>
      </c>
      <c r="AB462" s="4">
        <v>146887</v>
      </c>
    </row>
    <row r="463" spans="1:28" x14ac:dyDescent="0.25">
      <c r="A463">
        <v>3888</v>
      </c>
      <c r="B463" t="s">
        <v>1851</v>
      </c>
      <c r="C463" t="s">
        <v>724</v>
      </c>
      <c r="D463" s="1">
        <v>44444</v>
      </c>
      <c r="E463" s="1">
        <v>44750</v>
      </c>
      <c r="F463">
        <f t="shared" ca="1" si="42"/>
        <v>10</v>
      </c>
      <c r="G463" t="str">
        <f t="shared" ca="1" si="43"/>
        <v>6-12 months</v>
      </c>
      <c r="H463" t="s">
        <v>1645</v>
      </c>
      <c r="I463" t="s">
        <v>1852</v>
      </c>
      <c r="J463" t="s">
        <v>1853</v>
      </c>
      <c r="K463" t="s">
        <v>27</v>
      </c>
      <c r="L463">
        <f t="shared" si="44"/>
        <v>1</v>
      </c>
      <c r="M463">
        <f t="shared" si="45"/>
        <v>0</v>
      </c>
      <c r="N463" t="s">
        <v>53</v>
      </c>
      <c r="O463" t="s">
        <v>53</v>
      </c>
      <c r="Q463" t="str">
        <f t="shared" si="46"/>
        <v>ACTIVE</v>
      </c>
      <c r="R463" t="s">
        <v>106</v>
      </c>
      <c r="S463" t="s">
        <v>87</v>
      </c>
      <c r="T463" s="2">
        <v>31434</v>
      </c>
      <c r="U463" s="3">
        <f t="shared" ca="1" si="47"/>
        <v>39</v>
      </c>
      <c r="V463" t="s">
        <v>32</v>
      </c>
      <c r="W463" t="s">
        <v>843</v>
      </c>
      <c r="X463" t="s">
        <v>89</v>
      </c>
      <c r="Y463" t="s">
        <v>35</v>
      </c>
      <c r="Z463" t="s">
        <v>36</v>
      </c>
      <c r="AA463">
        <v>3</v>
      </c>
      <c r="AB463" s="4">
        <v>98000</v>
      </c>
    </row>
    <row r="464" spans="1:28" x14ac:dyDescent="0.25">
      <c r="A464">
        <v>3889</v>
      </c>
      <c r="B464" t="s">
        <v>1854</v>
      </c>
      <c r="C464" t="s">
        <v>754</v>
      </c>
      <c r="D464" s="1">
        <v>44809</v>
      </c>
      <c r="E464" s="1">
        <v>44864</v>
      </c>
      <c r="F464">
        <f t="shared" ca="1" si="42"/>
        <v>1</v>
      </c>
      <c r="G464" t="str">
        <f t="shared" ca="1" si="43"/>
        <v>&lt;6 months</v>
      </c>
      <c r="H464" t="s">
        <v>1563</v>
      </c>
      <c r="I464" t="s">
        <v>1855</v>
      </c>
      <c r="J464" t="s">
        <v>1856</v>
      </c>
      <c r="K464" t="s">
        <v>27</v>
      </c>
      <c r="L464">
        <f t="shared" si="44"/>
        <v>1</v>
      </c>
      <c r="M464">
        <f t="shared" si="45"/>
        <v>0</v>
      </c>
      <c r="N464" t="s">
        <v>28</v>
      </c>
      <c r="O464" t="s">
        <v>41</v>
      </c>
      <c r="Q464" t="str">
        <f t="shared" si="46"/>
        <v>ACTIVE</v>
      </c>
      <c r="R464" t="s">
        <v>1620</v>
      </c>
      <c r="S464" t="s">
        <v>68</v>
      </c>
      <c r="T464" s="2">
        <v>26937</v>
      </c>
      <c r="U464" s="3">
        <f t="shared" ca="1" si="47"/>
        <v>52</v>
      </c>
      <c r="V464" t="s">
        <v>32</v>
      </c>
      <c r="W464" t="s">
        <v>33</v>
      </c>
      <c r="X464" t="s">
        <v>184</v>
      </c>
      <c r="Y464" t="s">
        <v>47</v>
      </c>
      <c r="Z464" t="s">
        <v>36</v>
      </c>
      <c r="AA464">
        <v>3</v>
      </c>
      <c r="AB464" s="4">
        <v>42453</v>
      </c>
    </row>
    <row r="465" spans="1:28" x14ac:dyDescent="0.25">
      <c r="A465">
        <v>3890</v>
      </c>
      <c r="B465" t="s">
        <v>1857</v>
      </c>
      <c r="C465" t="s">
        <v>608</v>
      </c>
      <c r="D465" s="1">
        <v>44761</v>
      </c>
      <c r="E465" s="1">
        <v>45041</v>
      </c>
      <c r="F465">
        <f t="shared" ca="1" si="42"/>
        <v>9</v>
      </c>
      <c r="G465" t="str">
        <f t="shared" ca="1" si="43"/>
        <v>6-12 months</v>
      </c>
      <c r="H465" t="s">
        <v>1563</v>
      </c>
      <c r="I465" t="s">
        <v>1858</v>
      </c>
      <c r="J465" t="s">
        <v>1859</v>
      </c>
      <c r="K465" t="s">
        <v>27</v>
      </c>
      <c r="L465">
        <f t="shared" si="44"/>
        <v>1</v>
      </c>
      <c r="M465">
        <f t="shared" si="45"/>
        <v>0</v>
      </c>
      <c r="N465" t="s">
        <v>53</v>
      </c>
      <c r="O465" t="s">
        <v>29</v>
      </c>
      <c r="Q465" t="str">
        <f t="shared" si="46"/>
        <v>ACTIVE</v>
      </c>
      <c r="R465" t="s">
        <v>106</v>
      </c>
      <c r="S465" t="s">
        <v>68</v>
      </c>
      <c r="T465" s="2">
        <v>34617</v>
      </c>
      <c r="U465" s="3">
        <f t="shared" ca="1" si="47"/>
        <v>30</v>
      </c>
      <c r="V465" t="s">
        <v>32</v>
      </c>
      <c r="W465" t="s">
        <v>843</v>
      </c>
      <c r="X465" t="s">
        <v>184</v>
      </c>
      <c r="Y465" t="s">
        <v>47</v>
      </c>
      <c r="Z465" t="s">
        <v>36</v>
      </c>
      <c r="AA465">
        <v>3</v>
      </c>
      <c r="AB465" s="4">
        <v>64750</v>
      </c>
    </row>
    <row r="466" spans="1:28" x14ac:dyDescent="0.25">
      <c r="A466">
        <v>3891</v>
      </c>
      <c r="B466" t="s">
        <v>1860</v>
      </c>
      <c r="C466" t="s">
        <v>1861</v>
      </c>
      <c r="D466" s="1">
        <v>44707</v>
      </c>
      <c r="F466">
        <f t="shared" ca="1" si="42"/>
        <v>40</v>
      </c>
      <c r="G466" t="str">
        <f t="shared" ca="1" si="43"/>
        <v>2-5 years</v>
      </c>
      <c r="H466" t="s">
        <v>1563</v>
      </c>
      <c r="I466" t="s">
        <v>1862</v>
      </c>
      <c r="J466" t="s">
        <v>1863</v>
      </c>
      <c r="K466" t="s">
        <v>27</v>
      </c>
      <c r="L466">
        <f t="shared" si="44"/>
        <v>1</v>
      </c>
      <c r="M466">
        <f t="shared" si="45"/>
        <v>0</v>
      </c>
      <c r="N466" t="s">
        <v>53</v>
      </c>
      <c r="O466" t="s">
        <v>29</v>
      </c>
      <c r="Q466" t="str">
        <f t="shared" si="46"/>
        <v>ACTIVE</v>
      </c>
      <c r="R466" t="s">
        <v>106</v>
      </c>
      <c r="S466" t="s">
        <v>87</v>
      </c>
      <c r="T466" s="2">
        <v>34938</v>
      </c>
      <c r="U466" s="3">
        <f t="shared" ca="1" si="47"/>
        <v>30</v>
      </c>
      <c r="V466" t="s">
        <v>32</v>
      </c>
      <c r="W466" t="s">
        <v>33</v>
      </c>
      <c r="X466" t="s">
        <v>89</v>
      </c>
      <c r="Y466" t="s">
        <v>47</v>
      </c>
      <c r="Z466" t="s">
        <v>36</v>
      </c>
      <c r="AA466">
        <v>3</v>
      </c>
      <c r="AB466" s="4">
        <v>102500</v>
      </c>
    </row>
    <row r="467" spans="1:28" x14ac:dyDescent="0.25">
      <c r="A467">
        <v>3892</v>
      </c>
      <c r="B467" t="s">
        <v>1373</v>
      </c>
      <c r="C467" t="s">
        <v>1121</v>
      </c>
      <c r="D467" s="1">
        <v>44865</v>
      </c>
      <c r="F467">
        <f t="shared" ca="1" si="42"/>
        <v>35</v>
      </c>
      <c r="G467" t="str">
        <f t="shared" ca="1" si="43"/>
        <v>2-5 years</v>
      </c>
      <c r="H467" t="s">
        <v>1563</v>
      </c>
      <c r="I467" t="s">
        <v>1864</v>
      </c>
      <c r="J467" t="s">
        <v>1865</v>
      </c>
      <c r="K467" t="s">
        <v>27</v>
      </c>
      <c r="L467">
        <f t="shared" si="44"/>
        <v>1</v>
      </c>
      <c r="M467">
        <f t="shared" si="45"/>
        <v>0</v>
      </c>
      <c r="N467" t="s">
        <v>53</v>
      </c>
      <c r="O467" t="s">
        <v>53</v>
      </c>
      <c r="Q467" t="str">
        <f t="shared" si="46"/>
        <v>ACTIVE</v>
      </c>
      <c r="R467" t="s">
        <v>106</v>
      </c>
      <c r="S467" t="s">
        <v>87</v>
      </c>
      <c r="T467" s="2">
        <v>29792</v>
      </c>
      <c r="U467" s="3">
        <f t="shared" ca="1" si="47"/>
        <v>44</v>
      </c>
      <c r="V467" t="s">
        <v>32</v>
      </c>
      <c r="W467" t="s">
        <v>33</v>
      </c>
      <c r="X467" t="s">
        <v>1866</v>
      </c>
      <c r="Y467" t="s">
        <v>47</v>
      </c>
      <c r="Z467" t="s">
        <v>36</v>
      </c>
      <c r="AA467">
        <v>3</v>
      </c>
      <c r="AB467" s="4">
        <v>69000</v>
      </c>
    </row>
    <row r="468" spans="1:28" x14ac:dyDescent="0.25">
      <c r="A468">
        <v>3893</v>
      </c>
      <c r="B468" t="s">
        <v>1867</v>
      </c>
      <c r="C468" t="s">
        <v>1868</v>
      </c>
      <c r="D468" s="1">
        <v>45007</v>
      </c>
      <c r="E468" s="1">
        <v>45135</v>
      </c>
      <c r="F468">
        <f t="shared" ca="1" si="42"/>
        <v>4</v>
      </c>
      <c r="G468" t="str">
        <f t="shared" ca="1" si="43"/>
        <v>&lt;6 months</v>
      </c>
      <c r="H468" t="s">
        <v>1558</v>
      </c>
      <c r="I468" t="s">
        <v>1869</v>
      </c>
      <c r="J468" t="s">
        <v>1870</v>
      </c>
      <c r="K468" t="s">
        <v>27</v>
      </c>
      <c r="L468">
        <f t="shared" si="44"/>
        <v>1</v>
      </c>
      <c r="M468">
        <f t="shared" si="45"/>
        <v>0</v>
      </c>
      <c r="N468" t="s">
        <v>53</v>
      </c>
      <c r="O468" t="s">
        <v>41</v>
      </c>
      <c r="Q468" t="str">
        <f t="shared" si="46"/>
        <v>ACTIVE</v>
      </c>
      <c r="R468" t="s">
        <v>106</v>
      </c>
      <c r="S468" t="s">
        <v>68</v>
      </c>
      <c r="T468" s="2">
        <v>32988</v>
      </c>
      <c r="U468" s="3">
        <f t="shared" ca="1" si="47"/>
        <v>35</v>
      </c>
      <c r="V468" t="s">
        <v>32</v>
      </c>
      <c r="W468" t="s">
        <v>843</v>
      </c>
      <c r="X468" t="s">
        <v>69</v>
      </c>
      <c r="Y468" t="s">
        <v>35</v>
      </c>
      <c r="Z468" t="s">
        <v>36</v>
      </c>
      <c r="AA468">
        <v>3</v>
      </c>
      <c r="AB468" s="4">
        <v>167112</v>
      </c>
    </row>
    <row r="469" spans="1:28" x14ac:dyDescent="0.25">
      <c r="A469">
        <v>3894</v>
      </c>
      <c r="B469" t="s">
        <v>1871</v>
      </c>
      <c r="C469" t="s">
        <v>1872</v>
      </c>
      <c r="D469" s="1">
        <v>45075</v>
      </c>
      <c r="F469">
        <f t="shared" ca="1" si="42"/>
        <v>28</v>
      </c>
      <c r="G469" t="str">
        <f t="shared" ca="1" si="43"/>
        <v>2-5 years</v>
      </c>
      <c r="H469" t="s">
        <v>1558</v>
      </c>
      <c r="I469" t="s">
        <v>1873</v>
      </c>
      <c r="J469" t="s">
        <v>1874</v>
      </c>
      <c r="K469" t="s">
        <v>27</v>
      </c>
      <c r="L469">
        <f t="shared" si="44"/>
        <v>1</v>
      </c>
      <c r="M469">
        <f t="shared" si="45"/>
        <v>0</v>
      </c>
      <c r="N469" t="s">
        <v>53</v>
      </c>
      <c r="O469" t="s">
        <v>53</v>
      </c>
      <c r="Q469" t="str">
        <f t="shared" si="46"/>
        <v>ACTIVE</v>
      </c>
      <c r="R469" t="s">
        <v>106</v>
      </c>
      <c r="S469" t="s">
        <v>221</v>
      </c>
      <c r="T469" s="2">
        <v>31652</v>
      </c>
      <c r="U469" s="3">
        <f t="shared" ca="1" si="47"/>
        <v>39</v>
      </c>
      <c r="V469" t="s">
        <v>32</v>
      </c>
      <c r="W469" t="s">
        <v>843</v>
      </c>
      <c r="X469" t="s">
        <v>128</v>
      </c>
      <c r="Y469" t="s">
        <v>35</v>
      </c>
      <c r="Z469" t="s">
        <v>36</v>
      </c>
      <c r="AA469">
        <v>3</v>
      </c>
      <c r="AB469" s="4">
        <v>750228</v>
      </c>
    </row>
    <row r="470" spans="1:28" x14ac:dyDescent="0.25">
      <c r="A470">
        <v>3895</v>
      </c>
      <c r="B470" t="s">
        <v>1875</v>
      </c>
      <c r="C470" t="s">
        <v>1876</v>
      </c>
      <c r="D470" s="1">
        <v>43884</v>
      </c>
      <c r="E470" s="1">
        <v>44447</v>
      </c>
      <c r="F470">
        <f t="shared" ca="1" si="42"/>
        <v>18</v>
      </c>
      <c r="G470" t="str">
        <f t="shared" ca="1" si="43"/>
        <v>1-2 years</v>
      </c>
      <c r="H470" t="s">
        <v>1558</v>
      </c>
      <c r="I470" t="s">
        <v>1877</v>
      </c>
      <c r="J470" t="s">
        <v>1878</v>
      </c>
      <c r="K470" t="s">
        <v>27</v>
      </c>
      <c r="L470">
        <f t="shared" si="44"/>
        <v>1</v>
      </c>
      <c r="M470">
        <f t="shared" si="45"/>
        <v>0</v>
      </c>
      <c r="N470" t="s">
        <v>53</v>
      </c>
      <c r="O470" t="s">
        <v>53</v>
      </c>
      <c r="Q470" t="str">
        <f t="shared" si="46"/>
        <v>ACTIVE</v>
      </c>
      <c r="R470" t="s">
        <v>106</v>
      </c>
      <c r="S470" t="s">
        <v>115</v>
      </c>
      <c r="T470" s="2">
        <v>35449</v>
      </c>
      <c r="U470" s="3">
        <f t="shared" ca="1" si="47"/>
        <v>28</v>
      </c>
      <c r="V470" t="s">
        <v>32</v>
      </c>
      <c r="W470" t="s">
        <v>33</v>
      </c>
      <c r="X470" t="s">
        <v>1879</v>
      </c>
      <c r="Y470" t="s">
        <v>35</v>
      </c>
      <c r="Z470" t="s">
        <v>36</v>
      </c>
      <c r="AA470">
        <v>3</v>
      </c>
      <c r="AB470" s="4">
        <v>234900</v>
      </c>
    </row>
    <row r="471" spans="1:28" x14ac:dyDescent="0.25">
      <c r="A471">
        <v>3896</v>
      </c>
      <c r="B471" t="s">
        <v>1880</v>
      </c>
      <c r="C471" t="s">
        <v>263</v>
      </c>
      <c r="D471" s="1">
        <v>43690</v>
      </c>
      <c r="E471" s="1">
        <v>44752</v>
      </c>
      <c r="F471">
        <f t="shared" ca="1" si="42"/>
        <v>34</v>
      </c>
      <c r="G471" t="str">
        <f t="shared" ca="1" si="43"/>
        <v>2-5 years</v>
      </c>
      <c r="H471" t="s">
        <v>1558</v>
      </c>
      <c r="I471" t="s">
        <v>1881</v>
      </c>
      <c r="J471" t="s">
        <v>1882</v>
      </c>
      <c r="K471" t="s">
        <v>27</v>
      </c>
      <c r="L471">
        <f t="shared" si="44"/>
        <v>1</v>
      </c>
      <c r="M471">
        <f t="shared" si="45"/>
        <v>0</v>
      </c>
      <c r="N471" t="s">
        <v>41</v>
      </c>
      <c r="O471" t="s">
        <v>29</v>
      </c>
      <c r="Q471" t="str">
        <f t="shared" si="46"/>
        <v>ACTIVE</v>
      </c>
      <c r="R471" t="s">
        <v>106</v>
      </c>
      <c r="S471" t="s">
        <v>87</v>
      </c>
      <c r="T471" s="2">
        <v>32288</v>
      </c>
      <c r="U471" s="3">
        <f t="shared" ca="1" si="47"/>
        <v>37</v>
      </c>
      <c r="V471" t="s">
        <v>32</v>
      </c>
      <c r="W471" t="s">
        <v>33</v>
      </c>
      <c r="X471" t="s">
        <v>364</v>
      </c>
      <c r="Y471" t="s">
        <v>35</v>
      </c>
      <c r="Z471" t="s">
        <v>36</v>
      </c>
      <c r="AA471">
        <v>3</v>
      </c>
      <c r="AB471" s="4">
        <v>325428</v>
      </c>
    </row>
    <row r="472" spans="1:28" x14ac:dyDescent="0.25">
      <c r="A472">
        <v>3897</v>
      </c>
      <c r="B472" t="s">
        <v>1883</v>
      </c>
      <c r="C472" t="s">
        <v>1692</v>
      </c>
      <c r="D472" s="1">
        <v>43549</v>
      </c>
      <c r="E472" s="1">
        <v>44452</v>
      </c>
      <c r="F472">
        <f t="shared" ca="1" si="42"/>
        <v>29</v>
      </c>
      <c r="G472" t="str">
        <f t="shared" ca="1" si="43"/>
        <v>2-5 years</v>
      </c>
      <c r="H472" t="s">
        <v>1567</v>
      </c>
      <c r="I472" t="s">
        <v>1884</v>
      </c>
      <c r="J472" t="s">
        <v>1885</v>
      </c>
      <c r="K472" t="s">
        <v>27</v>
      </c>
      <c r="L472">
        <f t="shared" si="44"/>
        <v>1</v>
      </c>
      <c r="M472">
        <f t="shared" si="45"/>
        <v>0</v>
      </c>
      <c r="N472" t="s">
        <v>41</v>
      </c>
      <c r="O472" t="s">
        <v>41</v>
      </c>
      <c r="Q472" t="str">
        <f t="shared" si="46"/>
        <v>ACTIVE</v>
      </c>
      <c r="R472" t="s">
        <v>106</v>
      </c>
      <c r="S472" t="s">
        <v>221</v>
      </c>
      <c r="T472" s="2">
        <v>34262</v>
      </c>
      <c r="U472" s="3">
        <f t="shared" ca="1" si="47"/>
        <v>31</v>
      </c>
      <c r="V472" t="s">
        <v>32</v>
      </c>
      <c r="W472" t="s">
        <v>33</v>
      </c>
      <c r="X472" t="s">
        <v>364</v>
      </c>
      <c r="Y472" t="s">
        <v>35</v>
      </c>
      <c r="Z472" t="s">
        <v>36</v>
      </c>
      <c r="AA472">
        <v>3</v>
      </c>
      <c r="AB472" s="4">
        <v>975312</v>
      </c>
    </row>
    <row r="473" spans="1:28" x14ac:dyDescent="0.25">
      <c r="A473">
        <v>3898</v>
      </c>
      <c r="B473" t="s">
        <v>1886</v>
      </c>
      <c r="C473" t="s">
        <v>167</v>
      </c>
      <c r="D473" s="1">
        <v>43448</v>
      </c>
      <c r="E473" s="1">
        <v>44968</v>
      </c>
      <c r="F473">
        <f t="shared" ca="1" si="42"/>
        <v>49</v>
      </c>
      <c r="G473" t="str">
        <f t="shared" ca="1" si="43"/>
        <v>2-5 years</v>
      </c>
      <c r="H473" t="s">
        <v>1567</v>
      </c>
      <c r="I473" t="s">
        <v>1887</v>
      </c>
      <c r="J473" t="s">
        <v>1888</v>
      </c>
      <c r="K473" t="s">
        <v>27</v>
      </c>
      <c r="L473">
        <f t="shared" si="44"/>
        <v>1</v>
      </c>
      <c r="M473">
        <f t="shared" si="45"/>
        <v>0</v>
      </c>
      <c r="N473" t="s">
        <v>41</v>
      </c>
      <c r="O473" t="s">
        <v>29</v>
      </c>
      <c r="Q473" t="str">
        <f t="shared" si="46"/>
        <v>ACTIVE</v>
      </c>
      <c r="R473" t="s">
        <v>106</v>
      </c>
      <c r="S473" t="s">
        <v>68</v>
      </c>
      <c r="T473" s="2">
        <v>35776</v>
      </c>
      <c r="U473" s="3">
        <f t="shared" ca="1" si="47"/>
        <v>27</v>
      </c>
      <c r="V473" t="s">
        <v>32</v>
      </c>
      <c r="W473" t="s">
        <v>843</v>
      </c>
      <c r="X473" t="s">
        <v>128</v>
      </c>
      <c r="Y473" t="s">
        <v>47</v>
      </c>
      <c r="Z473" t="s">
        <v>36</v>
      </c>
      <c r="AA473">
        <v>3</v>
      </c>
      <c r="AB473" s="4">
        <v>717300</v>
      </c>
    </row>
    <row r="474" spans="1:28" x14ac:dyDescent="0.25">
      <c r="A474">
        <v>3899</v>
      </c>
      <c r="B474" t="s">
        <v>396</v>
      </c>
      <c r="C474" t="s">
        <v>1889</v>
      </c>
      <c r="D474" s="1">
        <v>44262</v>
      </c>
      <c r="E474" s="1">
        <v>44439</v>
      </c>
      <c r="F474">
        <f t="shared" ca="1" si="42"/>
        <v>5</v>
      </c>
      <c r="G474" t="str">
        <f t="shared" ca="1" si="43"/>
        <v>&lt;6 months</v>
      </c>
      <c r="H474" t="s">
        <v>1567</v>
      </c>
      <c r="I474" t="s">
        <v>1890</v>
      </c>
      <c r="J474" t="s">
        <v>1891</v>
      </c>
      <c r="K474" t="s">
        <v>27</v>
      </c>
      <c r="L474">
        <f t="shared" si="44"/>
        <v>1</v>
      </c>
      <c r="M474">
        <f t="shared" si="45"/>
        <v>0</v>
      </c>
      <c r="N474" t="s">
        <v>28</v>
      </c>
      <c r="O474" t="s">
        <v>41</v>
      </c>
      <c r="Q474" t="str">
        <f t="shared" si="46"/>
        <v>ACTIVE</v>
      </c>
      <c r="R474" t="s">
        <v>106</v>
      </c>
      <c r="S474" t="s">
        <v>87</v>
      </c>
      <c r="T474" s="2">
        <v>32892</v>
      </c>
      <c r="U474" s="3">
        <f t="shared" ca="1" si="47"/>
        <v>35</v>
      </c>
      <c r="V474" t="s">
        <v>32</v>
      </c>
      <c r="W474" t="s">
        <v>33</v>
      </c>
      <c r="X474" t="s">
        <v>89</v>
      </c>
      <c r="Y474" t="s">
        <v>35</v>
      </c>
      <c r="Z474" t="s">
        <v>36</v>
      </c>
      <c r="AA474">
        <v>3</v>
      </c>
      <c r="AB474" s="4">
        <v>361737.96</v>
      </c>
    </row>
    <row r="475" spans="1:28" x14ac:dyDescent="0.25">
      <c r="A475">
        <v>3900</v>
      </c>
      <c r="B475" t="s">
        <v>1892</v>
      </c>
      <c r="C475" t="s">
        <v>1893</v>
      </c>
      <c r="D475" s="1">
        <v>45093</v>
      </c>
      <c r="F475">
        <f t="shared" ca="1" si="42"/>
        <v>27</v>
      </c>
      <c r="G475" t="str">
        <f t="shared" ca="1" si="43"/>
        <v>2-5 years</v>
      </c>
      <c r="H475" t="s">
        <v>1645</v>
      </c>
      <c r="I475" t="s">
        <v>1894</v>
      </c>
      <c r="J475" t="s">
        <v>1895</v>
      </c>
      <c r="K475" t="s">
        <v>27</v>
      </c>
      <c r="L475">
        <f t="shared" si="44"/>
        <v>1</v>
      </c>
      <c r="M475">
        <f t="shared" si="45"/>
        <v>0</v>
      </c>
      <c r="N475" t="s">
        <v>28</v>
      </c>
      <c r="O475" t="s">
        <v>53</v>
      </c>
      <c r="Q475" t="str">
        <f t="shared" si="46"/>
        <v>ACTIVE</v>
      </c>
      <c r="R475" t="s">
        <v>106</v>
      </c>
      <c r="S475" t="s">
        <v>74</v>
      </c>
      <c r="T475" s="2">
        <v>1</v>
      </c>
      <c r="U475" s="3">
        <f t="shared" ca="1" si="47"/>
        <v>125</v>
      </c>
      <c r="V475" t="s">
        <v>32</v>
      </c>
      <c r="W475" t="s">
        <v>33</v>
      </c>
      <c r="X475" t="s">
        <v>1041</v>
      </c>
      <c r="Y475" t="s">
        <v>35</v>
      </c>
      <c r="Z475" t="s">
        <v>36</v>
      </c>
      <c r="AA475">
        <v>3</v>
      </c>
      <c r="AB475" s="4">
        <v>409800</v>
      </c>
    </row>
    <row r="476" spans="1:28" x14ac:dyDescent="0.25">
      <c r="A476">
        <v>3901</v>
      </c>
      <c r="B476" t="s">
        <v>1364</v>
      </c>
      <c r="C476" t="s">
        <v>357</v>
      </c>
      <c r="D476" s="1">
        <v>44365</v>
      </c>
      <c r="F476">
        <f t="shared" ca="1" si="42"/>
        <v>51</v>
      </c>
      <c r="G476" t="str">
        <f t="shared" ca="1" si="43"/>
        <v>2-5 years</v>
      </c>
      <c r="H476" t="s">
        <v>1563</v>
      </c>
      <c r="I476" t="s">
        <v>1896</v>
      </c>
      <c r="J476" t="s">
        <v>1897</v>
      </c>
      <c r="K476" t="s">
        <v>27</v>
      </c>
      <c r="L476">
        <f t="shared" si="44"/>
        <v>1</v>
      </c>
      <c r="M476">
        <f t="shared" si="45"/>
        <v>0</v>
      </c>
      <c r="N476" t="s">
        <v>41</v>
      </c>
      <c r="O476" t="s">
        <v>29</v>
      </c>
      <c r="Q476" t="str">
        <f t="shared" si="46"/>
        <v>ACTIVE</v>
      </c>
      <c r="R476" t="s">
        <v>1620</v>
      </c>
      <c r="S476" t="s">
        <v>199</v>
      </c>
      <c r="T476" s="2">
        <v>33128</v>
      </c>
      <c r="U476" s="3">
        <f t="shared" ca="1" si="47"/>
        <v>35</v>
      </c>
      <c r="V476" t="s">
        <v>32</v>
      </c>
      <c r="W476" t="s">
        <v>33</v>
      </c>
      <c r="X476" t="s">
        <v>364</v>
      </c>
      <c r="Y476" t="s">
        <v>47</v>
      </c>
      <c r="Z476" t="s">
        <v>36</v>
      </c>
      <c r="AA476">
        <v>3</v>
      </c>
      <c r="AB476" s="4">
        <v>325680</v>
      </c>
    </row>
    <row r="477" spans="1:28" x14ac:dyDescent="0.25">
      <c r="A477">
        <v>3902</v>
      </c>
      <c r="B477" t="s">
        <v>1898</v>
      </c>
      <c r="C477" t="s">
        <v>1899</v>
      </c>
      <c r="D477" s="1">
        <v>45068</v>
      </c>
      <c r="E477" s="1">
        <v>45093</v>
      </c>
      <c r="F477">
        <f t="shared" ca="1" si="42"/>
        <v>0</v>
      </c>
      <c r="G477" t="str">
        <f t="shared" ca="1" si="43"/>
        <v>&lt;6 months</v>
      </c>
      <c r="H477" t="s">
        <v>1563</v>
      </c>
      <c r="I477" t="s">
        <v>1900</v>
      </c>
      <c r="J477" t="s">
        <v>1901</v>
      </c>
      <c r="K477" t="s">
        <v>27</v>
      </c>
      <c r="L477">
        <f t="shared" si="44"/>
        <v>1</v>
      </c>
      <c r="M477">
        <f t="shared" si="45"/>
        <v>0</v>
      </c>
      <c r="N477" t="s">
        <v>28</v>
      </c>
      <c r="O477" t="s">
        <v>29</v>
      </c>
      <c r="Q477" t="str">
        <f t="shared" si="46"/>
        <v>ACTIVE</v>
      </c>
      <c r="R477" t="s">
        <v>1620</v>
      </c>
      <c r="S477" t="s">
        <v>257</v>
      </c>
      <c r="T477" s="2">
        <v>35127</v>
      </c>
      <c r="U477" s="3">
        <f t="shared" ca="1" si="47"/>
        <v>29</v>
      </c>
      <c r="V477" t="s">
        <v>32</v>
      </c>
      <c r="W477" t="s">
        <v>33</v>
      </c>
      <c r="X477" t="s">
        <v>299</v>
      </c>
      <c r="Y477" t="s">
        <v>47</v>
      </c>
      <c r="Z477" t="s">
        <v>36</v>
      </c>
      <c r="AA477">
        <v>3</v>
      </c>
      <c r="AB477" s="4">
        <v>219612</v>
      </c>
    </row>
    <row r="478" spans="1:28" x14ac:dyDescent="0.25">
      <c r="A478">
        <v>3903</v>
      </c>
      <c r="B478" t="s">
        <v>1465</v>
      </c>
      <c r="C478" t="s">
        <v>1902</v>
      </c>
      <c r="D478" s="1">
        <v>43599</v>
      </c>
      <c r="F478">
        <f t="shared" ca="1" si="42"/>
        <v>76</v>
      </c>
      <c r="G478" t="str">
        <f t="shared" ca="1" si="43"/>
        <v>&gt;5 years</v>
      </c>
      <c r="H478" t="s">
        <v>1563</v>
      </c>
      <c r="I478" t="s">
        <v>1903</v>
      </c>
      <c r="J478" t="s">
        <v>1904</v>
      </c>
      <c r="K478" t="s">
        <v>27</v>
      </c>
      <c r="L478">
        <f t="shared" si="44"/>
        <v>1</v>
      </c>
      <c r="M478">
        <f t="shared" si="45"/>
        <v>0</v>
      </c>
      <c r="N478" t="s">
        <v>53</v>
      </c>
      <c r="O478" t="s">
        <v>53</v>
      </c>
      <c r="Q478" t="str">
        <f t="shared" si="46"/>
        <v>ACTIVE</v>
      </c>
      <c r="R478" t="s">
        <v>106</v>
      </c>
      <c r="S478" t="s">
        <v>74</v>
      </c>
      <c r="T478" s="2">
        <v>32050</v>
      </c>
      <c r="U478" s="3">
        <f t="shared" ca="1" si="47"/>
        <v>38</v>
      </c>
      <c r="V478" t="s">
        <v>32</v>
      </c>
      <c r="W478" t="s">
        <v>843</v>
      </c>
      <c r="X478" t="s">
        <v>75</v>
      </c>
      <c r="Y478" t="s">
        <v>47</v>
      </c>
      <c r="Z478" t="s">
        <v>36</v>
      </c>
      <c r="AA478">
        <v>3</v>
      </c>
      <c r="AB478" s="4">
        <v>355644</v>
      </c>
    </row>
    <row r="479" spans="1:28" x14ac:dyDescent="0.25">
      <c r="A479">
        <v>3904</v>
      </c>
      <c r="B479" t="s">
        <v>1637</v>
      </c>
      <c r="C479" t="s">
        <v>1905</v>
      </c>
      <c r="D479" s="1">
        <v>44192</v>
      </c>
      <c r="F479">
        <f t="shared" ca="1" si="42"/>
        <v>57</v>
      </c>
      <c r="G479" t="str">
        <f t="shared" ca="1" si="43"/>
        <v>2-5 years</v>
      </c>
      <c r="H479" t="s">
        <v>1563</v>
      </c>
      <c r="I479" t="s">
        <v>1906</v>
      </c>
      <c r="J479" t="s">
        <v>1907</v>
      </c>
      <c r="K479" t="s">
        <v>27</v>
      </c>
      <c r="L479">
        <f t="shared" si="44"/>
        <v>1</v>
      </c>
      <c r="M479">
        <f t="shared" si="45"/>
        <v>0</v>
      </c>
      <c r="N479" t="s">
        <v>28</v>
      </c>
      <c r="O479" t="s">
        <v>41</v>
      </c>
      <c r="Q479" t="str">
        <f t="shared" si="46"/>
        <v>ACTIVE</v>
      </c>
      <c r="R479" t="s">
        <v>106</v>
      </c>
      <c r="S479" t="s">
        <v>87</v>
      </c>
      <c r="T479" s="2">
        <v>27360</v>
      </c>
      <c r="U479" s="3">
        <f t="shared" ca="1" si="47"/>
        <v>50</v>
      </c>
      <c r="V479" t="s">
        <v>1908</v>
      </c>
      <c r="W479" t="s">
        <v>1908</v>
      </c>
      <c r="X479" t="s">
        <v>89</v>
      </c>
      <c r="Y479" t="s">
        <v>47</v>
      </c>
      <c r="Z479" t="s">
        <v>36</v>
      </c>
      <c r="AA479">
        <v>3</v>
      </c>
      <c r="AB479" s="4">
        <v>218352</v>
      </c>
    </row>
    <row r="480" spans="1:28" x14ac:dyDescent="0.25">
      <c r="A480">
        <v>3905</v>
      </c>
      <c r="B480" t="s">
        <v>1909</v>
      </c>
      <c r="C480" t="s">
        <v>1910</v>
      </c>
      <c r="D480" s="1">
        <v>44047</v>
      </c>
      <c r="E480" s="1">
        <v>44596</v>
      </c>
      <c r="F480">
        <f t="shared" ca="1" si="42"/>
        <v>18</v>
      </c>
      <c r="G480" t="str">
        <f t="shared" ca="1" si="43"/>
        <v>1-2 years</v>
      </c>
      <c r="H480" t="s">
        <v>1563</v>
      </c>
      <c r="I480" t="s">
        <v>1911</v>
      </c>
      <c r="J480" t="s">
        <v>1912</v>
      </c>
      <c r="K480" t="s">
        <v>27</v>
      </c>
      <c r="L480">
        <f t="shared" si="44"/>
        <v>1</v>
      </c>
      <c r="M480">
        <f t="shared" si="45"/>
        <v>0</v>
      </c>
      <c r="N480" t="s">
        <v>53</v>
      </c>
      <c r="O480" t="s">
        <v>53</v>
      </c>
      <c r="Q480" t="str">
        <f t="shared" si="46"/>
        <v>ACTIVE</v>
      </c>
      <c r="R480" t="s">
        <v>106</v>
      </c>
      <c r="S480" t="s">
        <v>1913</v>
      </c>
      <c r="T480" s="2">
        <v>30727</v>
      </c>
      <c r="U480" s="3">
        <f t="shared" ca="1" si="47"/>
        <v>41</v>
      </c>
      <c r="V480" t="s">
        <v>1908</v>
      </c>
      <c r="W480" t="s">
        <v>1908</v>
      </c>
      <c r="X480" t="s">
        <v>89</v>
      </c>
      <c r="Y480" t="s">
        <v>35</v>
      </c>
      <c r="Z480" t="s">
        <v>36</v>
      </c>
      <c r="AA480">
        <v>3</v>
      </c>
      <c r="AB480" s="4">
        <v>351876</v>
      </c>
    </row>
    <row r="481" spans="1:28" x14ac:dyDescent="0.25">
      <c r="A481">
        <v>3906</v>
      </c>
      <c r="B481" t="s">
        <v>1914</v>
      </c>
      <c r="C481" t="s">
        <v>1915</v>
      </c>
      <c r="D481" s="1">
        <v>44068</v>
      </c>
      <c r="F481">
        <f t="shared" ca="1" si="42"/>
        <v>61</v>
      </c>
      <c r="G481" t="str">
        <f t="shared" ca="1" si="43"/>
        <v>&gt;5 years</v>
      </c>
      <c r="H481" t="s">
        <v>1558</v>
      </c>
      <c r="I481" t="s">
        <v>1916</v>
      </c>
      <c r="J481" t="s">
        <v>1917</v>
      </c>
      <c r="K481" t="s">
        <v>27</v>
      </c>
      <c r="L481">
        <f t="shared" si="44"/>
        <v>1</v>
      </c>
      <c r="M481">
        <f t="shared" si="45"/>
        <v>0</v>
      </c>
      <c r="N481" t="s">
        <v>28</v>
      </c>
      <c r="O481" t="s">
        <v>29</v>
      </c>
      <c r="Q481" t="str">
        <f t="shared" si="46"/>
        <v>ACTIVE</v>
      </c>
      <c r="R481" t="s">
        <v>106</v>
      </c>
      <c r="S481" t="s">
        <v>257</v>
      </c>
      <c r="T481" s="2">
        <v>32562</v>
      </c>
      <c r="U481" s="3">
        <f t="shared" ca="1" si="47"/>
        <v>36</v>
      </c>
      <c r="V481" t="s">
        <v>1908</v>
      </c>
      <c r="W481" t="s">
        <v>1908</v>
      </c>
      <c r="X481" t="s">
        <v>116</v>
      </c>
      <c r="Y481" t="s">
        <v>35</v>
      </c>
      <c r="Z481" t="s">
        <v>36</v>
      </c>
      <c r="AA481">
        <v>3</v>
      </c>
      <c r="AB481" s="4">
        <v>434700</v>
      </c>
    </row>
    <row r="482" spans="1:28" x14ac:dyDescent="0.25">
      <c r="A482">
        <v>3907</v>
      </c>
      <c r="B482" t="s">
        <v>1918</v>
      </c>
      <c r="C482" t="s">
        <v>1919</v>
      </c>
      <c r="D482" s="1">
        <v>44616</v>
      </c>
      <c r="F482">
        <f t="shared" ca="1" si="42"/>
        <v>43</v>
      </c>
      <c r="G482" t="str">
        <f t="shared" ca="1" si="43"/>
        <v>2-5 years</v>
      </c>
      <c r="H482" t="s">
        <v>1558</v>
      </c>
      <c r="I482" t="s">
        <v>1920</v>
      </c>
      <c r="J482" t="s">
        <v>1921</v>
      </c>
      <c r="K482" t="s">
        <v>27</v>
      </c>
      <c r="L482">
        <f t="shared" si="44"/>
        <v>1</v>
      </c>
      <c r="M482">
        <f t="shared" si="45"/>
        <v>0</v>
      </c>
      <c r="N482" t="s">
        <v>53</v>
      </c>
      <c r="O482" t="s">
        <v>29</v>
      </c>
      <c r="Q482" t="str">
        <f t="shared" si="46"/>
        <v>ACTIVE</v>
      </c>
      <c r="R482" t="s">
        <v>106</v>
      </c>
      <c r="S482" t="s">
        <v>87</v>
      </c>
      <c r="T482" s="2">
        <v>31504</v>
      </c>
      <c r="U482" s="3">
        <f t="shared" ca="1" si="47"/>
        <v>39</v>
      </c>
      <c r="V482" t="s">
        <v>1908</v>
      </c>
      <c r="W482" t="s">
        <v>1908</v>
      </c>
      <c r="X482" t="s">
        <v>143</v>
      </c>
      <c r="Y482" t="s">
        <v>35</v>
      </c>
      <c r="Z482" t="s">
        <v>36</v>
      </c>
      <c r="AA482">
        <v>3</v>
      </c>
      <c r="AB482" s="4">
        <v>233568</v>
      </c>
    </row>
    <row r="483" spans="1:28" x14ac:dyDescent="0.25">
      <c r="A483">
        <v>3908</v>
      </c>
      <c r="B483" t="s">
        <v>1922</v>
      </c>
      <c r="C483" t="s">
        <v>1923</v>
      </c>
      <c r="D483" s="1">
        <v>43683</v>
      </c>
      <c r="E483" s="1">
        <v>44276</v>
      </c>
      <c r="F483">
        <f t="shared" ca="1" si="42"/>
        <v>19</v>
      </c>
      <c r="G483" t="str">
        <f t="shared" ca="1" si="43"/>
        <v>1-2 years</v>
      </c>
      <c r="H483" t="s">
        <v>1558</v>
      </c>
      <c r="I483" t="s">
        <v>1924</v>
      </c>
      <c r="J483" t="s">
        <v>1925</v>
      </c>
      <c r="K483" t="s">
        <v>27</v>
      </c>
      <c r="L483">
        <f t="shared" si="44"/>
        <v>1</v>
      </c>
      <c r="M483">
        <f t="shared" si="45"/>
        <v>0</v>
      </c>
      <c r="N483" t="s">
        <v>41</v>
      </c>
      <c r="O483" t="s">
        <v>29</v>
      </c>
      <c r="Q483" t="str">
        <f t="shared" si="46"/>
        <v>ACTIVE</v>
      </c>
      <c r="R483" t="s">
        <v>106</v>
      </c>
      <c r="S483" t="s">
        <v>115</v>
      </c>
      <c r="T483" s="2">
        <v>36090</v>
      </c>
      <c r="U483" s="3">
        <f t="shared" ca="1" si="47"/>
        <v>26</v>
      </c>
      <c r="V483" t="s">
        <v>1908</v>
      </c>
      <c r="W483" t="s">
        <v>1908</v>
      </c>
      <c r="X483" t="s">
        <v>116</v>
      </c>
      <c r="Y483" t="s">
        <v>35</v>
      </c>
      <c r="Z483" t="s">
        <v>194</v>
      </c>
      <c r="AA483">
        <v>3</v>
      </c>
      <c r="AB483" s="4">
        <v>288816</v>
      </c>
    </row>
    <row r="484" spans="1:28" x14ac:dyDescent="0.25">
      <c r="A484">
        <v>3909</v>
      </c>
      <c r="B484" t="s">
        <v>1926</v>
      </c>
      <c r="C484" t="s">
        <v>145</v>
      </c>
      <c r="D484" s="1">
        <v>44409</v>
      </c>
      <c r="E484" s="1">
        <v>44463</v>
      </c>
      <c r="F484">
        <f t="shared" ca="1" si="42"/>
        <v>1</v>
      </c>
      <c r="G484" t="str">
        <f t="shared" ca="1" si="43"/>
        <v>&lt;6 months</v>
      </c>
      <c r="H484" t="s">
        <v>1558</v>
      </c>
      <c r="I484" t="s">
        <v>1927</v>
      </c>
      <c r="J484" t="s">
        <v>1928</v>
      </c>
      <c r="K484" t="s">
        <v>27</v>
      </c>
      <c r="L484">
        <f t="shared" si="44"/>
        <v>1</v>
      </c>
      <c r="M484">
        <f t="shared" si="45"/>
        <v>0</v>
      </c>
      <c r="N484" t="s">
        <v>41</v>
      </c>
      <c r="O484" t="s">
        <v>41</v>
      </c>
      <c r="Q484" t="str">
        <f t="shared" si="46"/>
        <v>ACTIVE</v>
      </c>
      <c r="R484" t="s">
        <v>106</v>
      </c>
      <c r="S484" t="s">
        <v>80</v>
      </c>
      <c r="T484" s="2">
        <v>35668</v>
      </c>
      <c r="U484" s="3">
        <f t="shared" ca="1" si="47"/>
        <v>28</v>
      </c>
      <c r="V484" t="s">
        <v>1908</v>
      </c>
      <c r="W484" t="s">
        <v>1908</v>
      </c>
      <c r="X484" t="s">
        <v>537</v>
      </c>
      <c r="Y484" t="s">
        <v>35</v>
      </c>
      <c r="Z484" t="s">
        <v>194</v>
      </c>
      <c r="AA484">
        <v>3</v>
      </c>
      <c r="AB484" s="4">
        <v>146746</v>
      </c>
    </row>
    <row r="485" spans="1:28" x14ac:dyDescent="0.25">
      <c r="A485">
        <v>3910</v>
      </c>
      <c r="B485" t="s">
        <v>1929</v>
      </c>
      <c r="C485" t="s">
        <v>1930</v>
      </c>
      <c r="D485" s="1">
        <v>44755</v>
      </c>
      <c r="E485" s="1">
        <v>44948</v>
      </c>
      <c r="F485">
        <f t="shared" ca="1" si="42"/>
        <v>6</v>
      </c>
      <c r="G485" t="str">
        <f t="shared" ca="1" si="43"/>
        <v>6-12 months</v>
      </c>
      <c r="H485" t="s">
        <v>1567</v>
      </c>
      <c r="I485" t="s">
        <v>1931</v>
      </c>
      <c r="J485" t="s">
        <v>1932</v>
      </c>
      <c r="K485" t="s">
        <v>27</v>
      </c>
      <c r="L485">
        <f t="shared" si="44"/>
        <v>1</v>
      </c>
      <c r="M485">
        <f t="shared" si="45"/>
        <v>0</v>
      </c>
      <c r="N485" t="s">
        <v>41</v>
      </c>
      <c r="O485" t="s">
        <v>41</v>
      </c>
      <c r="Q485" t="str">
        <f t="shared" si="46"/>
        <v>ACTIVE</v>
      </c>
      <c r="R485" t="s">
        <v>106</v>
      </c>
      <c r="S485" t="s">
        <v>520</v>
      </c>
      <c r="T485" s="2">
        <v>34726</v>
      </c>
      <c r="U485" s="3">
        <f t="shared" ca="1" si="47"/>
        <v>30</v>
      </c>
      <c r="V485" t="s">
        <v>1908</v>
      </c>
      <c r="W485" t="s">
        <v>1908</v>
      </c>
      <c r="X485" t="s">
        <v>81</v>
      </c>
      <c r="Y485" t="s">
        <v>35</v>
      </c>
      <c r="Z485" t="s">
        <v>194</v>
      </c>
      <c r="AA485">
        <v>3</v>
      </c>
      <c r="AB485" s="4">
        <v>102824.64</v>
      </c>
    </row>
    <row r="486" spans="1:28" x14ac:dyDescent="0.25">
      <c r="A486">
        <v>3911</v>
      </c>
      <c r="B486" t="s">
        <v>1933</v>
      </c>
      <c r="C486" t="s">
        <v>218</v>
      </c>
      <c r="D486" s="1">
        <v>44344</v>
      </c>
      <c r="F486">
        <f t="shared" ca="1" si="42"/>
        <v>52</v>
      </c>
      <c r="G486" t="str">
        <f t="shared" ca="1" si="43"/>
        <v>2-5 years</v>
      </c>
      <c r="H486" t="s">
        <v>1567</v>
      </c>
      <c r="I486" t="s">
        <v>1934</v>
      </c>
      <c r="J486" t="s">
        <v>1935</v>
      </c>
      <c r="K486" t="s">
        <v>27</v>
      </c>
      <c r="L486">
        <f t="shared" si="44"/>
        <v>1</v>
      </c>
      <c r="M486">
        <f t="shared" si="45"/>
        <v>0</v>
      </c>
      <c r="N486" t="s">
        <v>53</v>
      </c>
      <c r="O486" t="s">
        <v>41</v>
      </c>
      <c r="Q486" t="str">
        <f t="shared" si="46"/>
        <v>ACTIVE</v>
      </c>
      <c r="R486" t="s">
        <v>106</v>
      </c>
      <c r="S486" t="s">
        <v>115</v>
      </c>
      <c r="T486" s="2">
        <v>1</v>
      </c>
      <c r="U486" s="3">
        <f t="shared" ca="1" si="47"/>
        <v>125</v>
      </c>
      <c r="V486" t="s">
        <v>1908</v>
      </c>
      <c r="W486" t="s">
        <v>1908</v>
      </c>
      <c r="X486" t="s">
        <v>116</v>
      </c>
      <c r="Y486" t="s">
        <v>47</v>
      </c>
      <c r="Z486" t="s">
        <v>36</v>
      </c>
      <c r="AA486">
        <v>3</v>
      </c>
      <c r="AB486" s="4">
        <v>156207</v>
      </c>
    </row>
    <row r="487" spans="1:28" x14ac:dyDescent="0.25">
      <c r="A487">
        <v>3912</v>
      </c>
      <c r="B487" t="s">
        <v>769</v>
      </c>
      <c r="C487" t="s">
        <v>1936</v>
      </c>
      <c r="D487" s="1">
        <v>44018</v>
      </c>
      <c r="E487" s="1">
        <v>44214</v>
      </c>
      <c r="F487">
        <f t="shared" ca="1" si="42"/>
        <v>6</v>
      </c>
      <c r="G487" t="str">
        <f t="shared" ca="1" si="43"/>
        <v>6-12 months</v>
      </c>
      <c r="H487" t="s">
        <v>1567</v>
      </c>
      <c r="I487" t="s">
        <v>1937</v>
      </c>
      <c r="J487" t="s">
        <v>1938</v>
      </c>
      <c r="K487" t="s">
        <v>27</v>
      </c>
      <c r="L487">
        <f t="shared" si="44"/>
        <v>1</v>
      </c>
      <c r="M487">
        <f t="shared" si="45"/>
        <v>0</v>
      </c>
      <c r="N487" t="s">
        <v>41</v>
      </c>
      <c r="O487" t="s">
        <v>53</v>
      </c>
      <c r="Q487" t="str">
        <f t="shared" si="46"/>
        <v>ACTIVE</v>
      </c>
      <c r="R487" t="s">
        <v>106</v>
      </c>
      <c r="S487" t="s">
        <v>68</v>
      </c>
      <c r="T487" s="2">
        <v>1</v>
      </c>
      <c r="U487" s="3">
        <f t="shared" ca="1" si="47"/>
        <v>125</v>
      </c>
      <c r="V487" t="s">
        <v>1908</v>
      </c>
      <c r="W487" t="s">
        <v>1908</v>
      </c>
      <c r="X487" t="s">
        <v>184</v>
      </c>
      <c r="Y487" t="s">
        <v>47</v>
      </c>
      <c r="Z487" t="s">
        <v>194</v>
      </c>
      <c r="AA487">
        <v>3</v>
      </c>
      <c r="AB487" s="4">
        <v>114398</v>
      </c>
    </row>
    <row r="488" spans="1:28" x14ac:dyDescent="0.25">
      <c r="A488">
        <v>3913</v>
      </c>
      <c r="B488" t="s">
        <v>1414</v>
      </c>
      <c r="C488" t="s">
        <v>393</v>
      </c>
      <c r="D488" s="1">
        <v>43844</v>
      </c>
      <c r="E488" s="1">
        <v>44720</v>
      </c>
      <c r="F488">
        <f t="shared" ca="1" si="42"/>
        <v>28</v>
      </c>
      <c r="G488" t="str">
        <f t="shared" ca="1" si="43"/>
        <v>2-5 years</v>
      </c>
      <c r="H488" t="s">
        <v>1567</v>
      </c>
      <c r="I488" t="s">
        <v>1939</v>
      </c>
      <c r="J488" t="s">
        <v>1940</v>
      </c>
      <c r="K488" t="s">
        <v>27</v>
      </c>
      <c r="L488">
        <f t="shared" si="44"/>
        <v>1</v>
      </c>
      <c r="M488">
        <f t="shared" si="45"/>
        <v>0</v>
      </c>
      <c r="N488" t="s">
        <v>53</v>
      </c>
      <c r="O488" t="s">
        <v>41</v>
      </c>
      <c r="Q488" t="str">
        <f t="shared" si="46"/>
        <v>ACTIVE</v>
      </c>
      <c r="R488" t="s">
        <v>106</v>
      </c>
      <c r="S488" t="s">
        <v>137</v>
      </c>
      <c r="T488" s="2">
        <v>32853</v>
      </c>
      <c r="U488" s="3">
        <f t="shared" ca="1" si="47"/>
        <v>35</v>
      </c>
      <c r="V488" t="s">
        <v>1908</v>
      </c>
      <c r="W488" t="s">
        <v>1908</v>
      </c>
      <c r="X488" t="s">
        <v>1941</v>
      </c>
      <c r="Y488" t="s">
        <v>35</v>
      </c>
      <c r="Z488" t="s">
        <v>36</v>
      </c>
      <c r="AA488">
        <v>3</v>
      </c>
      <c r="AB488" s="4">
        <v>140356.93</v>
      </c>
    </row>
    <row r="489" spans="1:28" x14ac:dyDescent="0.25">
      <c r="A489">
        <v>3914</v>
      </c>
      <c r="B489" t="s">
        <v>1942</v>
      </c>
      <c r="C489" t="s">
        <v>1943</v>
      </c>
      <c r="D489" s="1">
        <v>43865</v>
      </c>
      <c r="E489" s="1">
        <v>44225</v>
      </c>
      <c r="F489">
        <f t="shared" ca="1" si="42"/>
        <v>11</v>
      </c>
      <c r="G489" t="str">
        <f t="shared" ca="1" si="43"/>
        <v>6-12 months</v>
      </c>
      <c r="H489" t="s">
        <v>1563</v>
      </c>
      <c r="I489" t="s">
        <v>1944</v>
      </c>
      <c r="J489" t="s">
        <v>1945</v>
      </c>
      <c r="K489" t="s">
        <v>27</v>
      </c>
      <c r="L489">
        <f t="shared" si="44"/>
        <v>1</v>
      </c>
      <c r="M489">
        <f t="shared" si="45"/>
        <v>0</v>
      </c>
      <c r="N489" t="s">
        <v>28</v>
      </c>
      <c r="O489" t="s">
        <v>29</v>
      </c>
      <c r="Q489" t="str">
        <f t="shared" si="46"/>
        <v>ACTIVE</v>
      </c>
      <c r="R489" t="s">
        <v>1620</v>
      </c>
      <c r="S489" t="s">
        <v>87</v>
      </c>
      <c r="T489" s="2">
        <v>31139</v>
      </c>
      <c r="U489" s="3">
        <f t="shared" ca="1" si="47"/>
        <v>40</v>
      </c>
      <c r="V489" t="s">
        <v>1908</v>
      </c>
      <c r="W489" t="s">
        <v>1908</v>
      </c>
      <c r="X489" t="s">
        <v>364</v>
      </c>
      <c r="Y489" t="s">
        <v>47</v>
      </c>
      <c r="Z489" t="s">
        <v>82</v>
      </c>
      <c r="AA489">
        <v>3</v>
      </c>
      <c r="AB489" s="4">
        <v>180234.98</v>
      </c>
    </row>
    <row r="490" spans="1:28" x14ac:dyDescent="0.25">
      <c r="A490">
        <v>3915</v>
      </c>
      <c r="B490" t="s">
        <v>1946</v>
      </c>
      <c r="C490" t="s">
        <v>1947</v>
      </c>
      <c r="D490" s="1">
        <v>44801</v>
      </c>
      <c r="F490">
        <f t="shared" ca="1" si="42"/>
        <v>37</v>
      </c>
      <c r="G490" t="str">
        <f t="shared" ca="1" si="43"/>
        <v>2-5 years</v>
      </c>
      <c r="H490" t="s">
        <v>1563</v>
      </c>
      <c r="I490" t="s">
        <v>1948</v>
      </c>
      <c r="J490" t="s">
        <v>1949</v>
      </c>
      <c r="K490" t="s">
        <v>27</v>
      </c>
      <c r="L490">
        <f t="shared" si="44"/>
        <v>1</v>
      </c>
      <c r="M490">
        <f t="shared" si="45"/>
        <v>0</v>
      </c>
      <c r="N490" t="s">
        <v>28</v>
      </c>
      <c r="O490" t="s">
        <v>41</v>
      </c>
      <c r="Q490" t="str">
        <f t="shared" si="46"/>
        <v>ACTIVE</v>
      </c>
      <c r="R490" t="s">
        <v>106</v>
      </c>
      <c r="S490" t="s">
        <v>74</v>
      </c>
      <c r="T490" s="2">
        <v>31838</v>
      </c>
      <c r="U490" s="3">
        <f t="shared" ca="1" si="47"/>
        <v>38</v>
      </c>
      <c r="V490" t="s">
        <v>1908</v>
      </c>
      <c r="W490" t="s">
        <v>1908</v>
      </c>
      <c r="X490" t="s">
        <v>184</v>
      </c>
      <c r="Y490" t="s">
        <v>47</v>
      </c>
      <c r="Z490" t="s">
        <v>36</v>
      </c>
      <c r="AA490">
        <v>3</v>
      </c>
      <c r="AB490" s="4">
        <v>134771.04</v>
      </c>
    </row>
    <row r="491" spans="1:28" x14ac:dyDescent="0.25">
      <c r="A491">
        <v>3916</v>
      </c>
      <c r="B491" t="s">
        <v>1950</v>
      </c>
      <c r="C491" t="s">
        <v>1436</v>
      </c>
      <c r="D491" s="1">
        <v>44739</v>
      </c>
      <c r="F491">
        <f t="shared" ca="1" si="42"/>
        <v>39</v>
      </c>
      <c r="G491" t="str">
        <f t="shared" ca="1" si="43"/>
        <v>2-5 years</v>
      </c>
      <c r="H491" t="s">
        <v>1563</v>
      </c>
      <c r="I491" t="s">
        <v>1951</v>
      </c>
      <c r="J491" t="s">
        <v>1952</v>
      </c>
      <c r="K491" t="s">
        <v>27</v>
      </c>
      <c r="L491">
        <f t="shared" si="44"/>
        <v>1</v>
      </c>
      <c r="M491">
        <f t="shared" si="45"/>
        <v>0</v>
      </c>
      <c r="N491" t="s">
        <v>41</v>
      </c>
      <c r="O491" t="s">
        <v>29</v>
      </c>
      <c r="Q491" t="str">
        <f t="shared" si="46"/>
        <v>ACTIVE</v>
      </c>
      <c r="R491" t="s">
        <v>106</v>
      </c>
      <c r="S491" t="s">
        <v>137</v>
      </c>
      <c r="T491" s="2">
        <v>27350</v>
      </c>
      <c r="U491" s="3">
        <f t="shared" ca="1" si="47"/>
        <v>50</v>
      </c>
      <c r="V491" t="s">
        <v>1908</v>
      </c>
      <c r="W491" t="s">
        <v>1908</v>
      </c>
      <c r="X491" t="s">
        <v>138</v>
      </c>
      <c r="Y491" t="s">
        <v>47</v>
      </c>
      <c r="Z491" t="s">
        <v>36</v>
      </c>
      <c r="AA491">
        <v>3</v>
      </c>
      <c r="AB491" s="4">
        <v>116498</v>
      </c>
    </row>
    <row r="492" spans="1:28" x14ac:dyDescent="0.25">
      <c r="A492">
        <v>3917</v>
      </c>
      <c r="B492" t="s">
        <v>1953</v>
      </c>
      <c r="C492" t="s">
        <v>1395</v>
      </c>
      <c r="D492" s="1">
        <v>43818</v>
      </c>
      <c r="E492" s="1">
        <v>45016</v>
      </c>
      <c r="F492">
        <f t="shared" ca="1" si="42"/>
        <v>39</v>
      </c>
      <c r="G492" t="str">
        <f t="shared" ca="1" si="43"/>
        <v>2-5 years</v>
      </c>
      <c r="H492" t="s">
        <v>1563</v>
      </c>
      <c r="I492" t="s">
        <v>1954</v>
      </c>
      <c r="J492" t="s">
        <v>1955</v>
      </c>
      <c r="K492" t="s">
        <v>27</v>
      </c>
      <c r="L492">
        <f t="shared" si="44"/>
        <v>1</v>
      </c>
      <c r="M492">
        <f t="shared" si="45"/>
        <v>0</v>
      </c>
      <c r="N492" t="s">
        <v>41</v>
      </c>
      <c r="O492" t="s">
        <v>53</v>
      </c>
      <c r="Q492" t="str">
        <f t="shared" si="46"/>
        <v>ACTIVE</v>
      </c>
      <c r="R492" t="s">
        <v>106</v>
      </c>
      <c r="S492" t="s">
        <v>68</v>
      </c>
      <c r="T492" s="2">
        <v>34545</v>
      </c>
      <c r="U492" s="3">
        <f t="shared" ca="1" si="47"/>
        <v>31</v>
      </c>
      <c r="V492" t="s">
        <v>1908</v>
      </c>
      <c r="W492" t="s">
        <v>1908</v>
      </c>
      <c r="X492" t="s">
        <v>81</v>
      </c>
      <c r="Y492" t="s">
        <v>35</v>
      </c>
      <c r="Z492" t="s">
        <v>82</v>
      </c>
      <c r="AA492">
        <v>3</v>
      </c>
      <c r="AB492" s="4">
        <v>82452</v>
      </c>
    </row>
    <row r="493" spans="1:28" x14ac:dyDescent="0.25">
      <c r="A493">
        <v>3918</v>
      </c>
      <c r="B493" t="s">
        <v>1875</v>
      </c>
      <c r="C493" t="s">
        <v>1956</v>
      </c>
      <c r="D493" s="1">
        <v>44098</v>
      </c>
      <c r="E493" s="1">
        <v>45012</v>
      </c>
      <c r="F493">
        <f t="shared" ca="1" si="42"/>
        <v>30</v>
      </c>
      <c r="G493" t="str">
        <f t="shared" ca="1" si="43"/>
        <v>2-5 years</v>
      </c>
      <c r="H493" t="s">
        <v>1563</v>
      </c>
      <c r="I493" t="s">
        <v>1957</v>
      </c>
      <c r="J493" t="s">
        <v>1958</v>
      </c>
      <c r="K493" t="s">
        <v>27</v>
      </c>
      <c r="L493">
        <f t="shared" si="44"/>
        <v>1</v>
      </c>
      <c r="M493">
        <f t="shared" si="45"/>
        <v>0</v>
      </c>
      <c r="N493" t="s">
        <v>28</v>
      </c>
      <c r="O493" t="s">
        <v>53</v>
      </c>
      <c r="Q493" t="str">
        <f t="shared" si="46"/>
        <v>ACTIVE</v>
      </c>
      <c r="R493" t="s">
        <v>106</v>
      </c>
      <c r="S493" t="s">
        <v>74</v>
      </c>
      <c r="T493" s="2">
        <v>24595</v>
      </c>
      <c r="U493" s="3">
        <f t="shared" ca="1" si="47"/>
        <v>58</v>
      </c>
      <c r="V493" t="s">
        <v>1908</v>
      </c>
      <c r="W493" t="s">
        <v>1908</v>
      </c>
      <c r="X493" t="s">
        <v>69</v>
      </c>
      <c r="Y493" t="s">
        <v>35</v>
      </c>
      <c r="Z493" t="s">
        <v>36</v>
      </c>
      <c r="AA493">
        <v>3</v>
      </c>
      <c r="AB493" s="4">
        <v>34798</v>
      </c>
    </row>
    <row r="494" spans="1:28" x14ac:dyDescent="0.25">
      <c r="A494">
        <v>3919</v>
      </c>
      <c r="B494" t="s">
        <v>1959</v>
      </c>
      <c r="C494" t="s">
        <v>1747</v>
      </c>
      <c r="D494" s="1">
        <v>45113</v>
      </c>
      <c r="F494">
        <f t="shared" ca="1" si="42"/>
        <v>27</v>
      </c>
      <c r="G494" t="str">
        <f t="shared" ca="1" si="43"/>
        <v>2-5 years</v>
      </c>
      <c r="H494" t="s">
        <v>1558</v>
      </c>
      <c r="I494" t="s">
        <v>1960</v>
      </c>
      <c r="J494" t="s">
        <v>1961</v>
      </c>
      <c r="K494" t="s">
        <v>27</v>
      </c>
      <c r="L494">
        <f t="shared" si="44"/>
        <v>1</v>
      </c>
      <c r="M494">
        <f t="shared" si="45"/>
        <v>0</v>
      </c>
      <c r="N494" t="s">
        <v>28</v>
      </c>
      <c r="O494" t="s">
        <v>53</v>
      </c>
      <c r="Q494" t="str">
        <f t="shared" si="46"/>
        <v>ACTIVE</v>
      </c>
      <c r="R494" t="s">
        <v>106</v>
      </c>
      <c r="S494" t="s">
        <v>74</v>
      </c>
      <c r="T494" s="2">
        <v>26592</v>
      </c>
      <c r="U494" s="3">
        <f t="shared" ca="1" si="47"/>
        <v>52</v>
      </c>
      <c r="V494" t="s">
        <v>1908</v>
      </c>
      <c r="W494" t="s">
        <v>1908</v>
      </c>
      <c r="X494" t="s">
        <v>235</v>
      </c>
      <c r="Y494" t="s">
        <v>35</v>
      </c>
      <c r="Z494" t="s">
        <v>36</v>
      </c>
      <c r="AA494">
        <v>3</v>
      </c>
      <c r="AB494" s="4">
        <v>63140</v>
      </c>
    </row>
    <row r="495" spans="1:28" x14ac:dyDescent="0.25">
      <c r="A495">
        <v>3920</v>
      </c>
      <c r="B495" t="s">
        <v>926</v>
      </c>
      <c r="C495" t="s">
        <v>1962</v>
      </c>
      <c r="D495" s="1">
        <v>44297</v>
      </c>
      <c r="E495" s="1">
        <v>44914</v>
      </c>
      <c r="F495">
        <f t="shared" ca="1" si="42"/>
        <v>20</v>
      </c>
      <c r="G495" t="str">
        <f t="shared" ca="1" si="43"/>
        <v>1-2 years</v>
      </c>
      <c r="H495" t="s">
        <v>1558</v>
      </c>
      <c r="I495" t="s">
        <v>1963</v>
      </c>
      <c r="J495" t="s">
        <v>1964</v>
      </c>
      <c r="K495" t="s">
        <v>27</v>
      </c>
      <c r="L495">
        <f t="shared" si="44"/>
        <v>1</v>
      </c>
      <c r="M495">
        <f t="shared" si="45"/>
        <v>0</v>
      </c>
      <c r="N495" t="s">
        <v>53</v>
      </c>
      <c r="O495" t="s">
        <v>41</v>
      </c>
      <c r="Q495" t="str">
        <f t="shared" si="46"/>
        <v>ACTIVE</v>
      </c>
      <c r="R495" t="s">
        <v>106</v>
      </c>
      <c r="S495" t="s">
        <v>74</v>
      </c>
      <c r="T495" s="2">
        <v>34281</v>
      </c>
      <c r="U495" s="3">
        <f t="shared" ca="1" si="47"/>
        <v>31</v>
      </c>
      <c r="V495" t="s">
        <v>1908</v>
      </c>
      <c r="W495" t="s">
        <v>1908</v>
      </c>
      <c r="X495" t="s">
        <v>69</v>
      </c>
      <c r="Y495" t="s">
        <v>35</v>
      </c>
      <c r="Z495" t="s">
        <v>36</v>
      </c>
      <c r="AA495">
        <v>3</v>
      </c>
      <c r="AB495" s="4">
        <v>98354</v>
      </c>
    </row>
    <row r="496" spans="1:28" x14ac:dyDescent="0.25">
      <c r="A496">
        <v>3921</v>
      </c>
      <c r="B496" t="s">
        <v>1965</v>
      </c>
      <c r="C496" t="s">
        <v>525</v>
      </c>
      <c r="D496" s="1">
        <v>43873</v>
      </c>
      <c r="E496" s="1">
        <v>44757</v>
      </c>
      <c r="F496">
        <f t="shared" ca="1" si="42"/>
        <v>29</v>
      </c>
      <c r="G496" t="str">
        <f t="shared" ca="1" si="43"/>
        <v>2-5 years</v>
      </c>
      <c r="H496" t="s">
        <v>1558</v>
      </c>
      <c r="I496" t="s">
        <v>1966</v>
      </c>
      <c r="J496" t="s">
        <v>1967</v>
      </c>
      <c r="K496" t="s">
        <v>27</v>
      </c>
      <c r="L496">
        <f t="shared" si="44"/>
        <v>1</v>
      </c>
      <c r="M496">
        <f t="shared" si="45"/>
        <v>0</v>
      </c>
      <c r="N496" t="s">
        <v>28</v>
      </c>
      <c r="O496" t="s">
        <v>41</v>
      </c>
      <c r="Q496" t="str">
        <f t="shared" si="46"/>
        <v>ACTIVE</v>
      </c>
      <c r="R496" t="s">
        <v>106</v>
      </c>
      <c r="S496" t="s">
        <v>115</v>
      </c>
      <c r="T496" s="2">
        <v>26615</v>
      </c>
      <c r="U496" s="3">
        <f t="shared" ca="1" si="47"/>
        <v>52</v>
      </c>
      <c r="V496" t="s">
        <v>1908</v>
      </c>
      <c r="W496" t="s">
        <v>1908</v>
      </c>
      <c r="X496" t="s">
        <v>116</v>
      </c>
      <c r="Y496" t="s">
        <v>35</v>
      </c>
      <c r="Z496" t="s">
        <v>36</v>
      </c>
      <c r="AA496">
        <v>3</v>
      </c>
      <c r="AB496" s="4">
        <v>38490.949999999997</v>
      </c>
    </row>
    <row r="497" spans="1:28" x14ac:dyDescent="0.25">
      <c r="A497">
        <v>3922</v>
      </c>
      <c r="B497" t="s">
        <v>1453</v>
      </c>
      <c r="C497" t="s">
        <v>1968</v>
      </c>
      <c r="D497" s="1">
        <v>43459</v>
      </c>
      <c r="F497">
        <f t="shared" ca="1" si="42"/>
        <v>81</v>
      </c>
      <c r="G497" t="str">
        <f t="shared" ca="1" si="43"/>
        <v>&gt;5 years</v>
      </c>
      <c r="H497" t="s">
        <v>1558</v>
      </c>
      <c r="I497" t="s">
        <v>1969</v>
      </c>
      <c r="J497" t="s">
        <v>1970</v>
      </c>
      <c r="K497" t="s">
        <v>27</v>
      </c>
      <c r="L497">
        <f t="shared" si="44"/>
        <v>1</v>
      </c>
      <c r="M497">
        <f t="shared" si="45"/>
        <v>0</v>
      </c>
      <c r="N497" t="s">
        <v>41</v>
      </c>
      <c r="O497" t="s">
        <v>53</v>
      </c>
      <c r="Q497" t="str">
        <f t="shared" si="46"/>
        <v>ACTIVE</v>
      </c>
      <c r="R497" t="s">
        <v>106</v>
      </c>
      <c r="S497" t="s">
        <v>68</v>
      </c>
      <c r="T497" s="2">
        <v>36387</v>
      </c>
      <c r="U497" s="3">
        <f t="shared" ca="1" si="47"/>
        <v>26</v>
      </c>
      <c r="V497" t="s">
        <v>1908</v>
      </c>
      <c r="W497" t="s">
        <v>1908</v>
      </c>
      <c r="X497" t="s">
        <v>128</v>
      </c>
      <c r="Y497" t="s">
        <v>35</v>
      </c>
      <c r="Z497" t="s">
        <v>36</v>
      </c>
      <c r="AA497">
        <v>3</v>
      </c>
      <c r="AB497" s="4">
        <v>127552</v>
      </c>
    </row>
    <row r="498" spans="1:28" x14ac:dyDescent="0.25">
      <c r="A498">
        <v>3923</v>
      </c>
      <c r="B498" t="s">
        <v>1402</v>
      </c>
      <c r="C498" t="s">
        <v>1971</v>
      </c>
      <c r="D498" s="1">
        <v>44555</v>
      </c>
      <c r="E498" s="1">
        <v>45096</v>
      </c>
      <c r="F498">
        <f t="shared" ca="1" si="42"/>
        <v>17</v>
      </c>
      <c r="G498" t="str">
        <f t="shared" ca="1" si="43"/>
        <v>1-2 years</v>
      </c>
      <c r="H498" t="s">
        <v>1567</v>
      </c>
      <c r="I498" t="s">
        <v>1972</v>
      </c>
      <c r="J498" t="s">
        <v>1973</v>
      </c>
      <c r="K498" t="s">
        <v>27</v>
      </c>
      <c r="L498">
        <f t="shared" si="44"/>
        <v>1</v>
      </c>
      <c r="M498">
        <f t="shared" si="45"/>
        <v>0</v>
      </c>
      <c r="N498" t="s">
        <v>53</v>
      </c>
      <c r="O498" t="s">
        <v>41</v>
      </c>
      <c r="Q498" t="str">
        <f t="shared" si="46"/>
        <v>ACTIVE</v>
      </c>
      <c r="R498" t="s">
        <v>106</v>
      </c>
      <c r="S498" t="s">
        <v>221</v>
      </c>
      <c r="T498" s="2">
        <v>31965</v>
      </c>
      <c r="U498" s="3">
        <f t="shared" ca="1" si="47"/>
        <v>38</v>
      </c>
      <c r="V498" t="s">
        <v>1908</v>
      </c>
      <c r="W498" t="s">
        <v>1908</v>
      </c>
      <c r="X498" t="s">
        <v>184</v>
      </c>
      <c r="Y498" t="s">
        <v>35</v>
      </c>
      <c r="Z498" t="s">
        <v>82</v>
      </c>
      <c r="AA498">
        <v>3</v>
      </c>
      <c r="AB498" s="4">
        <v>191523</v>
      </c>
    </row>
    <row r="499" spans="1:28" x14ac:dyDescent="0.25">
      <c r="A499">
        <v>3924</v>
      </c>
      <c r="B499" t="s">
        <v>1974</v>
      </c>
      <c r="C499" t="s">
        <v>1068</v>
      </c>
      <c r="D499" s="1">
        <v>44338</v>
      </c>
      <c r="F499">
        <f t="shared" ca="1" si="42"/>
        <v>52</v>
      </c>
      <c r="G499" t="str">
        <f t="shared" ca="1" si="43"/>
        <v>2-5 years</v>
      </c>
      <c r="H499" t="s">
        <v>1567</v>
      </c>
      <c r="I499" t="s">
        <v>1975</v>
      </c>
      <c r="J499" t="s">
        <v>1976</v>
      </c>
      <c r="K499" t="s">
        <v>27</v>
      </c>
      <c r="L499">
        <f t="shared" si="44"/>
        <v>1</v>
      </c>
      <c r="M499">
        <f t="shared" si="45"/>
        <v>0</v>
      </c>
      <c r="N499" t="s">
        <v>53</v>
      </c>
      <c r="O499" t="s">
        <v>53</v>
      </c>
      <c r="Q499" t="str">
        <f t="shared" si="46"/>
        <v>ACTIVE</v>
      </c>
      <c r="R499" t="s">
        <v>106</v>
      </c>
      <c r="S499" t="s">
        <v>68</v>
      </c>
      <c r="T499" s="2">
        <v>34033</v>
      </c>
      <c r="U499" s="3">
        <f t="shared" ca="1" si="47"/>
        <v>32</v>
      </c>
      <c r="V499" t="s">
        <v>1908</v>
      </c>
      <c r="W499" t="s">
        <v>1908</v>
      </c>
      <c r="X499" t="s">
        <v>81</v>
      </c>
      <c r="Y499" t="s">
        <v>47</v>
      </c>
      <c r="Z499" t="s">
        <v>36</v>
      </c>
      <c r="AA499">
        <v>3</v>
      </c>
      <c r="AB499" s="4">
        <v>72109</v>
      </c>
    </row>
    <row r="500" spans="1:28" x14ac:dyDescent="0.25">
      <c r="A500">
        <v>3925</v>
      </c>
      <c r="B500" t="s">
        <v>693</v>
      </c>
      <c r="C500" t="s">
        <v>1341</v>
      </c>
      <c r="D500" s="1">
        <v>43954</v>
      </c>
      <c r="E500" s="1">
        <v>44879</v>
      </c>
      <c r="F500">
        <f t="shared" ca="1" si="42"/>
        <v>30</v>
      </c>
      <c r="G500" t="str">
        <f t="shared" ca="1" si="43"/>
        <v>2-5 years</v>
      </c>
      <c r="H500" t="s">
        <v>1567</v>
      </c>
      <c r="I500" t="s">
        <v>1977</v>
      </c>
      <c r="J500" t="s">
        <v>1978</v>
      </c>
      <c r="K500" t="s">
        <v>27</v>
      </c>
      <c r="L500">
        <f t="shared" si="44"/>
        <v>1</v>
      </c>
      <c r="M500">
        <f t="shared" si="45"/>
        <v>0</v>
      </c>
      <c r="N500" t="s">
        <v>28</v>
      </c>
      <c r="O500" t="s">
        <v>41</v>
      </c>
      <c r="Q500" t="str">
        <f t="shared" si="46"/>
        <v>ACTIVE</v>
      </c>
      <c r="R500" t="s">
        <v>106</v>
      </c>
      <c r="S500" t="s">
        <v>55</v>
      </c>
      <c r="T500" s="2">
        <v>31248</v>
      </c>
      <c r="U500" s="3">
        <f t="shared" ca="1" si="47"/>
        <v>40</v>
      </c>
      <c r="V500" t="s">
        <v>1908</v>
      </c>
      <c r="W500" t="s">
        <v>1908</v>
      </c>
      <c r="X500" t="s">
        <v>621</v>
      </c>
      <c r="Y500" t="s">
        <v>47</v>
      </c>
      <c r="Z500" t="s">
        <v>36</v>
      </c>
      <c r="AA500">
        <v>3</v>
      </c>
      <c r="AB500" s="4">
        <v>134421</v>
      </c>
    </row>
    <row r="501" spans="1:28" x14ac:dyDescent="0.25">
      <c r="A501">
        <v>3926</v>
      </c>
      <c r="B501" t="s">
        <v>1979</v>
      </c>
      <c r="C501" t="s">
        <v>1980</v>
      </c>
      <c r="D501" s="1">
        <v>43523</v>
      </c>
      <c r="F501">
        <f t="shared" ca="1" si="42"/>
        <v>79</v>
      </c>
      <c r="G501" t="str">
        <f t="shared" ca="1" si="43"/>
        <v>&gt;5 years</v>
      </c>
      <c r="H501" t="s">
        <v>1567</v>
      </c>
      <c r="I501" t="s">
        <v>1981</v>
      </c>
      <c r="J501" t="s">
        <v>1982</v>
      </c>
      <c r="K501" t="s">
        <v>27</v>
      </c>
      <c r="L501">
        <f t="shared" si="44"/>
        <v>1</v>
      </c>
      <c r="M501">
        <f t="shared" si="45"/>
        <v>0</v>
      </c>
      <c r="N501" t="s">
        <v>53</v>
      </c>
      <c r="O501" t="s">
        <v>53</v>
      </c>
      <c r="Q501" t="str">
        <f t="shared" si="46"/>
        <v>ACTIVE</v>
      </c>
      <c r="R501" t="s">
        <v>106</v>
      </c>
      <c r="S501" t="s">
        <v>520</v>
      </c>
      <c r="T501" s="2">
        <v>33425</v>
      </c>
      <c r="U501" s="3">
        <f t="shared" ca="1" si="47"/>
        <v>34</v>
      </c>
      <c r="V501" t="s">
        <v>1908</v>
      </c>
      <c r="W501" t="s">
        <v>1908</v>
      </c>
      <c r="X501" t="s">
        <v>148</v>
      </c>
      <c r="Y501" t="s">
        <v>35</v>
      </c>
      <c r="Z501" t="s">
        <v>194</v>
      </c>
      <c r="AA501">
        <v>3</v>
      </c>
      <c r="AB501" s="4">
        <v>83942.12</v>
      </c>
    </row>
    <row r="502" spans="1:28" x14ac:dyDescent="0.25">
      <c r="A502">
        <v>3927</v>
      </c>
      <c r="B502" t="s">
        <v>1983</v>
      </c>
      <c r="C502" t="s">
        <v>1138</v>
      </c>
      <c r="D502" s="1">
        <v>43891</v>
      </c>
      <c r="E502" s="1">
        <v>44625</v>
      </c>
      <c r="F502">
        <f t="shared" ca="1" si="42"/>
        <v>24</v>
      </c>
      <c r="G502" t="str">
        <f t="shared" ca="1" si="43"/>
        <v>2-5 years</v>
      </c>
      <c r="H502" t="s">
        <v>1563</v>
      </c>
      <c r="I502" t="s">
        <v>1984</v>
      </c>
      <c r="J502" t="s">
        <v>1985</v>
      </c>
      <c r="K502" t="s">
        <v>27</v>
      </c>
      <c r="L502">
        <f t="shared" si="44"/>
        <v>1</v>
      </c>
      <c r="M502">
        <f t="shared" si="45"/>
        <v>0</v>
      </c>
      <c r="N502" t="s">
        <v>28</v>
      </c>
      <c r="O502" t="s">
        <v>29</v>
      </c>
      <c r="Q502" t="str">
        <f t="shared" si="46"/>
        <v>ACTIVE</v>
      </c>
      <c r="R502" t="s">
        <v>1620</v>
      </c>
      <c r="S502" t="s">
        <v>221</v>
      </c>
      <c r="T502" s="2">
        <v>33753</v>
      </c>
      <c r="U502" s="3">
        <f t="shared" ca="1" si="47"/>
        <v>33</v>
      </c>
      <c r="V502" t="s">
        <v>1908</v>
      </c>
      <c r="W502" t="s">
        <v>1908</v>
      </c>
      <c r="X502" t="s">
        <v>128</v>
      </c>
      <c r="Y502" t="s">
        <v>47</v>
      </c>
      <c r="Z502" t="s">
        <v>36</v>
      </c>
      <c r="AA502">
        <v>3</v>
      </c>
      <c r="AB502" s="4">
        <v>39747.760000000002</v>
      </c>
    </row>
    <row r="503" spans="1:28" x14ac:dyDescent="0.25">
      <c r="A503">
        <v>3928</v>
      </c>
      <c r="B503" t="s">
        <v>1986</v>
      </c>
      <c r="C503" t="s">
        <v>214</v>
      </c>
      <c r="D503" s="1">
        <v>44223</v>
      </c>
      <c r="E503" s="1">
        <v>44487</v>
      </c>
      <c r="F503">
        <f t="shared" ca="1" si="42"/>
        <v>8</v>
      </c>
      <c r="G503" t="str">
        <f t="shared" ca="1" si="43"/>
        <v>6-12 months</v>
      </c>
      <c r="H503" t="s">
        <v>1563</v>
      </c>
      <c r="I503" t="s">
        <v>1987</v>
      </c>
      <c r="J503" t="s">
        <v>1988</v>
      </c>
      <c r="K503" t="s">
        <v>27</v>
      </c>
      <c r="L503">
        <f t="shared" si="44"/>
        <v>1</v>
      </c>
      <c r="M503">
        <f t="shared" si="45"/>
        <v>0</v>
      </c>
      <c r="N503" t="s">
        <v>53</v>
      </c>
      <c r="O503" t="s">
        <v>29</v>
      </c>
      <c r="Q503" t="str">
        <f t="shared" si="46"/>
        <v>ACTIVE</v>
      </c>
      <c r="R503" t="s">
        <v>106</v>
      </c>
      <c r="S503" t="s">
        <v>68</v>
      </c>
      <c r="T503" s="2">
        <v>34545</v>
      </c>
      <c r="U503" s="3">
        <f t="shared" ca="1" si="47"/>
        <v>31</v>
      </c>
      <c r="V503" t="s">
        <v>1908</v>
      </c>
      <c r="W503" t="s">
        <v>1908</v>
      </c>
      <c r="X503" t="s">
        <v>69</v>
      </c>
      <c r="Y503" t="s">
        <v>47</v>
      </c>
      <c r="Z503" t="s">
        <v>36</v>
      </c>
      <c r="AA503">
        <v>3</v>
      </c>
      <c r="AB503" s="4">
        <v>86923</v>
      </c>
    </row>
    <row r="504" spans="1:28" x14ac:dyDescent="0.25">
      <c r="A504">
        <v>3929</v>
      </c>
      <c r="B504" t="s">
        <v>1989</v>
      </c>
      <c r="C504" t="s">
        <v>1990</v>
      </c>
      <c r="D504" s="1">
        <v>45095</v>
      </c>
      <c r="E504" s="1">
        <v>45131</v>
      </c>
      <c r="F504">
        <f t="shared" ca="1" si="42"/>
        <v>1</v>
      </c>
      <c r="G504" t="str">
        <f t="shared" ca="1" si="43"/>
        <v>&lt;6 months</v>
      </c>
      <c r="H504" t="s">
        <v>1563</v>
      </c>
      <c r="I504" t="s">
        <v>1991</v>
      </c>
      <c r="J504" t="s">
        <v>1992</v>
      </c>
      <c r="K504" t="s">
        <v>27</v>
      </c>
      <c r="L504">
        <f t="shared" si="44"/>
        <v>1</v>
      </c>
      <c r="M504">
        <f t="shared" si="45"/>
        <v>0</v>
      </c>
      <c r="N504" t="s">
        <v>28</v>
      </c>
      <c r="O504" t="s">
        <v>41</v>
      </c>
      <c r="Q504" t="str">
        <f t="shared" si="46"/>
        <v>ACTIVE</v>
      </c>
      <c r="R504" t="s">
        <v>106</v>
      </c>
      <c r="S504" t="s">
        <v>257</v>
      </c>
      <c r="T504" s="2">
        <v>25884</v>
      </c>
      <c r="U504" s="3">
        <f t="shared" ca="1" si="47"/>
        <v>54</v>
      </c>
      <c r="V504" t="s">
        <v>1908</v>
      </c>
      <c r="W504" t="s">
        <v>1908</v>
      </c>
      <c r="X504" t="s">
        <v>63</v>
      </c>
      <c r="Y504" t="s">
        <v>35</v>
      </c>
      <c r="Z504" t="s">
        <v>36</v>
      </c>
      <c r="AA504">
        <v>3</v>
      </c>
      <c r="AB504" s="4">
        <v>187441</v>
      </c>
    </row>
    <row r="505" spans="1:28" x14ac:dyDescent="0.25">
      <c r="A505">
        <v>3930</v>
      </c>
      <c r="B505" t="s">
        <v>546</v>
      </c>
      <c r="C505" t="s">
        <v>1100</v>
      </c>
      <c r="D505" s="1">
        <v>43793</v>
      </c>
      <c r="F505">
        <f t="shared" ca="1" si="42"/>
        <v>70</v>
      </c>
      <c r="G505" t="str">
        <f t="shared" ca="1" si="43"/>
        <v>&gt;5 years</v>
      </c>
      <c r="H505" t="s">
        <v>1563</v>
      </c>
      <c r="I505" t="s">
        <v>1993</v>
      </c>
      <c r="J505" t="s">
        <v>1994</v>
      </c>
      <c r="K505" t="s">
        <v>27</v>
      </c>
      <c r="L505">
        <f t="shared" si="44"/>
        <v>1</v>
      </c>
      <c r="M505">
        <f t="shared" si="45"/>
        <v>0</v>
      </c>
      <c r="N505" t="s">
        <v>28</v>
      </c>
      <c r="O505" t="s">
        <v>41</v>
      </c>
      <c r="Q505" t="str">
        <f t="shared" si="46"/>
        <v>ACTIVE</v>
      </c>
      <c r="R505" t="s">
        <v>106</v>
      </c>
      <c r="S505" t="s">
        <v>68</v>
      </c>
      <c r="T505" s="2">
        <v>33682</v>
      </c>
      <c r="U505" s="3">
        <f t="shared" ca="1" si="47"/>
        <v>33</v>
      </c>
      <c r="V505" t="s">
        <v>1908</v>
      </c>
      <c r="W505" t="s">
        <v>1908</v>
      </c>
      <c r="X505" t="s">
        <v>1995</v>
      </c>
      <c r="Y505" t="s">
        <v>35</v>
      </c>
      <c r="Z505" t="s">
        <v>36</v>
      </c>
      <c r="AA505">
        <v>3</v>
      </c>
      <c r="AB505" s="4">
        <v>150090.01</v>
      </c>
    </row>
    <row r="506" spans="1:28" x14ac:dyDescent="0.25">
      <c r="A506">
        <v>3931</v>
      </c>
      <c r="B506" t="s">
        <v>749</v>
      </c>
      <c r="C506" t="s">
        <v>1996</v>
      </c>
      <c r="D506" s="1">
        <v>44463</v>
      </c>
      <c r="F506">
        <f t="shared" ca="1" si="42"/>
        <v>48</v>
      </c>
      <c r="G506" t="str">
        <f t="shared" ca="1" si="43"/>
        <v>2-5 years</v>
      </c>
      <c r="H506" t="s">
        <v>1563</v>
      </c>
      <c r="I506" t="s">
        <v>1997</v>
      </c>
      <c r="J506" t="s">
        <v>1998</v>
      </c>
      <c r="K506" t="s">
        <v>27</v>
      </c>
      <c r="L506">
        <f t="shared" si="44"/>
        <v>1</v>
      </c>
      <c r="M506">
        <f t="shared" si="45"/>
        <v>0</v>
      </c>
      <c r="N506" t="s">
        <v>41</v>
      </c>
      <c r="O506" t="s">
        <v>29</v>
      </c>
      <c r="Q506" t="str">
        <f t="shared" si="46"/>
        <v>ACTIVE</v>
      </c>
      <c r="R506" t="s">
        <v>106</v>
      </c>
      <c r="S506" t="s">
        <v>87</v>
      </c>
      <c r="T506" s="2">
        <v>34980</v>
      </c>
      <c r="U506" s="3">
        <f t="shared" ca="1" si="47"/>
        <v>30</v>
      </c>
      <c r="V506" t="s">
        <v>1908</v>
      </c>
      <c r="W506" t="s">
        <v>1908</v>
      </c>
      <c r="X506" t="s">
        <v>617</v>
      </c>
      <c r="Y506" t="s">
        <v>47</v>
      </c>
      <c r="Z506" t="s">
        <v>36</v>
      </c>
      <c r="AA506">
        <v>3</v>
      </c>
      <c r="AB506" s="4">
        <v>103199.96</v>
      </c>
    </row>
    <row r="507" spans="1:28" x14ac:dyDescent="0.25">
      <c r="A507">
        <v>3932</v>
      </c>
      <c r="B507" t="s">
        <v>1999</v>
      </c>
      <c r="C507" t="s">
        <v>1590</v>
      </c>
      <c r="D507" s="1">
        <v>44790</v>
      </c>
      <c r="F507">
        <f t="shared" ca="1" si="42"/>
        <v>37</v>
      </c>
      <c r="G507" t="str">
        <f t="shared" ca="1" si="43"/>
        <v>2-5 years</v>
      </c>
      <c r="H507" t="s">
        <v>1558</v>
      </c>
      <c r="I507" t="s">
        <v>2000</v>
      </c>
      <c r="J507" t="s">
        <v>2001</v>
      </c>
      <c r="K507" t="s">
        <v>27</v>
      </c>
      <c r="L507">
        <f t="shared" si="44"/>
        <v>1</v>
      </c>
      <c r="M507">
        <f t="shared" si="45"/>
        <v>0</v>
      </c>
      <c r="N507" t="s">
        <v>28</v>
      </c>
      <c r="O507" t="s">
        <v>53</v>
      </c>
      <c r="Q507" t="str">
        <f t="shared" si="46"/>
        <v>ACTIVE</v>
      </c>
      <c r="R507" t="s">
        <v>106</v>
      </c>
      <c r="S507" t="s">
        <v>80</v>
      </c>
      <c r="T507" s="2">
        <v>27424</v>
      </c>
      <c r="U507" s="3">
        <f t="shared" ca="1" si="47"/>
        <v>50</v>
      </c>
      <c r="V507" t="s">
        <v>1908</v>
      </c>
      <c r="W507" t="s">
        <v>1908</v>
      </c>
      <c r="X507" t="s">
        <v>593</v>
      </c>
      <c r="Y507" t="s">
        <v>35</v>
      </c>
      <c r="Z507" t="s">
        <v>36</v>
      </c>
      <c r="AA507">
        <v>3</v>
      </c>
      <c r="AB507" s="4">
        <v>75000.03</v>
      </c>
    </row>
    <row r="508" spans="1:28" x14ac:dyDescent="0.25">
      <c r="A508">
        <v>3933</v>
      </c>
      <c r="B508" t="s">
        <v>2002</v>
      </c>
      <c r="C508" t="s">
        <v>1178</v>
      </c>
      <c r="D508" s="1">
        <v>45034</v>
      </c>
      <c r="F508">
        <f t="shared" ca="1" si="42"/>
        <v>29</v>
      </c>
      <c r="G508" t="str">
        <f t="shared" ca="1" si="43"/>
        <v>2-5 years</v>
      </c>
      <c r="H508" t="s">
        <v>1558</v>
      </c>
      <c r="I508" t="s">
        <v>2003</v>
      </c>
      <c r="J508" t="s">
        <v>2004</v>
      </c>
      <c r="K508" t="s">
        <v>27</v>
      </c>
      <c r="L508">
        <f t="shared" si="44"/>
        <v>1</v>
      </c>
      <c r="M508">
        <f t="shared" si="45"/>
        <v>0</v>
      </c>
      <c r="N508" t="s">
        <v>28</v>
      </c>
      <c r="O508" t="s">
        <v>41</v>
      </c>
      <c r="Q508" t="str">
        <f t="shared" si="46"/>
        <v>ACTIVE</v>
      </c>
      <c r="R508" t="s">
        <v>106</v>
      </c>
      <c r="S508" t="s">
        <v>87</v>
      </c>
      <c r="T508" s="2">
        <v>29560</v>
      </c>
      <c r="U508" s="3">
        <f t="shared" ca="1" si="47"/>
        <v>44</v>
      </c>
      <c r="V508" t="s">
        <v>1908</v>
      </c>
      <c r="W508" t="s">
        <v>1908</v>
      </c>
      <c r="X508" t="s">
        <v>89</v>
      </c>
      <c r="Y508" t="s">
        <v>35</v>
      </c>
      <c r="Z508" t="s">
        <v>36</v>
      </c>
      <c r="AA508">
        <v>3</v>
      </c>
      <c r="AB508" s="4">
        <v>103745</v>
      </c>
    </row>
    <row r="509" spans="1:28" x14ac:dyDescent="0.25">
      <c r="A509">
        <v>3934</v>
      </c>
      <c r="B509" t="s">
        <v>2005</v>
      </c>
      <c r="C509" t="s">
        <v>2006</v>
      </c>
      <c r="D509" s="1">
        <v>43936</v>
      </c>
      <c r="E509" s="1">
        <v>44694</v>
      </c>
      <c r="F509">
        <f t="shared" ca="1" si="42"/>
        <v>24</v>
      </c>
      <c r="G509" t="str">
        <f t="shared" ca="1" si="43"/>
        <v>2-5 years</v>
      </c>
      <c r="H509" t="s">
        <v>1558</v>
      </c>
      <c r="I509" t="s">
        <v>2007</v>
      </c>
      <c r="J509" t="s">
        <v>2008</v>
      </c>
      <c r="K509" t="s">
        <v>27</v>
      </c>
      <c r="L509">
        <f t="shared" si="44"/>
        <v>1</v>
      </c>
      <c r="M509">
        <f t="shared" si="45"/>
        <v>0</v>
      </c>
      <c r="N509" t="s">
        <v>53</v>
      </c>
      <c r="O509" t="s">
        <v>29</v>
      </c>
      <c r="Q509" t="str">
        <f t="shared" si="46"/>
        <v>ACTIVE</v>
      </c>
      <c r="R509" t="s">
        <v>106</v>
      </c>
      <c r="S509" t="s">
        <v>94</v>
      </c>
      <c r="T509" s="2">
        <v>31373</v>
      </c>
      <c r="U509" s="3">
        <f t="shared" ca="1" si="47"/>
        <v>39</v>
      </c>
      <c r="V509" t="s">
        <v>1908</v>
      </c>
      <c r="W509" t="s">
        <v>1908</v>
      </c>
      <c r="X509" t="s">
        <v>621</v>
      </c>
      <c r="Y509" t="s">
        <v>35</v>
      </c>
      <c r="Z509" t="s">
        <v>36</v>
      </c>
      <c r="AA509">
        <v>3</v>
      </c>
      <c r="AB509" s="4">
        <v>105339</v>
      </c>
    </row>
    <row r="510" spans="1:28" x14ac:dyDescent="0.25">
      <c r="A510">
        <v>3935</v>
      </c>
      <c r="B510" t="s">
        <v>2009</v>
      </c>
      <c r="C510" t="s">
        <v>1052</v>
      </c>
      <c r="D510" s="1">
        <v>44190</v>
      </c>
      <c r="F510">
        <f t="shared" ca="1" si="42"/>
        <v>57</v>
      </c>
      <c r="G510" t="str">
        <f t="shared" ca="1" si="43"/>
        <v>2-5 years</v>
      </c>
      <c r="H510" t="s">
        <v>1558</v>
      </c>
      <c r="I510" t="s">
        <v>2010</v>
      </c>
      <c r="J510" t="s">
        <v>2011</v>
      </c>
      <c r="K510" t="s">
        <v>27</v>
      </c>
      <c r="L510">
        <f t="shared" si="44"/>
        <v>1</v>
      </c>
      <c r="M510">
        <f t="shared" si="45"/>
        <v>0</v>
      </c>
      <c r="N510" t="s">
        <v>53</v>
      </c>
      <c r="O510" t="s">
        <v>53</v>
      </c>
      <c r="Q510" t="str">
        <f t="shared" si="46"/>
        <v>ACTIVE</v>
      </c>
      <c r="R510" t="s">
        <v>106</v>
      </c>
      <c r="S510" t="s">
        <v>221</v>
      </c>
      <c r="T510" s="2">
        <v>30857</v>
      </c>
      <c r="U510" s="3">
        <f t="shared" ca="1" si="47"/>
        <v>41</v>
      </c>
      <c r="V510" t="s">
        <v>1908</v>
      </c>
      <c r="W510" t="s">
        <v>1908</v>
      </c>
      <c r="X510" t="s">
        <v>128</v>
      </c>
      <c r="Y510" t="s">
        <v>47</v>
      </c>
      <c r="Z510" t="s">
        <v>36</v>
      </c>
      <c r="AA510">
        <v>3</v>
      </c>
      <c r="AB510" s="4">
        <v>41136</v>
      </c>
    </row>
    <row r="511" spans="1:28" x14ac:dyDescent="0.25">
      <c r="A511">
        <v>3936</v>
      </c>
      <c r="B511" t="s">
        <v>2012</v>
      </c>
      <c r="C511" t="s">
        <v>2013</v>
      </c>
      <c r="D511" s="1">
        <v>44763</v>
      </c>
      <c r="E511" s="1">
        <v>45047</v>
      </c>
      <c r="F511">
        <f t="shared" ca="1" si="42"/>
        <v>9</v>
      </c>
      <c r="G511" t="str">
        <f t="shared" ca="1" si="43"/>
        <v>6-12 months</v>
      </c>
      <c r="H511" t="s">
        <v>1649</v>
      </c>
      <c r="I511" t="s">
        <v>2014</v>
      </c>
      <c r="J511" t="s">
        <v>2015</v>
      </c>
      <c r="K511" t="s">
        <v>158</v>
      </c>
      <c r="L511">
        <f t="shared" si="44"/>
        <v>0</v>
      </c>
      <c r="M511">
        <f t="shared" si="45"/>
        <v>1</v>
      </c>
      <c r="N511" t="s">
        <v>53</v>
      </c>
      <c r="O511" t="s">
        <v>29</v>
      </c>
      <c r="P511" t="s">
        <v>164</v>
      </c>
      <c r="Q511" t="str">
        <f t="shared" si="46"/>
        <v>INVOLUNTARY</v>
      </c>
      <c r="R511" t="s">
        <v>106</v>
      </c>
      <c r="S511" t="s">
        <v>55</v>
      </c>
      <c r="T511" s="2">
        <v>32939</v>
      </c>
      <c r="U511" s="3">
        <f t="shared" ca="1" si="47"/>
        <v>35</v>
      </c>
      <c r="V511" t="s">
        <v>1908</v>
      </c>
      <c r="W511" t="s">
        <v>1908</v>
      </c>
      <c r="X511" t="s">
        <v>143</v>
      </c>
      <c r="Y511" t="s">
        <v>47</v>
      </c>
      <c r="Z511" t="s">
        <v>36</v>
      </c>
      <c r="AA511">
        <v>3</v>
      </c>
      <c r="AB511" s="4">
        <v>37299</v>
      </c>
    </row>
    <row r="512" spans="1:28" x14ac:dyDescent="0.25">
      <c r="A512">
        <v>3937</v>
      </c>
      <c r="B512" t="s">
        <v>2016</v>
      </c>
      <c r="C512" t="s">
        <v>2017</v>
      </c>
      <c r="D512" s="1">
        <v>44869</v>
      </c>
      <c r="F512">
        <f t="shared" ca="1" si="42"/>
        <v>35</v>
      </c>
      <c r="G512" t="str">
        <f t="shared" ca="1" si="43"/>
        <v>2-5 years</v>
      </c>
      <c r="H512" t="s">
        <v>2018</v>
      </c>
      <c r="I512" t="s">
        <v>2019</v>
      </c>
      <c r="J512" t="s">
        <v>2020</v>
      </c>
      <c r="K512" t="s">
        <v>27</v>
      </c>
      <c r="L512">
        <f t="shared" si="44"/>
        <v>1</v>
      </c>
      <c r="M512">
        <f t="shared" si="45"/>
        <v>0</v>
      </c>
      <c r="N512" t="s">
        <v>28</v>
      </c>
      <c r="O512" t="s">
        <v>41</v>
      </c>
      <c r="Q512" t="str">
        <f t="shared" si="46"/>
        <v>ACTIVE</v>
      </c>
      <c r="R512" t="s">
        <v>106</v>
      </c>
      <c r="S512" t="s">
        <v>74</v>
      </c>
      <c r="T512" s="2">
        <v>29820</v>
      </c>
      <c r="U512" s="3">
        <f t="shared" ca="1" si="47"/>
        <v>44</v>
      </c>
      <c r="V512" t="s">
        <v>1908</v>
      </c>
      <c r="W512" t="s">
        <v>1908</v>
      </c>
      <c r="X512" t="s">
        <v>69</v>
      </c>
      <c r="Y512" t="s">
        <v>47</v>
      </c>
      <c r="Z512" t="s">
        <v>36</v>
      </c>
      <c r="AA512">
        <v>3</v>
      </c>
      <c r="AB512" s="4">
        <v>54653</v>
      </c>
    </row>
    <row r="513" spans="1:28" x14ac:dyDescent="0.25">
      <c r="A513">
        <v>3938</v>
      </c>
      <c r="B513" t="s">
        <v>2021</v>
      </c>
      <c r="C513" t="s">
        <v>2022</v>
      </c>
      <c r="D513" s="1">
        <v>43941</v>
      </c>
      <c r="F513">
        <f t="shared" ca="1" si="42"/>
        <v>65</v>
      </c>
      <c r="G513" t="str">
        <f t="shared" ca="1" si="43"/>
        <v>&gt;5 years</v>
      </c>
      <c r="H513" t="s">
        <v>2023</v>
      </c>
      <c r="I513" t="s">
        <v>2024</v>
      </c>
      <c r="J513" t="s">
        <v>2025</v>
      </c>
      <c r="K513" t="s">
        <v>27</v>
      </c>
      <c r="L513">
        <f t="shared" si="44"/>
        <v>1</v>
      </c>
      <c r="M513">
        <f t="shared" si="45"/>
        <v>0</v>
      </c>
      <c r="N513" t="s">
        <v>41</v>
      </c>
      <c r="O513" t="s">
        <v>29</v>
      </c>
      <c r="Q513" t="str">
        <f t="shared" si="46"/>
        <v>ACTIVE</v>
      </c>
      <c r="R513" t="s">
        <v>106</v>
      </c>
      <c r="S513" t="s">
        <v>74</v>
      </c>
      <c r="T513" s="2">
        <v>34800</v>
      </c>
      <c r="U513" s="3">
        <f t="shared" ca="1" si="47"/>
        <v>30</v>
      </c>
      <c r="V513" t="s">
        <v>1908</v>
      </c>
      <c r="W513" t="s">
        <v>1908</v>
      </c>
      <c r="X513" t="s">
        <v>235</v>
      </c>
      <c r="Y513" t="s">
        <v>35</v>
      </c>
      <c r="Z513" t="s">
        <v>36</v>
      </c>
      <c r="AA513">
        <v>3</v>
      </c>
      <c r="AB513" s="4">
        <v>32646</v>
      </c>
    </row>
    <row r="514" spans="1:28" x14ac:dyDescent="0.25">
      <c r="A514">
        <v>3939</v>
      </c>
      <c r="B514" t="s">
        <v>295</v>
      </c>
      <c r="C514" t="s">
        <v>2026</v>
      </c>
      <c r="D514" s="1">
        <v>43713</v>
      </c>
      <c r="F514">
        <f t="shared" ca="1" si="42"/>
        <v>73</v>
      </c>
      <c r="G514" t="str">
        <f t="shared" ca="1" si="43"/>
        <v>&gt;5 years</v>
      </c>
      <c r="H514" t="s">
        <v>2023</v>
      </c>
      <c r="I514" t="s">
        <v>2027</v>
      </c>
      <c r="J514" t="s">
        <v>2028</v>
      </c>
      <c r="K514" t="s">
        <v>27</v>
      </c>
      <c r="L514">
        <f t="shared" si="44"/>
        <v>1</v>
      </c>
      <c r="M514">
        <f t="shared" si="45"/>
        <v>0</v>
      </c>
      <c r="N514" t="s">
        <v>41</v>
      </c>
      <c r="O514" t="s">
        <v>41</v>
      </c>
      <c r="Q514" t="str">
        <f t="shared" si="46"/>
        <v>ACTIVE</v>
      </c>
      <c r="R514" t="s">
        <v>106</v>
      </c>
      <c r="S514" t="s">
        <v>68</v>
      </c>
      <c r="T514" s="2">
        <v>34430</v>
      </c>
      <c r="U514" s="3">
        <f t="shared" ca="1" si="47"/>
        <v>31</v>
      </c>
      <c r="V514" t="s">
        <v>2029</v>
      </c>
      <c r="W514" t="s">
        <v>2029</v>
      </c>
      <c r="X514" t="s">
        <v>184</v>
      </c>
      <c r="Y514" t="s">
        <v>47</v>
      </c>
      <c r="Z514" t="s">
        <v>36</v>
      </c>
      <c r="AA514">
        <v>3</v>
      </c>
      <c r="AB514" s="4">
        <v>63128</v>
      </c>
    </row>
    <row r="515" spans="1:28" x14ac:dyDescent="0.25">
      <c r="A515">
        <v>3940</v>
      </c>
      <c r="B515" t="s">
        <v>2030</v>
      </c>
      <c r="C515" t="s">
        <v>2031</v>
      </c>
      <c r="D515" s="1">
        <v>43688</v>
      </c>
      <c r="F515">
        <f t="shared" ref="F515:F578" ca="1" si="48">DATEDIF($D515,IF($E515=$E$2,TODAY(),$E515),"m")</f>
        <v>73</v>
      </c>
      <c r="G515" t="str">
        <f t="shared" ref="G515:G578" ca="1" si="49">IF(F515&lt;6,"&lt;6 months",IF(F515&lt;12,"6-12 months",IF(F515&lt;24,"1-2 years",IF(F515&lt;60,"2-5 years","&gt;5 years"))))</f>
        <v>&gt;5 years</v>
      </c>
      <c r="H515" t="s">
        <v>1654</v>
      </c>
      <c r="I515" t="s">
        <v>2032</v>
      </c>
      <c r="J515" t="s">
        <v>2033</v>
      </c>
      <c r="K515" t="s">
        <v>27</v>
      </c>
      <c r="L515">
        <f t="shared" ref="L515:L578" si="50">IF($K515=$K$2,1,0)</f>
        <v>1</v>
      </c>
      <c r="M515">
        <f t="shared" ref="M515:M578" si="51">IF($K515=$K$2,0,1)</f>
        <v>0</v>
      </c>
      <c r="N515" t="s">
        <v>28</v>
      </c>
      <c r="O515" t="s">
        <v>53</v>
      </c>
      <c r="Q515" t="str">
        <f t="shared" ref="Q515:Q578" si="52">IF(OR($P515=$AF$14,$P515=$AF$16,$P515=$AF$19,$P515=$AF$20,$P515=$AF$21,$P515=$AF$23),"VOLUNTARY",IF(OR($P515=$AF$17,$P515=$AF$18,$P515=$AF$22,$P515=$AF$15),"INVOLUNTARY","ACTIVE"))</f>
        <v>ACTIVE</v>
      </c>
      <c r="R515" t="s">
        <v>106</v>
      </c>
      <c r="S515" t="s">
        <v>68</v>
      </c>
      <c r="T515" s="2">
        <v>34438</v>
      </c>
      <c r="U515" s="3">
        <f t="shared" ref="U515:U578" ca="1" si="53">DATEDIF($T515,TODAY(),"y")</f>
        <v>31</v>
      </c>
      <c r="V515" t="s">
        <v>2029</v>
      </c>
      <c r="W515" t="s">
        <v>2029</v>
      </c>
      <c r="X515" t="s">
        <v>81</v>
      </c>
      <c r="Y515" t="s">
        <v>47</v>
      </c>
      <c r="Z515" t="s">
        <v>36</v>
      </c>
      <c r="AA515">
        <v>3</v>
      </c>
      <c r="AB515" s="4">
        <v>46954</v>
      </c>
    </row>
    <row r="516" spans="1:28" x14ac:dyDescent="0.25">
      <c r="A516">
        <v>3941</v>
      </c>
      <c r="B516" t="s">
        <v>417</v>
      </c>
      <c r="C516" t="s">
        <v>2034</v>
      </c>
      <c r="D516" s="1">
        <v>43408</v>
      </c>
      <c r="F516">
        <f t="shared" ca="1" si="48"/>
        <v>83</v>
      </c>
      <c r="G516" t="str">
        <f t="shared" ca="1" si="49"/>
        <v>&gt;5 years</v>
      </c>
      <c r="H516" t="s">
        <v>2023</v>
      </c>
      <c r="I516" t="s">
        <v>2035</v>
      </c>
      <c r="J516" t="s">
        <v>2036</v>
      </c>
      <c r="K516" t="s">
        <v>27</v>
      </c>
      <c r="L516">
        <f t="shared" si="50"/>
        <v>1</v>
      </c>
      <c r="M516">
        <f t="shared" si="51"/>
        <v>0</v>
      </c>
      <c r="N516" t="s">
        <v>53</v>
      </c>
      <c r="O516" t="s">
        <v>29</v>
      </c>
      <c r="Q516" t="str">
        <f t="shared" si="52"/>
        <v>ACTIVE</v>
      </c>
      <c r="R516" t="s">
        <v>106</v>
      </c>
      <c r="S516" t="s">
        <v>74</v>
      </c>
      <c r="T516" s="2">
        <v>33424</v>
      </c>
      <c r="U516" s="3">
        <f t="shared" ca="1" si="53"/>
        <v>34</v>
      </c>
      <c r="V516" t="s">
        <v>2029</v>
      </c>
      <c r="W516" t="s">
        <v>2029</v>
      </c>
      <c r="X516" t="s">
        <v>69</v>
      </c>
      <c r="Y516" t="s">
        <v>47</v>
      </c>
      <c r="Z516" t="s">
        <v>36</v>
      </c>
      <c r="AA516">
        <v>3</v>
      </c>
      <c r="AB516" s="4">
        <v>112830</v>
      </c>
    </row>
    <row r="517" spans="1:28" x14ac:dyDescent="0.25">
      <c r="A517">
        <v>3942</v>
      </c>
      <c r="B517" t="s">
        <v>2037</v>
      </c>
      <c r="C517" t="s">
        <v>2038</v>
      </c>
      <c r="D517" s="1">
        <v>43408</v>
      </c>
      <c r="E517" s="1">
        <v>44552</v>
      </c>
      <c r="F517">
        <f t="shared" ca="1" si="48"/>
        <v>37</v>
      </c>
      <c r="G517" t="str">
        <f t="shared" ca="1" si="49"/>
        <v>2-5 years</v>
      </c>
      <c r="H517" t="s">
        <v>1645</v>
      </c>
      <c r="I517" t="s">
        <v>2039</v>
      </c>
      <c r="J517" t="s">
        <v>2040</v>
      </c>
      <c r="K517" t="s">
        <v>158</v>
      </c>
      <c r="L517">
        <f t="shared" si="50"/>
        <v>0</v>
      </c>
      <c r="M517">
        <f t="shared" si="51"/>
        <v>1</v>
      </c>
      <c r="N517" t="s">
        <v>28</v>
      </c>
      <c r="O517" t="s">
        <v>29</v>
      </c>
      <c r="P517" t="s">
        <v>212</v>
      </c>
      <c r="Q517" t="str">
        <f t="shared" si="52"/>
        <v>INVOLUNTARY</v>
      </c>
      <c r="R517" t="s">
        <v>106</v>
      </c>
      <c r="S517" t="s">
        <v>282</v>
      </c>
      <c r="T517" s="2">
        <v>32873</v>
      </c>
      <c r="U517" s="3">
        <f t="shared" ca="1" si="53"/>
        <v>35</v>
      </c>
      <c r="V517" t="s">
        <v>2029</v>
      </c>
      <c r="W517" t="s">
        <v>2029</v>
      </c>
      <c r="X517" t="s">
        <v>69</v>
      </c>
      <c r="Y517" t="s">
        <v>35</v>
      </c>
      <c r="Z517" t="s">
        <v>652</v>
      </c>
      <c r="AA517">
        <v>3</v>
      </c>
      <c r="AB517" s="4">
        <v>32193</v>
      </c>
    </row>
    <row r="518" spans="1:28" x14ac:dyDescent="0.25">
      <c r="A518">
        <v>3943</v>
      </c>
      <c r="B518" t="s">
        <v>2041</v>
      </c>
      <c r="C518" t="s">
        <v>2042</v>
      </c>
      <c r="D518" s="1">
        <v>43673</v>
      </c>
      <c r="E518" s="1">
        <v>44402</v>
      </c>
      <c r="F518">
        <f t="shared" ca="1" si="48"/>
        <v>23</v>
      </c>
      <c r="G518" t="str">
        <f t="shared" ca="1" si="49"/>
        <v>1-2 years</v>
      </c>
      <c r="H518" t="s">
        <v>2043</v>
      </c>
      <c r="I518" t="s">
        <v>2044</v>
      </c>
      <c r="J518" t="s">
        <v>2045</v>
      </c>
      <c r="K518" t="s">
        <v>158</v>
      </c>
      <c r="L518">
        <f t="shared" si="50"/>
        <v>0</v>
      </c>
      <c r="M518">
        <f t="shared" si="51"/>
        <v>1</v>
      </c>
      <c r="N518" t="s">
        <v>41</v>
      </c>
      <c r="O518" t="s">
        <v>41</v>
      </c>
      <c r="P518" t="s">
        <v>159</v>
      </c>
      <c r="Q518" t="str">
        <f t="shared" si="52"/>
        <v>VOLUNTARY</v>
      </c>
      <c r="R518" t="s">
        <v>106</v>
      </c>
      <c r="S518" t="s">
        <v>80</v>
      </c>
      <c r="T518" s="2">
        <v>34962</v>
      </c>
      <c r="U518" s="3">
        <f t="shared" ca="1" si="53"/>
        <v>30</v>
      </c>
      <c r="V518" t="s">
        <v>2029</v>
      </c>
      <c r="W518" t="s">
        <v>2029</v>
      </c>
      <c r="X518" t="s">
        <v>537</v>
      </c>
      <c r="Y518" t="s">
        <v>47</v>
      </c>
      <c r="Z518" t="s">
        <v>36</v>
      </c>
      <c r="AA518">
        <v>3</v>
      </c>
      <c r="AB518" s="4">
        <v>112907</v>
      </c>
    </row>
    <row r="519" spans="1:28" x14ac:dyDescent="0.25">
      <c r="A519">
        <v>3944</v>
      </c>
      <c r="B519" t="s">
        <v>2046</v>
      </c>
      <c r="C519" t="s">
        <v>2047</v>
      </c>
      <c r="D519" s="1">
        <v>44186</v>
      </c>
      <c r="F519">
        <f t="shared" ca="1" si="48"/>
        <v>57</v>
      </c>
      <c r="G519" t="str">
        <f t="shared" ca="1" si="49"/>
        <v>2-5 years</v>
      </c>
      <c r="H519" t="s">
        <v>2023</v>
      </c>
      <c r="I519" t="s">
        <v>2048</v>
      </c>
      <c r="J519" t="s">
        <v>2049</v>
      </c>
      <c r="K519" t="s">
        <v>27</v>
      </c>
      <c r="L519">
        <f t="shared" si="50"/>
        <v>1</v>
      </c>
      <c r="M519">
        <f t="shared" si="51"/>
        <v>0</v>
      </c>
      <c r="N519" t="s">
        <v>53</v>
      </c>
      <c r="O519" t="s">
        <v>53</v>
      </c>
      <c r="Q519" t="str">
        <f t="shared" si="52"/>
        <v>ACTIVE</v>
      </c>
      <c r="R519" t="s">
        <v>106</v>
      </c>
      <c r="S519" t="s">
        <v>55</v>
      </c>
      <c r="T519" s="2">
        <v>31197</v>
      </c>
      <c r="U519" s="3">
        <f t="shared" ca="1" si="53"/>
        <v>40</v>
      </c>
      <c r="V519" t="s">
        <v>2029</v>
      </c>
      <c r="W519" t="s">
        <v>2029</v>
      </c>
      <c r="X519" t="s">
        <v>339</v>
      </c>
      <c r="Y519" t="s">
        <v>35</v>
      </c>
      <c r="Z519" t="s">
        <v>36</v>
      </c>
      <c r="AA519">
        <v>3</v>
      </c>
      <c r="AB519" s="4">
        <v>46785</v>
      </c>
    </row>
    <row r="520" spans="1:28" x14ac:dyDescent="0.25">
      <c r="A520">
        <v>3945</v>
      </c>
      <c r="B520" t="s">
        <v>2050</v>
      </c>
      <c r="C520" t="s">
        <v>2051</v>
      </c>
      <c r="D520" s="1">
        <v>44767</v>
      </c>
      <c r="F520">
        <f t="shared" ca="1" si="48"/>
        <v>38</v>
      </c>
      <c r="G520" t="str">
        <f t="shared" ca="1" si="49"/>
        <v>2-5 years</v>
      </c>
      <c r="H520" t="s">
        <v>2023</v>
      </c>
      <c r="I520" t="s">
        <v>2052</v>
      </c>
      <c r="J520" t="s">
        <v>2053</v>
      </c>
      <c r="K520" t="s">
        <v>27</v>
      </c>
      <c r="L520">
        <f t="shared" si="50"/>
        <v>1</v>
      </c>
      <c r="M520">
        <f t="shared" si="51"/>
        <v>0</v>
      </c>
      <c r="N520" t="s">
        <v>53</v>
      </c>
      <c r="O520" t="s">
        <v>29</v>
      </c>
      <c r="Q520" t="str">
        <f t="shared" si="52"/>
        <v>ACTIVE</v>
      </c>
      <c r="R520" t="s">
        <v>106</v>
      </c>
      <c r="S520" t="s">
        <v>87</v>
      </c>
      <c r="T520" s="2">
        <v>25687</v>
      </c>
      <c r="U520" s="3">
        <f t="shared" ca="1" si="53"/>
        <v>55</v>
      </c>
      <c r="V520" t="s">
        <v>2029</v>
      </c>
      <c r="W520" t="s">
        <v>2029</v>
      </c>
      <c r="X520" t="s">
        <v>89</v>
      </c>
      <c r="Y520" t="s">
        <v>35</v>
      </c>
      <c r="Z520" t="s">
        <v>652</v>
      </c>
      <c r="AA520">
        <v>3</v>
      </c>
      <c r="AB520" s="4">
        <v>56337</v>
      </c>
    </row>
    <row r="521" spans="1:28" x14ac:dyDescent="0.25">
      <c r="A521">
        <v>3946</v>
      </c>
      <c r="B521" t="s">
        <v>2054</v>
      </c>
      <c r="C521" t="s">
        <v>2055</v>
      </c>
      <c r="D521" s="1">
        <v>43631</v>
      </c>
      <c r="F521">
        <f t="shared" ca="1" si="48"/>
        <v>75</v>
      </c>
      <c r="G521" t="str">
        <f t="shared" ca="1" si="49"/>
        <v>&gt;5 years</v>
      </c>
      <c r="H521" t="s">
        <v>2018</v>
      </c>
      <c r="I521" t="s">
        <v>2056</v>
      </c>
      <c r="J521" t="s">
        <v>2057</v>
      </c>
      <c r="K521" t="s">
        <v>27</v>
      </c>
      <c r="L521">
        <f t="shared" si="50"/>
        <v>1</v>
      </c>
      <c r="M521">
        <f t="shared" si="51"/>
        <v>0</v>
      </c>
      <c r="N521" t="s">
        <v>28</v>
      </c>
      <c r="O521" t="s">
        <v>29</v>
      </c>
      <c r="Q521" t="str">
        <f t="shared" si="52"/>
        <v>ACTIVE</v>
      </c>
      <c r="R521" t="s">
        <v>106</v>
      </c>
      <c r="S521" t="s">
        <v>239</v>
      </c>
      <c r="T521" s="2">
        <v>30862</v>
      </c>
      <c r="U521" s="3">
        <f t="shared" ca="1" si="53"/>
        <v>41</v>
      </c>
      <c r="V521" t="s">
        <v>2029</v>
      </c>
      <c r="W521" t="s">
        <v>2029</v>
      </c>
      <c r="X521" t="s">
        <v>81</v>
      </c>
      <c r="Y521" t="s">
        <v>35</v>
      </c>
      <c r="Z521" t="s">
        <v>36</v>
      </c>
      <c r="AA521">
        <v>3</v>
      </c>
      <c r="AB521" s="4">
        <v>34875</v>
      </c>
    </row>
    <row r="522" spans="1:28" x14ac:dyDescent="0.25">
      <c r="A522">
        <v>3947</v>
      </c>
      <c r="B522" t="s">
        <v>2058</v>
      </c>
      <c r="C522" t="s">
        <v>914</v>
      </c>
      <c r="D522" s="1">
        <v>43925</v>
      </c>
      <c r="E522" s="1">
        <v>44734</v>
      </c>
      <c r="F522">
        <f t="shared" ca="1" si="48"/>
        <v>26</v>
      </c>
      <c r="G522" t="str">
        <f t="shared" ca="1" si="49"/>
        <v>2-5 years</v>
      </c>
      <c r="H522" t="s">
        <v>2018</v>
      </c>
      <c r="I522" t="s">
        <v>2059</v>
      </c>
      <c r="J522" t="s">
        <v>2060</v>
      </c>
      <c r="K522" t="s">
        <v>158</v>
      </c>
      <c r="L522">
        <f t="shared" si="50"/>
        <v>0</v>
      </c>
      <c r="M522">
        <f t="shared" si="51"/>
        <v>1</v>
      </c>
      <c r="N522" t="s">
        <v>53</v>
      </c>
      <c r="O522" t="s">
        <v>53</v>
      </c>
      <c r="P522" t="s">
        <v>159</v>
      </c>
      <c r="Q522" t="str">
        <f t="shared" si="52"/>
        <v>VOLUNTARY</v>
      </c>
      <c r="R522" t="s">
        <v>106</v>
      </c>
      <c r="S522" t="s">
        <v>74</v>
      </c>
      <c r="T522" s="2">
        <v>37564</v>
      </c>
      <c r="U522" s="3">
        <f t="shared" ca="1" si="53"/>
        <v>22</v>
      </c>
      <c r="V522" t="s">
        <v>2029</v>
      </c>
      <c r="W522" t="s">
        <v>2029</v>
      </c>
      <c r="X522" t="s">
        <v>1041</v>
      </c>
      <c r="Y522" t="s">
        <v>35</v>
      </c>
      <c r="Z522" t="s">
        <v>36</v>
      </c>
      <c r="AA522">
        <v>3</v>
      </c>
      <c r="AB522" s="4">
        <v>210121.48</v>
      </c>
    </row>
    <row r="523" spans="1:28" x14ac:dyDescent="0.25">
      <c r="A523">
        <v>3948</v>
      </c>
      <c r="B523" t="s">
        <v>614</v>
      </c>
      <c r="C523" t="s">
        <v>1330</v>
      </c>
      <c r="D523" s="1">
        <v>44960</v>
      </c>
      <c r="E523" s="1">
        <v>45075</v>
      </c>
      <c r="F523">
        <f t="shared" ca="1" si="48"/>
        <v>3</v>
      </c>
      <c r="G523" t="str">
        <f t="shared" ca="1" si="49"/>
        <v>&lt;6 months</v>
      </c>
      <c r="H523" t="s">
        <v>2023</v>
      </c>
      <c r="I523" t="s">
        <v>2061</v>
      </c>
      <c r="J523" t="s">
        <v>2062</v>
      </c>
      <c r="K523" t="s">
        <v>158</v>
      </c>
      <c r="L523">
        <f t="shared" si="50"/>
        <v>0</v>
      </c>
      <c r="M523">
        <f t="shared" si="51"/>
        <v>1</v>
      </c>
      <c r="N523" t="s">
        <v>28</v>
      </c>
      <c r="O523" t="s">
        <v>53</v>
      </c>
      <c r="P523" t="s">
        <v>212</v>
      </c>
      <c r="Q523" t="str">
        <f t="shared" si="52"/>
        <v>INVOLUNTARY</v>
      </c>
      <c r="R523" t="s">
        <v>106</v>
      </c>
      <c r="S523" t="s">
        <v>221</v>
      </c>
      <c r="T523" s="2">
        <v>31594</v>
      </c>
      <c r="U523" s="3">
        <f t="shared" ca="1" si="53"/>
        <v>39</v>
      </c>
      <c r="V523" t="s">
        <v>2029</v>
      </c>
      <c r="W523" t="s">
        <v>2029</v>
      </c>
      <c r="X523" t="s">
        <v>184</v>
      </c>
      <c r="Y523" t="s">
        <v>47</v>
      </c>
      <c r="Z523" t="s">
        <v>36</v>
      </c>
      <c r="AA523">
        <v>3</v>
      </c>
      <c r="AB523" s="4">
        <v>42832</v>
      </c>
    </row>
    <row r="524" spans="1:28" x14ac:dyDescent="0.25">
      <c r="A524">
        <v>3949</v>
      </c>
      <c r="B524" t="s">
        <v>2063</v>
      </c>
      <c r="C524" t="s">
        <v>575</v>
      </c>
      <c r="D524" s="1">
        <v>44824</v>
      </c>
      <c r="E524" s="1">
        <v>45111</v>
      </c>
      <c r="F524">
        <f t="shared" ca="1" si="48"/>
        <v>9</v>
      </c>
      <c r="G524" t="str">
        <f t="shared" ca="1" si="49"/>
        <v>6-12 months</v>
      </c>
      <c r="H524" t="s">
        <v>1654</v>
      </c>
      <c r="I524" t="s">
        <v>2064</v>
      </c>
      <c r="J524" t="s">
        <v>2065</v>
      </c>
      <c r="K524" t="s">
        <v>158</v>
      </c>
      <c r="L524">
        <f t="shared" si="50"/>
        <v>0</v>
      </c>
      <c r="M524">
        <f t="shared" si="51"/>
        <v>1</v>
      </c>
      <c r="N524" t="s">
        <v>53</v>
      </c>
      <c r="O524" t="s">
        <v>29</v>
      </c>
      <c r="P524" t="s">
        <v>159</v>
      </c>
      <c r="Q524" t="str">
        <f t="shared" si="52"/>
        <v>VOLUNTARY</v>
      </c>
      <c r="R524" t="s">
        <v>106</v>
      </c>
      <c r="S524" t="s">
        <v>68</v>
      </c>
      <c r="T524" s="2">
        <v>31464</v>
      </c>
      <c r="U524" s="3">
        <f t="shared" ca="1" si="53"/>
        <v>39</v>
      </c>
      <c r="V524" t="s">
        <v>2029</v>
      </c>
      <c r="W524" t="s">
        <v>2029</v>
      </c>
      <c r="X524" t="s">
        <v>69</v>
      </c>
      <c r="Y524" t="s">
        <v>35</v>
      </c>
      <c r="Z524" t="s">
        <v>36</v>
      </c>
      <c r="AA524">
        <v>3</v>
      </c>
      <c r="AB524" s="4">
        <v>112350</v>
      </c>
    </row>
    <row r="525" spans="1:28" x14ac:dyDescent="0.25">
      <c r="A525">
        <v>3950</v>
      </c>
      <c r="B525" t="s">
        <v>1108</v>
      </c>
      <c r="C525" t="s">
        <v>328</v>
      </c>
      <c r="D525" s="1">
        <v>45119</v>
      </c>
      <c r="F525">
        <f t="shared" ca="1" si="48"/>
        <v>26</v>
      </c>
      <c r="G525" t="str">
        <f t="shared" ca="1" si="49"/>
        <v>2-5 years</v>
      </c>
      <c r="H525" t="s">
        <v>2018</v>
      </c>
      <c r="I525" t="s">
        <v>2066</v>
      </c>
      <c r="J525" t="s">
        <v>2067</v>
      </c>
      <c r="K525" t="s">
        <v>27</v>
      </c>
      <c r="L525">
        <f t="shared" si="50"/>
        <v>1</v>
      </c>
      <c r="M525">
        <f t="shared" si="51"/>
        <v>0</v>
      </c>
      <c r="N525" t="s">
        <v>53</v>
      </c>
      <c r="O525" t="s">
        <v>41</v>
      </c>
      <c r="Q525" t="str">
        <f t="shared" si="52"/>
        <v>ACTIVE</v>
      </c>
      <c r="R525" t="s">
        <v>106</v>
      </c>
      <c r="S525" t="s">
        <v>189</v>
      </c>
      <c r="T525" s="2">
        <v>27857</v>
      </c>
      <c r="U525" s="3">
        <f t="shared" ca="1" si="53"/>
        <v>49</v>
      </c>
      <c r="V525" t="s">
        <v>2029</v>
      </c>
      <c r="W525" t="s">
        <v>2029</v>
      </c>
      <c r="X525" t="s">
        <v>89</v>
      </c>
      <c r="Y525" t="s">
        <v>35</v>
      </c>
      <c r="Z525" t="s">
        <v>36</v>
      </c>
      <c r="AA525">
        <v>3</v>
      </c>
      <c r="AB525" s="4">
        <v>44297</v>
      </c>
    </row>
    <row r="526" spans="1:28" x14ac:dyDescent="0.25">
      <c r="A526">
        <v>3951</v>
      </c>
      <c r="B526" t="s">
        <v>2068</v>
      </c>
      <c r="C526" t="s">
        <v>2069</v>
      </c>
      <c r="D526" s="1">
        <v>44311</v>
      </c>
      <c r="E526" s="1">
        <v>44969</v>
      </c>
      <c r="F526">
        <f t="shared" ca="1" si="48"/>
        <v>21</v>
      </c>
      <c r="G526" t="str">
        <f t="shared" ca="1" si="49"/>
        <v>1-2 years</v>
      </c>
      <c r="H526" t="s">
        <v>2018</v>
      </c>
      <c r="I526" t="s">
        <v>2070</v>
      </c>
      <c r="J526" t="s">
        <v>2071</v>
      </c>
      <c r="K526" t="s">
        <v>158</v>
      </c>
      <c r="L526">
        <f t="shared" si="50"/>
        <v>0</v>
      </c>
      <c r="M526">
        <f t="shared" si="51"/>
        <v>1</v>
      </c>
      <c r="N526" t="s">
        <v>28</v>
      </c>
      <c r="O526" t="s">
        <v>29</v>
      </c>
      <c r="P526" t="s">
        <v>212</v>
      </c>
      <c r="Q526" t="str">
        <f t="shared" si="52"/>
        <v>INVOLUNTARY</v>
      </c>
      <c r="R526" t="s">
        <v>106</v>
      </c>
      <c r="S526" t="s">
        <v>257</v>
      </c>
      <c r="T526" s="2">
        <v>32922</v>
      </c>
      <c r="U526" s="3">
        <f t="shared" ca="1" si="53"/>
        <v>35</v>
      </c>
      <c r="V526" t="s">
        <v>2029</v>
      </c>
      <c r="W526" t="s">
        <v>2029</v>
      </c>
      <c r="X526" t="s">
        <v>299</v>
      </c>
      <c r="Y526" t="s">
        <v>35</v>
      </c>
      <c r="Z526" t="s">
        <v>36</v>
      </c>
      <c r="AA526">
        <v>3</v>
      </c>
      <c r="AB526" s="4">
        <v>110795</v>
      </c>
    </row>
    <row r="527" spans="1:28" x14ac:dyDescent="0.25">
      <c r="A527">
        <v>3952</v>
      </c>
      <c r="B527" t="s">
        <v>657</v>
      </c>
      <c r="C527" t="s">
        <v>2072</v>
      </c>
      <c r="D527" s="1">
        <v>44268</v>
      </c>
      <c r="F527">
        <f t="shared" ca="1" si="48"/>
        <v>54</v>
      </c>
      <c r="G527" t="str">
        <f t="shared" ca="1" si="49"/>
        <v>2-5 years</v>
      </c>
      <c r="H527" t="s">
        <v>2023</v>
      </c>
      <c r="I527" t="s">
        <v>2073</v>
      </c>
      <c r="J527" t="s">
        <v>2074</v>
      </c>
      <c r="K527" t="s">
        <v>27</v>
      </c>
      <c r="L527">
        <f t="shared" si="50"/>
        <v>1</v>
      </c>
      <c r="M527">
        <f t="shared" si="51"/>
        <v>0</v>
      </c>
      <c r="N527" t="s">
        <v>53</v>
      </c>
      <c r="O527" t="s">
        <v>53</v>
      </c>
      <c r="Q527" t="str">
        <f t="shared" si="52"/>
        <v>ACTIVE</v>
      </c>
      <c r="R527" t="s">
        <v>30</v>
      </c>
      <c r="S527" t="s">
        <v>31</v>
      </c>
      <c r="T527" s="2">
        <v>33554</v>
      </c>
      <c r="U527" s="3">
        <f t="shared" ca="1" si="53"/>
        <v>33</v>
      </c>
      <c r="V527" t="s">
        <v>2029</v>
      </c>
      <c r="W527" t="s">
        <v>2029</v>
      </c>
      <c r="X527" t="s">
        <v>56</v>
      </c>
      <c r="Y527" t="s">
        <v>47</v>
      </c>
      <c r="Z527" t="s">
        <v>36</v>
      </c>
      <c r="AA527">
        <v>3</v>
      </c>
      <c r="AB527" s="4">
        <v>19686</v>
      </c>
    </row>
    <row r="528" spans="1:28" x14ac:dyDescent="0.25">
      <c r="A528">
        <v>3953</v>
      </c>
      <c r="B528" t="s">
        <v>2075</v>
      </c>
      <c r="C528" t="s">
        <v>522</v>
      </c>
      <c r="D528" s="1">
        <v>44424</v>
      </c>
      <c r="F528">
        <f t="shared" ca="1" si="48"/>
        <v>49</v>
      </c>
      <c r="G528" t="str">
        <f t="shared" ca="1" si="49"/>
        <v>2-5 years</v>
      </c>
      <c r="H528" t="s">
        <v>2023</v>
      </c>
      <c r="I528" t="s">
        <v>2076</v>
      </c>
      <c r="J528" t="s">
        <v>2077</v>
      </c>
      <c r="K528" t="s">
        <v>27</v>
      </c>
      <c r="L528">
        <f t="shared" si="50"/>
        <v>1</v>
      </c>
      <c r="M528">
        <f t="shared" si="51"/>
        <v>0</v>
      </c>
      <c r="N528" t="s">
        <v>53</v>
      </c>
      <c r="O528" t="s">
        <v>53</v>
      </c>
      <c r="Q528" t="str">
        <f t="shared" si="52"/>
        <v>ACTIVE</v>
      </c>
      <c r="R528" t="s">
        <v>106</v>
      </c>
      <c r="S528" t="s">
        <v>80</v>
      </c>
      <c r="T528" s="2">
        <v>29792</v>
      </c>
      <c r="U528" s="3">
        <f t="shared" ca="1" si="53"/>
        <v>44</v>
      </c>
      <c r="V528" t="s">
        <v>2029</v>
      </c>
      <c r="W528" t="s">
        <v>2029</v>
      </c>
      <c r="X528" t="s">
        <v>89</v>
      </c>
      <c r="Y528" t="s">
        <v>35</v>
      </c>
      <c r="Z528" t="s">
        <v>36</v>
      </c>
      <c r="AA528">
        <v>3</v>
      </c>
      <c r="AB528" s="4">
        <v>112350</v>
      </c>
    </row>
    <row r="529" spans="1:28" x14ac:dyDescent="0.25">
      <c r="A529">
        <v>3954</v>
      </c>
      <c r="B529" t="s">
        <v>2078</v>
      </c>
      <c r="C529" t="s">
        <v>1060</v>
      </c>
      <c r="D529" s="1">
        <v>44487</v>
      </c>
      <c r="F529">
        <f t="shared" ca="1" si="48"/>
        <v>47</v>
      </c>
      <c r="G529" t="str">
        <f t="shared" ca="1" si="49"/>
        <v>2-5 years</v>
      </c>
      <c r="H529" t="s">
        <v>2018</v>
      </c>
      <c r="I529" t="s">
        <v>2079</v>
      </c>
      <c r="J529" t="s">
        <v>2080</v>
      </c>
      <c r="K529" t="s">
        <v>27</v>
      </c>
      <c r="L529">
        <f t="shared" si="50"/>
        <v>1</v>
      </c>
      <c r="M529">
        <f t="shared" si="51"/>
        <v>0</v>
      </c>
      <c r="N529" t="s">
        <v>53</v>
      </c>
      <c r="O529" t="s">
        <v>29</v>
      </c>
      <c r="Q529" t="str">
        <f t="shared" si="52"/>
        <v>ACTIVE</v>
      </c>
      <c r="R529" t="s">
        <v>106</v>
      </c>
      <c r="S529" t="s">
        <v>68</v>
      </c>
      <c r="T529" s="2">
        <v>31579</v>
      </c>
      <c r="U529" s="3">
        <f t="shared" ca="1" si="53"/>
        <v>39</v>
      </c>
      <c r="V529" t="s">
        <v>2029</v>
      </c>
      <c r="W529" t="s">
        <v>2029</v>
      </c>
      <c r="X529" t="s">
        <v>245</v>
      </c>
      <c r="Y529" t="s">
        <v>35</v>
      </c>
      <c r="Z529" t="s">
        <v>36</v>
      </c>
      <c r="AA529">
        <v>3</v>
      </c>
      <c r="AB529" s="4">
        <v>50350</v>
      </c>
    </row>
    <row r="530" spans="1:28" x14ac:dyDescent="0.25">
      <c r="A530">
        <v>3955</v>
      </c>
      <c r="B530" t="s">
        <v>2081</v>
      </c>
      <c r="C530" t="s">
        <v>2082</v>
      </c>
      <c r="D530" s="1">
        <v>43877</v>
      </c>
      <c r="E530" s="1">
        <v>45001</v>
      </c>
      <c r="F530">
        <f t="shared" ca="1" si="48"/>
        <v>37</v>
      </c>
      <c r="G530" t="str">
        <f t="shared" ca="1" si="49"/>
        <v>2-5 years</v>
      </c>
      <c r="H530" t="s">
        <v>2018</v>
      </c>
      <c r="I530" t="s">
        <v>2083</v>
      </c>
      <c r="J530" t="s">
        <v>2084</v>
      </c>
      <c r="K530" t="s">
        <v>27</v>
      </c>
      <c r="L530">
        <f t="shared" si="50"/>
        <v>1</v>
      </c>
      <c r="M530">
        <f t="shared" si="51"/>
        <v>0</v>
      </c>
      <c r="N530" t="s">
        <v>28</v>
      </c>
      <c r="O530" t="s">
        <v>53</v>
      </c>
      <c r="Q530" t="str">
        <f t="shared" si="52"/>
        <v>ACTIVE</v>
      </c>
      <c r="R530" t="s">
        <v>106</v>
      </c>
      <c r="S530" t="s">
        <v>137</v>
      </c>
      <c r="T530" s="2">
        <v>34472</v>
      </c>
      <c r="U530" s="3">
        <f t="shared" ca="1" si="53"/>
        <v>31</v>
      </c>
      <c r="V530" t="s">
        <v>2085</v>
      </c>
      <c r="W530" t="s">
        <v>2086</v>
      </c>
      <c r="X530" t="s">
        <v>138</v>
      </c>
      <c r="Y530" t="s">
        <v>35</v>
      </c>
      <c r="Z530" t="s">
        <v>36</v>
      </c>
      <c r="AA530">
        <v>3</v>
      </c>
      <c r="AB530" s="4">
        <v>47226</v>
      </c>
    </row>
    <row r="531" spans="1:28" x14ac:dyDescent="0.25">
      <c r="A531">
        <v>3956</v>
      </c>
      <c r="B531" t="s">
        <v>227</v>
      </c>
      <c r="C531" t="s">
        <v>2087</v>
      </c>
      <c r="D531" s="1">
        <v>43684</v>
      </c>
      <c r="E531" s="1">
        <v>44993</v>
      </c>
      <c r="F531">
        <f t="shared" ca="1" si="48"/>
        <v>43</v>
      </c>
      <c r="G531" t="str">
        <f t="shared" ca="1" si="49"/>
        <v>2-5 years</v>
      </c>
      <c r="H531" t="s">
        <v>2018</v>
      </c>
      <c r="I531" t="s">
        <v>2088</v>
      </c>
      <c r="J531" t="s">
        <v>2089</v>
      </c>
      <c r="K531" t="s">
        <v>27</v>
      </c>
      <c r="L531">
        <f t="shared" si="50"/>
        <v>1</v>
      </c>
      <c r="M531">
        <f t="shared" si="51"/>
        <v>0</v>
      </c>
      <c r="N531" t="s">
        <v>28</v>
      </c>
      <c r="O531" t="s">
        <v>29</v>
      </c>
      <c r="Q531" t="str">
        <f t="shared" si="52"/>
        <v>ACTIVE</v>
      </c>
      <c r="R531" t="s">
        <v>106</v>
      </c>
      <c r="S531" t="s">
        <v>55</v>
      </c>
      <c r="T531" s="2">
        <v>32009</v>
      </c>
      <c r="U531" s="3">
        <f t="shared" ca="1" si="53"/>
        <v>38</v>
      </c>
      <c r="V531" t="s">
        <v>2085</v>
      </c>
      <c r="W531" t="s">
        <v>2086</v>
      </c>
      <c r="X531" t="s">
        <v>184</v>
      </c>
      <c r="Y531" t="s">
        <v>35</v>
      </c>
      <c r="Z531" t="s">
        <v>36</v>
      </c>
      <c r="AA531">
        <v>3</v>
      </c>
      <c r="AB531" s="4">
        <v>46954</v>
      </c>
    </row>
    <row r="532" spans="1:28" x14ac:dyDescent="0.25">
      <c r="A532">
        <v>3957</v>
      </c>
      <c r="B532" t="s">
        <v>2090</v>
      </c>
      <c r="C532" t="s">
        <v>2091</v>
      </c>
      <c r="D532" s="1">
        <v>44564</v>
      </c>
      <c r="F532">
        <f t="shared" ca="1" si="48"/>
        <v>45</v>
      </c>
      <c r="G532" t="str">
        <f t="shared" ca="1" si="49"/>
        <v>2-5 years</v>
      </c>
      <c r="H532" t="s">
        <v>2018</v>
      </c>
      <c r="I532" t="s">
        <v>2092</v>
      </c>
      <c r="J532" t="s">
        <v>2093</v>
      </c>
      <c r="K532" t="s">
        <v>27</v>
      </c>
      <c r="L532">
        <f t="shared" si="50"/>
        <v>1</v>
      </c>
      <c r="M532">
        <f t="shared" si="51"/>
        <v>0</v>
      </c>
      <c r="N532" t="s">
        <v>28</v>
      </c>
      <c r="O532" t="s">
        <v>29</v>
      </c>
      <c r="Q532" t="str">
        <f t="shared" si="52"/>
        <v>ACTIVE</v>
      </c>
      <c r="R532" t="s">
        <v>106</v>
      </c>
      <c r="S532" t="s">
        <v>74</v>
      </c>
      <c r="T532" s="2">
        <v>33549</v>
      </c>
      <c r="U532" s="3">
        <f t="shared" ca="1" si="53"/>
        <v>33</v>
      </c>
      <c r="V532" t="s">
        <v>2085</v>
      </c>
      <c r="W532" t="s">
        <v>2086</v>
      </c>
      <c r="X532" t="s">
        <v>1107</v>
      </c>
      <c r="Y532" t="s">
        <v>35</v>
      </c>
      <c r="Z532" t="s">
        <v>36</v>
      </c>
      <c r="AA532">
        <v>3</v>
      </c>
      <c r="AB532" s="4">
        <v>180857</v>
      </c>
    </row>
    <row r="533" spans="1:28" x14ac:dyDescent="0.25">
      <c r="A533">
        <v>3958</v>
      </c>
      <c r="B533" t="s">
        <v>2094</v>
      </c>
      <c r="C533" t="s">
        <v>2095</v>
      </c>
      <c r="D533" s="1">
        <v>44096</v>
      </c>
      <c r="F533">
        <f t="shared" ca="1" si="48"/>
        <v>60</v>
      </c>
      <c r="G533" t="str">
        <f t="shared" ca="1" si="49"/>
        <v>&gt;5 years</v>
      </c>
      <c r="H533" t="s">
        <v>2018</v>
      </c>
      <c r="I533" t="s">
        <v>2096</v>
      </c>
      <c r="J533" t="s">
        <v>2097</v>
      </c>
      <c r="K533" t="s">
        <v>27</v>
      </c>
      <c r="L533">
        <f t="shared" si="50"/>
        <v>1</v>
      </c>
      <c r="M533">
        <f t="shared" si="51"/>
        <v>0</v>
      </c>
      <c r="N533" t="s">
        <v>41</v>
      </c>
      <c r="O533" t="s">
        <v>53</v>
      </c>
      <c r="Q533" t="str">
        <f t="shared" si="52"/>
        <v>ACTIVE</v>
      </c>
      <c r="R533" t="s">
        <v>106</v>
      </c>
      <c r="S533" t="s">
        <v>74</v>
      </c>
      <c r="T533" s="2">
        <v>30139</v>
      </c>
      <c r="U533" s="3">
        <f t="shared" ca="1" si="53"/>
        <v>43</v>
      </c>
      <c r="V533" t="s">
        <v>2085</v>
      </c>
      <c r="W533" t="s">
        <v>2086</v>
      </c>
      <c r="X533" t="s">
        <v>184</v>
      </c>
      <c r="Y533" t="s">
        <v>35</v>
      </c>
      <c r="Z533" t="s">
        <v>652</v>
      </c>
      <c r="AA533">
        <v>3</v>
      </c>
      <c r="AB533" s="4">
        <v>263762.12</v>
      </c>
    </row>
    <row r="534" spans="1:28" x14ac:dyDescent="0.25">
      <c r="A534">
        <v>3959</v>
      </c>
      <c r="B534" t="s">
        <v>2098</v>
      </c>
      <c r="C534" t="s">
        <v>2099</v>
      </c>
      <c r="D534" s="1">
        <v>44876</v>
      </c>
      <c r="E534" s="1">
        <v>45121</v>
      </c>
      <c r="F534">
        <f t="shared" ca="1" si="48"/>
        <v>8</v>
      </c>
      <c r="G534" t="str">
        <f t="shared" ca="1" si="49"/>
        <v>6-12 months</v>
      </c>
      <c r="H534" t="s">
        <v>2100</v>
      </c>
      <c r="I534" t="s">
        <v>2101</v>
      </c>
      <c r="J534" t="s">
        <v>2102</v>
      </c>
      <c r="K534" t="s">
        <v>158</v>
      </c>
      <c r="L534">
        <f t="shared" si="50"/>
        <v>0</v>
      </c>
      <c r="M534">
        <f t="shared" si="51"/>
        <v>1</v>
      </c>
      <c r="N534" t="s">
        <v>41</v>
      </c>
      <c r="O534" t="s">
        <v>53</v>
      </c>
      <c r="P534" t="s">
        <v>159</v>
      </c>
      <c r="Q534" t="str">
        <f t="shared" si="52"/>
        <v>VOLUNTARY</v>
      </c>
      <c r="R534" t="s">
        <v>106</v>
      </c>
      <c r="S534" t="s">
        <v>68</v>
      </c>
      <c r="T534" s="2">
        <v>34591</v>
      </c>
      <c r="U534" s="3">
        <f t="shared" ca="1" si="53"/>
        <v>31</v>
      </c>
      <c r="V534" t="s">
        <v>2085</v>
      </c>
      <c r="W534" t="s">
        <v>2086</v>
      </c>
      <c r="X534" t="s">
        <v>184</v>
      </c>
      <c r="Y534" t="s">
        <v>47</v>
      </c>
      <c r="Z534" t="s">
        <v>36</v>
      </c>
      <c r="AA534">
        <v>3</v>
      </c>
      <c r="AB534" s="4">
        <v>103434.01</v>
      </c>
    </row>
    <row r="535" spans="1:28" x14ac:dyDescent="0.25">
      <c r="A535">
        <v>3960</v>
      </c>
      <c r="B535" t="s">
        <v>2103</v>
      </c>
      <c r="C535" t="s">
        <v>2104</v>
      </c>
      <c r="D535" s="1">
        <v>43323</v>
      </c>
      <c r="F535">
        <f t="shared" ca="1" si="48"/>
        <v>85</v>
      </c>
      <c r="G535" t="str">
        <f t="shared" ca="1" si="49"/>
        <v>&gt;5 years</v>
      </c>
      <c r="H535" t="s">
        <v>2105</v>
      </c>
      <c r="I535" t="s">
        <v>2106</v>
      </c>
      <c r="J535" t="s">
        <v>2107</v>
      </c>
      <c r="K535" t="s">
        <v>27</v>
      </c>
      <c r="L535">
        <f t="shared" si="50"/>
        <v>1</v>
      </c>
      <c r="M535">
        <f t="shared" si="51"/>
        <v>0</v>
      </c>
      <c r="N535" t="s">
        <v>41</v>
      </c>
      <c r="O535" t="s">
        <v>53</v>
      </c>
      <c r="Q535" t="str">
        <f t="shared" si="52"/>
        <v>ACTIVE</v>
      </c>
      <c r="R535" t="s">
        <v>106</v>
      </c>
      <c r="S535" t="s">
        <v>74</v>
      </c>
      <c r="T535" s="2">
        <v>35871</v>
      </c>
      <c r="U535" s="3">
        <f t="shared" ca="1" si="53"/>
        <v>27</v>
      </c>
      <c r="V535" t="s">
        <v>2085</v>
      </c>
      <c r="W535" t="s">
        <v>2086</v>
      </c>
      <c r="X535" t="s">
        <v>69</v>
      </c>
      <c r="Y535" t="s">
        <v>47</v>
      </c>
      <c r="Z535" t="s">
        <v>36</v>
      </c>
      <c r="AA535">
        <v>3</v>
      </c>
      <c r="AB535" s="4">
        <v>84655</v>
      </c>
    </row>
    <row r="536" spans="1:28" x14ac:dyDescent="0.25">
      <c r="A536">
        <v>3961</v>
      </c>
      <c r="B536" t="s">
        <v>2108</v>
      </c>
      <c r="C536" t="s">
        <v>2109</v>
      </c>
      <c r="D536" s="1">
        <v>45016</v>
      </c>
      <c r="F536">
        <f t="shared" ca="1" si="48"/>
        <v>30</v>
      </c>
      <c r="G536" t="str">
        <f t="shared" ca="1" si="49"/>
        <v>2-5 years</v>
      </c>
      <c r="H536" t="s">
        <v>2110</v>
      </c>
      <c r="I536" t="s">
        <v>2111</v>
      </c>
      <c r="J536" t="s">
        <v>2112</v>
      </c>
      <c r="K536" t="s">
        <v>27</v>
      </c>
      <c r="L536">
        <f t="shared" si="50"/>
        <v>1</v>
      </c>
      <c r="M536">
        <f t="shared" si="51"/>
        <v>0</v>
      </c>
      <c r="N536" t="s">
        <v>53</v>
      </c>
      <c r="O536" t="s">
        <v>53</v>
      </c>
      <c r="Q536" t="str">
        <f t="shared" si="52"/>
        <v>ACTIVE</v>
      </c>
      <c r="R536" t="s">
        <v>106</v>
      </c>
      <c r="S536" t="s">
        <v>221</v>
      </c>
      <c r="T536" s="2">
        <v>26114</v>
      </c>
      <c r="U536" s="3">
        <f t="shared" ca="1" si="53"/>
        <v>54</v>
      </c>
      <c r="V536" t="s">
        <v>2085</v>
      </c>
      <c r="W536" t="s">
        <v>2086</v>
      </c>
      <c r="X536" t="s">
        <v>128</v>
      </c>
      <c r="Y536" t="s">
        <v>47</v>
      </c>
      <c r="Z536" t="s">
        <v>36</v>
      </c>
      <c r="AA536">
        <v>3</v>
      </c>
      <c r="AB536" s="4">
        <v>52313.42</v>
      </c>
    </row>
    <row r="537" spans="1:28" x14ac:dyDescent="0.25">
      <c r="A537">
        <v>3962</v>
      </c>
      <c r="B537" t="s">
        <v>2113</v>
      </c>
      <c r="C537" t="s">
        <v>2114</v>
      </c>
      <c r="D537" s="1">
        <v>44265</v>
      </c>
      <c r="F537">
        <f t="shared" ca="1" si="48"/>
        <v>54</v>
      </c>
      <c r="G537" t="str">
        <f t="shared" ca="1" si="49"/>
        <v>2-5 years</v>
      </c>
      <c r="H537" t="s">
        <v>1654</v>
      </c>
      <c r="I537" t="s">
        <v>2115</v>
      </c>
      <c r="J537" t="s">
        <v>2116</v>
      </c>
      <c r="K537" t="s">
        <v>27</v>
      </c>
      <c r="L537">
        <f t="shared" si="50"/>
        <v>1</v>
      </c>
      <c r="M537">
        <f t="shared" si="51"/>
        <v>0</v>
      </c>
      <c r="N537" t="s">
        <v>28</v>
      </c>
      <c r="O537" t="s">
        <v>41</v>
      </c>
      <c r="Q537" t="str">
        <f t="shared" si="52"/>
        <v>ACTIVE</v>
      </c>
      <c r="R537" t="s">
        <v>106</v>
      </c>
      <c r="S537" t="s">
        <v>221</v>
      </c>
      <c r="T537" s="2">
        <v>32697</v>
      </c>
      <c r="U537" s="3">
        <f t="shared" ca="1" si="53"/>
        <v>36</v>
      </c>
      <c r="V537" t="s">
        <v>2085</v>
      </c>
      <c r="W537" t="s">
        <v>2086</v>
      </c>
      <c r="X537" t="s">
        <v>128</v>
      </c>
      <c r="Y537" t="s">
        <v>35</v>
      </c>
      <c r="Z537" t="s">
        <v>36</v>
      </c>
      <c r="AA537">
        <v>3</v>
      </c>
      <c r="AB537" s="4">
        <v>41290</v>
      </c>
    </row>
    <row r="538" spans="1:28" x14ac:dyDescent="0.25">
      <c r="A538">
        <v>3963</v>
      </c>
      <c r="B538" t="s">
        <v>2117</v>
      </c>
      <c r="C538" t="s">
        <v>2118</v>
      </c>
      <c r="D538" s="1">
        <v>43707</v>
      </c>
      <c r="F538">
        <f t="shared" ca="1" si="48"/>
        <v>73</v>
      </c>
      <c r="G538" t="str">
        <f t="shared" ca="1" si="49"/>
        <v>&gt;5 years</v>
      </c>
      <c r="H538" t="s">
        <v>2119</v>
      </c>
      <c r="I538" t="s">
        <v>2120</v>
      </c>
      <c r="J538" t="s">
        <v>2121</v>
      </c>
      <c r="K538" t="s">
        <v>27</v>
      </c>
      <c r="L538">
        <f t="shared" si="50"/>
        <v>1</v>
      </c>
      <c r="M538">
        <f t="shared" si="51"/>
        <v>0</v>
      </c>
      <c r="N538" t="s">
        <v>41</v>
      </c>
      <c r="O538" t="s">
        <v>29</v>
      </c>
      <c r="Q538" t="str">
        <f t="shared" si="52"/>
        <v>ACTIVE</v>
      </c>
      <c r="R538" t="s">
        <v>106</v>
      </c>
      <c r="S538" t="s">
        <v>74</v>
      </c>
      <c r="T538" s="2">
        <v>31970</v>
      </c>
      <c r="U538" s="3">
        <f t="shared" ca="1" si="53"/>
        <v>38</v>
      </c>
      <c r="V538" t="s">
        <v>2085</v>
      </c>
      <c r="W538" t="s">
        <v>2086</v>
      </c>
      <c r="X538" t="s">
        <v>184</v>
      </c>
      <c r="Y538" t="s">
        <v>35</v>
      </c>
      <c r="Z538" t="s">
        <v>36</v>
      </c>
      <c r="AA538">
        <v>3</v>
      </c>
      <c r="AB538" s="4">
        <v>59240</v>
      </c>
    </row>
    <row r="539" spans="1:28" x14ac:dyDescent="0.25">
      <c r="A539">
        <v>3964</v>
      </c>
      <c r="B539" t="s">
        <v>2122</v>
      </c>
      <c r="C539" t="s">
        <v>2123</v>
      </c>
      <c r="D539" s="1">
        <v>44354</v>
      </c>
      <c r="E539" s="1">
        <v>44951</v>
      </c>
      <c r="F539">
        <f t="shared" ca="1" si="48"/>
        <v>19</v>
      </c>
      <c r="G539" t="str">
        <f t="shared" ca="1" si="49"/>
        <v>1-2 years</v>
      </c>
      <c r="H539" t="s">
        <v>2119</v>
      </c>
      <c r="I539" t="s">
        <v>2124</v>
      </c>
      <c r="J539" t="s">
        <v>2125</v>
      </c>
      <c r="K539" t="s">
        <v>158</v>
      </c>
      <c r="L539">
        <f t="shared" si="50"/>
        <v>0</v>
      </c>
      <c r="M539">
        <f t="shared" si="51"/>
        <v>1</v>
      </c>
      <c r="N539" t="s">
        <v>41</v>
      </c>
      <c r="O539" t="s">
        <v>29</v>
      </c>
      <c r="P539" t="s">
        <v>164</v>
      </c>
      <c r="Q539" t="str">
        <f t="shared" si="52"/>
        <v>INVOLUNTARY</v>
      </c>
      <c r="R539" t="s">
        <v>106</v>
      </c>
      <c r="S539" t="s">
        <v>221</v>
      </c>
      <c r="T539" s="2">
        <v>31970</v>
      </c>
      <c r="U539" s="3">
        <f t="shared" ca="1" si="53"/>
        <v>38</v>
      </c>
      <c r="V539" t="s">
        <v>2085</v>
      </c>
      <c r="W539" t="s">
        <v>2086</v>
      </c>
      <c r="X539" t="s">
        <v>128</v>
      </c>
      <c r="Y539" t="s">
        <v>47</v>
      </c>
      <c r="Z539" t="s">
        <v>82</v>
      </c>
      <c r="AA539">
        <v>3</v>
      </c>
      <c r="AB539" s="4">
        <v>140000.01</v>
      </c>
    </row>
    <row r="540" spans="1:28" x14ac:dyDescent="0.25">
      <c r="A540">
        <v>3965</v>
      </c>
      <c r="B540" t="s">
        <v>2126</v>
      </c>
      <c r="C540" t="s">
        <v>864</v>
      </c>
      <c r="D540" s="1">
        <v>43943</v>
      </c>
      <c r="F540">
        <f t="shared" ca="1" si="48"/>
        <v>65</v>
      </c>
      <c r="G540" t="str">
        <f t="shared" ca="1" si="49"/>
        <v>&gt;5 years</v>
      </c>
      <c r="H540" t="s">
        <v>2127</v>
      </c>
      <c r="I540" t="s">
        <v>2128</v>
      </c>
      <c r="J540" t="s">
        <v>2129</v>
      </c>
      <c r="K540" t="s">
        <v>27</v>
      </c>
      <c r="L540">
        <f t="shared" si="50"/>
        <v>1</v>
      </c>
      <c r="M540">
        <f t="shared" si="51"/>
        <v>0</v>
      </c>
      <c r="N540" t="s">
        <v>28</v>
      </c>
      <c r="O540" t="s">
        <v>41</v>
      </c>
      <c r="Q540" t="str">
        <f t="shared" si="52"/>
        <v>ACTIVE</v>
      </c>
      <c r="R540" t="s">
        <v>106</v>
      </c>
      <c r="S540" t="s">
        <v>68</v>
      </c>
      <c r="T540" s="2">
        <v>30777</v>
      </c>
      <c r="U540" s="3">
        <f t="shared" ca="1" si="53"/>
        <v>41</v>
      </c>
      <c r="V540" t="s">
        <v>2085</v>
      </c>
      <c r="W540" t="s">
        <v>2086</v>
      </c>
      <c r="X540" t="s">
        <v>69</v>
      </c>
      <c r="Y540" t="s">
        <v>35</v>
      </c>
      <c r="Z540" t="s">
        <v>36</v>
      </c>
      <c r="AA540">
        <v>3</v>
      </c>
      <c r="AB540" s="4">
        <v>105028</v>
      </c>
    </row>
    <row r="541" spans="1:28" x14ac:dyDescent="0.25">
      <c r="A541">
        <v>3966</v>
      </c>
      <c r="B541" t="s">
        <v>2130</v>
      </c>
      <c r="C541" t="s">
        <v>1368</v>
      </c>
      <c r="D541" s="1">
        <v>43392</v>
      </c>
      <c r="E541" s="1">
        <v>44443</v>
      </c>
      <c r="F541">
        <f t="shared" ca="1" si="48"/>
        <v>34</v>
      </c>
      <c r="G541" t="str">
        <f t="shared" ca="1" si="49"/>
        <v>2-5 years</v>
      </c>
      <c r="H541" t="s">
        <v>2131</v>
      </c>
      <c r="I541" t="s">
        <v>2132</v>
      </c>
      <c r="J541" t="s">
        <v>2133</v>
      </c>
      <c r="K541" t="s">
        <v>158</v>
      </c>
      <c r="L541">
        <f t="shared" si="50"/>
        <v>0</v>
      </c>
      <c r="M541">
        <f t="shared" si="51"/>
        <v>1</v>
      </c>
      <c r="N541" t="s">
        <v>28</v>
      </c>
      <c r="O541" t="s">
        <v>41</v>
      </c>
      <c r="P541" t="s">
        <v>212</v>
      </c>
      <c r="Q541" t="str">
        <f t="shared" si="52"/>
        <v>INVOLUNTARY</v>
      </c>
      <c r="R541" t="s">
        <v>2134</v>
      </c>
      <c r="S541" t="s">
        <v>74</v>
      </c>
      <c r="T541" s="2">
        <v>21548</v>
      </c>
      <c r="U541" s="3">
        <f t="shared" ca="1" si="53"/>
        <v>66</v>
      </c>
      <c r="V541" t="s">
        <v>2085</v>
      </c>
      <c r="W541" t="s">
        <v>2086</v>
      </c>
      <c r="X541" t="s">
        <v>69</v>
      </c>
      <c r="Y541" t="s">
        <v>35</v>
      </c>
      <c r="Z541" t="s">
        <v>36</v>
      </c>
      <c r="AA541">
        <v>3</v>
      </c>
      <c r="AB541" s="4">
        <v>135560.95000000001</v>
      </c>
    </row>
    <row r="542" spans="1:28" x14ac:dyDescent="0.25">
      <c r="A542">
        <v>3967</v>
      </c>
      <c r="B542" t="s">
        <v>2135</v>
      </c>
      <c r="C542" t="s">
        <v>1011</v>
      </c>
      <c r="D542" s="1">
        <v>43437</v>
      </c>
      <c r="E542" s="1">
        <v>44216</v>
      </c>
      <c r="F542">
        <f t="shared" ca="1" si="48"/>
        <v>25</v>
      </c>
      <c r="G542" t="str">
        <f t="shared" ca="1" si="49"/>
        <v>2-5 years</v>
      </c>
      <c r="H542" t="s">
        <v>2023</v>
      </c>
      <c r="I542" t="s">
        <v>2136</v>
      </c>
      <c r="J542" t="s">
        <v>2137</v>
      </c>
      <c r="K542" t="s">
        <v>27</v>
      </c>
      <c r="L542">
        <f t="shared" si="50"/>
        <v>1</v>
      </c>
      <c r="M542">
        <f t="shared" si="51"/>
        <v>0</v>
      </c>
      <c r="N542" t="s">
        <v>53</v>
      </c>
      <c r="O542" t="s">
        <v>29</v>
      </c>
      <c r="Q542" t="str">
        <f t="shared" si="52"/>
        <v>ACTIVE</v>
      </c>
      <c r="R542" t="s">
        <v>30</v>
      </c>
      <c r="S542" t="s">
        <v>31</v>
      </c>
      <c r="T542" s="2">
        <v>22284</v>
      </c>
      <c r="U542" s="3">
        <f t="shared" ca="1" si="53"/>
        <v>64</v>
      </c>
      <c r="V542" t="s">
        <v>2085</v>
      </c>
      <c r="W542" t="s">
        <v>2086</v>
      </c>
      <c r="X542" t="s">
        <v>1107</v>
      </c>
      <c r="Y542" t="s">
        <v>35</v>
      </c>
      <c r="Z542" t="s">
        <v>36</v>
      </c>
      <c r="AA542">
        <v>3</v>
      </c>
      <c r="AB542" s="4">
        <v>62506</v>
      </c>
    </row>
    <row r="543" spans="1:28" x14ac:dyDescent="0.25">
      <c r="A543">
        <v>3968</v>
      </c>
      <c r="B543" t="s">
        <v>2138</v>
      </c>
      <c r="C543" t="s">
        <v>1791</v>
      </c>
      <c r="D543" s="1">
        <v>44247</v>
      </c>
      <c r="F543">
        <f t="shared" ca="1" si="48"/>
        <v>55</v>
      </c>
      <c r="G543" t="str">
        <f t="shared" ca="1" si="49"/>
        <v>2-5 years</v>
      </c>
      <c r="H543" t="s">
        <v>2023</v>
      </c>
      <c r="I543" t="s">
        <v>2139</v>
      </c>
      <c r="J543" t="s">
        <v>2140</v>
      </c>
      <c r="K543" t="s">
        <v>27</v>
      </c>
      <c r="L543">
        <f t="shared" si="50"/>
        <v>1</v>
      </c>
      <c r="M543">
        <f t="shared" si="51"/>
        <v>0</v>
      </c>
      <c r="N543" t="s">
        <v>28</v>
      </c>
      <c r="O543" t="s">
        <v>29</v>
      </c>
      <c r="Q543" t="str">
        <f t="shared" si="52"/>
        <v>ACTIVE</v>
      </c>
      <c r="R543" t="s">
        <v>106</v>
      </c>
      <c r="S543" t="s">
        <v>87</v>
      </c>
      <c r="T543" s="2">
        <v>31466</v>
      </c>
      <c r="U543" s="3">
        <f t="shared" ca="1" si="53"/>
        <v>39</v>
      </c>
      <c r="V543" t="s">
        <v>2085</v>
      </c>
      <c r="W543" t="s">
        <v>2086</v>
      </c>
      <c r="X543" t="s">
        <v>89</v>
      </c>
      <c r="Y543" t="s">
        <v>35</v>
      </c>
      <c r="Z543" t="s">
        <v>36</v>
      </c>
      <c r="AA543">
        <v>3</v>
      </c>
      <c r="AB543" s="4">
        <v>84000.24</v>
      </c>
    </row>
    <row r="544" spans="1:28" x14ac:dyDescent="0.25">
      <c r="A544">
        <v>3969</v>
      </c>
      <c r="B544" t="s">
        <v>856</v>
      </c>
      <c r="C544" t="s">
        <v>2091</v>
      </c>
      <c r="D544" s="1">
        <v>44213</v>
      </c>
      <c r="F544">
        <f t="shared" ca="1" si="48"/>
        <v>56</v>
      </c>
      <c r="G544" t="str">
        <f t="shared" ca="1" si="49"/>
        <v>2-5 years</v>
      </c>
      <c r="H544" t="s">
        <v>2018</v>
      </c>
      <c r="I544" t="s">
        <v>2141</v>
      </c>
      <c r="J544" t="s">
        <v>2142</v>
      </c>
      <c r="K544" t="s">
        <v>27</v>
      </c>
      <c r="L544">
        <f t="shared" si="50"/>
        <v>1</v>
      </c>
      <c r="M544">
        <f t="shared" si="51"/>
        <v>0</v>
      </c>
      <c r="N544" t="s">
        <v>28</v>
      </c>
      <c r="O544" t="s">
        <v>53</v>
      </c>
      <c r="Q544" t="str">
        <f t="shared" si="52"/>
        <v>ACTIVE</v>
      </c>
      <c r="R544" t="s">
        <v>106</v>
      </c>
      <c r="S544" t="s">
        <v>221</v>
      </c>
      <c r="T544" s="2">
        <v>29891</v>
      </c>
      <c r="U544" s="3">
        <f t="shared" ca="1" si="53"/>
        <v>43</v>
      </c>
      <c r="V544" t="s">
        <v>2085</v>
      </c>
      <c r="W544" t="s">
        <v>2086</v>
      </c>
      <c r="X544" t="s">
        <v>128</v>
      </c>
      <c r="Y544" t="s">
        <v>35</v>
      </c>
      <c r="Z544" t="s">
        <v>82</v>
      </c>
      <c r="AA544">
        <v>3</v>
      </c>
      <c r="AB544" s="4">
        <v>122498</v>
      </c>
    </row>
    <row r="545" spans="1:28" x14ac:dyDescent="0.25">
      <c r="A545">
        <v>3970</v>
      </c>
      <c r="B545" t="s">
        <v>2143</v>
      </c>
      <c r="C545" t="s">
        <v>2144</v>
      </c>
      <c r="D545" s="1">
        <v>44108</v>
      </c>
      <c r="E545" s="1">
        <v>45043</v>
      </c>
      <c r="F545">
        <f t="shared" ca="1" si="48"/>
        <v>30</v>
      </c>
      <c r="G545" t="str">
        <f t="shared" ca="1" si="49"/>
        <v>2-5 years</v>
      </c>
      <c r="H545" t="s">
        <v>2018</v>
      </c>
      <c r="I545" t="s">
        <v>2145</v>
      </c>
      <c r="J545" t="s">
        <v>2146</v>
      </c>
      <c r="K545" t="s">
        <v>27</v>
      </c>
      <c r="L545">
        <f t="shared" si="50"/>
        <v>1</v>
      </c>
      <c r="M545">
        <f t="shared" si="51"/>
        <v>0</v>
      </c>
      <c r="N545" t="s">
        <v>41</v>
      </c>
      <c r="O545" t="s">
        <v>53</v>
      </c>
      <c r="Q545" t="str">
        <f t="shared" si="52"/>
        <v>ACTIVE</v>
      </c>
      <c r="R545" t="s">
        <v>106</v>
      </c>
      <c r="S545" t="s">
        <v>74</v>
      </c>
      <c r="T545" s="2">
        <v>29172</v>
      </c>
      <c r="U545" s="3">
        <f t="shared" ca="1" si="53"/>
        <v>45</v>
      </c>
      <c r="V545" t="s">
        <v>2085</v>
      </c>
      <c r="W545" t="s">
        <v>2086</v>
      </c>
      <c r="X545" t="s">
        <v>184</v>
      </c>
      <c r="Y545" t="s">
        <v>35</v>
      </c>
      <c r="Z545" t="s">
        <v>82</v>
      </c>
      <c r="AA545">
        <v>3</v>
      </c>
      <c r="AB545" s="4">
        <v>49935</v>
      </c>
    </row>
    <row r="546" spans="1:28" x14ac:dyDescent="0.25">
      <c r="A546">
        <v>3971</v>
      </c>
      <c r="B546" t="s">
        <v>2147</v>
      </c>
      <c r="C546" t="s">
        <v>2148</v>
      </c>
      <c r="D546" s="1">
        <v>44225</v>
      </c>
      <c r="F546">
        <f t="shared" ca="1" si="48"/>
        <v>56</v>
      </c>
      <c r="G546" t="str">
        <f t="shared" ca="1" si="49"/>
        <v>2-5 years</v>
      </c>
      <c r="H546" t="s">
        <v>2018</v>
      </c>
      <c r="I546" t="s">
        <v>2149</v>
      </c>
      <c r="J546" t="s">
        <v>2150</v>
      </c>
      <c r="K546" t="s">
        <v>27</v>
      </c>
      <c r="L546">
        <f t="shared" si="50"/>
        <v>1</v>
      </c>
      <c r="M546">
        <f t="shared" si="51"/>
        <v>0</v>
      </c>
      <c r="N546" t="s">
        <v>41</v>
      </c>
      <c r="O546" t="s">
        <v>29</v>
      </c>
      <c r="Q546" t="str">
        <f t="shared" si="52"/>
        <v>ACTIVE</v>
      </c>
      <c r="R546" t="s">
        <v>106</v>
      </c>
      <c r="S546" t="s">
        <v>68</v>
      </c>
      <c r="T546" s="2">
        <v>1</v>
      </c>
      <c r="U546" s="3">
        <f t="shared" ca="1" si="53"/>
        <v>125</v>
      </c>
      <c r="V546" t="s">
        <v>2085</v>
      </c>
      <c r="W546" t="s">
        <v>2086</v>
      </c>
      <c r="X546" t="s">
        <v>81</v>
      </c>
      <c r="Y546" t="s">
        <v>35</v>
      </c>
      <c r="Z546" t="s">
        <v>36</v>
      </c>
      <c r="AA546">
        <v>3</v>
      </c>
      <c r="AB546" s="4">
        <v>48250</v>
      </c>
    </row>
    <row r="547" spans="1:28" x14ac:dyDescent="0.25">
      <c r="A547">
        <v>3972</v>
      </c>
      <c r="B547" t="s">
        <v>2151</v>
      </c>
      <c r="C547" t="s">
        <v>279</v>
      </c>
      <c r="D547" s="1">
        <v>44768</v>
      </c>
      <c r="F547">
        <f t="shared" ca="1" si="48"/>
        <v>38</v>
      </c>
      <c r="G547" t="str">
        <f t="shared" ca="1" si="49"/>
        <v>2-5 years</v>
      </c>
      <c r="H547" t="s">
        <v>2018</v>
      </c>
      <c r="I547" t="s">
        <v>2152</v>
      </c>
      <c r="J547" t="s">
        <v>2153</v>
      </c>
      <c r="K547" t="s">
        <v>27</v>
      </c>
      <c r="L547">
        <f t="shared" si="50"/>
        <v>1</v>
      </c>
      <c r="M547">
        <f t="shared" si="51"/>
        <v>0</v>
      </c>
      <c r="N547" t="s">
        <v>41</v>
      </c>
      <c r="O547" t="s">
        <v>41</v>
      </c>
      <c r="Q547" t="str">
        <f t="shared" si="52"/>
        <v>ACTIVE</v>
      </c>
      <c r="R547" t="s">
        <v>106</v>
      </c>
      <c r="S547" t="s">
        <v>68</v>
      </c>
      <c r="T547" s="2">
        <v>32563</v>
      </c>
      <c r="U547" s="3">
        <f t="shared" ca="1" si="53"/>
        <v>36</v>
      </c>
      <c r="V547" t="s">
        <v>2085</v>
      </c>
      <c r="W547" t="s">
        <v>2086</v>
      </c>
      <c r="X547" t="s">
        <v>184</v>
      </c>
      <c r="Y547" t="s">
        <v>35</v>
      </c>
      <c r="Z547" t="s">
        <v>36</v>
      </c>
      <c r="AA547">
        <v>3</v>
      </c>
      <c r="AB547" s="4">
        <v>111235.94</v>
      </c>
    </row>
    <row r="548" spans="1:28" x14ac:dyDescent="0.25">
      <c r="A548">
        <v>3973</v>
      </c>
      <c r="B548" t="s">
        <v>2154</v>
      </c>
      <c r="C548" t="s">
        <v>2155</v>
      </c>
      <c r="D548" s="1">
        <v>43364</v>
      </c>
      <c r="E548" s="1">
        <v>45099</v>
      </c>
      <c r="F548">
        <f t="shared" ca="1" si="48"/>
        <v>57</v>
      </c>
      <c r="G548" t="str">
        <f t="shared" ca="1" si="49"/>
        <v>2-5 years</v>
      </c>
      <c r="H548" t="s">
        <v>2018</v>
      </c>
      <c r="I548" t="s">
        <v>2156</v>
      </c>
      <c r="J548" t="s">
        <v>2157</v>
      </c>
      <c r="K548" t="s">
        <v>158</v>
      </c>
      <c r="L548">
        <f t="shared" si="50"/>
        <v>0</v>
      </c>
      <c r="M548">
        <f t="shared" si="51"/>
        <v>1</v>
      </c>
      <c r="N548" t="s">
        <v>41</v>
      </c>
      <c r="O548" t="s">
        <v>29</v>
      </c>
      <c r="P548" t="s">
        <v>159</v>
      </c>
      <c r="Q548" t="str">
        <f t="shared" si="52"/>
        <v>VOLUNTARY</v>
      </c>
      <c r="R548" t="s">
        <v>106</v>
      </c>
      <c r="S548" t="s">
        <v>74</v>
      </c>
      <c r="T548" s="2">
        <v>26521</v>
      </c>
      <c r="U548" s="3">
        <f t="shared" ca="1" si="53"/>
        <v>53</v>
      </c>
      <c r="V548" t="s">
        <v>2085</v>
      </c>
      <c r="W548" t="s">
        <v>2086</v>
      </c>
      <c r="X548" t="s">
        <v>69</v>
      </c>
      <c r="Y548" t="s">
        <v>35</v>
      </c>
      <c r="Z548" t="s">
        <v>82</v>
      </c>
      <c r="AA548">
        <v>3</v>
      </c>
      <c r="AB548" s="4">
        <v>81726</v>
      </c>
    </row>
    <row r="549" spans="1:28" x14ac:dyDescent="0.25">
      <c r="A549">
        <v>3974</v>
      </c>
      <c r="B549" t="s">
        <v>2158</v>
      </c>
      <c r="C549" t="s">
        <v>876</v>
      </c>
      <c r="D549" s="1">
        <v>43459</v>
      </c>
      <c r="E549" s="1">
        <v>43656</v>
      </c>
      <c r="F549">
        <f t="shared" ca="1" si="48"/>
        <v>6</v>
      </c>
      <c r="G549" t="str">
        <f t="shared" ca="1" si="49"/>
        <v>6-12 months</v>
      </c>
      <c r="H549" t="s">
        <v>2100</v>
      </c>
      <c r="I549" t="s">
        <v>2159</v>
      </c>
      <c r="J549" t="s">
        <v>2160</v>
      </c>
      <c r="K549" t="s">
        <v>158</v>
      </c>
      <c r="L549">
        <f t="shared" si="50"/>
        <v>0</v>
      </c>
      <c r="M549">
        <f t="shared" si="51"/>
        <v>1</v>
      </c>
      <c r="N549" t="s">
        <v>41</v>
      </c>
      <c r="O549" t="s">
        <v>53</v>
      </c>
      <c r="P549" t="s">
        <v>159</v>
      </c>
      <c r="Q549" t="str">
        <f t="shared" si="52"/>
        <v>VOLUNTARY</v>
      </c>
      <c r="R549" t="s">
        <v>106</v>
      </c>
      <c r="S549" t="s">
        <v>80</v>
      </c>
      <c r="T549" s="2">
        <v>21495</v>
      </c>
      <c r="U549" s="3">
        <f t="shared" ca="1" si="53"/>
        <v>66</v>
      </c>
      <c r="V549" t="s">
        <v>2085</v>
      </c>
      <c r="W549" t="s">
        <v>2086</v>
      </c>
      <c r="X549" t="s">
        <v>89</v>
      </c>
      <c r="Y549" t="s">
        <v>47</v>
      </c>
      <c r="Z549" t="s">
        <v>82</v>
      </c>
      <c r="AA549">
        <v>3</v>
      </c>
      <c r="AB549" s="4">
        <v>46954</v>
      </c>
    </row>
    <row r="550" spans="1:28" x14ac:dyDescent="0.25">
      <c r="A550">
        <v>3975</v>
      </c>
      <c r="B550" t="s">
        <v>2161</v>
      </c>
      <c r="C550" t="s">
        <v>967</v>
      </c>
      <c r="D550" s="1">
        <v>44138</v>
      </c>
      <c r="E550" s="1">
        <v>44829</v>
      </c>
      <c r="F550">
        <f t="shared" ca="1" si="48"/>
        <v>22</v>
      </c>
      <c r="G550" t="str">
        <f t="shared" ca="1" si="49"/>
        <v>1-2 years</v>
      </c>
      <c r="H550" t="s">
        <v>2105</v>
      </c>
      <c r="I550" t="s">
        <v>2162</v>
      </c>
      <c r="J550" t="s">
        <v>2163</v>
      </c>
      <c r="K550" t="s">
        <v>158</v>
      </c>
      <c r="L550">
        <f t="shared" si="50"/>
        <v>0</v>
      </c>
      <c r="M550">
        <f t="shared" si="51"/>
        <v>1</v>
      </c>
      <c r="N550" t="s">
        <v>41</v>
      </c>
      <c r="O550" t="s">
        <v>29</v>
      </c>
      <c r="P550" t="s">
        <v>159</v>
      </c>
      <c r="Q550" t="str">
        <f t="shared" si="52"/>
        <v>VOLUNTARY</v>
      </c>
      <c r="R550" t="s">
        <v>106</v>
      </c>
      <c r="S550" t="s">
        <v>74</v>
      </c>
      <c r="T550" s="2">
        <v>1</v>
      </c>
      <c r="U550" s="3">
        <f t="shared" ca="1" si="53"/>
        <v>125</v>
      </c>
      <c r="V550" t="s">
        <v>2085</v>
      </c>
      <c r="W550" t="s">
        <v>2086</v>
      </c>
      <c r="X550" t="s">
        <v>81</v>
      </c>
      <c r="Y550" t="s">
        <v>47</v>
      </c>
      <c r="Z550" t="s">
        <v>36</v>
      </c>
      <c r="AA550">
        <v>3</v>
      </c>
      <c r="AB550" s="4">
        <v>49611.12</v>
      </c>
    </row>
    <row r="551" spans="1:28" x14ac:dyDescent="0.25">
      <c r="A551">
        <v>3976</v>
      </c>
      <c r="B551" t="s">
        <v>449</v>
      </c>
      <c r="C551" t="s">
        <v>2164</v>
      </c>
      <c r="D551" s="1">
        <v>44491</v>
      </c>
      <c r="F551">
        <f t="shared" ca="1" si="48"/>
        <v>47</v>
      </c>
      <c r="G551" t="str">
        <f t="shared" ca="1" si="49"/>
        <v>2-5 years</v>
      </c>
      <c r="H551" t="s">
        <v>1654</v>
      </c>
      <c r="I551" t="s">
        <v>2165</v>
      </c>
      <c r="J551" t="s">
        <v>2166</v>
      </c>
      <c r="K551" t="s">
        <v>27</v>
      </c>
      <c r="L551">
        <f t="shared" si="50"/>
        <v>1</v>
      </c>
      <c r="M551">
        <f t="shared" si="51"/>
        <v>0</v>
      </c>
      <c r="N551" t="s">
        <v>53</v>
      </c>
      <c r="O551" t="s">
        <v>29</v>
      </c>
      <c r="Q551" t="str">
        <f t="shared" si="52"/>
        <v>ACTIVE</v>
      </c>
      <c r="R551" t="s">
        <v>106</v>
      </c>
      <c r="S551" t="s">
        <v>74</v>
      </c>
      <c r="T551" s="2">
        <v>28652</v>
      </c>
      <c r="U551" s="3">
        <f t="shared" ca="1" si="53"/>
        <v>47</v>
      </c>
      <c r="V551" t="s">
        <v>2085</v>
      </c>
      <c r="W551" t="s">
        <v>2086</v>
      </c>
      <c r="X551" t="s">
        <v>69</v>
      </c>
      <c r="Y551" t="s">
        <v>35</v>
      </c>
      <c r="Z551" t="s">
        <v>36</v>
      </c>
      <c r="AA551">
        <v>3</v>
      </c>
      <c r="AB551" s="4">
        <v>46954</v>
      </c>
    </row>
    <row r="552" spans="1:28" x14ac:dyDescent="0.25">
      <c r="A552">
        <v>3977</v>
      </c>
      <c r="B552" t="s">
        <v>2167</v>
      </c>
      <c r="C552" t="s">
        <v>1345</v>
      </c>
      <c r="D552" s="1">
        <v>43339</v>
      </c>
      <c r="F552">
        <f t="shared" ca="1" si="48"/>
        <v>85</v>
      </c>
      <c r="G552" t="str">
        <f t="shared" ca="1" si="49"/>
        <v>&gt;5 years</v>
      </c>
      <c r="H552" t="s">
        <v>2119</v>
      </c>
      <c r="I552" t="s">
        <v>2168</v>
      </c>
      <c r="J552" t="s">
        <v>2169</v>
      </c>
      <c r="K552" t="s">
        <v>27</v>
      </c>
      <c r="L552">
        <f t="shared" si="50"/>
        <v>1</v>
      </c>
      <c r="M552">
        <f t="shared" si="51"/>
        <v>0</v>
      </c>
      <c r="N552" t="s">
        <v>53</v>
      </c>
      <c r="O552" t="s">
        <v>53</v>
      </c>
      <c r="Q552" t="str">
        <f t="shared" si="52"/>
        <v>ACTIVE</v>
      </c>
      <c r="R552" t="s">
        <v>106</v>
      </c>
      <c r="S552" t="s">
        <v>257</v>
      </c>
      <c r="T552" s="2">
        <v>31142</v>
      </c>
      <c r="U552" s="3">
        <f t="shared" ca="1" si="53"/>
        <v>40</v>
      </c>
      <c r="V552" t="s">
        <v>2085</v>
      </c>
      <c r="W552" t="s">
        <v>2086</v>
      </c>
      <c r="X552" t="s">
        <v>917</v>
      </c>
      <c r="Y552" t="s">
        <v>35</v>
      </c>
      <c r="Z552" t="s">
        <v>36</v>
      </c>
      <c r="AA552">
        <v>3</v>
      </c>
      <c r="AB552" s="4">
        <v>168840</v>
      </c>
    </row>
    <row r="553" spans="1:28" x14ac:dyDescent="0.25">
      <c r="A553">
        <v>3978</v>
      </c>
      <c r="B553" t="s">
        <v>2170</v>
      </c>
      <c r="C553" t="s">
        <v>1403</v>
      </c>
      <c r="D553" s="1">
        <v>44024</v>
      </c>
      <c r="F553">
        <f t="shared" ca="1" si="48"/>
        <v>62</v>
      </c>
      <c r="G553" t="str">
        <f t="shared" ca="1" si="49"/>
        <v>&gt;5 years</v>
      </c>
      <c r="H553" t="s">
        <v>2119</v>
      </c>
      <c r="I553" t="s">
        <v>2171</v>
      </c>
      <c r="J553" t="s">
        <v>2172</v>
      </c>
      <c r="K553" t="s">
        <v>27</v>
      </c>
      <c r="L553">
        <f t="shared" si="50"/>
        <v>1</v>
      </c>
      <c r="M553">
        <f t="shared" si="51"/>
        <v>0</v>
      </c>
      <c r="N553" t="s">
        <v>41</v>
      </c>
      <c r="O553" t="s">
        <v>41</v>
      </c>
      <c r="Q553" t="str">
        <f t="shared" si="52"/>
        <v>ACTIVE</v>
      </c>
      <c r="R553" t="s">
        <v>106</v>
      </c>
      <c r="S553" t="s">
        <v>68</v>
      </c>
      <c r="T553" s="2">
        <v>1</v>
      </c>
      <c r="U553" s="3">
        <f t="shared" ca="1" si="53"/>
        <v>125</v>
      </c>
      <c r="V553" t="s">
        <v>2085</v>
      </c>
      <c r="W553" t="s">
        <v>2086</v>
      </c>
      <c r="X553" t="s">
        <v>69</v>
      </c>
      <c r="Y553" t="s">
        <v>47</v>
      </c>
      <c r="Z553" t="s">
        <v>36</v>
      </c>
      <c r="AA553">
        <v>3</v>
      </c>
      <c r="AB553" s="4">
        <v>297084</v>
      </c>
    </row>
    <row r="554" spans="1:28" x14ac:dyDescent="0.25">
      <c r="A554">
        <v>3979</v>
      </c>
      <c r="B554" t="s">
        <v>901</v>
      </c>
      <c r="C554" t="s">
        <v>2173</v>
      </c>
      <c r="D554" s="1">
        <v>44221</v>
      </c>
      <c r="E554" s="1">
        <v>44723</v>
      </c>
      <c r="F554">
        <f t="shared" ca="1" si="48"/>
        <v>16</v>
      </c>
      <c r="G554" t="str">
        <f t="shared" ca="1" si="49"/>
        <v>1-2 years</v>
      </c>
      <c r="H554" t="s">
        <v>2127</v>
      </c>
      <c r="I554" t="s">
        <v>2174</v>
      </c>
      <c r="J554" t="s">
        <v>2175</v>
      </c>
      <c r="K554" t="s">
        <v>158</v>
      </c>
      <c r="L554">
        <f t="shared" si="50"/>
        <v>0</v>
      </c>
      <c r="M554">
        <f t="shared" si="51"/>
        <v>1</v>
      </c>
      <c r="N554" t="s">
        <v>28</v>
      </c>
      <c r="O554" t="s">
        <v>29</v>
      </c>
      <c r="P554" t="s">
        <v>212</v>
      </c>
      <c r="Q554" t="str">
        <f t="shared" si="52"/>
        <v>INVOLUNTARY</v>
      </c>
      <c r="R554" t="s">
        <v>106</v>
      </c>
      <c r="S554" t="s">
        <v>1301</v>
      </c>
      <c r="T554" s="2">
        <v>32452</v>
      </c>
      <c r="U554" s="3">
        <f t="shared" ca="1" si="53"/>
        <v>36</v>
      </c>
      <c r="V554" t="s">
        <v>2085</v>
      </c>
      <c r="W554" t="s">
        <v>2086</v>
      </c>
      <c r="X554" t="s">
        <v>122</v>
      </c>
      <c r="Y554" t="s">
        <v>35</v>
      </c>
      <c r="Z554" t="s">
        <v>36</v>
      </c>
      <c r="AA554">
        <v>3</v>
      </c>
      <c r="AB554" s="4">
        <v>403632</v>
      </c>
    </row>
    <row r="555" spans="1:28" x14ac:dyDescent="0.25">
      <c r="A555">
        <v>3980</v>
      </c>
      <c r="B555" t="s">
        <v>2176</v>
      </c>
      <c r="C555" t="s">
        <v>821</v>
      </c>
      <c r="D555" s="1">
        <v>43962</v>
      </c>
      <c r="F555">
        <f t="shared" ca="1" si="48"/>
        <v>64</v>
      </c>
      <c r="G555" t="str">
        <f t="shared" ca="1" si="49"/>
        <v>&gt;5 years</v>
      </c>
      <c r="H555" t="s">
        <v>2023</v>
      </c>
      <c r="I555" t="s">
        <v>2177</v>
      </c>
      <c r="J555" t="s">
        <v>2178</v>
      </c>
      <c r="K555" t="s">
        <v>27</v>
      </c>
      <c r="L555">
        <f t="shared" si="50"/>
        <v>1</v>
      </c>
      <c r="M555">
        <f t="shared" si="51"/>
        <v>0</v>
      </c>
      <c r="N555" t="s">
        <v>53</v>
      </c>
      <c r="O555" t="s">
        <v>53</v>
      </c>
      <c r="Q555" t="str">
        <f t="shared" si="52"/>
        <v>ACTIVE</v>
      </c>
      <c r="R555" t="s">
        <v>106</v>
      </c>
      <c r="S555" t="s">
        <v>137</v>
      </c>
      <c r="T555" s="2">
        <v>32452</v>
      </c>
      <c r="U555" s="3">
        <f t="shared" ca="1" si="53"/>
        <v>36</v>
      </c>
      <c r="V555" t="s">
        <v>2085</v>
      </c>
      <c r="W555" t="s">
        <v>2086</v>
      </c>
      <c r="X555" t="s">
        <v>364</v>
      </c>
      <c r="Y555" t="s">
        <v>35</v>
      </c>
      <c r="Z555" t="s">
        <v>82</v>
      </c>
      <c r="AA555">
        <v>3</v>
      </c>
      <c r="AB555" s="4">
        <v>222060</v>
      </c>
    </row>
    <row r="556" spans="1:28" x14ac:dyDescent="0.25">
      <c r="A556">
        <v>3981</v>
      </c>
      <c r="B556" t="s">
        <v>2179</v>
      </c>
      <c r="C556" t="s">
        <v>2180</v>
      </c>
      <c r="D556" s="1">
        <v>44036</v>
      </c>
      <c r="E556" s="1">
        <v>45025</v>
      </c>
      <c r="F556">
        <f t="shared" ca="1" si="48"/>
        <v>32</v>
      </c>
      <c r="G556" t="str">
        <f t="shared" ca="1" si="49"/>
        <v>2-5 years</v>
      </c>
      <c r="H556" t="s">
        <v>2023</v>
      </c>
      <c r="I556" t="s">
        <v>2181</v>
      </c>
      <c r="J556" t="s">
        <v>2182</v>
      </c>
      <c r="K556" t="s">
        <v>27</v>
      </c>
      <c r="L556">
        <f t="shared" si="50"/>
        <v>1</v>
      </c>
      <c r="M556">
        <f t="shared" si="51"/>
        <v>0</v>
      </c>
      <c r="N556" t="s">
        <v>53</v>
      </c>
      <c r="O556" t="s">
        <v>29</v>
      </c>
      <c r="Q556" t="str">
        <f t="shared" si="52"/>
        <v>ACTIVE</v>
      </c>
      <c r="R556" t="s">
        <v>106</v>
      </c>
      <c r="S556" t="s">
        <v>74</v>
      </c>
      <c r="T556" s="2">
        <v>1</v>
      </c>
      <c r="U556" s="3">
        <f t="shared" ca="1" si="53"/>
        <v>125</v>
      </c>
      <c r="V556" t="s">
        <v>2085</v>
      </c>
      <c r="W556" t="s">
        <v>2086</v>
      </c>
      <c r="X556" t="s">
        <v>69</v>
      </c>
      <c r="Y556" t="s">
        <v>35</v>
      </c>
      <c r="Z556" t="s">
        <v>36</v>
      </c>
      <c r="AA556">
        <v>3</v>
      </c>
      <c r="AB556" s="4">
        <v>80520</v>
      </c>
    </row>
    <row r="557" spans="1:28" x14ac:dyDescent="0.25">
      <c r="A557">
        <v>3982</v>
      </c>
      <c r="B557" t="s">
        <v>2183</v>
      </c>
      <c r="C557" t="s">
        <v>2184</v>
      </c>
      <c r="D557" s="1">
        <v>44782</v>
      </c>
      <c r="F557">
        <f t="shared" ca="1" si="48"/>
        <v>38</v>
      </c>
      <c r="G557" t="str">
        <f t="shared" ca="1" si="49"/>
        <v>2-5 years</v>
      </c>
      <c r="H557" t="s">
        <v>2018</v>
      </c>
      <c r="I557" t="s">
        <v>2185</v>
      </c>
      <c r="J557" t="s">
        <v>2186</v>
      </c>
      <c r="K557" t="s">
        <v>27</v>
      </c>
      <c r="L557">
        <f t="shared" si="50"/>
        <v>1</v>
      </c>
      <c r="M557">
        <f t="shared" si="51"/>
        <v>0</v>
      </c>
      <c r="N557" t="s">
        <v>41</v>
      </c>
      <c r="O557" t="s">
        <v>41</v>
      </c>
      <c r="Q557" t="str">
        <f t="shared" si="52"/>
        <v>ACTIVE</v>
      </c>
      <c r="R557" t="s">
        <v>106</v>
      </c>
      <c r="S557" t="s">
        <v>221</v>
      </c>
      <c r="T557" s="2">
        <v>32636</v>
      </c>
      <c r="U557" s="3">
        <f t="shared" ca="1" si="53"/>
        <v>36</v>
      </c>
      <c r="V557" t="s">
        <v>2085</v>
      </c>
      <c r="W557" t="s">
        <v>2086</v>
      </c>
      <c r="X557" t="s">
        <v>69</v>
      </c>
      <c r="Y557" t="s">
        <v>35</v>
      </c>
      <c r="Z557" t="s">
        <v>194</v>
      </c>
      <c r="AA557">
        <v>3</v>
      </c>
      <c r="AB557" s="4">
        <v>129744</v>
      </c>
    </row>
    <row r="558" spans="1:28" x14ac:dyDescent="0.25">
      <c r="A558">
        <v>3983</v>
      </c>
      <c r="B558" t="s">
        <v>2187</v>
      </c>
      <c r="C558" t="s">
        <v>2188</v>
      </c>
      <c r="D558" s="1">
        <v>44724</v>
      </c>
      <c r="F558">
        <f t="shared" ca="1" si="48"/>
        <v>39</v>
      </c>
      <c r="G558" t="str">
        <f t="shared" ca="1" si="49"/>
        <v>2-5 years</v>
      </c>
      <c r="H558" t="s">
        <v>2018</v>
      </c>
      <c r="I558" t="s">
        <v>2189</v>
      </c>
      <c r="J558" t="s">
        <v>2190</v>
      </c>
      <c r="K558" t="s">
        <v>27</v>
      </c>
      <c r="L558">
        <f t="shared" si="50"/>
        <v>1</v>
      </c>
      <c r="M558">
        <f t="shared" si="51"/>
        <v>0</v>
      </c>
      <c r="N558" t="s">
        <v>53</v>
      </c>
      <c r="O558" t="s">
        <v>53</v>
      </c>
      <c r="Q558" t="str">
        <f t="shared" si="52"/>
        <v>ACTIVE</v>
      </c>
      <c r="R558" t="s">
        <v>106</v>
      </c>
      <c r="S558" t="s">
        <v>74</v>
      </c>
      <c r="T558" s="2">
        <v>36755</v>
      </c>
      <c r="U558" s="3">
        <f t="shared" ca="1" si="53"/>
        <v>25</v>
      </c>
      <c r="V558" t="s">
        <v>2085</v>
      </c>
      <c r="W558" t="s">
        <v>2086</v>
      </c>
      <c r="X558" t="s">
        <v>81</v>
      </c>
      <c r="Y558" t="s">
        <v>35</v>
      </c>
      <c r="Z558" t="s">
        <v>82</v>
      </c>
      <c r="AA558">
        <v>3</v>
      </c>
      <c r="AB558" s="4">
        <v>87000</v>
      </c>
    </row>
    <row r="559" spans="1:28" x14ac:dyDescent="0.25">
      <c r="A559">
        <v>3984</v>
      </c>
      <c r="B559" t="s">
        <v>2191</v>
      </c>
      <c r="C559" t="s">
        <v>1158</v>
      </c>
      <c r="D559" s="1">
        <v>44602</v>
      </c>
      <c r="E559" s="1">
        <v>44720</v>
      </c>
      <c r="F559">
        <f t="shared" ca="1" si="48"/>
        <v>3</v>
      </c>
      <c r="G559" t="str">
        <f t="shared" ca="1" si="49"/>
        <v>&lt;6 months</v>
      </c>
      <c r="H559" t="s">
        <v>2018</v>
      </c>
      <c r="I559" t="s">
        <v>2192</v>
      </c>
      <c r="J559" t="s">
        <v>2193</v>
      </c>
      <c r="K559" t="s">
        <v>27</v>
      </c>
      <c r="L559">
        <f t="shared" si="50"/>
        <v>1</v>
      </c>
      <c r="M559">
        <f t="shared" si="51"/>
        <v>0</v>
      </c>
      <c r="N559" t="s">
        <v>28</v>
      </c>
      <c r="O559" t="s">
        <v>53</v>
      </c>
      <c r="Q559" t="str">
        <f t="shared" si="52"/>
        <v>ACTIVE</v>
      </c>
      <c r="R559" t="s">
        <v>106</v>
      </c>
      <c r="S559" t="s">
        <v>257</v>
      </c>
      <c r="T559" s="2">
        <v>36309</v>
      </c>
      <c r="U559" s="3">
        <f t="shared" ca="1" si="53"/>
        <v>26</v>
      </c>
      <c r="V559" t="s">
        <v>2085</v>
      </c>
      <c r="W559" t="s">
        <v>2194</v>
      </c>
      <c r="X559" t="s">
        <v>69</v>
      </c>
      <c r="Y559" t="s">
        <v>35</v>
      </c>
      <c r="Z559" t="s">
        <v>36</v>
      </c>
      <c r="AA559">
        <v>3</v>
      </c>
      <c r="AB559" s="4">
        <v>167280</v>
      </c>
    </row>
    <row r="560" spans="1:28" x14ac:dyDescent="0.25">
      <c r="A560">
        <v>3985</v>
      </c>
      <c r="B560" t="s">
        <v>1137</v>
      </c>
      <c r="C560" t="s">
        <v>742</v>
      </c>
      <c r="D560" s="1">
        <v>44939</v>
      </c>
      <c r="E560" s="1">
        <v>45065</v>
      </c>
      <c r="F560">
        <f t="shared" ca="1" si="48"/>
        <v>4</v>
      </c>
      <c r="G560" t="str">
        <f t="shared" ca="1" si="49"/>
        <v>&lt;6 months</v>
      </c>
      <c r="H560" t="s">
        <v>2018</v>
      </c>
      <c r="I560" t="s">
        <v>2195</v>
      </c>
      <c r="J560" t="s">
        <v>2196</v>
      </c>
      <c r="K560" t="s">
        <v>158</v>
      </c>
      <c r="L560">
        <f t="shared" si="50"/>
        <v>0</v>
      </c>
      <c r="M560">
        <f t="shared" si="51"/>
        <v>1</v>
      </c>
      <c r="N560" t="s">
        <v>41</v>
      </c>
      <c r="O560" t="s">
        <v>41</v>
      </c>
      <c r="P560" t="s">
        <v>2197</v>
      </c>
      <c r="Q560" t="str">
        <f t="shared" si="52"/>
        <v>VOLUNTARY</v>
      </c>
      <c r="R560" t="s">
        <v>42</v>
      </c>
      <c r="S560" t="s">
        <v>43</v>
      </c>
      <c r="T560" s="2">
        <v>36239</v>
      </c>
      <c r="U560" s="3">
        <f t="shared" ca="1" si="53"/>
        <v>26</v>
      </c>
      <c r="V560" t="s">
        <v>2085</v>
      </c>
      <c r="W560" t="s">
        <v>2194</v>
      </c>
      <c r="X560" t="s">
        <v>143</v>
      </c>
      <c r="Y560" t="s">
        <v>47</v>
      </c>
      <c r="Z560" t="s">
        <v>36</v>
      </c>
      <c r="AA560">
        <v>3</v>
      </c>
      <c r="AB560" s="4">
        <v>109908</v>
      </c>
    </row>
    <row r="561" spans="1:28" x14ac:dyDescent="0.25">
      <c r="A561">
        <v>3986</v>
      </c>
      <c r="B561" t="s">
        <v>2198</v>
      </c>
      <c r="C561" t="s">
        <v>2199</v>
      </c>
      <c r="D561" s="1">
        <v>43900</v>
      </c>
      <c r="F561">
        <f t="shared" ca="1" si="48"/>
        <v>66</v>
      </c>
      <c r="G561" t="str">
        <f t="shared" ca="1" si="49"/>
        <v>&gt;5 years</v>
      </c>
      <c r="H561" t="s">
        <v>2018</v>
      </c>
      <c r="I561" t="s">
        <v>2200</v>
      </c>
      <c r="J561" t="s">
        <v>2201</v>
      </c>
      <c r="K561" t="s">
        <v>27</v>
      </c>
      <c r="L561">
        <f t="shared" si="50"/>
        <v>1</v>
      </c>
      <c r="M561">
        <f t="shared" si="51"/>
        <v>0</v>
      </c>
      <c r="N561" t="s">
        <v>41</v>
      </c>
      <c r="O561" t="s">
        <v>29</v>
      </c>
      <c r="Q561" t="str">
        <f t="shared" si="52"/>
        <v>ACTIVE</v>
      </c>
      <c r="R561" t="s">
        <v>106</v>
      </c>
      <c r="S561" t="s">
        <v>282</v>
      </c>
      <c r="T561" s="2">
        <v>32403</v>
      </c>
      <c r="U561" s="3">
        <f t="shared" ca="1" si="53"/>
        <v>37</v>
      </c>
      <c r="V561" t="s">
        <v>2085</v>
      </c>
      <c r="W561" t="s">
        <v>2194</v>
      </c>
      <c r="X561" t="s">
        <v>148</v>
      </c>
      <c r="Y561" t="s">
        <v>35</v>
      </c>
      <c r="Z561" t="s">
        <v>36</v>
      </c>
      <c r="AA561">
        <v>3</v>
      </c>
      <c r="AB561" s="4">
        <v>105528</v>
      </c>
    </row>
    <row r="562" spans="1:28" x14ac:dyDescent="0.25">
      <c r="A562">
        <v>3987</v>
      </c>
      <c r="B562" t="s">
        <v>1276</v>
      </c>
      <c r="C562" t="s">
        <v>500</v>
      </c>
      <c r="D562" s="1">
        <v>44617</v>
      </c>
      <c r="E562" s="1">
        <v>44761</v>
      </c>
      <c r="F562">
        <f t="shared" ca="1" si="48"/>
        <v>4</v>
      </c>
      <c r="G562" t="str">
        <f t="shared" ca="1" si="49"/>
        <v>&lt;6 months</v>
      </c>
      <c r="H562" t="s">
        <v>2100</v>
      </c>
      <c r="I562" t="s">
        <v>2202</v>
      </c>
      <c r="J562" t="s">
        <v>2203</v>
      </c>
      <c r="K562" t="s">
        <v>158</v>
      </c>
      <c r="L562">
        <f t="shared" si="50"/>
        <v>0</v>
      </c>
      <c r="M562">
        <f t="shared" si="51"/>
        <v>1</v>
      </c>
      <c r="N562" t="s">
        <v>53</v>
      </c>
      <c r="O562" t="s">
        <v>53</v>
      </c>
      <c r="P562" t="s">
        <v>2197</v>
      </c>
      <c r="Q562" t="str">
        <f t="shared" si="52"/>
        <v>VOLUNTARY</v>
      </c>
      <c r="R562" t="s">
        <v>106</v>
      </c>
      <c r="S562" t="s">
        <v>282</v>
      </c>
      <c r="T562" s="2">
        <v>34347</v>
      </c>
      <c r="U562" s="3">
        <f t="shared" ca="1" si="53"/>
        <v>31</v>
      </c>
      <c r="V562" t="s">
        <v>2085</v>
      </c>
      <c r="W562" t="s">
        <v>2194</v>
      </c>
      <c r="X562" t="s">
        <v>148</v>
      </c>
      <c r="Y562" t="s">
        <v>47</v>
      </c>
      <c r="Z562" t="s">
        <v>82</v>
      </c>
      <c r="AA562">
        <v>3</v>
      </c>
      <c r="AB562" s="4">
        <v>124596</v>
      </c>
    </row>
    <row r="563" spans="1:28" x14ac:dyDescent="0.25">
      <c r="A563">
        <v>3988</v>
      </c>
      <c r="B563" t="s">
        <v>2204</v>
      </c>
      <c r="C563" t="s">
        <v>2006</v>
      </c>
      <c r="D563" s="1">
        <v>44763</v>
      </c>
      <c r="E563" s="1">
        <v>44886</v>
      </c>
      <c r="F563">
        <f t="shared" ca="1" si="48"/>
        <v>4</v>
      </c>
      <c r="G563" t="str">
        <f t="shared" ca="1" si="49"/>
        <v>&lt;6 months</v>
      </c>
      <c r="H563" t="s">
        <v>1654</v>
      </c>
      <c r="I563" t="s">
        <v>2205</v>
      </c>
      <c r="J563" t="s">
        <v>2206</v>
      </c>
      <c r="K563" t="s">
        <v>27</v>
      </c>
      <c r="L563">
        <f t="shared" si="50"/>
        <v>1</v>
      </c>
      <c r="M563">
        <f t="shared" si="51"/>
        <v>0</v>
      </c>
      <c r="N563" t="s">
        <v>28</v>
      </c>
      <c r="O563" t="s">
        <v>29</v>
      </c>
      <c r="Q563" t="str">
        <f t="shared" si="52"/>
        <v>ACTIVE</v>
      </c>
      <c r="R563" t="s">
        <v>106</v>
      </c>
      <c r="S563" t="s">
        <v>239</v>
      </c>
      <c r="T563" s="2">
        <v>28830</v>
      </c>
      <c r="U563" s="3">
        <f t="shared" ca="1" si="53"/>
        <v>46</v>
      </c>
      <c r="V563" t="s">
        <v>2085</v>
      </c>
      <c r="W563" t="s">
        <v>2194</v>
      </c>
      <c r="X563" t="s">
        <v>240</v>
      </c>
      <c r="Y563" t="s">
        <v>35</v>
      </c>
      <c r="Z563" t="s">
        <v>36</v>
      </c>
      <c r="AA563">
        <v>3</v>
      </c>
      <c r="AB563" s="4">
        <v>108408</v>
      </c>
    </row>
    <row r="564" spans="1:28" x14ac:dyDescent="0.25">
      <c r="A564">
        <v>3989</v>
      </c>
      <c r="B564" t="s">
        <v>2207</v>
      </c>
      <c r="C564" t="s">
        <v>1503</v>
      </c>
      <c r="D564" s="1">
        <v>44753</v>
      </c>
      <c r="F564">
        <f t="shared" ca="1" si="48"/>
        <v>38</v>
      </c>
      <c r="G564" t="str">
        <f t="shared" ca="1" si="49"/>
        <v>2-5 years</v>
      </c>
      <c r="H564" t="s">
        <v>1654</v>
      </c>
      <c r="I564" t="s">
        <v>2208</v>
      </c>
      <c r="J564" t="s">
        <v>2209</v>
      </c>
      <c r="K564" t="s">
        <v>27</v>
      </c>
      <c r="L564">
        <f t="shared" si="50"/>
        <v>1</v>
      </c>
      <c r="M564">
        <f t="shared" si="51"/>
        <v>0</v>
      </c>
      <c r="N564" t="s">
        <v>53</v>
      </c>
      <c r="O564" t="s">
        <v>41</v>
      </c>
      <c r="Q564" t="str">
        <f t="shared" si="52"/>
        <v>ACTIVE</v>
      </c>
      <c r="R564" t="s">
        <v>106</v>
      </c>
      <c r="S564" t="s">
        <v>68</v>
      </c>
      <c r="T564" s="2">
        <v>28168</v>
      </c>
      <c r="U564" s="3">
        <f t="shared" ca="1" si="53"/>
        <v>48</v>
      </c>
      <c r="V564" t="s">
        <v>2085</v>
      </c>
      <c r="W564" t="s">
        <v>2194</v>
      </c>
      <c r="X564" t="s">
        <v>184</v>
      </c>
      <c r="Y564" t="s">
        <v>35</v>
      </c>
      <c r="Z564" t="s">
        <v>36</v>
      </c>
      <c r="AA564">
        <v>3</v>
      </c>
      <c r="AB564" s="4">
        <v>165264</v>
      </c>
    </row>
    <row r="565" spans="1:28" x14ac:dyDescent="0.25">
      <c r="A565">
        <v>3990</v>
      </c>
      <c r="B565" t="s">
        <v>2210</v>
      </c>
      <c r="C565" t="s">
        <v>1930</v>
      </c>
      <c r="D565" s="1">
        <v>43801</v>
      </c>
      <c r="E565" s="1">
        <v>43825</v>
      </c>
      <c r="F565">
        <f t="shared" ca="1" si="48"/>
        <v>0</v>
      </c>
      <c r="G565" t="str">
        <f t="shared" ca="1" si="49"/>
        <v>&lt;6 months</v>
      </c>
      <c r="H565" t="s">
        <v>2119</v>
      </c>
      <c r="I565" t="s">
        <v>2211</v>
      </c>
      <c r="J565" t="s">
        <v>2212</v>
      </c>
      <c r="K565" t="s">
        <v>158</v>
      </c>
      <c r="L565">
        <f t="shared" si="50"/>
        <v>0</v>
      </c>
      <c r="M565">
        <f t="shared" si="51"/>
        <v>1</v>
      </c>
      <c r="N565" t="s">
        <v>28</v>
      </c>
      <c r="O565" t="s">
        <v>29</v>
      </c>
      <c r="P565" t="s">
        <v>1431</v>
      </c>
      <c r="Q565" t="str">
        <f t="shared" si="52"/>
        <v>INVOLUNTARY</v>
      </c>
      <c r="R565" t="s">
        <v>106</v>
      </c>
      <c r="S565" t="s">
        <v>2213</v>
      </c>
      <c r="T565" s="2">
        <v>29228</v>
      </c>
      <c r="U565" s="3">
        <f t="shared" ca="1" si="53"/>
        <v>45</v>
      </c>
      <c r="V565" t="s">
        <v>2085</v>
      </c>
      <c r="W565" t="s">
        <v>2194</v>
      </c>
      <c r="X565" t="s">
        <v>2213</v>
      </c>
      <c r="Y565" t="s">
        <v>47</v>
      </c>
      <c r="Z565" t="s">
        <v>36</v>
      </c>
      <c r="AA565">
        <v>3</v>
      </c>
      <c r="AB565" s="4">
        <v>121428</v>
      </c>
    </row>
    <row r="566" spans="1:28" x14ac:dyDescent="0.25">
      <c r="A566">
        <v>3991</v>
      </c>
      <c r="B566" t="s">
        <v>2214</v>
      </c>
      <c r="C566" t="s">
        <v>140</v>
      </c>
      <c r="D566" s="1">
        <v>45026</v>
      </c>
      <c r="F566">
        <f t="shared" ca="1" si="48"/>
        <v>29</v>
      </c>
      <c r="G566" t="str">
        <f t="shared" ca="1" si="49"/>
        <v>2-5 years</v>
      </c>
      <c r="H566" t="s">
        <v>2119</v>
      </c>
      <c r="I566" t="s">
        <v>2215</v>
      </c>
      <c r="J566" t="s">
        <v>2216</v>
      </c>
      <c r="K566" t="s">
        <v>27</v>
      </c>
      <c r="L566">
        <f t="shared" si="50"/>
        <v>1</v>
      </c>
      <c r="M566">
        <f t="shared" si="51"/>
        <v>0</v>
      </c>
      <c r="N566" t="s">
        <v>28</v>
      </c>
      <c r="O566" t="s">
        <v>53</v>
      </c>
      <c r="Q566" t="str">
        <f t="shared" si="52"/>
        <v>ACTIVE</v>
      </c>
      <c r="R566" t="s">
        <v>106</v>
      </c>
      <c r="S566" t="s">
        <v>137</v>
      </c>
      <c r="T566" s="2">
        <v>34678</v>
      </c>
      <c r="U566" s="3">
        <f t="shared" ca="1" si="53"/>
        <v>30</v>
      </c>
      <c r="V566" t="s">
        <v>2085</v>
      </c>
      <c r="W566" t="s">
        <v>2194</v>
      </c>
      <c r="X566" t="s">
        <v>138</v>
      </c>
      <c r="Y566" t="s">
        <v>47</v>
      </c>
      <c r="Z566" t="s">
        <v>36</v>
      </c>
      <c r="AA566">
        <v>3</v>
      </c>
      <c r="AB566" s="4">
        <v>102000</v>
      </c>
    </row>
    <row r="567" spans="1:28" x14ac:dyDescent="0.25">
      <c r="A567">
        <v>3992</v>
      </c>
      <c r="B567" t="s">
        <v>2217</v>
      </c>
      <c r="C567" t="s">
        <v>2218</v>
      </c>
      <c r="D567" s="1">
        <v>44903</v>
      </c>
      <c r="E567" s="1">
        <v>45053</v>
      </c>
      <c r="F567">
        <f t="shared" ca="1" si="48"/>
        <v>4</v>
      </c>
      <c r="G567" t="str">
        <f t="shared" ca="1" si="49"/>
        <v>&lt;6 months</v>
      </c>
      <c r="H567" t="s">
        <v>2023</v>
      </c>
      <c r="I567" t="s">
        <v>2219</v>
      </c>
      <c r="J567" t="s">
        <v>2220</v>
      </c>
      <c r="K567" t="s">
        <v>27</v>
      </c>
      <c r="L567">
        <f t="shared" si="50"/>
        <v>1</v>
      </c>
      <c r="M567">
        <f t="shared" si="51"/>
        <v>0</v>
      </c>
      <c r="N567" t="s">
        <v>41</v>
      </c>
      <c r="O567" t="s">
        <v>53</v>
      </c>
      <c r="Q567" t="str">
        <f t="shared" si="52"/>
        <v>ACTIVE</v>
      </c>
      <c r="R567" t="s">
        <v>106</v>
      </c>
      <c r="S567" t="s">
        <v>80</v>
      </c>
      <c r="T567" s="2">
        <v>26318</v>
      </c>
      <c r="U567" s="3">
        <f t="shared" ca="1" si="53"/>
        <v>53</v>
      </c>
      <c r="V567" t="s">
        <v>2085</v>
      </c>
      <c r="W567" t="s">
        <v>2194</v>
      </c>
      <c r="X567" t="s">
        <v>81</v>
      </c>
      <c r="Y567" t="s">
        <v>47</v>
      </c>
      <c r="Z567" t="s">
        <v>36</v>
      </c>
      <c r="AA567">
        <v>3</v>
      </c>
      <c r="AB567" s="4">
        <v>168000</v>
      </c>
    </row>
    <row r="568" spans="1:28" x14ac:dyDescent="0.25">
      <c r="A568">
        <v>3993</v>
      </c>
      <c r="B568" t="s">
        <v>2221</v>
      </c>
      <c r="C568" t="s">
        <v>167</v>
      </c>
      <c r="D568" s="1">
        <v>44734</v>
      </c>
      <c r="F568">
        <f t="shared" ca="1" si="48"/>
        <v>39</v>
      </c>
      <c r="G568" t="str">
        <f t="shared" ca="1" si="49"/>
        <v>2-5 years</v>
      </c>
      <c r="H568" t="s">
        <v>2023</v>
      </c>
      <c r="I568" t="s">
        <v>2222</v>
      </c>
      <c r="J568" t="s">
        <v>2223</v>
      </c>
      <c r="K568" t="s">
        <v>27</v>
      </c>
      <c r="L568">
        <f t="shared" si="50"/>
        <v>1</v>
      </c>
      <c r="M568">
        <f t="shared" si="51"/>
        <v>0</v>
      </c>
      <c r="N568" t="s">
        <v>28</v>
      </c>
      <c r="O568" t="s">
        <v>53</v>
      </c>
      <c r="Q568" t="str">
        <f t="shared" si="52"/>
        <v>ACTIVE</v>
      </c>
      <c r="R568" t="s">
        <v>106</v>
      </c>
      <c r="S568" t="s">
        <v>74</v>
      </c>
      <c r="T568" s="2">
        <v>25359</v>
      </c>
      <c r="U568" s="3">
        <f t="shared" ca="1" si="53"/>
        <v>56</v>
      </c>
      <c r="V568" t="s">
        <v>2085</v>
      </c>
      <c r="W568" t="s">
        <v>2194</v>
      </c>
      <c r="X568" t="s">
        <v>184</v>
      </c>
      <c r="Y568" t="s">
        <v>35</v>
      </c>
      <c r="Z568" t="s">
        <v>36</v>
      </c>
      <c r="AA568">
        <v>3</v>
      </c>
      <c r="AB568" s="4">
        <v>52656</v>
      </c>
    </row>
    <row r="569" spans="1:28" x14ac:dyDescent="0.25">
      <c r="A569">
        <v>3994</v>
      </c>
      <c r="B569" t="s">
        <v>2224</v>
      </c>
      <c r="C569" t="s">
        <v>2198</v>
      </c>
      <c r="D569" s="1">
        <v>44826</v>
      </c>
      <c r="F569">
        <f t="shared" ca="1" si="48"/>
        <v>36</v>
      </c>
      <c r="G569" t="str">
        <f t="shared" ca="1" si="49"/>
        <v>2-5 years</v>
      </c>
      <c r="H569" t="s">
        <v>2023</v>
      </c>
      <c r="I569" t="s">
        <v>2225</v>
      </c>
      <c r="J569" t="s">
        <v>2226</v>
      </c>
      <c r="K569" t="s">
        <v>27</v>
      </c>
      <c r="L569">
        <f t="shared" si="50"/>
        <v>1</v>
      </c>
      <c r="M569">
        <f t="shared" si="51"/>
        <v>0</v>
      </c>
      <c r="N569" t="s">
        <v>53</v>
      </c>
      <c r="O569" t="s">
        <v>53</v>
      </c>
      <c r="Q569" t="str">
        <f t="shared" si="52"/>
        <v>ACTIVE</v>
      </c>
      <c r="R569" t="s">
        <v>106</v>
      </c>
      <c r="S569" t="s">
        <v>74</v>
      </c>
      <c r="T569" s="2">
        <v>27310</v>
      </c>
      <c r="U569" s="3">
        <f t="shared" ca="1" si="53"/>
        <v>51</v>
      </c>
      <c r="V569" t="s">
        <v>2085</v>
      </c>
      <c r="W569" t="s">
        <v>2194</v>
      </c>
      <c r="X569" t="s">
        <v>507</v>
      </c>
      <c r="Y569" t="s">
        <v>35</v>
      </c>
      <c r="Z569" t="s">
        <v>36</v>
      </c>
      <c r="AA569">
        <v>3</v>
      </c>
      <c r="AB569" s="4">
        <v>118524</v>
      </c>
    </row>
    <row r="570" spans="1:28" x14ac:dyDescent="0.25">
      <c r="A570">
        <v>3995</v>
      </c>
      <c r="B570" t="s">
        <v>2227</v>
      </c>
      <c r="C570" t="s">
        <v>2228</v>
      </c>
      <c r="D570" s="1">
        <v>43661</v>
      </c>
      <c r="E570" s="1">
        <v>44348</v>
      </c>
      <c r="F570">
        <f t="shared" ca="1" si="48"/>
        <v>22</v>
      </c>
      <c r="G570" t="str">
        <f t="shared" ca="1" si="49"/>
        <v>1-2 years</v>
      </c>
      <c r="H570" t="s">
        <v>2018</v>
      </c>
      <c r="I570" t="s">
        <v>2229</v>
      </c>
      <c r="J570" t="s">
        <v>2230</v>
      </c>
      <c r="K570" t="s">
        <v>27</v>
      </c>
      <c r="L570">
        <f t="shared" si="50"/>
        <v>1</v>
      </c>
      <c r="M570">
        <f t="shared" si="51"/>
        <v>0</v>
      </c>
      <c r="N570" t="s">
        <v>53</v>
      </c>
      <c r="O570" t="s">
        <v>29</v>
      </c>
      <c r="Q570" t="str">
        <f t="shared" si="52"/>
        <v>ACTIVE</v>
      </c>
      <c r="R570" t="s">
        <v>106</v>
      </c>
      <c r="S570" t="s">
        <v>257</v>
      </c>
      <c r="T570" s="2">
        <v>35452</v>
      </c>
      <c r="U570" s="3">
        <f t="shared" ca="1" si="53"/>
        <v>28</v>
      </c>
      <c r="V570" t="s">
        <v>2085</v>
      </c>
      <c r="W570" t="s">
        <v>2194</v>
      </c>
      <c r="X570" t="s">
        <v>364</v>
      </c>
      <c r="Y570" t="s">
        <v>35</v>
      </c>
      <c r="Z570" t="s">
        <v>82</v>
      </c>
      <c r="AA570">
        <v>3</v>
      </c>
      <c r="AB570" s="4">
        <v>105552</v>
      </c>
    </row>
    <row r="571" spans="1:28" x14ac:dyDescent="0.25">
      <c r="A571">
        <v>3996</v>
      </c>
      <c r="B571" t="s">
        <v>2231</v>
      </c>
      <c r="C571" t="s">
        <v>2232</v>
      </c>
      <c r="D571" s="1">
        <v>44440</v>
      </c>
      <c r="F571">
        <f t="shared" ca="1" si="48"/>
        <v>49</v>
      </c>
      <c r="G571" t="str">
        <f t="shared" ca="1" si="49"/>
        <v>2-5 years</v>
      </c>
      <c r="H571" t="s">
        <v>2018</v>
      </c>
      <c r="I571" t="s">
        <v>2233</v>
      </c>
      <c r="J571" t="s">
        <v>2234</v>
      </c>
      <c r="K571" t="s">
        <v>27</v>
      </c>
      <c r="L571">
        <f t="shared" si="50"/>
        <v>1</v>
      </c>
      <c r="M571">
        <f t="shared" si="51"/>
        <v>0</v>
      </c>
      <c r="N571" t="s">
        <v>41</v>
      </c>
      <c r="O571" t="s">
        <v>53</v>
      </c>
      <c r="Q571" t="str">
        <f t="shared" si="52"/>
        <v>ACTIVE</v>
      </c>
      <c r="R571" t="s">
        <v>106</v>
      </c>
      <c r="S571" t="s">
        <v>282</v>
      </c>
      <c r="T571" s="2">
        <v>34836</v>
      </c>
      <c r="U571" s="3">
        <f t="shared" ca="1" si="53"/>
        <v>30</v>
      </c>
      <c r="V571" t="s">
        <v>2085</v>
      </c>
      <c r="W571" t="s">
        <v>2194</v>
      </c>
      <c r="X571" t="s">
        <v>69</v>
      </c>
      <c r="Y571" t="s">
        <v>35</v>
      </c>
      <c r="Z571" t="s">
        <v>36</v>
      </c>
      <c r="AA571">
        <v>3</v>
      </c>
      <c r="AB571" s="4">
        <v>115176</v>
      </c>
    </row>
    <row r="572" spans="1:28" x14ac:dyDescent="0.25">
      <c r="A572">
        <v>3997</v>
      </c>
      <c r="B572" t="s">
        <v>2176</v>
      </c>
      <c r="C572" t="s">
        <v>386</v>
      </c>
      <c r="D572" s="1">
        <v>43662</v>
      </c>
      <c r="F572">
        <f t="shared" ca="1" si="48"/>
        <v>74</v>
      </c>
      <c r="G572" t="str">
        <f t="shared" ca="1" si="49"/>
        <v>&gt;5 years</v>
      </c>
      <c r="H572" t="s">
        <v>2018</v>
      </c>
      <c r="I572" t="s">
        <v>2235</v>
      </c>
      <c r="J572" t="s">
        <v>2236</v>
      </c>
      <c r="K572" t="s">
        <v>27</v>
      </c>
      <c r="L572">
        <f t="shared" si="50"/>
        <v>1</v>
      </c>
      <c r="M572">
        <f t="shared" si="51"/>
        <v>0</v>
      </c>
      <c r="N572" t="s">
        <v>28</v>
      </c>
      <c r="O572" t="s">
        <v>29</v>
      </c>
      <c r="Q572" t="str">
        <f t="shared" si="52"/>
        <v>ACTIVE</v>
      </c>
      <c r="R572" t="s">
        <v>106</v>
      </c>
      <c r="S572" t="s">
        <v>87</v>
      </c>
      <c r="T572" s="2">
        <v>23021</v>
      </c>
      <c r="U572" s="3">
        <f t="shared" ca="1" si="53"/>
        <v>62</v>
      </c>
      <c r="V572" t="s">
        <v>2085</v>
      </c>
      <c r="W572" t="s">
        <v>2194</v>
      </c>
      <c r="X572" t="s">
        <v>364</v>
      </c>
      <c r="Y572" t="s">
        <v>47</v>
      </c>
      <c r="Z572" t="s">
        <v>194</v>
      </c>
      <c r="AA572">
        <v>3</v>
      </c>
      <c r="AB572" s="4">
        <v>128112</v>
      </c>
    </row>
    <row r="573" spans="1:28" x14ac:dyDescent="0.25">
      <c r="A573">
        <v>3998</v>
      </c>
      <c r="B573" t="s">
        <v>2237</v>
      </c>
      <c r="C573" t="s">
        <v>492</v>
      </c>
      <c r="D573" s="1">
        <v>44554</v>
      </c>
      <c r="E573" s="1">
        <v>44769</v>
      </c>
      <c r="F573">
        <f t="shared" ca="1" si="48"/>
        <v>7</v>
      </c>
      <c r="G573" t="str">
        <f t="shared" ca="1" si="49"/>
        <v>6-12 months</v>
      </c>
      <c r="H573" t="s">
        <v>2018</v>
      </c>
      <c r="I573" t="s">
        <v>2238</v>
      </c>
      <c r="J573" t="s">
        <v>2239</v>
      </c>
      <c r="K573" t="s">
        <v>158</v>
      </c>
      <c r="L573">
        <f t="shared" si="50"/>
        <v>0</v>
      </c>
      <c r="M573">
        <f t="shared" si="51"/>
        <v>1</v>
      </c>
      <c r="N573" t="s">
        <v>53</v>
      </c>
      <c r="O573" t="s">
        <v>53</v>
      </c>
      <c r="P573" t="s">
        <v>2197</v>
      </c>
      <c r="Q573" t="str">
        <f t="shared" si="52"/>
        <v>VOLUNTARY</v>
      </c>
      <c r="R573" t="s">
        <v>106</v>
      </c>
      <c r="S573" t="s">
        <v>440</v>
      </c>
      <c r="T573" s="2">
        <v>27927</v>
      </c>
      <c r="U573" s="3">
        <f t="shared" ca="1" si="53"/>
        <v>49</v>
      </c>
      <c r="V573" t="s">
        <v>2085</v>
      </c>
      <c r="W573" t="s">
        <v>2194</v>
      </c>
      <c r="X573" t="s">
        <v>537</v>
      </c>
      <c r="Y573" t="s">
        <v>35</v>
      </c>
      <c r="Z573" t="s">
        <v>36</v>
      </c>
      <c r="AA573">
        <v>3</v>
      </c>
      <c r="AB573" s="4">
        <v>169608</v>
      </c>
    </row>
    <row r="574" spans="1:28" x14ac:dyDescent="0.25">
      <c r="A574">
        <v>3999</v>
      </c>
      <c r="B574" t="s">
        <v>2240</v>
      </c>
      <c r="C574" t="s">
        <v>2241</v>
      </c>
      <c r="D574" s="1">
        <v>43572</v>
      </c>
      <c r="E574" s="1">
        <v>44425</v>
      </c>
      <c r="F574">
        <f t="shared" ca="1" si="48"/>
        <v>28</v>
      </c>
      <c r="G574" t="str">
        <f t="shared" ca="1" si="49"/>
        <v>2-5 years</v>
      </c>
      <c r="H574" t="s">
        <v>2018</v>
      </c>
      <c r="I574" t="s">
        <v>2242</v>
      </c>
      <c r="J574" t="s">
        <v>2243</v>
      </c>
      <c r="K574" t="s">
        <v>158</v>
      </c>
      <c r="L574">
        <f t="shared" si="50"/>
        <v>0</v>
      </c>
      <c r="M574">
        <f t="shared" si="51"/>
        <v>1</v>
      </c>
      <c r="N574" t="s">
        <v>53</v>
      </c>
      <c r="O574" t="s">
        <v>53</v>
      </c>
      <c r="P574" t="s">
        <v>2197</v>
      </c>
      <c r="Q574" t="str">
        <f t="shared" si="52"/>
        <v>VOLUNTARY</v>
      </c>
      <c r="R574" t="s">
        <v>106</v>
      </c>
      <c r="S574" t="s">
        <v>87</v>
      </c>
      <c r="T574" s="2">
        <v>33553</v>
      </c>
      <c r="U574" s="3">
        <f t="shared" ca="1" si="53"/>
        <v>33</v>
      </c>
      <c r="V574" t="s">
        <v>2085</v>
      </c>
      <c r="W574" t="s">
        <v>2194</v>
      </c>
      <c r="X574" t="s">
        <v>89</v>
      </c>
      <c r="Y574" t="s">
        <v>47</v>
      </c>
      <c r="Z574" t="s">
        <v>82</v>
      </c>
      <c r="AA574">
        <v>3</v>
      </c>
      <c r="AB574" s="4">
        <v>215748</v>
      </c>
    </row>
    <row r="575" spans="1:28" x14ac:dyDescent="0.25">
      <c r="A575">
        <v>4000</v>
      </c>
      <c r="B575" t="s">
        <v>2244</v>
      </c>
      <c r="C575" t="s">
        <v>840</v>
      </c>
      <c r="D575" s="1">
        <v>43764</v>
      </c>
      <c r="E575" s="1">
        <v>44355</v>
      </c>
      <c r="F575">
        <f t="shared" ca="1" si="48"/>
        <v>19</v>
      </c>
      <c r="G575" t="str">
        <f t="shared" ca="1" si="49"/>
        <v>1-2 years</v>
      </c>
      <c r="H575" t="s">
        <v>2100</v>
      </c>
      <c r="I575" t="s">
        <v>2245</v>
      </c>
      <c r="J575" t="s">
        <v>2246</v>
      </c>
      <c r="K575" t="s">
        <v>158</v>
      </c>
      <c r="L575">
        <f t="shared" si="50"/>
        <v>0</v>
      </c>
      <c r="M575">
        <f t="shared" si="51"/>
        <v>1</v>
      </c>
      <c r="N575" t="s">
        <v>28</v>
      </c>
      <c r="O575" t="s">
        <v>53</v>
      </c>
      <c r="P575" t="s">
        <v>212</v>
      </c>
      <c r="Q575" t="str">
        <f t="shared" si="52"/>
        <v>INVOLUNTARY</v>
      </c>
      <c r="R575" t="s">
        <v>106</v>
      </c>
      <c r="S575" t="s">
        <v>74</v>
      </c>
      <c r="T575" s="2">
        <v>30222</v>
      </c>
      <c r="U575" s="3">
        <f t="shared" ca="1" si="53"/>
        <v>43</v>
      </c>
      <c r="V575" t="s">
        <v>2085</v>
      </c>
      <c r="W575" t="s">
        <v>2194</v>
      </c>
      <c r="X575" t="s">
        <v>81</v>
      </c>
      <c r="Y575" t="s">
        <v>47</v>
      </c>
      <c r="Z575" t="s">
        <v>36</v>
      </c>
      <c r="AA575">
        <v>3</v>
      </c>
      <c r="AB575" s="4">
        <v>127308</v>
      </c>
    </row>
    <row r="576" spans="1:28" x14ac:dyDescent="0.25">
      <c r="A576">
        <v>1001</v>
      </c>
      <c r="B576" t="s">
        <v>653</v>
      </c>
      <c r="C576" t="s">
        <v>2247</v>
      </c>
      <c r="D576" s="1">
        <v>43706</v>
      </c>
      <c r="F576">
        <f t="shared" ca="1" si="48"/>
        <v>73</v>
      </c>
      <c r="G576" t="str">
        <f t="shared" ca="1" si="49"/>
        <v>&gt;5 years</v>
      </c>
      <c r="H576" t="s">
        <v>2131</v>
      </c>
      <c r="I576" t="s">
        <v>2248</v>
      </c>
      <c r="J576" t="s">
        <v>2249</v>
      </c>
      <c r="K576" t="s">
        <v>27</v>
      </c>
      <c r="L576">
        <f t="shared" si="50"/>
        <v>1</v>
      </c>
      <c r="M576">
        <f t="shared" si="51"/>
        <v>0</v>
      </c>
      <c r="N576" t="s">
        <v>41</v>
      </c>
      <c r="O576" t="s">
        <v>41</v>
      </c>
      <c r="Q576" t="str">
        <f t="shared" si="52"/>
        <v>ACTIVE</v>
      </c>
      <c r="R576" t="s">
        <v>2134</v>
      </c>
      <c r="S576" t="s">
        <v>87</v>
      </c>
      <c r="T576" s="2">
        <v>32808</v>
      </c>
      <c r="U576" s="3">
        <f t="shared" ca="1" si="53"/>
        <v>35</v>
      </c>
      <c r="V576" t="s">
        <v>2085</v>
      </c>
      <c r="W576" t="s">
        <v>2194</v>
      </c>
      <c r="X576" t="s">
        <v>89</v>
      </c>
      <c r="Y576" t="s">
        <v>35</v>
      </c>
      <c r="Z576" t="s">
        <v>36</v>
      </c>
      <c r="AA576">
        <v>3</v>
      </c>
      <c r="AB576" s="4">
        <v>123588</v>
      </c>
    </row>
    <row r="577" spans="1:28" x14ac:dyDescent="0.25">
      <c r="A577">
        <v>1002</v>
      </c>
      <c r="B577" t="s">
        <v>1056</v>
      </c>
      <c r="C577" t="s">
        <v>852</v>
      </c>
      <c r="D577" s="1">
        <v>44907</v>
      </c>
      <c r="E577" s="1">
        <v>45074</v>
      </c>
      <c r="F577">
        <f t="shared" ca="1" si="48"/>
        <v>5</v>
      </c>
      <c r="G577" t="str">
        <f t="shared" ca="1" si="49"/>
        <v>&lt;6 months</v>
      </c>
      <c r="H577" t="s">
        <v>2131</v>
      </c>
      <c r="I577" t="s">
        <v>2250</v>
      </c>
      <c r="J577" t="s">
        <v>2251</v>
      </c>
      <c r="K577" t="s">
        <v>27</v>
      </c>
      <c r="L577">
        <f t="shared" si="50"/>
        <v>1</v>
      </c>
      <c r="M577">
        <f t="shared" si="51"/>
        <v>0</v>
      </c>
      <c r="N577" t="s">
        <v>41</v>
      </c>
      <c r="O577" t="s">
        <v>29</v>
      </c>
      <c r="Q577" t="str">
        <f t="shared" si="52"/>
        <v>ACTIVE</v>
      </c>
      <c r="R577" t="s">
        <v>2134</v>
      </c>
      <c r="S577" t="s">
        <v>282</v>
      </c>
      <c r="T577" s="2">
        <v>32601</v>
      </c>
      <c r="U577" s="3">
        <f t="shared" ca="1" si="53"/>
        <v>36</v>
      </c>
      <c r="V577" t="s">
        <v>2085</v>
      </c>
      <c r="W577" t="s">
        <v>2194</v>
      </c>
      <c r="X577" t="s">
        <v>184</v>
      </c>
      <c r="Y577" t="s">
        <v>35</v>
      </c>
      <c r="Z577" t="s">
        <v>36</v>
      </c>
      <c r="AA577">
        <v>3</v>
      </c>
      <c r="AB577" s="4">
        <v>89100</v>
      </c>
    </row>
    <row r="578" spans="1:28" x14ac:dyDescent="0.25">
      <c r="A578">
        <v>1003</v>
      </c>
      <c r="B578" t="s">
        <v>2252</v>
      </c>
      <c r="C578" t="s">
        <v>2253</v>
      </c>
      <c r="D578" s="1">
        <v>44993</v>
      </c>
      <c r="E578" s="1">
        <v>45000</v>
      </c>
      <c r="F578">
        <f t="shared" ca="1" si="48"/>
        <v>0</v>
      </c>
      <c r="G578" t="str">
        <f t="shared" ca="1" si="49"/>
        <v>&lt;6 months</v>
      </c>
      <c r="H578" t="s">
        <v>2131</v>
      </c>
      <c r="I578" t="s">
        <v>2254</v>
      </c>
      <c r="J578" t="s">
        <v>2255</v>
      </c>
      <c r="K578" t="s">
        <v>27</v>
      </c>
      <c r="L578">
        <f t="shared" si="50"/>
        <v>1</v>
      </c>
      <c r="M578">
        <f t="shared" si="51"/>
        <v>0</v>
      </c>
      <c r="N578" t="s">
        <v>28</v>
      </c>
      <c r="O578" t="s">
        <v>41</v>
      </c>
      <c r="Q578" t="str">
        <f t="shared" si="52"/>
        <v>ACTIVE</v>
      </c>
      <c r="R578" t="s">
        <v>2134</v>
      </c>
      <c r="S578" t="s">
        <v>74</v>
      </c>
      <c r="T578" s="2">
        <v>27919</v>
      </c>
      <c r="U578" s="3">
        <f t="shared" ca="1" si="53"/>
        <v>49</v>
      </c>
      <c r="V578" t="s">
        <v>2085</v>
      </c>
      <c r="W578" t="s">
        <v>2194</v>
      </c>
      <c r="X578" t="s">
        <v>184</v>
      </c>
      <c r="Y578" t="s">
        <v>35</v>
      </c>
      <c r="Z578" t="s">
        <v>36</v>
      </c>
      <c r="AA578">
        <v>3</v>
      </c>
      <c r="AB578" s="4">
        <v>171096</v>
      </c>
    </row>
    <row r="579" spans="1:28" x14ac:dyDescent="0.25">
      <c r="A579">
        <v>1004</v>
      </c>
      <c r="B579" t="s">
        <v>2256</v>
      </c>
      <c r="C579" t="s">
        <v>2257</v>
      </c>
      <c r="D579" s="1">
        <v>43980</v>
      </c>
      <c r="E579" s="1">
        <v>44260</v>
      </c>
      <c r="F579">
        <f t="shared" ref="F579:F642" ca="1" si="54">DATEDIF($D579,IF($E579=$E$2,TODAY(),$E579),"m")</f>
        <v>9</v>
      </c>
      <c r="G579" t="str">
        <f t="shared" ref="G579:G642" ca="1" si="55">IF(F579&lt;6,"&lt;6 months",IF(F579&lt;12,"6-12 months",IF(F579&lt;24,"1-2 years",IF(F579&lt;60,"2-5 years","&gt;5 years"))))</f>
        <v>6-12 months</v>
      </c>
      <c r="H579" t="s">
        <v>2131</v>
      </c>
      <c r="I579" t="s">
        <v>2258</v>
      </c>
      <c r="J579" t="s">
        <v>2259</v>
      </c>
      <c r="K579" t="s">
        <v>27</v>
      </c>
      <c r="L579">
        <f t="shared" ref="L579:L642" si="56">IF($K579=$K$2,1,0)</f>
        <v>1</v>
      </c>
      <c r="M579">
        <f t="shared" ref="M579:M642" si="57">IF($K579=$K$2,0,1)</f>
        <v>0</v>
      </c>
      <c r="N579" t="s">
        <v>41</v>
      </c>
      <c r="O579" t="s">
        <v>41</v>
      </c>
      <c r="Q579" t="str">
        <f t="shared" ref="Q579:Q642" si="58">IF(OR($P579=$AF$14,$P579=$AF$16,$P579=$AF$19,$P579=$AF$20,$P579=$AF$21,$P579=$AF$23),"VOLUNTARY",IF(OR($P579=$AF$17,$P579=$AF$18,$P579=$AF$22,$P579=$AF$15),"INVOLUNTARY","ACTIVE"))</f>
        <v>ACTIVE</v>
      </c>
      <c r="R579" t="s">
        <v>2134</v>
      </c>
      <c r="S579" t="s">
        <v>137</v>
      </c>
      <c r="T579" s="2">
        <v>28912</v>
      </c>
      <c r="U579" s="3">
        <f t="shared" ref="U579:U642" ca="1" si="59">DATEDIF($T579,TODAY(),"y")</f>
        <v>46</v>
      </c>
      <c r="V579" t="s">
        <v>2085</v>
      </c>
      <c r="W579" t="s">
        <v>2194</v>
      </c>
      <c r="X579" t="s">
        <v>138</v>
      </c>
      <c r="Y579" t="s">
        <v>47</v>
      </c>
      <c r="Z579" t="s">
        <v>36</v>
      </c>
      <c r="AA579">
        <v>3</v>
      </c>
      <c r="AB579" s="4">
        <v>72000</v>
      </c>
    </row>
    <row r="580" spans="1:28" x14ac:dyDescent="0.25">
      <c r="A580">
        <v>1005</v>
      </c>
      <c r="B580" t="s">
        <v>2260</v>
      </c>
      <c r="C580" t="s">
        <v>2261</v>
      </c>
      <c r="D580" s="1">
        <v>44820</v>
      </c>
      <c r="F580">
        <f t="shared" ca="1" si="54"/>
        <v>36</v>
      </c>
      <c r="G580" t="str">
        <f t="shared" ca="1" si="55"/>
        <v>2-5 years</v>
      </c>
      <c r="H580" t="s">
        <v>2131</v>
      </c>
      <c r="I580" t="s">
        <v>2262</v>
      </c>
      <c r="J580" t="s">
        <v>2263</v>
      </c>
      <c r="K580" t="s">
        <v>27</v>
      </c>
      <c r="L580">
        <f t="shared" si="56"/>
        <v>1</v>
      </c>
      <c r="M580">
        <f t="shared" si="57"/>
        <v>0</v>
      </c>
      <c r="N580" t="s">
        <v>53</v>
      </c>
      <c r="O580" t="s">
        <v>29</v>
      </c>
      <c r="Q580" t="str">
        <f t="shared" si="58"/>
        <v>ACTIVE</v>
      </c>
      <c r="R580" t="s">
        <v>2134</v>
      </c>
      <c r="S580" t="s">
        <v>74</v>
      </c>
      <c r="T580" s="2">
        <v>29659</v>
      </c>
      <c r="U580" s="3">
        <f t="shared" ca="1" si="59"/>
        <v>44</v>
      </c>
      <c r="V580" t="s">
        <v>2085</v>
      </c>
      <c r="W580" t="s">
        <v>2194</v>
      </c>
      <c r="X580" t="s">
        <v>364</v>
      </c>
      <c r="Y580" t="s">
        <v>47</v>
      </c>
      <c r="Z580" t="s">
        <v>36</v>
      </c>
      <c r="AA580">
        <v>3</v>
      </c>
      <c r="AB580" s="4">
        <v>328632</v>
      </c>
    </row>
    <row r="581" spans="1:28" x14ac:dyDescent="0.25">
      <c r="A581">
        <v>1006</v>
      </c>
      <c r="B581" t="s">
        <v>2264</v>
      </c>
      <c r="C581" t="s">
        <v>2265</v>
      </c>
      <c r="D581" s="1">
        <v>44423</v>
      </c>
      <c r="E581" s="1">
        <v>44520</v>
      </c>
      <c r="F581">
        <f t="shared" ca="1" si="54"/>
        <v>3</v>
      </c>
      <c r="G581" t="str">
        <f t="shared" ca="1" si="55"/>
        <v>&lt;6 months</v>
      </c>
      <c r="H581" t="s">
        <v>2131</v>
      </c>
      <c r="I581" t="s">
        <v>2266</v>
      </c>
      <c r="J581" t="s">
        <v>2267</v>
      </c>
      <c r="K581" t="s">
        <v>27</v>
      </c>
      <c r="L581">
        <f t="shared" si="56"/>
        <v>1</v>
      </c>
      <c r="M581">
        <f t="shared" si="57"/>
        <v>0</v>
      </c>
      <c r="N581" t="s">
        <v>53</v>
      </c>
      <c r="O581" t="s">
        <v>41</v>
      </c>
      <c r="Q581" t="str">
        <f t="shared" si="58"/>
        <v>ACTIVE</v>
      </c>
      <c r="R581" t="s">
        <v>2134</v>
      </c>
      <c r="S581" t="s">
        <v>87</v>
      </c>
      <c r="T581" s="2">
        <v>23540</v>
      </c>
      <c r="U581" s="3">
        <f t="shared" ca="1" si="59"/>
        <v>61</v>
      </c>
      <c r="V581" t="s">
        <v>2085</v>
      </c>
      <c r="W581" t="s">
        <v>2194</v>
      </c>
      <c r="X581" t="s">
        <v>537</v>
      </c>
      <c r="Y581" t="s">
        <v>35</v>
      </c>
      <c r="Z581" t="s">
        <v>36</v>
      </c>
      <c r="AA581">
        <v>3</v>
      </c>
      <c r="AB581" s="4">
        <v>91176</v>
      </c>
    </row>
    <row r="582" spans="1:28" x14ac:dyDescent="0.25">
      <c r="A582">
        <v>1007</v>
      </c>
      <c r="B582" t="s">
        <v>48</v>
      </c>
      <c r="C582" t="b">
        <v>1</v>
      </c>
      <c r="D582" s="1">
        <v>44129</v>
      </c>
      <c r="E582" s="1">
        <v>44465</v>
      </c>
      <c r="F582">
        <f t="shared" ca="1" si="54"/>
        <v>11</v>
      </c>
      <c r="G582" t="str">
        <f t="shared" ca="1" si="55"/>
        <v>6-12 months</v>
      </c>
      <c r="H582" t="s">
        <v>2131</v>
      </c>
      <c r="I582" t="s">
        <v>2268</v>
      </c>
      <c r="J582" t="s">
        <v>2269</v>
      </c>
      <c r="K582" t="s">
        <v>158</v>
      </c>
      <c r="L582">
        <f t="shared" si="56"/>
        <v>0</v>
      </c>
      <c r="M582">
        <f t="shared" si="57"/>
        <v>1</v>
      </c>
      <c r="N582" t="s">
        <v>41</v>
      </c>
      <c r="O582" t="s">
        <v>41</v>
      </c>
      <c r="P582" t="s">
        <v>2197</v>
      </c>
      <c r="Q582" t="str">
        <f t="shared" si="58"/>
        <v>VOLUNTARY</v>
      </c>
      <c r="R582" t="s">
        <v>2134</v>
      </c>
      <c r="S582" t="s">
        <v>68</v>
      </c>
      <c r="T582" s="2">
        <v>35761</v>
      </c>
      <c r="U582" s="3">
        <f t="shared" ca="1" si="59"/>
        <v>27</v>
      </c>
      <c r="V582" t="s">
        <v>2085</v>
      </c>
      <c r="W582" t="s">
        <v>2086</v>
      </c>
      <c r="X582" t="s">
        <v>128</v>
      </c>
      <c r="Y582" t="s">
        <v>47</v>
      </c>
      <c r="Z582" t="s">
        <v>36</v>
      </c>
      <c r="AA582">
        <v>3</v>
      </c>
      <c r="AB582" s="4">
        <v>123972</v>
      </c>
    </row>
    <row r="583" spans="1:28" x14ac:dyDescent="0.25">
      <c r="A583">
        <v>1008</v>
      </c>
      <c r="B583" t="s">
        <v>2270</v>
      </c>
      <c r="C583" t="s">
        <v>2271</v>
      </c>
      <c r="D583" s="1">
        <v>43705</v>
      </c>
      <c r="E583" s="1">
        <v>43955</v>
      </c>
      <c r="F583">
        <f t="shared" ca="1" si="54"/>
        <v>8</v>
      </c>
      <c r="G583" t="str">
        <f t="shared" ca="1" si="55"/>
        <v>6-12 months</v>
      </c>
      <c r="H583" t="s">
        <v>2131</v>
      </c>
      <c r="I583" t="s">
        <v>2272</v>
      </c>
      <c r="J583" t="s">
        <v>2273</v>
      </c>
      <c r="K583" t="s">
        <v>27</v>
      </c>
      <c r="L583">
        <f t="shared" si="56"/>
        <v>1</v>
      </c>
      <c r="M583">
        <f t="shared" si="57"/>
        <v>0</v>
      </c>
      <c r="N583" t="s">
        <v>28</v>
      </c>
      <c r="O583" t="s">
        <v>29</v>
      </c>
      <c r="Q583" t="str">
        <f t="shared" si="58"/>
        <v>ACTIVE</v>
      </c>
      <c r="R583" t="s">
        <v>2134</v>
      </c>
      <c r="S583" t="s">
        <v>68</v>
      </c>
      <c r="T583" s="2">
        <v>35786</v>
      </c>
      <c r="U583" s="3">
        <f t="shared" ca="1" si="59"/>
        <v>27</v>
      </c>
      <c r="V583" t="s">
        <v>2085</v>
      </c>
      <c r="W583" t="s">
        <v>2086</v>
      </c>
      <c r="X583" t="s">
        <v>184</v>
      </c>
      <c r="Y583" t="s">
        <v>35</v>
      </c>
      <c r="Z583" t="s">
        <v>36</v>
      </c>
      <c r="AA583">
        <v>3</v>
      </c>
      <c r="AB583" s="4">
        <v>126264</v>
      </c>
    </row>
    <row r="584" spans="1:28" x14ac:dyDescent="0.25">
      <c r="A584">
        <v>1009</v>
      </c>
      <c r="B584" t="s">
        <v>2274</v>
      </c>
      <c r="C584" t="s">
        <v>2275</v>
      </c>
      <c r="D584" s="1">
        <v>43629</v>
      </c>
      <c r="E584" s="1">
        <v>44938</v>
      </c>
      <c r="F584">
        <f t="shared" ca="1" si="54"/>
        <v>42</v>
      </c>
      <c r="G584" t="str">
        <f t="shared" ca="1" si="55"/>
        <v>2-5 years</v>
      </c>
      <c r="H584" t="s">
        <v>2131</v>
      </c>
      <c r="I584" t="s">
        <v>2276</v>
      </c>
      <c r="J584" t="s">
        <v>2277</v>
      </c>
      <c r="K584" t="s">
        <v>27</v>
      </c>
      <c r="L584">
        <f t="shared" si="56"/>
        <v>1</v>
      </c>
      <c r="M584">
        <f t="shared" si="57"/>
        <v>0</v>
      </c>
      <c r="N584" t="s">
        <v>41</v>
      </c>
      <c r="O584" t="s">
        <v>29</v>
      </c>
      <c r="Q584" t="str">
        <f t="shared" si="58"/>
        <v>ACTIVE</v>
      </c>
      <c r="R584" t="s">
        <v>2134</v>
      </c>
      <c r="S584" t="s">
        <v>68</v>
      </c>
      <c r="T584" s="2">
        <v>35346</v>
      </c>
      <c r="U584" s="3">
        <f t="shared" ca="1" si="59"/>
        <v>29</v>
      </c>
      <c r="V584" t="s">
        <v>2085</v>
      </c>
      <c r="W584" t="s">
        <v>2086</v>
      </c>
      <c r="X584" t="s">
        <v>326</v>
      </c>
      <c r="Y584" t="s">
        <v>35</v>
      </c>
      <c r="Z584" t="s">
        <v>36</v>
      </c>
      <c r="AA584">
        <v>3</v>
      </c>
      <c r="AB584" s="4">
        <v>98700</v>
      </c>
    </row>
    <row r="585" spans="1:28" x14ac:dyDescent="0.25">
      <c r="A585">
        <v>1010</v>
      </c>
      <c r="B585" t="s">
        <v>1786</v>
      </c>
      <c r="C585" t="s">
        <v>1138</v>
      </c>
      <c r="D585" s="1">
        <v>44208</v>
      </c>
      <c r="E585" s="1">
        <v>44638</v>
      </c>
      <c r="F585">
        <f t="shared" ca="1" si="54"/>
        <v>14</v>
      </c>
      <c r="G585" t="str">
        <f t="shared" ca="1" si="55"/>
        <v>1-2 years</v>
      </c>
      <c r="H585" t="s">
        <v>2131</v>
      </c>
      <c r="I585" t="s">
        <v>2278</v>
      </c>
      <c r="J585" t="s">
        <v>2279</v>
      </c>
      <c r="K585" t="s">
        <v>158</v>
      </c>
      <c r="L585">
        <f t="shared" si="56"/>
        <v>0</v>
      </c>
      <c r="M585">
        <f t="shared" si="57"/>
        <v>1</v>
      </c>
      <c r="N585" t="s">
        <v>41</v>
      </c>
      <c r="O585" t="s">
        <v>29</v>
      </c>
      <c r="P585" t="s">
        <v>2197</v>
      </c>
      <c r="Q585" t="str">
        <f t="shared" si="58"/>
        <v>VOLUNTARY</v>
      </c>
      <c r="R585" t="s">
        <v>2134</v>
      </c>
      <c r="S585" t="s">
        <v>74</v>
      </c>
      <c r="T585" s="2">
        <v>33906</v>
      </c>
      <c r="U585" s="3">
        <f t="shared" ca="1" si="59"/>
        <v>32</v>
      </c>
      <c r="V585" t="s">
        <v>2085</v>
      </c>
      <c r="W585" t="s">
        <v>2086</v>
      </c>
      <c r="X585" t="s">
        <v>148</v>
      </c>
      <c r="Y585" t="s">
        <v>47</v>
      </c>
      <c r="Z585" t="s">
        <v>36</v>
      </c>
      <c r="AA585">
        <v>3</v>
      </c>
      <c r="AB585" s="4">
        <v>88032</v>
      </c>
    </row>
    <row r="586" spans="1:28" x14ac:dyDescent="0.25">
      <c r="A586">
        <v>1011</v>
      </c>
      <c r="B586" t="s">
        <v>1574</v>
      </c>
      <c r="C586" t="s">
        <v>766</v>
      </c>
      <c r="D586" s="1">
        <v>44599</v>
      </c>
      <c r="E586" s="1">
        <v>44969</v>
      </c>
      <c r="F586">
        <f t="shared" ca="1" si="54"/>
        <v>12</v>
      </c>
      <c r="G586" t="str">
        <f t="shared" ca="1" si="55"/>
        <v>1-2 years</v>
      </c>
      <c r="H586" t="s">
        <v>2131</v>
      </c>
      <c r="I586" t="s">
        <v>2280</v>
      </c>
      <c r="J586" t="s">
        <v>2281</v>
      </c>
      <c r="K586" t="s">
        <v>158</v>
      </c>
      <c r="L586">
        <f t="shared" si="56"/>
        <v>0</v>
      </c>
      <c r="M586">
        <f t="shared" si="57"/>
        <v>1</v>
      </c>
      <c r="N586" t="s">
        <v>28</v>
      </c>
      <c r="O586" t="s">
        <v>29</v>
      </c>
      <c r="P586" t="s">
        <v>212</v>
      </c>
      <c r="Q586" t="str">
        <f t="shared" si="58"/>
        <v>INVOLUNTARY</v>
      </c>
      <c r="R586" t="s">
        <v>2134</v>
      </c>
      <c r="S586" t="s">
        <v>68</v>
      </c>
      <c r="T586" s="2">
        <v>29164</v>
      </c>
      <c r="U586" s="3">
        <f t="shared" ca="1" si="59"/>
        <v>45</v>
      </c>
      <c r="V586" t="s">
        <v>2085</v>
      </c>
      <c r="W586" t="s">
        <v>2086</v>
      </c>
      <c r="X586" t="s">
        <v>184</v>
      </c>
      <c r="Y586" t="s">
        <v>47</v>
      </c>
      <c r="Z586" t="s">
        <v>36</v>
      </c>
      <c r="AA586">
        <v>3</v>
      </c>
      <c r="AB586" s="4">
        <v>126264</v>
      </c>
    </row>
    <row r="587" spans="1:28" x14ac:dyDescent="0.25">
      <c r="A587">
        <v>1012</v>
      </c>
      <c r="B587" t="s">
        <v>1337</v>
      </c>
      <c r="C587" t="s">
        <v>1421</v>
      </c>
      <c r="D587" s="1">
        <v>44144</v>
      </c>
      <c r="E587" s="1">
        <v>44353</v>
      </c>
      <c r="F587">
        <f t="shared" ca="1" si="54"/>
        <v>6</v>
      </c>
      <c r="G587" t="str">
        <f t="shared" ca="1" si="55"/>
        <v>6-12 months</v>
      </c>
      <c r="H587" t="s">
        <v>2131</v>
      </c>
      <c r="I587" t="s">
        <v>2282</v>
      </c>
      <c r="J587" t="s">
        <v>2283</v>
      </c>
      <c r="K587" t="s">
        <v>158</v>
      </c>
      <c r="L587">
        <f t="shared" si="56"/>
        <v>0</v>
      </c>
      <c r="M587">
        <f t="shared" si="57"/>
        <v>1</v>
      </c>
      <c r="N587" t="s">
        <v>28</v>
      </c>
      <c r="O587" t="s">
        <v>29</v>
      </c>
      <c r="P587" t="s">
        <v>1431</v>
      </c>
      <c r="Q587" t="str">
        <f t="shared" si="58"/>
        <v>INVOLUNTARY</v>
      </c>
      <c r="R587" t="s">
        <v>2134</v>
      </c>
      <c r="S587" t="s">
        <v>80</v>
      </c>
      <c r="T587" s="2">
        <v>34750</v>
      </c>
      <c r="U587" s="3">
        <f t="shared" ca="1" si="59"/>
        <v>30</v>
      </c>
      <c r="V587" t="s">
        <v>2085</v>
      </c>
      <c r="W587" t="s">
        <v>2086</v>
      </c>
      <c r="X587" t="s">
        <v>537</v>
      </c>
      <c r="Y587" t="s">
        <v>47</v>
      </c>
      <c r="Z587" t="s">
        <v>36</v>
      </c>
      <c r="AA587">
        <v>3</v>
      </c>
      <c r="AB587" s="4">
        <v>178020</v>
      </c>
    </row>
    <row r="588" spans="1:28" x14ac:dyDescent="0.25">
      <c r="A588">
        <v>1013</v>
      </c>
      <c r="B588" t="s">
        <v>2284</v>
      </c>
      <c r="C588" t="s">
        <v>2285</v>
      </c>
      <c r="D588" s="1">
        <v>43964</v>
      </c>
      <c r="F588">
        <f t="shared" ca="1" si="54"/>
        <v>64</v>
      </c>
      <c r="G588" t="str">
        <f t="shared" ca="1" si="55"/>
        <v>&gt;5 years</v>
      </c>
      <c r="H588" t="s">
        <v>2131</v>
      </c>
      <c r="I588" t="s">
        <v>2286</v>
      </c>
      <c r="J588" t="s">
        <v>2287</v>
      </c>
      <c r="K588" t="s">
        <v>27</v>
      </c>
      <c r="L588">
        <f t="shared" si="56"/>
        <v>1</v>
      </c>
      <c r="M588">
        <f t="shared" si="57"/>
        <v>0</v>
      </c>
      <c r="N588" t="s">
        <v>41</v>
      </c>
      <c r="O588" t="s">
        <v>53</v>
      </c>
      <c r="Q588" t="str">
        <f t="shared" si="58"/>
        <v>ACTIVE</v>
      </c>
      <c r="R588" t="s">
        <v>2134</v>
      </c>
      <c r="S588" t="s">
        <v>87</v>
      </c>
      <c r="T588" s="2">
        <v>31201</v>
      </c>
      <c r="U588" s="3">
        <f t="shared" ca="1" si="59"/>
        <v>40</v>
      </c>
      <c r="V588" t="s">
        <v>2085</v>
      </c>
      <c r="W588" t="s">
        <v>2086</v>
      </c>
      <c r="X588" t="s">
        <v>89</v>
      </c>
      <c r="Y588" t="s">
        <v>47</v>
      </c>
      <c r="Z588" t="s">
        <v>36</v>
      </c>
      <c r="AA588">
        <v>3</v>
      </c>
      <c r="AB588" s="4">
        <v>178020</v>
      </c>
    </row>
    <row r="589" spans="1:28" x14ac:dyDescent="0.25">
      <c r="A589">
        <v>1014</v>
      </c>
      <c r="B589" t="s">
        <v>2288</v>
      </c>
      <c r="C589" t="s">
        <v>669</v>
      </c>
      <c r="D589" s="1">
        <v>44926</v>
      </c>
      <c r="E589" s="1">
        <v>45120</v>
      </c>
      <c r="F589">
        <f t="shared" ca="1" si="54"/>
        <v>6</v>
      </c>
      <c r="G589" t="str">
        <f t="shared" ca="1" si="55"/>
        <v>6-12 months</v>
      </c>
      <c r="H589" t="s">
        <v>2289</v>
      </c>
      <c r="I589" t="s">
        <v>2290</v>
      </c>
      <c r="J589" t="s">
        <v>2291</v>
      </c>
      <c r="K589" t="s">
        <v>27</v>
      </c>
      <c r="L589">
        <f t="shared" si="56"/>
        <v>1</v>
      </c>
      <c r="M589">
        <f t="shared" si="57"/>
        <v>0</v>
      </c>
      <c r="N589" t="s">
        <v>41</v>
      </c>
      <c r="O589" t="s">
        <v>53</v>
      </c>
      <c r="Q589" t="str">
        <f t="shared" si="58"/>
        <v>ACTIVE</v>
      </c>
      <c r="R589" t="s">
        <v>2134</v>
      </c>
      <c r="S589" t="s">
        <v>282</v>
      </c>
      <c r="T589" s="2">
        <v>25881</v>
      </c>
      <c r="U589" s="3">
        <f t="shared" ca="1" si="59"/>
        <v>54</v>
      </c>
      <c r="V589" t="s">
        <v>2085</v>
      </c>
      <c r="W589" t="s">
        <v>2086</v>
      </c>
      <c r="X589" t="s">
        <v>63</v>
      </c>
      <c r="Y589" t="s">
        <v>47</v>
      </c>
      <c r="Z589" t="s">
        <v>36</v>
      </c>
      <c r="AA589">
        <v>3</v>
      </c>
      <c r="AB589" s="4">
        <v>158760</v>
      </c>
    </row>
    <row r="590" spans="1:28" x14ac:dyDescent="0.25">
      <c r="A590">
        <v>1015</v>
      </c>
      <c r="B590" t="s">
        <v>2292</v>
      </c>
      <c r="C590" t="s">
        <v>2293</v>
      </c>
      <c r="D590" s="1">
        <v>43437</v>
      </c>
      <c r="F590">
        <f t="shared" ca="1" si="54"/>
        <v>82</v>
      </c>
      <c r="G590" t="str">
        <f t="shared" ca="1" si="55"/>
        <v>&gt;5 years</v>
      </c>
      <c r="H590" t="s">
        <v>2289</v>
      </c>
      <c r="I590" t="s">
        <v>2294</v>
      </c>
      <c r="J590" t="s">
        <v>2295</v>
      </c>
      <c r="K590" t="s">
        <v>27</v>
      </c>
      <c r="L590">
        <f t="shared" si="56"/>
        <v>1</v>
      </c>
      <c r="M590">
        <f t="shared" si="57"/>
        <v>0</v>
      </c>
      <c r="N590" t="s">
        <v>28</v>
      </c>
      <c r="O590" t="s">
        <v>41</v>
      </c>
      <c r="Q590" t="str">
        <f t="shared" si="58"/>
        <v>ACTIVE</v>
      </c>
      <c r="R590" t="s">
        <v>42</v>
      </c>
      <c r="S590" t="s">
        <v>43</v>
      </c>
      <c r="T590" s="2">
        <v>33055</v>
      </c>
      <c r="U590" s="3">
        <f t="shared" ca="1" si="59"/>
        <v>35</v>
      </c>
      <c r="V590" t="s">
        <v>2085</v>
      </c>
      <c r="W590" t="s">
        <v>2086</v>
      </c>
      <c r="X590" t="s">
        <v>621</v>
      </c>
      <c r="Y590" t="s">
        <v>35</v>
      </c>
      <c r="Z590" t="s">
        <v>36</v>
      </c>
      <c r="AA590">
        <v>3</v>
      </c>
      <c r="AB590" s="4">
        <v>173052</v>
      </c>
    </row>
    <row r="591" spans="1:28" x14ac:dyDescent="0.25">
      <c r="A591">
        <v>1016</v>
      </c>
      <c r="B591" t="s">
        <v>2296</v>
      </c>
      <c r="C591" t="s">
        <v>2297</v>
      </c>
      <c r="D591" s="1">
        <v>43882</v>
      </c>
      <c r="E591" s="1">
        <v>44345</v>
      </c>
      <c r="F591">
        <f t="shared" ca="1" si="54"/>
        <v>15</v>
      </c>
      <c r="G591" t="str">
        <f t="shared" ca="1" si="55"/>
        <v>1-2 years</v>
      </c>
      <c r="H591" t="s">
        <v>2298</v>
      </c>
      <c r="I591" t="s">
        <v>2299</v>
      </c>
      <c r="J591" t="s">
        <v>2300</v>
      </c>
      <c r="K591" t="s">
        <v>27</v>
      </c>
      <c r="L591">
        <f t="shared" si="56"/>
        <v>1</v>
      </c>
      <c r="M591">
        <f t="shared" si="57"/>
        <v>0</v>
      </c>
      <c r="N591" t="s">
        <v>41</v>
      </c>
      <c r="O591" t="s">
        <v>41</v>
      </c>
      <c r="Q591" t="str">
        <f t="shared" si="58"/>
        <v>ACTIVE</v>
      </c>
      <c r="R591" t="s">
        <v>1251</v>
      </c>
      <c r="S591" t="s">
        <v>239</v>
      </c>
      <c r="T591" s="2">
        <v>33264</v>
      </c>
      <c r="U591" s="3">
        <f t="shared" ca="1" si="59"/>
        <v>34</v>
      </c>
      <c r="V591" t="s">
        <v>2085</v>
      </c>
      <c r="W591" t="s">
        <v>2086</v>
      </c>
      <c r="X591" t="s">
        <v>240</v>
      </c>
      <c r="Y591" t="s">
        <v>35</v>
      </c>
      <c r="Z591" t="s">
        <v>36</v>
      </c>
      <c r="AA591">
        <v>3</v>
      </c>
      <c r="AB591" s="4">
        <v>148680</v>
      </c>
    </row>
    <row r="592" spans="1:28" x14ac:dyDescent="0.25">
      <c r="A592">
        <v>1017</v>
      </c>
      <c r="B592" t="s">
        <v>1161</v>
      </c>
      <c r="C592" t="s">
        <v>959</v>
      </c>
      <c r="D592" s="1">
        <v>44081</v>
      </c>
      <c r="E592" s="1">
        <v>44545</v>
      </c>
      <c r="F592">
        <f t="shared" ca="1" si="54"/>
        <v>15</v>
      </c>
      <c r="G592" t="str">
        <f t="shared" ca="1" si="55"/>
        <v>1-2 years</v>
      </c>
      <c r="H592" t="s">
        <v>2298</v>
      </c>
      <c r="I592" t="s">
        <v>2301</v>
      </c>
      <c r="J592" t="s">
        <v>2302</v>
      </c>
      <c r="K592" t="s">
        <v>27</v>
      </c>
      <c r="L592">
        <f t="shared" si="56"/>
        <v>1</v>
      </c>
      <c r="M592">
        <f t="shared" si="57"/>
        <v>0</v>
      </c>
      <c r="N592" t="s">
        <v>53</v>
      </c>
      <c r="O592" t="s">
        <v>53</v>
      </c>
      <c r="Q592" t="str">
        <f t="shared" si="58"/>
        <v>ACTIVE</v>
      </c>
      <c r="R592" t="s">
        <v>1251</v>
      </c>
      <c r="S592" t="s">
        <v>74</v>
      </c>
      <c r="T592" s="2">
        <v>29546</v>
      </c>
      <c r="U592" s="3">
        <f t="shared" ca="1" si="59"/>
        <v>44</v>
      </c>
      <c r="V592" t="s">
        <v>2085</v>
      </c>
      <c r="W592" t="s">
        <v>2086</v>
      </c>
      <c r="X592" t="s">
        <v>69</v>
      </c>
      <c r="Y592" t="s">
        <v>35</v>
      </c>
      <c r="Z592" t="s">
        <v>36</v>
      </c>
      <c r="AA592">
        <v>3</v>
      </c>
      <c r="AB592" s="4">
        <v>53400</v>
      </c>
    </row>
    <row r="593" spans="1:28" x14ac:dyDescent="0.25">
      <c r="A593">
        <v>1018</v>
      </c>
      <c r="B593" t="s">
        <v>1857</v>
      </c>
      <c r="C593" t="s">
        <v>2303</v>
      </c>
      <c r="D593" s="1">
        <v>44001</v>
      </c>
      <c r="E593" s="1">
        <v>44538</v>
      </c>
      <c r="F593">
        <f t="shared" ca="1" si="54"/>
        <v>17</v>
      </c>
      <c r="G593" t="str">
        <f t="shared" ca="1" si="55"/>
        <v>1-2 years</v>
      </c>
      <c r="H593" t="s">
        <v>2298</v>
      </c>
      <c r="I593" t="s">
        <v>2304</v>
      </c>
      <c r="J593" t="s">
        <v>2305</v>
      </c>
      <c r="K593" t="s">
        <v>27</v>
      </c>
      <c r="L593">
        <f t="shared" si="56"/>
        <v>1</v>
      </c>
      <c r="M593">
        <f t="shared" si="57"/>
        <v>0</v>
      </c>
      <c r="N593" t="s">
        <v>41</v>
      </c>
      <c r="O593" t="s">
        <v>41</v>
      </c>
      <c r="Q593" t="str">
        <f t="shared" si="58"/>
        <v>ACTIVE</v>
      </c>
      <c r="R593" t="s">
        <v>1251</v>
      </c>
      <c r="S593" t="s">
        <v>68</v>
      </c>
      <c r="T593" s="2">
        <v>33932</v>
      </c>
      <c r="U593" s="3">
        <f t="shared" ca="1" si="59"/>
        <v>32</v>
      </c>
      <c r="V593" t="s">
        <v>2085</v>
      </c>
      <c r="W593" t="s">
        <v>2086</v>
      </c>
      <c r="X593" t="s">
        <v>69</v>
      </c>
      <c r="Y593" t="s">
        <v>35</v>
      </c>
      <c r="Z593" t="s">
        <v>36</v>
      </c>
      <c r="AA593">
        <v>3</v>
      </c>
      <c r="AB593" s="4">
        <v>110136</v>
      </c>
    </row>
    <row r="594" spans="1:28" x14ac:dyDescent="0.25">
      <c r="A594">
        <v>1019</v>
      </c>
      <c r="B594" t="s">
        <v>2306</v>
      </c>
      <c r="C594" t="s">
        <v>2307</v>
      </c>
      <c r="D594" s="1">
        <v>44848</v>
      </c>
      <c r="E594" s="1">
        <v>45135</v>
      </c>
      <c r="F594">
        <f t="shared" ca="1" si="54"/>
        <v>9</v>
      </c>
      <c r="G594" t="str">
        <f t="shared" ca="1" si="55"/>
        <v>6-12 months</v>
      </c>
      <c r="H594" t="s">
        <v>2131</v>
      </c>
      <c r="I594" t="s">
        <v>2308</v>
      </c>
      <c r="J594" t="s">
        <v>2309</v>
      </c>
      <c r="K594" t="s">
        <v>158</v>
      </c>
      <c r="L594">
        <f t="shared" si="56"/>
        <v>0</v>
      </c>
      <c r="M594">
        <f t="shared" si="57"/>
        <v>1</v>
      </c>
      <c r="N594" t="s">
        <v>53</v>
      </c>
      <c r="O594" t="s">
        <v>29</v>
      </c>
      <c r="P594" t="s">
        <v>2310</v>
      </c>
      <c r="Q594" t="str">
        <f t="shared" si="58"/>
        <v>VOLUNTARY</v>
      </c>
      <c r="R594" t="s">
        <v>2134</v>
      </c>
      <c r="S594" t="s">
        <v>189</v>
      </c>
      <c r="T594" s="2">
        <v>23263</v>
      </c>
      <c r="U594" s="3">
        <f t="shared" ca="1" si="59"/>
        <v>62</v>
      </c>
      <c r="V594" t="s">
        <v>2085</v>
      </c>
      <c r="W594" t="s">
        <v>2086</v>
      </c>
      <c r="X594" t="s">
        <v>89</v>
      </c>
      <c r="Y594" t="s">
        <v>47</v>
      </c>
      <c r="Z594" t="s">
        <v>36</v>
      </c>
      <c r="AA594">
        <v>3</v>
      </c>
      <c r="AB594" s="4">
        <v>153696</v>
      </c>
    </row>
    <row r="595" spans="1:28" x14ac:dyDescent="0.25">
      <c r="A595">
        <v>1020</v>
      </c>
      <c r="B595" t="s">
        <v>2311</v>
      </c>
      <c r="C595" t="s">
        <v>1990</v>
      </c>
      <c r="D595" s="1">
        <v>45097</v>
      </c>
      <c r="E595" s="1">
        <v>45125</v>
      </c>
      <c r="F595">
        <f t="shared" ca="1" si="54"/>
        <v>0</v>
      </c>
      <c r="G595" t="str">
        <f t="shared" ca="1" si="55"/>
        <v>&lt;6 months</v>
      </c>
      <c r="H595" t="s">
        <v>2131</v>
      </c>
      <c r="I595" t="s">
        <v>2312</v>
      </c>
      <c r="J595" t="s">
        <v>2313</v>
      </c>
      <c r="K595" t="s">
        <v>158</v>
      </c>
      <c r="L595">
        <f t="shared" si="56"/>
        <v>0</v>
      </c>
      <c r="M595">
        <f t="shared" si="57"/>
        <v>1</v>
      </c>
      <c r="N595" t="s">
        <v>28</v>
      </c>
      <c r="O595" t="s">
        <v>53</v>
      </c>
      <c r="P595" t="s">
        <v>212</v>
      </c>
      <c r="Q595" t="str">
        <f t="shared" si="58"/>
        <v>INVOLUNTARY</v>
      </c>
      <c r="R595" t="s">
        <v>2134</v>
      </c>
      <c r="S595" t="s">
        <v>74</v>
      </c>
      <c r="T595" s="2">
        <v>36485</v>
      </c>
      <c r="U595" s="3">
        <f t="shared" ca="1" si="59"/>
        <v>25</v>
      </c>
      <c r="V595" t="s">
        <v>2085</v>
      </c>
      <c r="W595" t="s">
        <v>2086</v>
      </c>
      <c r="X595" t="s">
        <v>148</v>
      </c>
      <c r="Y595" t="s">
        <v>35</v>
      </c>
      <c r="Z595" t="s">
        <v>36</v>
      </c>
      <c r="AA595">
        <v>3</v>
      </c>
      <c r="AB595" s="4">
        <v>155184</v>
      </c>
    </row>
    <row r="596" spans="1:28" x14ac:dyDescent="0.25">
      <c r="A596">
        <v>1021</v>
      </c>
      <c r="B596" t="s">
        <v>1570</v>
      </c>
      <c r="C596" t="s">
        <v>2314</v>
      </c>
      <c r="D596" s="1">
        <v>44144</v>
      </c>
      <c r="E596" s="1">
        <v>45124</v>
      </c>
      <c r="F596">
        <f t="shared" ca="1" si="54"/>
        <v>32</v>
      </c>
      <c r="G596" t="str">
        <f t="shared" ca="1" si="55"/>
        <v>2-5 years</v>
      </c>
      <c r="H596" t="s">
        <v>2131</v>
      </c>
      <c r="I596" t="s">
        <v>2315</v>
      </c>
      <c r="J596" t="s">
        <v>2316</v>
      </c>
      <c r="K596" t="s">
        <v>158</v>
      </c>
      <c r="L596">
        <f t="shared" si="56"/>
        <v>0</v>
      </c>
      <c r="M596">
        <f t="shared" si="57"/>
        <v>1</v>
      </c>
      <c r="N596" t="s">
        <v>53</v>
      </c>
      <c r="O596" t="s">
        <v>53</v>
      </c>
      <c r="P596" t="s">
        <v>2197</v>
      </c>
      <c r="Q596" t="str">
        <f t="shared" si="58"/>
        <v>VOLUNTARY</v>
      </c>
      <c r="R596" t="s">
        <v>2134</v>
      </c>
      <c r="S596" t="s">
        <v>80</v>
      </c>
      <c r="T596" s="2">
        <v>34880</v>
      </c>
      <c r="U596" s="3">
        <f t="shared" ca="1" si="59"/>
        <v>30</v>
      </c>
      <c r="V596" t="s">
        <v>2085</v>
      </c>
      <c r="W596" t="s">
        <v>2086</v>
      </c>
      <c r="X596" t="s">
        <v>593</v>
      </c>
      <c r="Y596" t="s">
        <v>47</v>
      </c>
      <c r="Z596" t="s">
        <v>36</v>
      </c>
      <c r="AA596">
        <v>3</v>
      </c>
      <c r="AB596" s="4">
        <v>96000</v>
      </c>
    </row>
    <row r="597" spans="1:28" x14ac:dyDescent="0.25">
      <c r="A597">
        <v>1022</v>
      </c>
      <c r="B597" t="s">
        <v>2317</v>
      </c>
      <c r="C597" t="s">
        <v>201</v>
      </c>
      <c r="D597" s="1">
        <v>44823</v>
      </c>
      <c r="F597">
        <f t="shared" ca="1" si="54"/>
        <v>36</v>
      </c>
      <c r="G597" t="str">
        <f t="shared" ca="1" si="55"/>
        <v>2-5 years</v>
      </c>
      <c r="H597" t="s">
        <v>2131</v>
      </c>
      <c r="I597" t="s">
        <v>2318</v>
      </c>
      <c r="J597" t="s">
        <v>2319</v>
      </c>
      <c r="K597" t="s">
        <v>27</v>
      </c>
      <c r="L597">
        <f t="shared" si="56"/>
        <v>1</v>
      </c>
      <c r="M597">
        <f t="shared" si="57"/>
        <v>0</v>
      </c>
      <c r="N597" t="s">
        <v>41</v>
      </c>
      <c r="O597" t="s">
        <v>29</v>
      </c>
      <c r="Q597" t="str">
        <f t="shared" si="58"/>
        <v>ACTIVE</v>
      </c>
      <c r="R597" t="s">
        <v>2134</v>
      </c>
      <c r="S597" t="s">
        <v>74</v>
      </c>
      <c r="T597" s="2">
        <v>36219</v>
      </c>
      <c r="U597" s="3">
        <f t="shared" ca="1" si="59"/>
        <v>26</v>
      </c>
      <c r="V597" t="s">
        <v>2085</v>
      </c>
      <c r="W597" t="s">
        <v>2086</v>
      </c>
      <c r="X597" t="s">
        <v>89</v>
      </c>
      <c r="Y597" t="s">
        <v>47</v>
      </c>
      <c r="Z597" t="s">
        <v>36</v>
      </c>
      <c r="AA597">
        <v>3</v>
      </c>
      <c r="AB597" s="4">
        <v>135600</v>
      </c>
    </row>
    <row r="598" spans="1:28" x14ac:dyDescent="0.25">
      <c r="A598">
        <v>1023</v>
      </c>
      <c r="B598" t="s">
        <v>1145</v>
      </c>
      <c r="C598" t="s">
        <v>2241</v>
      </c>
      <c r="D598" s="1">
        <v>43413</v>
      </c>
      <c r="E598" s="1">
        <v>44479</v>
      </c>
      <c r="F598">
        <f t="shared" ca="1" si="54"/>
        <v>35</v>
      </c>
      <c r="G598" t="str">
        <f t="shared" ca="1" si="55"/>
        <v>2-5 years</v>
      </c>
      <c r="H598" t="s">
        <v>2289</v>
      </c>
      <c r="I598" t="s">
        <v>2320</v>
      </c>
      <c r="J598" t="s">
        <v>2321</v>
      </c>
      <c r="K598" t="s">
        <v>27</v>
      </c>
      <c r="L598">
        <f t="shared" si="56"/>
        <v>1</v>
      </c>
      <c r="M598">
        <f t="shared" si="57"/>
        <v>0</v>
      </c>
      <c r="N598" t="s">
        <v>28</v>
      </c>
      <c r="O598" t="s">
        <v>41</v>
      </c>
      <c r="Q598" t="str">
        <f t="shared" si="58"/>
        <v>ACTIVE</v>
      </c>
      <c r="R598" t="s">
        <v>2134</v>
      </c>
      <c r="S598" t="s">
        <v>68</v>
      </c>
      <c r="T598" s="2">
        <v>22181</v>
      </c>
      <c r="U598" s="3">
        <f t="shared" ca="1" si="59"/>
        <v>65</v>
      </c>
      <c r="V598" t="s">
        <v>2085</v>
      </c>
      <c r="W598" t="s">
        <v>2086</v>
      </c>
      <c r="X598" t="s">
        <v>63</v>
      </c>
      <c r="Y598" t="s">
        <v>47</v>
      </c>
      <c r="Z598" t="s">
        <v>36</v>
      </c>
      <c r="AA598">
        <v>3</v>
      </c>
      <c r="AB598" s="4">
        <v>115920</v>
      </c>
    </row>
    <row r="599" spans="1:28" x14ac:dyDescent="0.25">
      <c r="A599">
        <v>1024</v>
      </c>
      <c r="B599" t="s">
        <v>2322</v>
      </c>
      <c r="C599" t="s">
        <v>425</v>
      </c>
      <c r="D599" s="1">
        <v>43464</v>
      </c>
      <c r="E599" s="1">
        <v>44370</v>
      </c>
      <c r="F599">
        <f t="shared" ca="1" si="54"/>
        <v>29</v>
      </c>
      <c r="G599" t="str">
        <f t="shared" ca="1" si="55"/>
        <v>2-5 years</v>
      </c>
      <c r="H599" t="s">
        <v>2289</v>
      </c>
      <c r="I599" t="s">
        <v>2323</v>
      </c>
      <c r="J599" t="s">
        <v>2324</v>
      </c>
      <c r="K599" t="s">
        <v>27</v>
      </c>
      <c r="L599">
        <f t="shared" si="56"/>
        <v>1</v>
      </c>
      <c r="M599">
        <f t="shared" si="57"/>
        <v>0</v>
      </c>
      <c r="N599" t="s">
        <v>28</v>
      </c>
      <c r="O599" t="s">
        <v>41</v>
      </c>
      <c r="Q599" t="str">
        <f t="shared" si="58"/>
        <v>ACTIVE</v>
      </c>
      <c r="R599" t="s">
        <v>2134</v>
      </c>
      <c r="S599" t="s">
        <v>189</v>
      </c>
      <c r="T599" s="2">
        <v>32021</v>
      </c>
      <c r="U599" s="3">
        <f t="shared" ca="1" si="59"/>
        <v>38</v>
      </c>
      <c r="V599" t="s">
        <v>2085</v>
      </c>
      <c r="W599" t="s">
        <v>2086</v>
      </c>
      <c r="X599" t="s">
        <v>138</v>
      </c>
      <c r="Y599" t="s">
        <v>35</v>
      </c>
      <c r="Z599" t="s">
        <v>36</v>
      </c>
      <c r="AA599">
        <v>3</v>
      </c>
      <c r="AB599" s="4">
        <v>228000</v>
      </c>
    </row>
    <row r="600" spans="1:28" x14ac:dyDescent="0.25">
      <c r="A600">
        <v>1025</v>
      </c>
      <c r="B600" t="s">
        <v>2325</v>
      </c>
      <c r="C600" t="s">
        <v>2326</v>
      </c>
      <c r="D600" s="1">
        <v>45057</v>
      </c>
      <c r="E600" s="1">
        <v>45061</v>
      </c>
      <c r="F600">
        <f t="shared" ca="1" si="54"/>
        <v>0</v>
      </c>
      <c r="G600" t="str">
        <f t="shared" ca="1" si="55"/>
        <v>&lt;6 months</v>
      </c>
      <c r="H600" t="s">
        <v>2298</v>
      </c>
      <c r="I600" t="s">
        <v>2327</v>
      </c>
      <c r="J600" t="s">
        <v>2328</v>
      </c>
      <c r="K600" t="s">
        <v>27</v>
      </c>
      <c r="L600">
        <f t="shared" si="56"/>
        <v>1</v>
      </c>
      <c r="M600">
        <f t="shared" si="57"/>
        <v>0</v>
      </c>
      <c r="N600" t="s">
        <v>53</v>
      </c>
      <c r="O600" t="s">
        <v>29</v>
      </c>
      <c r="Q600" t="str">
        <f t="shared" si="58"/>
        <v>ACTIVE</v>
      </c>
      <c r="R600" t="s">
        <v>1251</v>
      </c>
      <c r="S600" t="s">
        <v>74</v>
      </c>
      <c r="T600" s="2">
        <v>32554</v>
      </c>
      <c r="U600" s="3">
        <f t="shared" ca="1" si="59"/>
        <v>36</v>
      </c>
      <c r="V600" t="s">
        <v>2085</v>
      </c>
      <c r="W600" t="s">
        <v>2086</v>
      </c>
      <c r="X600" t="s">
        <v>184</v>
      </c>
      <c r="Y600" t="s">
        <v>35</v>
      </c>
      <c r="Z600" t="s">
        <v>36</v>
      </c>
      <c r="AA600">
        <v>3</v>
      </c>
      <c r="AB600" s="4">
        <v>280188</v>
      </c>
    </row>
    <row r="601" spans="1:28" x14ac:dyDescent="0.25">
      <c r="A601">
        <v>1026</v>
      </c>
      <c r="B601" t="s">
        <v>2329</v>
      </c>
      <c r="C601" t="s">
        <v>1555</v>
      </c>
      <c r="D601" s="1">
        <v>44868</v>
      </c>
      <c r="E601" s="1">
        <v>44966</v>
      </c>
      <c r="F601">
        <f t="shared" ca="1" si="54"/>
        <v>3</v>
      </c>
      <c r="G601" t="str">
        <f t="shared" ca="1" si="55"/>
        <v>&lt;6 months</v>
      </c>
      <c r="H601" t="s">
        <v>2298</v>
      </c>
      <c r="I601" t="s">
        <v>2330</v>
      </c>
      <c r="J601" t="s">
        <v>2331</v>
      </c>
      <c r="K601" t="s">
        <v>27</v>
      </c>
      <c r="L601">
        <f t="shared" si="56"/>
        <v>1</v>
      </c>
      <c r="M601">
        <f t="shared" si="57"/>
        <v>0</v>
      </c>
      <c r="N601" t="s">
        <v>28</v>
      </c>
      <c r="O601" t="s">
        <v>41</v>
      </c>
      <c r="Q601" t="str">
        <f t="shared" si="58"/>
        <v>ACTIVE</v>
      </c>
      <c r="R601" t="s">
        <v>1251</v>
      </c>
      <c r="S601" t="s">
        <v>87</v>
      </c>
      <c r="T601" s="2">
        <v>34926</v>
      </c>
      <c r="U601" s="3">
        <f t="shared" ca="1" si="59"/>
        <v>30</v>
      </c>
      <c r="V601" t="s">
        <v>2085</v>
      </c>
      <c r="W601" t="s">
        <v>2194</v>
      </c>
      <c r="X601" t="s">
        <v>89</v>
      </c>
      <c r="Y601" t="s">
        <v>35</v>
      </c>
      <c r="Z601" t="s">
        <v>36</v>
      </c>
      <c r="AA601">
        <v>3</v>
      </c>
      <c r="AB601" s="4">
        <v>113880</v>
      </c>
    </row>
    <row r="602" spans="1:28" x14ac:dyDescent="0.25">
      <c r="A602">
        <v>1027</v>
      </c>
      <c r="B602" t="s">
        <v>2332</v>
      </c>
      <c r="C602" t="s">
        <v>2333</v>
      </c>
      <c r="D602" s="1">
        <v>43996</v>
      </c>
      <c r="E602" s="1">
        <v>44345</v>
      </c>
      <c r="F602">
        <f t="shared" ca="1" si="54"/>
        <v>11</v>
      </c>
      <c r="G602" t="str">
        <f t="shared" ca="1" si="55"/>
        <v>6-12 months</v>
      </c>
      <c r="H602" t="s">
        <v>2298</v>
      </c>
      <c r="I602" t="s">
        <v>2334</v>
      </c>
      <c r="J602" t="s">
        <v>2335</v>
      </c>
      <c r="K602" t="s">
        <v>27</v>
      </c>
      <c r="L602">
        <f t="shared" si="56"/>
        <v>1</v>
      </c>
      <c r="M602">
        <f t="shared" si="57"/>
        <v>0</v>
      </c>
      <c r="N602" t="s">
        <v>41</v>
      </c>
      <c r="O602" t="s">
        <v>53</v>
      </c>
      <c r="Q602" t="str">
        <f t="shared" si="58"/>
        <v>ACTIVE</v>
      </c>
      <c r="R602" t="s">
        <v>1251</v>
      </c>
      <c r="S602" t="s">
        <v>68</v>
      </c>
      <c r="T602" s="2">
        <v>33299</v>
      </c>
      <c r="U602" s="3">
        <f t="shared" ca="1" si="59"/>
        <v>34</v>
      </c>
      <c r="V602" t="s">
        <v>2085</v>
      </c>
      <c r="W602" t="s">
        <v>2194</v>
      </c>
      <c r="X602" t="s">
        <v>245</v>
      </c>
      <c r="Y602" t="s">
        <v>47</v>
      </c>
      <c r="Z602" t="s">
        <v>36</v>
      </c>
      <c r="AA602">
        <v>3</v>
      </c>
      <c r="AB602" s="4">
        <v>166908</v>
      </c>
    </row>
    <row r="603" spans="1:28" x14ac:dyDescent="0.25">
      <c r="A603">
        <v>1028</v>
      </c>
      <c r="B603" t="s">
        <v>96</v>
      </c>
      <c r="C603" t="s">
        <v>2336</v>
      </c>
      <c r="D603" s="1">
        <v>43753</v>
      </c>
      <c r="E603" s="1">
        <v>44927</v>
      </c>
      <c r="F603">
        <f t="shared" ca="1" si="54"/>
        <v>38</v>
      </c>
      <c r="G603" t="str">
        <f t="shared" ca="1" si="55"/>
        <v>2-5 years</v>
      </c>
      <c r="H603" t="s">
        <v>2131</v>
      </c>
      <c r="I603" t="s">
        <v>2337</v>
      </c>
      <c r="J603" t="s">
        <v>2338</v>
      </c>
      <c r="K603" t="s">
        <v>158</v>
      </c>
      <c r="L603">
        <f t="shared" si="56"/>
        <v>0</v>
      </c>
      <c r="M603">
        <f t="shared" si="57"/>
        <v>1</v>
      </c>
      <c r="N603" t="s">
        <v>53</v>
      </c>
      <c r="O603" t="s">
        <v>41</v>
      </c>
      <c r="P603" t="s">
        <v>2197</v>
      </c>
      <c r="Q603" t="str">
        <f t="shared" si="58"/>
        <v>VOLUNTARY</v>
      </c>
      <c r="R603" t="s">
        <v>2134</v>
      </c>
      <c r="S603" t="s">
        <v>68</v>
      </c>
      <c r="T603" s="2">
        <v>34999</v>
      </c>
      <c r="U603" s="3">
        <f t="shared" ca="1" si="59"/>
        <v>29</v>
      </c>
      <c r="V603" t="s">
        <v>2085</v>
      </c>
      <c r="W603" t="s">
        <v>2194</v>
      </c>
      <c r="X603" t="s">
        <v>326</v>
      </c>
      <c r="Y603" t="s">
        <v>47</v>
      </c>
      <c r="Z603" t="s">
        <v>36</v>
      </c>
      <c r="AA603">
        <v>3</v>
      </c>
      <c r="AB603" s="4">
        <v>273600</v>
      </c>
    </row>
    <row r="604" spans="1:28" x14ac:dyDescent="0.25">
      <c r="A604">
        <v>1029</v>
      </c>
      <c r="B604" t="s">
        <v>2339</v>
      </c>
      <c r="C604" t="s">
        <v>2340</v>
      </c>
      <c r="D604" s="1">
        <v>43949</v>
      </c>
      <c r="F604">
        <f t="shared" ca="1" si="54"/>
        <v>65</v>
      </c>
      <c r="G604" t="str">
        <f t="shared" ca="1" si="55"/>
        <v>&gt;5 years</v>
      </c>
      <c r="H604" t="s">
        <v>2131</v>
      </c>
      <c r="I604" t="s">
        <v>2341</v>
      </c>
      <c r="J604" t="s">
        <v>2342</v>
      </c>
      <c r="K604" t="s">
        <v>27</v>
      </c>
      <c r="L604">
        <f t="shared" si="56"/>
        <v>1</v>
      </c>
      <c r="M604">
        <f t="shared" si="57"/>
        <v>0</v>
      </c>
      <c r="N604" t="s">
        <v>41</v>
      </c>
      <c r="O604" t="s">
        <v>41</v>
      </c>
      <c r="Q604" t="str">
        <f t="shared" si="58"/>
        <v>ACTIVE</v>
      </c>
      <c r="R604" t="s">
        <v>2134</v>
      </c>
      <c r="S604" t="s">
        <v>74</v>
      </c>
      <c r="T604" s="2">
        <v>33183</v>
      </c>
      <c r="U604" s="3">
        <f t="shared" ca="1" si="59"/>
        <v>34</v>
      </c>
      <c r="V604" t="s">
        <v>2085</v>
      </c>
      <c r="W604" t="s">
        <v>2194</v>
      </c>
      <c r="X604" t="s">
        <v>165</v>
      </c>
      <c r="Y604" t="s">
        <v>35</v>
      </c>
      <c r="Z604" t="s">
        <v>36</v>
      </c>
      <c r="AA604">
        <v>3</v>
      </c>
      <c r="AB604" s="4">
        <v>128400</v>
      </c>
    </row>
    <row r="605" spans="1:28" x14ac:dyDescent="0.25">
      <c r="A605">
        <v>1030</v>
      </c>
      <c r="B605" t="s">
        <v>2343</v>
      </c>
      <c r="C605" t="s">
        <v>2344</v>
      </c>
      <c r="D605" s="1">
        <v>43767</v>
      </c>
      <c r="F605">
        <f t="shared" ca="1" si="54"/>
        <v>71</v>
      </c>
      <c r="G605" t="str">
        <f t="shared" ca="1" si="55"/>
        <v>&gt;5 years</v>
      </c>
      <c r="H605" t="s">
        <v>2131</v>
      </c>
      <c r="I605" t="s">
        <v>2345</v>
      </c>
      <c r="J605" t="s">
        <v>2346</v>
      </c>
      <c r="K605" t="s">
        <v>27</v>
      </c>
      <c r="L605">
        <f t="shared" si="56"/>
        <v>1</v>
      </c>
      <c r="M605">
        <f t="shared" si="57"/>
        <v>0</v>
      </c>
      <c r="N605" t="s">
        <v>28</v>
      </c>
      <c r="O605" t="s">
        <v>29</v>
      </c>
      <c r="Q605" t="str">
        <f t="shared" si="58"/>
        <v>ACTIVE</v>
      </c>
      <c r="R605" t="s">
        <v>2134</v>
      </c>
      <c r="S605" t="s">
        <v>74</v>
      </c>
      <c r="T605" s="2">
        <v>31002</v>
      </c>
      <c r="U605" s="3">
        <f t="shared" ca="1" si="59"/>
        <v>40</v>
      </c>
      <c r="V605" t="s">
        <v>2085</v>
      </c>
      <c r="W605" t="s">
        <v>2086</v>
      </c>
      <c r="X605" t="s">
        <v>184</v>
      </c>
      <c r="Y605" t="s">
        <v>47</v>
      </c>
      <c r="Z605" t="s">
        <v>36</v>
      </c>
      <c r="AA605">
        <v>3</v>
      </c>
      <c r="AB605" s="4">
        <v>168000</v>
      </c>
    </row>
    <row r="606" spans="1:28" x14ac:dyDescent="0.25">
      <c r="A606">
        <v>1031</v>
      </c>
      <c r="B606" t="s">
        <v>855</v>
      </c>
      <c r="C606" t="s">
        <v>2347</v>
      </c>
      <c r="D606" s="1">
        <v>44314</v>
      </c>
      <c r="F606">
        <f t="shared" ca="1" si="54"/>
        <v>53</v>
      </c>
      <c r="G606" t="str">
        <f t="shared" ca="1" si="55"/>
        <v>2-5 years</v>
      </c>
      <c r="H606" t="s">
        <v>2131</v>
      </c>
      <c r="I606" t="s">
        <v>2348</v>
      </c>
      <c r="J606" t="s">
        <v>2349</v>
      </c>
      <c r="K606" t="s">
        <v>27</v>
      </c>
      <c r="L606">
        <f t="shared" si="56"/>
        <v>1</v>
      </c>
      <c r="M606">
        <f t="shared" si="57"/>
        <v>0</v>
      </c>
      <c r="N606" t="s">
        <v>41</v>
      </c>
      <c r="O606" t="s">
        <v>29</v>
      </c>
      <c r="Q606" t="str">
        <f t="shared" si="58"/>
        <v>ACTIVE</v>
      </c>
      <c r="R606" t="s">
        <v>2134</v>
      </c>
      <c r="S606" t="s">
        <v>68</v>
      </c>
      <c r="T606" s="2">
        <v>31770</v>
      </c>
      <c r="U606" s="3">
        <f t="shared" ca="1" si="59"/>
        <v>38</v>
      </c>
      <c r="V606" t="s">
        <v>2085</v>
      </c>
      <c r="W606" t="s">
        <v>2086</v>
      </c>
      <c r="X606" t="s">
        <v>128</v>
      </c>
      <c r="Y606" t="s">
        <v>47</v>
      </c>
      <c r="Z606" t="s">
        <v>36</v>
      </c>
      <c r="AA606">
        <v>3</v>
      </c>
      <c r="AB606" s="4">
        <v>165600</v>
      </c>
    </row>
    <row r="607" spans="1:28" x14ac:dyDescent="0.25">
      <c r="A607">
        <v>1032</v>
      </c>
      <c r="B607" t="s">
        <v>2350</v>
      </c>
      <c r="C607" t="s">
        <v>2303</v>
      </c>
      <c r="D607" s="1">
        <v>44670</v>
      </c>
      <c r="E607" s="1">
        <v>44799</v>
      </c>
      <c r="F607">
        <f t="shared" ca="1" si="54"/>
        <v>4</v>
      </c>
      <c r="G607" t="str">
        <f t="shared" ca="1" si="55"/>
        <v>&lt;6 months</v>
      </c>
      <c r="H607" t="s">
        <v>2131</v>
      </c>
      <c r="I607" t="s">
        <v>2351</v>
      </c>
      <c r="J607" t="s">
        <v>2352</v>
      </c>
      <c r="K607" t="s">
        <v>27</v>
      </c>
      <c r="L607">
        <f t="shared" si="56"/>
        <v>1</v>
      </c>
      <c r="M607">
        <f t="shared" si="57"/>
        <v>0</v>
      </c>
      <c r="N607" t="s">
        <v>53</v>
      </c>
      <c r="O607" t="s">
        <v>41</v>
      </c>
      <c r="Q607" t="str">
        <f t="shared" si="58"/>
        <v>ACTIVE</v>
      </c>
      <c r="R607" t="s">
        <v>2134</v>
      </c>
      <c r="S607" t="s">
        <v>221</v>
      </c>
      <c r="T607" s="2">
        <v>1</v>
      </c>
      <c r="U607" s="3">
        <f t="shared" ca="1" si="59"/>
        <v>125</v>
      </c>
      <c r="V607" t="s">
        <v>2085</v>
      </c>
      <c r="W607" t="s">
        <v>2086</v>
      </c>
      <c r="X607" t="s">
        <v>69</v>
      </c>
      <c r="Y607" t="s">
        <v>47</v>
      </c>
      <c r="Z607" t="s">
        <v>36</v>
      </c>
      <c r="AA607">
        <v>3</v>
      </c>
      <c r="AB607" s="4">
        <v>186300</v>
      </c>
    </row>
    <row r="608" spans="1:28" x14ac:dyDescent="0.25">
      <c r="A608">
        <v>1033</v>
      </c>
      <c r="B608" t="s">
        <v>2353</v>
      </c>
      <c r="C608" t="s">
        <v>2354</v>
      </c>
      <c r="D608" s="1">
        <v>45013</v>
      </c>
      <c r="F608">
        <f t="shared" ca="1" si="54"/>
        <v>30</v>
      </c>
      <c r="G608" t="str">
        <f t="shared" ca="1" si="55"/>
        <v>2-5 years</v>
      </c>
      <c r="H608" t="s">
        <v>2289</v>
      </c>
      <c r="I608" t="s">
        <v>2355</v>
      </c>
      <c r="J608" t="s">
        <v>2356</v>
      </c>
      <c r="K608" t="s">
        <v>27</v>
      </c>
      <c r="L608">
        <f t="shared" si="56"/>
        <v>1</v>
      </c>
      <c r="M608">
        <f t="shared" si="57"/>
        <v>0</v>
      </c>
      <c r="N608" t="s">
        <v>28</v>
      </c>
      <c r="O608" t="s">
        <v>53</v>
      </c>
      <c r="Q608" t="str">
        <f t="shared" si="58"/>
        <v>ACTIVE</v>
      </c>
      <c r="R608" t="s">
        <v>2134</v>
      </c>
      <c r="S608" t="s">
        <v>74</v>
      </c>
      <c r="T608" s="2">
        <v>37748</v>
      </c>
      <c r="U608" s="3">
        <f t="shared" ca="1" si="59"/>
        <v>22</v>
      </c>
      <c r="V608" t="s">
        <v>2085</v>
      </c>
      <c r="W608" t="s">
        <v>2086</v>
      </c>
      <c r="X608" t="s">
        <v>175</v>
      </c>
      <c r="Y608" t="s">
        <v>47</v>
      </c>
      <c r="Z608" t="s">
        <v>36</v>
      </c>
      <c r="AA608">
        <v>3</v>
      </c>
      <c r="AB608" s="4">
        <v>170400</v>
      </c>
    </row>
    <row r="609" spans="1:28" x14ac:dyDescent="0.25">
      <c r="A609">
        <v>1034</v>
      </c>
      <c r="B609" t="s">
        <v>2198</v>
      </c>
      <c r="C609" t="s">
        <v>2357</v>
      </c>
      <c r="D609" s="1">
        <v>43591</v>
      </c>
      <c r="F609">
        <f t="shared" ca="1" si="54"/>
        <v>77</v>
      </c>
      <c r="G609" t="str">
        <f t="shared" ca="1" si="55"/>
        <v>&gt;5 years</v>
      </c>
      <c r="H609" t="s">
        <v>2289</v>
      </c>
      <c r="I609" t="s">
        <v>2358</v>
      </c>
      <c r="J609" t="s">
        <v>2359</v>
      </c>
      <c r="K609" t="s">
        <v>27</v>
      </c>
      <c r="L609">
        <f t="shared" si="56"/>
        <v>1</v>
      </c>
      <c r="M609">
        <f t="shared" si="57"/>
        <v>0</v>
      </c>
      <c r="N609" t="s">
        <v>53</v>
      </c>
      <c r="O609" t="s">
        <v>41</v>
      </c>
      <c r="Q609" t="str">
        <f t="shared" si="58"/>
        <v>ACTIVE</v>
      </c>
      <c r="R609" t="s">
        <v>2134</v>
      </c>
      <c r="S609" t="s">
        <v>137</v>
      </c>
      <c r="T609" s="2">
        <v>34201</v>
      </c>
      <c r="U609" s="3">
        <f t="shared" ca="1" si="59"/>
        <v>32</v>
      </c>
      <c r="V609" t="s">
        <v>2085</v>
      </c>
      <c r="W609" t="s">
        <v>2194</v>
      </c>
      <c r="X609" t="s">
        <v>6</v>
      </c>
      <c r="Y609" t="s">
        <v>35</v>
      </c>
      <c r="Z609" t="s">
        <v>36</v>
      </c>
      <c r="AA609">
        <v>3</v>
      </c>
      <c r="AB609" s="4">
        <v>150600</v>
      </c>
    </row>
    <row r="610" spans="1:28" x14ac:dyDescent="0.25">
      <c r="A610">
        <v>1035</v>
      </c>
      <c r="B610" t="s">
        <v>1200</v>
      </c>
      <c r="C610" t="s">
        <v>2360</v>
      </c>
      <c r="D610" s="1">
        <v>44117</v>
      </c>
      <c r="F610">
        <f t="shared" ca="1" si="54"/>
        <v>59</v>
      </c>
      <c r="G610" t="str">
        <f t="shared" ca="1" si="55"/>
        <v>2-5 years</v>
      </c>
      <c r="H610" t="s">
        <v>2298</v>
      </c>
      <c r="I610" t="s">
        <v>2361</v>
      </c>
      <c r="J610" t="s">
        <v>2362</v>
      </c>
      <c r="K610" t="s">
        <v>27</v>
      </c>
      <c r="L610">
        <f t="shared" si="56"/>
        <v>1</v>
      </c>
      <c r="M610">
        <f t="shared" si="57"/>
        <v>0</v>
      </c>
      <c r="N610" t="s">
        <v>53</v>
      </c>
      <c r="O610" t="s">
        <v>29</v>
      </c>
      <c r="Q610" t="str">
        <f t="shared" si="58"/>
        <v>ACTIVE</v>
      </c>
      <c r="R610" t="s">
        <v>1251</v>
      </c>
      <c r="S610" t="s">
        <v>1805</v>
      </c>
      <c r="T610" s="2">
        <v>23915</v>
      </c>
      <c r="U610" s="3">
        <f t="shared" ca="1" si="59"/>
        <v>60</v>
      </c>
      <c r="V610" t="s">
        <v>2085</v>
      </c>
      <c r="W610" t="s">
        <v>2086</v>
      </c>
      <c r="X610" t="s">
        <v>69</v>
      </c>
      <c r="Y610" t="s">
        <v>35</v>
      </c>
      <c r="Z610" t="s">
        <v>36</v>
      </c>
      <c r="AA610">
        <v>3</v>
      </c>
      <c r="AB610" s="4">
        <v>148800</v>
      </c>
    </row>
    <row r="611" spans="1:28" x14ac:dyDescent="0.25">
      <c r="A611">
        <v>1036</v>
      </c>
      <c r="B611" t="s">
        <v>2363</v>
      </c>
      <c r="C611" t="s">
        <v>1113</v>
      </c>
      <c r="D611" s="1">
        <v>44383</v>
      </c>
      <c r="E611" s="1">
        <v>44525</v>
      </c>
      <c r="F611">
        <f t="shared" ca="1" si="54"/>
        <v>4</v>
      </c>
      <c r="G611" t="str">
        <f t="shared" ca="1" si="55"/>
        <v>&lt;6 months</v>
      </c>
      <c r="H611" t="s">
        <v>2298</v>
      </c>
      <c r="I611" t="s">
        <v>2364</v>
      </c>
      <c r="J611" t="s">
        <v>2365</v>
      </c>
      <c r="K611" t="s">
        <v>27</v>
      </c>
      <c r="L611">
        <f t="shared" si="56"/>
        <v>1</v>
      </c>
      <c r="M611">
        <f t="shared" si="57"/>
        <v>0</v>
      </c>
      <c r="N611" t="s">
        <v>41</v>
      </c>
      <c r="O611" t="s">
        <v>41</v>
      </c>
      <c r="Q611" t="str">
        <f t="shared" si="58"/>
        <v>ACTIVE</v>
      </c>
      <c r="R611" t="s">
        <v>1251</v>
      </c>
      <c r="S611" t="s">
        <v>74</v>
      </c>
      <c r="T611" s="2">
        <v>33508</v>
      </c>
      <c r="U611" s="3">
        <f t="shared" ca="1" si="59"/>
        <v>34</v>
      </c>
      <c r="V611" t="s">
        <v>2085</v>
      </c>
      <c r="W611" t="s">
        <v>2194</v>
      </c>
      <c r="X611" t="s">
        <v>184</v>
      </c>
      <c r="Y611" t="s">
        <v>47</v>
      </c>
      <c r="Z611" t="s">
        <v>36</v>
      </c>
      <c r="AA611">
        <v>3</v>
      </c>
      <c r="AB611" s="4">
        <v>106800</v>
      </c>
    </row>
    <row r="612" spans="1:28" x14ac:dyDescent="0.25">
      <c r="A612">
        <v>1037</v>
      </c>
      <c r="B612" t="s">
        <v>2366</v>
      </c>
      <c r="C612" t="s">
        <v>2367</v>
      </c>
      <c r="D612" s="1">
        <v>44098</v>
      </c>
      <c r="E612" s="1">
        <v>44137</v>
      </c>
      <c r="F612">
        <f t="shared" ca="1" si="54"/>
        <v>1</v>
      </c>
      <c r="G612" t="str">
        <f t="shared" ca="1" si="55"/>
        <v>&lt;6 months</v>
      </c>
      <c r="H612" t="s">
        <v>2131</v>
      </c>
      <c r="I612" t="s">
        <v>2368</v>
      </c>
      <c r="J612" t="s">
        <v>2369</v>
      </c>
      <c r="K612" t="s">
        <v>158</v>
      </c>
      <c r="L612">
        <f t="shared" si="56"/>
        <v>0</v>
      </c>
      <c r="M612">
        <f t="shared" si="57"/>
        <v>1</v>
      </c>
      <c r="N612" t="s">
        <v>41</v>
      </c>
      <c r="O612" t="s">
        <v>53</v>
      </c>
      <c r="P612" t="s">
        <v>2197</v>
      </c>
      <c r="Q612" t="str">
        <f t="shared" si="58"/>
        <v>VOLUNTARY</v>
      </c>
      <c r="R612" t="s">
        <v>2134</v>
      </c>
      <c r="S612" t="s">
        <v>189</v>
      </c>
      <c r="T612" s="2">
        <v>31256</v>
      </c>
      <c r="U612" s="3">
        <f t="shared" ca="1" si="59"/>
        <v>40</v>
      </c>
      <c r="V612" t="s">
        <v>2370</v>
      </c>
      <c r="W612" t="s">
        <v>2371</v>
      </c>
      <c r="X612" t="s">
        <v>89</v>
      </c>
      <c r="Y612" t="s">
        <v>47</v>
      </c>
      <c r="Z612" t="s">
        <v>36</v>
      </c>
      <c r="AA612">
        <v>3</v>
      </c>
      <c r="AB612" s="4">
        <v>165756</v>
      </c>
    </row>
    <row r="613" spans="1:28" x14ac:dyDescent="0.25">
      <c r="A613">
        <v>1038</v>
      </c>
      <c r="B613" t="s">
        <v>2372</v>
      </c>
      <c r="C613" t="s">
        <v>1672</v>
      </c>
      <c r="D613" s="1">
        <v>44944</v>
      </c>
      <c r="F613">
        <f t="shared" ca="1" si="54"/>
        <v>32</v>
      </c>
      <c r="G613" t="str">
        <f t="shared" ca="1" si="55"/>
        <v>2-5 years</v>
      </c>
      <c r="H613" t="s">
        <v>2131</v>
      </c>
      <c r="I613" t="s">
        <v>2373</v>
      </c>
      <c r="J613" t="s">
        <v>2374</v>
      </c>
      <c r="K613" t="s">
        <v>27</v>
      </c>
      <c r="L613">
        <f t="shared" si="56"/>
        <v>1</v>
      </c>
      <c r="M613">
        <f t="shared" si="57"/>
        <v>0</v>
      </c>
      <c r="N613" t="s">
        <v>28</v>
      </c>
      <c r="O613" t="s">
        <v>41</v>
      </c>
      <c r="Q613" t="str">
        <f t="shared" si="58"/>
        <v>ACTIVE</v>
      </c>
      <c r="R613" t="s">
        <v>2134</v>
      </c>
      <c r="S613" t="s">
        <v>74</v>
      </c>
      <c r="T613" s="2">
        <v>35717</v>
      </c>
      <c r="U613" s="3">
        <f t="shared" ca="1" si="59"/>
        <v>27</v>
      </c>
      <c r="V613" t="s">
        <v>2370</v>
      </c>
      <c r="W613" t="s">
        <v>2371</v>
      </c>
      <c r="X613" t="s">
        <v>2375</v>
      </c>
      <c r="Y613" t="s">
        <v>47</v>
      </c>
      <c r="Z613" t="s">
        <v>36</v>
      </c>
      <c r="AA613">
        <v>3</v>
      </c>
      <c r="AB613" s="4">
        <v>142920</v>
      </c>
    </row>
    <row r="614" spans="1:28" x14ac:dyDescent="0.25">
      <c r="A614">
        <v>1039</v>
      </c>
      <c r="B614" t="s">
        <v>228</v>
      </c>
      <c r="C614" t="s">
        <v>2109</v>
      </c>
      <c r="D614" s="1">
        <v>43699</v>
      </c>
      <c r="E614" s="1">
        <v>44645</v>
      </c>
      <c r="F614">
        <f t="shared" ca="1" si="54"/>
        <v>31</v>
      </c>
      <c r="G614" t="str">
        <f t="shared" ca="1" si="55"/>
        <v>2-5 years</v>
      </c>
      <c r="H614" t="s">
        <v>2131</v>
      </c>
      <c r="I614" t="s">
        <v>2376</v>
      </c>
      <c r="J614" t="s">
        <v>2377</v>
      </c>
      <c r="K614" t="s">
        <v>158</v>
      </c>
      <c r="L614">
        <f t="shared" si="56"/>
        <v>0</v>
      </c>
      <c r="M614">
        <f t="shared" si="57"/>
        <v>1</v>
      </c>
      <c r="N614" t="s">
        <v>41</v>
      </c>
      <c r="O614" t="s">
        <v>41</v>
      </c>
      <c r="P614" t="s">
        <v>2197</v>
      </c>
      <c r="Q614" t="str">
        <f t="shared" si="58"/>
        <v>VOLUNTARY</v>
      </c>
      <c r="R614" t="s">
        <v>30</v>
      </c>
      <c r="S614" t="s">
        <v>31</v>
      </c>
      <c r="T614" s="2">
        <v>35155</v>
      </c>
      <c r="U614" s="3">
        <f t="shared" ca="1" si="59"/>
        <v>29</v>
      </c>
      <c r="V614" t="s">
        <v>2370</v>
      </c>
      <c r="W614" t="s">
        <v>2371</v>
      </c>
      <c r="X614" t="s">
        <v>537</v>
      </c>
      <c r="Y614" t="s">
        <v>35</v>
      </c>
      <c r="Z614" t="s">
        <v>36</v>
      </c>
      <c r="AA614">
        <v>3</v>
      </c>
      <c r="AB614" s="4">
        <v>95400</v>
      </c>
    </row>
    <row r="615" spans="1:28" x14ac:dyDescent="0.25">
      <c r="A615">
        <v>1040</v>
      </c>
      <c r="B615" t="s">
        <v>1616</v>
      </c>
      <c r="C615" t="s">
        <v>2378</v>
      </c>
      <c r="D615" s="1">
        <v>43671</v>
      </c>
      <c r="E615" s="1">
        <v>44912</v>
      </c>
      <c r="F615">
        <f t="shared" ca="1" si="54"/>
        <v>40</v>
      </c>
      <c r="G615" t="str">
        <f t="shared" ca="1" si="55"/>
        <v>2-5 years</v>
      </c>
      <c r="H615" t="s">
        <v>2131</v>
      </c>
      <c r="I615" t="s">
        <v>2379</v>
      </c>
      <c r="J615" t="s">
        <v>2380</v>
      </c>
      <c r="K615" t="s">
        <v>158</v>
      </c>
      <c r="L615">
        <f t="shared" si="56"/>
        <v>0</v>
      </c>
      <c r="M615">
        <f t="shared" si="57"/>
        <v>1</v>
      </c>
      <c r="N615" t="s">
        <v>28</v>
      </c>
      <c r="O615" t="s">
        <v>41</v>
      </c>
      <c r="P615" t="s">
        <v>212</v>
      </c>
      <c r="Q615" t="str">
        <f t="shared" si="58"/>
        <v>INVOLUNTARY</v>
      </c>
      <c r="R615" t="s">
        <v>2134</v>
      </c>
      <c r="S615" t="s">
        <v>74</v>
      </c>
      <c r="T615" s="2">
        <v>35804</v>
      </c>
      <c r="U615" s="3">
        <f t="shared" ca="1" si="59"/>
        <v>27</v>
      </c>
      <c r="V615" t="s">
        <v>2370</v>
      </c>
      <c r="W615" t="s">
        <v>2371</v>
      </c>
      <c r="X615" t="s">
        <v>81</v>
      </c>
      <c r="Y615" t="s">
        <v>47</v>
      </c>
      <c r="Z615" t="s">
        <v>36</v>
      </c>
      <c r="AA615">
        <v>3</v>
      </c>
      <c r="AB615" s="4">
        <v>145680</v>
      </c>
    </row>
    <row r="616" spans="1:28" x14ac:dyDescent="0.25">
      <c r="A616">
        <v>1041</v>
      </c>
      <c r="B616" t="s">
        <v>2381</v>
      </c>
      <c r="C616" t="s">
        <v>1844</v>
      </c>
      <c r="D616" s="1">
        <v>43780</v>
      </c>
      <c r="E616" s="1">
        <v>43840</v>
      </c>
      <c r="F616">
        <f t="shared" ca="1" si="54"/>
        <v>1</v>
      </c>
      <c r="G616" t="str">
        <f t="shared" ca="1" si="55"/>
        <v>&lt;6 months</v>
      </c>
      <c r="H616" t="s">
        <v>2131</v>
      </c>
      <c r="I616" t="s">
        <v>2382</v>
      </c>
      <c r="J616" t="s">
        <v>2383</v>
      </c>
      <c r="K616" t="s">
        <v>158</v>
      </c>
      <c r="L616">
        <f t="shared" si="56"/>
        <v>0</v>
      </c>
      <c r="M616">
        <f t="shared" si="57"/>
        <v>1</v>
      </c>
      <c r="N616" t="s">
        <v>53</v>
      </c>
      <c r="O616" t="s">
        <v>53</v>
      </c>
      <c r="P616" t="s">
        <v>2197</v>
      </c>
      <c r="Q616" t="str">
        <f t="shared" si="58"/>
        <v>VOLUNTARY</v>
      </c>
      <c r="R616" t="s">
        <v>2134</v>
      </c>
      <c r="S616" t="s">
        <v>87</v>
      </c>
      <c r="T616" s="2">
        <v>34998</v>
      </c>
      <c r="U616" s="3">
        <f t="shared" ca="1" si="59"/>
        <v>29</v>
      </c>
      <c r="V616" t="s">
        <v>2370</v>
      </c>
      <c r="W616" t="s">
        <v>2371</v>
      </c>
      <c r="X616" t="s">
        <v>537</v>
      </c>
      <c r="Y616" t="s">
        <v>47</v>
      </c>
      <c r="Z616" t="s">
        <v>36</v>
      </c>
      <c r="AA616">
        <v>3</v>
      </c>
      <c r="AB616" s="4">
        <v>150048</v>
      </c>
    </row>
    <row r="617" spans="1:28" x14ac:dyDescent="0.25">
      <c r="A617">
        <v>1042</v>
      </c>
      <c r="B617" t="s">
        <v>2384</v>
      </c>
      <c r="C617" t="s">
        <v>1428</v>
      </c>
      <c r="D617" s="1">
        <v>44758</v>
      </c>
      <c r="F617">
        <f t="shared" ca="1" si="54"/>
        <v>38</v>
      </c>
      <c r="G617" t="str">
        <f t="shared" ca="1" si="55"/>
        <v>2-5 years</v>
      </c>
      <c r="H617" t="s">
        <v>2131</v>
      </c>
      <c r="I617" t="s">
        <v>2385</v>
      </c>
      <c r="J617" t="s">
        <v>2386</v>
      </c>
      <c r="K617" t="s">
        <v>27</v>
      </c>
      <c r="L617">
        <f t="shared" si="56"/>
        <v>1</v>
      </c>
      <c r="M617">
        <f t="shared" si="57"/>
        <v>0</v>
      </c>
      <c r="N617" t="s">
        <v>28</v>
      </c>
      <c r="O617" t="s">
        <v>29</v>
      </c>
      <c r="Q617" t="str">
        <f t="shared" si="58"/>
        <v>ACTIVE</v>
      </c>
      <c r="R617" t="s">
        <v>2134</v>
      </c>
      <c r="S617" t="s">
        <v>74</v>
      </c>
      <c r="T617" s="2">
        <v>35574</v>
      </c>
      <c r="U617" s="3">
        <f t="shared" ca="1" si="59"/>
        <v>28</v>
      </c>
      <c r="V617" t="s">
        <v>2370</v>
      </c>
      <c r="W617" t="s">
        <v>2371</v>
      </c>
      <c r="X617" t="s">
        <v>153</v>
      </c>
      <c r="Y617" t="s">
        <v>47</v>
      </c>
      <c r="Z617" t="s">
        <v>36</v>
      </c>
      <c r="AA617">
        <v>3</v>
      </c>
      <c r="AB617" s="4">
        <v>88272</v>
      </c>
    </row>
    <row r="618" spans="1:28" x14ac:dyDescent="0.25">
      <c r="A618">
        <v>1043</v>
      </c>
      <c r="B618" t="s">
        <v>948</v>
      </c>
      <c r="C618" t="s">
        <v>2387</v>
      </c>
      <c r="D618" s="1">
        <v>44914</v>
      </c>
      <c r="E618" s="1">
        <v>45056</v>
      </c>
      <c r="F618">
        <f t="shared" ca="1" si="54"/>
        <v>4</v>
      </c>
      <c r="G618" t="str">
        <f t="shared" ca="1" si="55"/>
        <v>&lt;6 months</v>
      </c>
      <c r="H618" t="s">
        <v>2289</v>
      </c>
      <c r="I618" t="s">
        <v>2388</v>
      </c>
      <c r="J618" t="s">
        <v>2389</v>
      </c>
      <c r="K618" t="s">
        <v>27</v>
      </c>
      <c r="L618">
        <f t="shared" si="56"/>
        <v>1</v>
      </c>
      <c r="M618">
        <f t="shared" si="57"/>
        <v>0</v>
      </c>
      <c r="N618" t="s">
        <v>53</v>
      </c>
      <c r="O618" t="s">
        <v>41</v>
      </c>
      <c r="Q618" t="str">
        <f t="shared" si="58"/>
        <v>ACTIVE</v>
      </c>
      <c r="R618" t="s">
        <v>2134</v>
      </c>
      <c r="S618" t="s">
        <v>115</v>
      </c>
      <c r="T618" s="2">
        <v>34901</v>
      </c>
      <c r="U618" s="3">
        <f t="shared" ca="1" si="59"/>
        <v>30</v>
      </c>
      <c r="V618" t="s">
        <v>2370</v>
      </c>
      <c r="W618" t="s">
        <v>2371</v>
      </c>
      <c r="X618" t="s">
        <v>593</v>
      </c>
      <c r="Y618" t="s">
        <v>35</v>
      </c>
      <c r="Z618" t="s">
        <v>36</v>
      </c>
      <c r="AA618">
        <v>3</v>
      </c>
      <c r="AB618" s="4">
        <v>327240</v>
      </c>
    </row>
    <row r="619" spans="1:28" x14ac:dyDescent="0.25">
      <c r="A619">
        <v>1044</v>
      </c>
      <c r="B619" t="s">
        <v>2390</v>
      </c>
      <c r="C619" t="s">
        <v>2391</v>
      </c>
      <c r="D619" s="1">
        <v>44089</v>
      </c>
      <c r="F619">
        <f t="shared" ca="1" si="54"/>
        <v>60</v>
      </c>
      <c r="G619" t="str">
        <f t="shared" ca="1" si="55"/>
        <v>&gt;5 years</v>
      </c>
      <c r="H619" t="s">
        <v>2289</v>
      </c>
      <c r="I619" t="s">
        <v>2392</v>
      </c>
      <c r="J619" t="s">
        <v>2393</v>
      </c>
      <c r="K619" t="s">
        <v>27</v>
      </c>
      <c r="L619">
        <f t="shared" si="56"/>
        <v>1</v>
      </c>
      <c r="M619">
        <f t="shared" si="57"/>
        <v>0</v>
      </c>
      <c r="N619" t="s">
        <v>28</v>
      </c>
      <c r="O619" t="s">
        <v>29</v>
      </c>
      <c r="Q619" t="str">
        <f t="shared" si="58"/>
        <v>ACTIVE</v>
      </c>
      <c r="R619" t="s">
        <v>2134</v>
      </c>
      <c r="S619" t="s">
        <v>74</v>
      </c>
      <c r="T619" s="2">
        <v>35710</v>
      </c>
      <c r="U619" s="3">
        <f t="shared" ca="1" si="59"/>
        <v>28</v>
      </c>
      <c r="V619" t="s">
        <v>2370</v>
      </c>
      <c r="W619" t="s">
        <v>2371</v>
      </c>
      <c r="X619" t="s">
        <v>184</v>
      </c>
      <c r="Y619" t="s">
        <v>35</v>
      </c>
      <c r="Z619" t="s">
        <v>36</v>
      </c>
      <c r="AA619">
        <v>3</v>
      </c>
      <c r="AB619" s="4">
        <v>120984</v>
      </c>
    </row>
    <row r="620" spans="1:28" x14ac:dyDescent="0.25">
      <c r="A620">
        <v>1045</v>
      </c>
      <c r="B620" t="s">
        <v>2394</v>
      </c>
      <c r="C620" t="s">
        <v>2395</v>
      </c>
      <c r="D620" s="1">
        <v>44108</v>
      </c>
      <c r="E620" s="1">
        <v>44984</v>
      </c>
      <c r="F620">
        <f t="shared" ca="1" si="54"/>
        <v>28</v>
      </c>
      <c r="G620" t="str">
        <f t="shared" ca="1" si="55"/>
        <v>2-5 years</v>
      </c>
      <c r="H620" t="s">
        <v>2298</v>
      </c>
      <c r="I620" t="s">
        <v>2396</v>
      </c>
      <c r="J620" t="s">
        <v>2397</v>
      </c>
      <c r="K620" t="s">
        <v>27</v>
      </c>
      <c r="L620">
        <f t="shared" si="56"/>
        <v>1</v>
      </c>
      <c r="M620">
        <f t="shared" si="57"/>
        <v>0</v>
      </c>
      <c r="N620" t="s">
        <v>53</v>
      </c>
      <c r="O620" t="s">
        <v>29</v>
      </c>
      <c r="Q620" t="str">
        <f t="shared" si="58"/>
        <v>ACTIVE</v>
      </c>
      <c r="R620" t="s">
        <v>1251</v>
      </c>
      <c r="S620" t="s">
        <v>282</v>
      </c>
      <c r="T620" s="2">
        <v>36329</v>
      </c>
      <c r="U620" s="3">
        <f t="shared" ca="1" si="59"/>
        <v>26</v>
      </c>
      <c r="V620" t="s">
        <v>2370</v>
      </c>
      <c r="W620" t="s">
        <v>2371</v>
      </c>
      <c r="X620" t="s">
        <v>184</v>
      </c>
      <c r="Y620" t="s">
        <v>35</v>
      </c>
      <c r="Z620" t="s">
        <v>36</v>
      </c>
      <c r="AA620">
        <v>3</v>
      </c>
      <c r="AB620" s="4">
        <v>167652</v>
      </c>
    </row>
    <row r="621" spans="1:28" x14ac:dyDescent="0.25">
      <c r="A621">
        <v>1046</v>
      </c>
      <c r="B621" t="s">
        <v>1173</v>
      </c>
      <c r="C621" t="s">
        <v>2398</v>
      </c>
      <c r="D621" s="1">
        <v>44674</v>
      </c>
      <c r="E621" s="1">
        <v>44776</v>
      </c>
      <c r="F621">
        <f t="shared" ca="1" si="54"/>
        <v>3</v>
      </c>
      <c r="G621" t="str">
        <f t="shared" ca="1" si="55"/>
        <v>&lt;6 months</v>
      </c>
      <c r="H621" t="s">
        <v>2131</v>
      </c>
      <c r="I621" t="s">
        <v>2399</v>
      </c>
      <c r="J621" t="s">
        <v>2400</v>
      </c>
      <c r="K621" t="s">
        <v>158</v>
      </c>
      <c r="L621">
        <f t="shared" si="56"/>
        <v>0</v>
      </c>
      <c r="M621">
        <f t="shared" si="57"/>
        <v>1</v>
      </c>
      <c r="N621" t="s">
        <v>53</v>
      </c>
      <c r="O621" t="s">
        <v>29</v>
      </c>
      <c r="P621" t="s">
        <v>164</v>
      </c>
      <c r="Q621" t="str">
        <f t="shared" si="58"/>
        <v>INVOLUNTARY</v>
      </c>
      <c r="R621" t="s">
        <v>2134</v>
      </c>
      <c r="S621" t="s">
        <v>1805</v>
      </c>
      <c r="T621" s="2">
        <v>33870</v>
      </c>
      <c r="U621" s="3">
        <f t="shared" ca="1" si="59"/>
        <v>33</v>
      </c>
      <c r="V621" t="s">
        <v>2370</v>
      </c>
      <c r="W621" t="s">
        <v>2371</v>
      </c>
      <c r="X621" t="s">
        <v>69</v>
      </c>
      <c r="Y621" t="s">
        <v>47</v>
      </c>
      <c r="Z621" t="s">
        <v>36</v>
      </c>
      <c r="AA621">
        <v>3</v>
      </c>
      <c r="AB621" s="4">
        <v>51420</v>
      </c>
    </row>
    <row r="622" spans="1:28" x14ac:dyDescent="0.25">
      <c r="A622">
        <v>1047</v>
      </c>
      <c r="B622" t="s">
        <v>2401</v>
      </c>
      <c r="C622" t="s">
        <v>1113</v>
      </c>
      <c r="D622" s="1">
        <v>44527</v>
      </c>
      <c r="F622">
        <f t="shared" ca="1" si="54"/>
        <v>46</v>
      </c>
      <c r="G622" t="str">
        <f t="shared" ca="1" si="55"/>
        <v>2-5 years</v>
      </c>
      <c r="H622" t="s">
        <v>2131</v>
      </c>
      <c r="I622" t="s">
        <v>2402</v>
      </c>
      <c r="J622" t="s">
        <v>2403</v>
      </c>
      <c r="K622" t="s">
        <v>27</v>
      </c>
      <c r="L622">
        <f t="shared" si="56"/>
        <v>1</v>
      </c>
      <c r="M622">
        <f t="shared" si="57"/>
        <v>0</v>
      </c>
      <c r="N622" t="s">
        <v>28</v>
      </c>
      <c r="O622" t="s">
        <v>41</v>
      </c>
      <c r="Q622" t="str">
        <f t="shared" si="58"/>
        <v>ACTIVE</v>
      </c>
      <c r="R622" t="s">
        <v>2134</v>
      </c>
      <c r="S622" t="s">
        <v>74</v>
      </c>
      <c r="T622" s="2">
        <v>35223</v>
      </c>
      <c r="U622" s="3">
        <f t="shared" ca="1" si="59"/>
        <v>29</v>
      </c>
      <c r="V622" t="s">
        <v>2370</v>
      </c>
      <c r="W622" t="s">
        <v>2371</v>
      </c>
      <c r="X622" t="s">
        <v>81</v>
      </c>
      <c r="Y622" t="s">
        <v>35</v>
      </c>
      <c r="Z622" t="s">
        <v>36</v>
      </c>
      <c r="AA622">
        <v>3</v>
      </c>
      <c r="AB622" s="4">
        <v>150240</v>
      </c>
    </row>
    <row r="623" spans="1:28" x14ac:dyDescent="0.25">
      <c r="A623">
        <v>1048</v>
      </c>
      <c r="B623" t="s">
        <v>2404</v>
      </c>
      <c r="C623" t="s">
        <v>2405</v>
      </c>
      <c r="D623" s="1">
        <v>43798</v>
      </c>
      <c r="F623">
        <f t="shared" ca="1" si="54"/>
        <v>70</v>
      </c>
      <c r="G623" t="str">
        <f t="shared" ca="1" si="55"/>
        <v>&gt;5 years</v>
      </c>
      <c r="H623" t="s">
        <v>2131</v>
      </c>
      <c r="I623" t="s">
        <v>2406</v>
      </c>
      <c r="J623" t="s">
        <v>2407</v>
      </c>
      <c r="K623" t="s">
        <v>27</v>
      </c>
      <c r="L623">
        <f t="shared" si="56"/>
        <v>1</v>
      </c>
      <c r="M623">
        <f t="shared" si="57"/>
        <v>0</v>
      </c>
      <c r="N623" t="s">
        <v>41</v>
      </c>
      <c r="O623" t="s">
        <v>29</v>
      </c>
      <c r="Q623" t="str">
        <f t="shared" si="58"/>
        <v>ACTIVE</v>
      </c>
      <c r="R623" t="s">
        <v>2134</v>
      </c>
      <c r="S623" t="s">
        <v>68</v>
      </c>
      <c r="T623" s="2">
        <v>35955</v>
      </c>
      <c r="U623" s="3">
        <f t="shared" ca="1" si="59"/>
        <v>27</v>
      </c>
      <c r="V623" t="s">
        <v>2370</v>
      </c>
      <c r="W623" t="s">
        <v>2371</v>
      </c>
      <c r="X623" t="s">
        <v>1995</v>
      </c>
      <c r="Y623" t="s">
        <v>47</v>
      </c>
      <c r="Z623" t="s">
        <v>36</v>
      </c>
      <c r="AA623">
        <v>3</v>
      </c>
      <c r="AB623" s="4">
        <v>230580</v>
      </c>
    </row>
    <row r="624" spans="1:28" x14ac:dyDescent="0.25">
      <c r="A624">
        <v>1049</v>
      </c>
      <c r="B624" t="s">
        <v>2408</v>
      </c>
      <c r="C624" t="s">
        <v>2409</v>
      </c>
      <c r="D624" s="1">
        <v>43615</v>
      </c>
      <c r="E624" s="1">
        <v>44184</v>
      </c>
      <c r="F624">
        <f t="shared" ca="1" si="54"/>
        <v>18</v>
      </c>
      <c r="G624" t="str">
        <f t="shared" ca="1" si="55"/>
        <v>1-2 years</v>
      </c>
      <c r="H624" t="s">
        <v>2131</v>
      </c>
      <c r="I624" t="s">
        <v>2410</v>
      </c>
      <c r="J624" t="s">
        <v>2411</v>
      </c>
      <c r="K624" t="s">
        <v>158</v>
      </c>
      <c r="L624">
        <f t="shared" si="56"/>
        <v>0</v>
      </c>
      <c r="M624">
        <f t="shared" si="57"/>
        <v>1</v>
      </c>
      <c r="N624" t="s">
        <v>41</v>
      </c>
      <c r="O624" t="s">
        <v>41</v>
      </c>
      <c r="P624" t="s">
        <v>2197</v>
      </c>
      <c r="Q624" t="str">
        <f t="shared" si="58"/>
        <v>VOLUNTARY</v>
      </c>
      <c r="R624" t="s">
        <v>2134</v>
      </c>
      <c r="S624" t="s">
        <v>74</v>
      </c>
      <c r="T624" s="2">
        <v>36280</v>
      </c>
      <c r="U624" s="3">
        <f t="shared" ca="1" si="59"/>
        <v>26</v>
      </c>
      <c r="V624" t="s">
        <v>2370</v>
      </c>
      <c r="W624" t="s">
        <v>2371</v>
      </c>
      <c r="X624" t="s">
        <v>81</v>
      </c>
      <c r="Y624" t="s">
        <v>47</v>
      </c>
      <c r="Z624" t="s">
        <v>36</v>
      </c>
      <c r="AA624">
        <v>3</v>
      </c>
      <c r="AB624" s="4">
        <v>80700</v>
      </c>
    </row>
    <row r="625" spans="1:28" x14ac:dyDescent="0.25">
      <c r="A625">
        <v>1050</v>
      </c>
      <c r="B625" t="s">
        <v>2412</v>
      </c>
      <c r="C625" t="s">
        <v>1930</v>
      </c>
      <c r="D625" s="1">
        <v>44158</v>
      </c>
      <c r="F625">
        <f t="shared" ca="1" si="54"/>
        <v>58</v>
      </c>
      <c r="G625" t="str">
        <f t="shared" ca="1" si="55"/>
        <v>2-5 years</v>
      </c>
      <c r="H625" t="s">
        <v>2131</v>
      </c>
      <c r="I625" t="s">
        <v>2413</v>
      </c>
      <c r="J625" t="s">
        <v>2414</v>
      </c>
      <c r="K625" t="s">
        <v>27</v>
      </c>
      <c r="L625">
        <f t="shared" si="56"/>
        <v>1</v>
      </c>
      <c r="M625">
        <f t="shared" si="57"/>
        <v>0</v>
      </c>
      <c r="N625" t="s">
        <v>28</v>
      </c>
      <c r="O625" t="s">
        <v>29</v>
      </c>
      <c r="Q625" t="str">
        <f t="shared" si="58"/>
        <v>ACTIVE</v>
      </c>
      <c r="R625" t="s">
        <v>30</v>
      </c>
      <c r="S625" t="s">
        <v>31</v>
      </c>
      <c r="T625" s="2">
        <v>35669</v>
      </c>
      <c r="U625" s="3">
        <f t="shared" ca="1" si="59"/>
        <v>28</v>
      </c>
      <c r="V625" t="s">
        <v>2370</v>
      </c>
      <c r="W625" t="s">
        <v>2371</v>
      </c>
      <c r="X625" t="s">
        <v>34</v>
      </c>
      <c r="Y625" t="s">
        <v>47</v>
      </c>
      <c r="Z625" t="s">
        <v>36</v>
      </c>
      <c r="AA625">
        <v>3</v>
      </c>
      <c r="AB625" s="4">
        <v>88284</v>
      </c>
    </row>
    <row r="626" spans="1:28" x14ac:dyDescent="0.25">
      <c r="A626">
        <v>1051</v>
      </c>
      <c r="B626" t="s">
        <v>2415</v>
      </c>
      <c r="C626" t="s">
        <v>2416</v>
      </c>
      <c r="D626" s="1">
        <v>44659</v>
      </c>
      <c r="E626" s="1">
        <v>44937</v>
      </c>
      <c r="F626">
        <f t="shared" ca="1" si="54"/>
        <v>9</v>
      </c>
      <c r="G626" t="str">
        <f t="shared" ca="1" si="55"/>
        <v>6-12 months</v>
      </c>
      <c r="H626" t="s">
        <v>2131</v>
      </c>
      <c r="I626" t="s">
        <v>2417</v>
      </c>
      <c r="J626" t="s">
        <v>2418</v>
      </c>
      <c r="K626" t="s">
        <v>27</v>
      </c>
      <c r="L626">
        <f t="shared" si="56"/>
        <v>1</v>
      </c>
      <c r="M626">
        <f t="shared" si="57"/>
        <v>0</v>
      </c>
      <c r="N626" t="s">
        <v>53</v>
      </c>
      <c r="O626" t="s">
        <v>41</v>
      </c>
      <c r="Q626" t="str">
        <f t="shared" si="58"/>
        <v>ACTIVE</v>
      </c>
      <c r="R626" t="s">
        <v>2134</v>
      </c>
      <c r="S626" t="s">
        <v>74</v>
      </c>
      <c r="T626" s="2">
        <v>36304</v>
      </c>
      <c r="U626" s="3">
        <f t="shared" ca="1" si="59"/>
        <v>26</v>
      </c>
      <c r="V626" t="s">
        <v>2370</v>
      </c>
      <c r="W626" t="s">
        <v>2371</v>
      </c>
      <c r="X626" t="s">
        <v>175</v>
      </c>
      <c r="Y626" t="s">
        <v>47</v>
      </c>
      <c r="Z626" t="s">
        <v>36</v>
      </c>
      <c r="AA626">
        <v>3</v>
      </c>
      <c r="AB626" s="4">
        <v>176400</v>
      </c>
    </row>
    <row r="627" spans="1:28" x14ac:dyDescent="0.25">
      <c r="A627">
        <v>1052</v>
      </c>
      <c r="B627" t="s">
        <v>2419</v>
      </c>
      <c r="C627" t="s">
        <v>2420</v>
      </c>
      <c r="D627" s="1">
        <v>44252</v>
      </c>
      <c r="E627" s="1">
        <v>44351</v>
      </c>
      <c r="F627">
        <f t="shared" ca="1" si="54"/>
        <v>3</v>
      </c>
      <c r="G627" t="str">
        <f t="shared" ca="1" si="55"/>
        <v>&lt;6 months</v>
      </c>
      <c r="H627" t="s">
        <v>2289</v>
      </c>
      <c r="I627" t="s">
        <v>2421</v>
      </c>
      <c r="J627" t="s">
        <v>2422</v>
      </c>
      <c r="K627" t="s">
        <v>27</v>
      </c>
      <c r="L627">
        <f t="shared" si="56"/>
        <v>1</v>
      </c>
      <c r="M627">
        <f t="shared" si="57"/>
        <v>0</v>
      </c>
      <c r="N627" t="s">
        <v>28</v>
      </c>
      <c r="O627" t="s">
        <v>41</v>
      </c>
      <c r="Q627" t="str">
        <f t="shared" si="58"/>
        <v>ACTIVE</v>
      </c>
      <c r="R627" t="s">
        <v>2134</v>
      </c>
      <c r="S627" t="s">
        <v>68</v>
      </c>
      <c r="T627" s="2">
        <v>36173</v>
      </c>
      <c r="U627" s="3">
        <f t="shared" ca="1" si="59"/>
        <v>26</v>
      </c>
      <c r="V627" t="s">
        <v>2370</v>
      </c>
      <c r="W627" t="s">
        <v>2371</v>
      </c>
      <c r="X627" t="s">
        <v>184</v>
      </c>
      <c r="Y627" t="s">
        <v>35</v>
      </c>
      <c r="Z627" t="s">
        <v>36</v>
      </c>
      <c r="AA627">
        <v>3</v>
      </c>
      <c r="AB627" s="4">
        <v>156000</v>
      </c>
    </row>
    <row r="628" spans="1:28" x14ac:dyDescent="0.25">
      <c r="A628">
        <v>1053</v>
      </c>
      <c r="B628" t="s">
        <v>2353</v>
      </c>
      <c r="C628" t="s">
        <v>541</v>
      </c>
      <c r="D628" s="1">
        <v>43537</v>
      </c>
      <c r="E628" s="1">
        <v>44293</v>
      </c>
      <c r="F628">
        <f t="shared" ca="1" si="54"/>
        <v>24</v>
      </c>
      <c r="G628" t="str">
        <f t="shared" ca="1" si="55"/>
        <v>2-5 years</v>
      </c>
      <c r="H628" t="s">
        <v>2289</v>
      </c>
      <c r="I628" t="s">
        <v>2423</v>
      </c>
      <c r="J628" t="s">
        <v>2424</v>
      </c>
      <c r="K628" t="s">
        <v>27</v>
      </c>
      <c r="L628">
        <f t="shared" si="56"/>
        <v>1</v>
      </c>
      <c r="M628">
        <f t="shared" si="57"/>
        <v>0</v>
      </c>
      <c r="N628" t="s">
        <v>28</v>
      </c>
      <c r="O628" t="s">
        <v>53</v>
      </c>
      <c r="Q628" t="str">
        <f t="shared" si="58"/>
        <v>ACTIVE</v>
      </c>
      <c r="R628" t="s">
        <v>2134</v>
      </c>
      <c r="S628" t="s">
        <v>137</v>
      </c>
      <c r="T628" s="2">
        <v>36477</v>
      </c>
      <c r="U628" s="3">
        <f t="shared" ca="1" si="59"/>
        <v>25</v>
      </c>
      <c r="V628" t="s">
        <v>2370</v>
      </c>
      <c r="W628" t="s">
        <v>2371</v>
      </c>
      <c r="X628" t="s">
        <v>364</v>
      </c>
      <c r="Y628" t="s">
        <v>35</v>
      </c>
      <c r="Z628" t="s">
        <v>36</v>
      </c>
      <c r="AA628">
        <v>3</v>
      </c>
      <c r="AB628" s="4">
        <v>115224</v>
      </c>
    </row>
    <row r="629" spans="1:28" x14ac:dyDescent="0.25">
      <c r="A629">
        <v>1054</v>
      </c>
      <c r="B629" t="s">
        <v>2425</v>
      </c>
      <c r="C629" t="s">
        <v>2426</v>
      </c>
      <c r="D629" s="1">
        <v>44969</v>
      </c>
      <c r="F629">
        <f t="shared" ca="1" si="54"/>
        <v>31</v>
      </c>
      <c r="G629" t="str">
        <f t="shared" ca="1" si="55"/>
        <v>2-5 years</v>
      </c>
      <c r="H629" t="s">
        <v>2131</v>
      </c>
      <c r="I629" t="s">
        <v>2421</v>
      </c>
      <c r="J629" t="s">
        <v>2427</v>
      </c>
      <c r="K629" t="s">
        <v>27</v>
      </c>
      <c r="L629">
        <f t="shared" si="56"/>
        <v>1</v>
      </c>
      <c r="M629">
        <f t="shared" si="57"/>
        <v>0</v>
      </c>
      <c r="N629" t="s">
        <v>41</v>
      </c>
      <c r="O629" t="s">
        <v>53</v>
      </c>
      <c r="Q629" t="str">
        <f t="shared" si="58"/>
        <v>ACTIVE</v>
      </c>
      <c r="R629" t="s">
        <v>2134</v>
      </c>
      <c r="S629" t="s">
        <v>87</v>
      </c>
      <c r="T629" s="2">
        <v>36824</v>
      </c>
      <c r="U629" s="3">
        <f t="shared" ca="1" si="59"/>
        <v>24</v>
      </c>
      <c r="V629" t="s">
        <v>2370</v>
      </c>
      <c r="W629" t="s">
        <v>2371</v>
      </c>
      <c r="X629" t="s">
        <v>364</v>
      </c>
      <c r="Y629" t="s">
        <v>47</v>
      </c>
      <c r="Z629" t="s">
        <v>36</v>
      </c>
      <c r="AA629">
        <v>3</v>
      </c>
      <c r="AB629" s="4">
        <v>109152</v>
      </c>
    </row>
    <row r="630" spans="1:28" x14ac:dyDescent="0.25">
      <c r="A630">
        <v>1055</v>
      </c>
      <c r="B630" t="s">
        <v>545</v>
      </c>
      <c r="C630" t="s">
        <v>2428</v>
      </c>
      <c r="D630" s="1">
        <v>43351</v>
      </c>
      <c r="F630">
        <f t="shared" ca="1" si="54"/>
        <v>85</v>
      </c>
      <c r="G630" t="str">
        <f t="shared" ca="1" si="55"/>
        <v>&gt;5 years</v>
      </c>
      <c r="H630" t="s">
        <v>2131</v>
      </c>
      <c r="I630" t="s">
        <v>2429</v>
      </c>
      <c r="J630" t="s">
        <v>2430</v>
      </c>
      <c r="K630" t="s">
        <v>27</v>
      </c>
      <c r="L630">
        <f t="shared" si="56"/>
        <v>1</v>
      </c>
      <c r="M630">
        <f t="shared" si="57"/>
        <v>0</v>
      </c>
      <c r="N630" t="s">
        <v>28</v>
      </c>
      <c r="O630" t="s">
        <v>53</v>
      </c>
      <c r="Q630" t="str">
        <f t="shared" si="58"/>
        <v>ACTIVE</v>
      </c>
      <c r="R630" t="s">
        <v>2134</v>
      </c>
      <c r="S630" t="s">
        <v>74</v>
      </c>
      <c r="T630" s="2">
        <v>34963</v>
      </c>
      <c r="U630" s="3">
        <f t="shared" ca="1" si="59"/>
        <v>30</v>
      </c>
      <c r="V630" t="s">
        <v>2370</v>
      </c>
      <c r="W630" t="s">
        <v>2371</v>
      </c>
      <c r="X630" t="s">
        <v>69</v>
      </c>
      <c r="Y630" t="s">
        <v>35</v>
      </c>
      <c r="Z630" t="s">
        <v>36</v>
      </c>
      <c r="AA630">
        <v>3</v>
      </c>
      <c r="AB630" s="4">
        <v>164256</v>
      </c>
    </row>
    <row r="631" spans="1:28" x14ac:dyDescent="0.25">
      <c r="A631">
        <v>1056</v>
      </c>
      <c r="B631" t="s">
        <v>2431</v>
      </c>
      <c r="C631" t="s">
        <v>1031</v>
      </c>
      <c r="D631" s="1">
        <v>44518</v>
      </c>
      <c r="F631">
        <f t="shared" ca="1" si="54"/>
        <v>46</v>
      </c>
      <c r="G631" t="str">
        <f t="shared" ca="1" si="55"/>
        <v>2-5 years</v>
      </c>
      <c r="H631" t="s">
        <v>2131</v>
      </c>
      <c r="I631" t="s">
        <v>2432</v>
      </c>
      <c r="J631" t="s">
        <v>2433</v>
      </c>
      <c r="K631" t="s">
        <v>27</v>
      </c>
      <c r="L631">
        <f t="shared" si="56"/>
        <v>1</v>
      </c>
      <c r="M631">
        <f t="shared" si="57"/>
        <v>0</v>
      </c>
      <c r="N631" t="s">
        <v>28</v>
      </c>
      <c r="O631" t="s">
        <v>29</v>
      </c>
      <c r="Q631" t="str">
        <f t="shared" si="58"/>
        <v>ACTIVE</v>
      </c>
      <c r="R631" t="s">
        <v>2134</v>
      </c>
      <c r="S631" t="s">
        <v>257</v>
      </c>
      <c r="T631" s="2">
        <v>36414</v>
      </c>
      <c r="U631" s="3">
        <f t="shared" ca="1" si="59"/>
        <v>26</v>
      </c>
      <c r="V631" t="s">
        <v>2370</v>
      </c>
      <c r="W631" t="s">
        <v>2371</v>
      </c>
      <c r="X631" t="s">
        <v>75</v>
      </c>
      <c r="Y631" t="s">
        <v>47</v>
      </c>
      <c r="Z631" t="s">
        <v>36</v>
      </c>
      <c r="AA631">
        <v>3</v>
      </c>
      <c r="AB631" s="4">
        <v>162708</v>
      </c>
    </row>
    <row r="632" spans="1:28" x14ac:dyDescent="0.25">
      <c r="A632">
        <v>1057</v>
      </c>
      <c r="B632" t="s">
        <v>1528</v>
      </c>
      <c r="C632" t="s">
        <v>2434</v>
      </c>
      <c r="D632" s="1">
        <v>45108</v>
      </c>
      <c r="F632">
        <f t="shared" ca="1" si="54"/>
        <v>27</v>
      </c>
      <c r="G632" t="str">
        <f t="shared" ca="1" si="55"/>
        <v>2-5 years</v>
      </c>
      <c r="H632" t="s">
        <v>2131</v>
      </c>
      <c r="I632" t="s">
        <v>2435</v>
      </c>
      <c r="J632" t="s">
        <v>2436</v>
      </c>
      <c r="K632" t="s">
        <v>27</v>
      </c>
      <c r="L632">
        <f t="shared" si="56"/>
        <v>1</v>
      </c>
      <c r="M632">
        <f t="shared" si="57"/>
        <v>0</v>
      </c>
      <c r="N632" t="s">
        <v>53</v>
      </c>
      <c r="O632" t="s">
        <v>53</v>
      </c>
      <c r="Q632" t="str">
        <f t="shared" si="58"/>
        <v>ACTIVE</v>
      </c>
      <c r="R632" t="s">
        <v>2134</v>
      </c>
      <c r="S632" t="s">
        <v>257</v>
      </c>
      <c r="T632" s="2">
        <v>34417</v>
      </c>
      <c r="U632" s="3">
        <f t="shared" ca="1" si="59"/>
        <v>31</v>
      </c>
      <c r="V632" t="s">
        <v>2370</v>
      </c>
      <c r="W632" t="s">
        <v>2371</v>
      </c>
      <c r="X632" t="s">
        <v>184</v>
      </c>
      <c r="Y632" t="s">
        <v>47</v>
      </c>
      <c r="Z632" t="s">
        <v>36</v>
      </c>
      <c r="AA632">
        <v>3</v>
      </c>
      <c r="AB632" s="4">
        <v>70668</v>
      </c>
    </row>
    <row r="633" spans="1:28" x14ac:dyDescent="0.25">
      <c r="A633">
        <v>1058</v>
      </c>
      <c r="B633" t="s">
        <v>1771</v>
      </c>
      <c r="C633" t="s">
        <v>2437</v>
      </c>
      <c r="D633" s="1">
        <v>44669</v>
      </c>
      <c r="F633">
        <f t="shared" ca="1" si="54"/>
        <v>41</v>
      </c>
      <c r="G633" t="str">
        <f t="shared" ca="1" si="55"/>
        <v>2-5 years</v>
      </c>
      <c r="H633" t="s">
        <v>2131</v>
      </c>
      <c r="I633" t="s">
        <v>2438</v>
      </c>
      <c r="J633" t="s">
        <v>2439</v>
      </c>
      <c r="K633" t="s">
        <v>27</v>
      </c>
      <c r="L633">
        <f t="shared" si="56"/>
        <v>1</v>
      </c>
      <c r="M633">
        <f t="shared" si="57"/>
        <v>0</v>
      </c>
      <c r="N633" t="s">
        <v>28</v>
      </c>
      <c r="O633" t="s">
        <v>29</v>
      </c>
      <c r="Q633" t="str">
        <f t="shared" si="58"/>
        <v>ACTIVE</v>
      </c>
      <c r="R633" t="s">
        <v>2134</v>
      </c>
      <c r="S633" t="s">
        <v>1913</v>
      </c>
      <c r="T633" s="2">
        <v>35047</v>
      </c>
      <c r="U633" s="3">
        <f t="shared" ca="1" si="59"/>
        <v>29</v>
      </c>
      <c r="V633" t="s">
        <v>2370</v>
      </c>
      <c r="W633" t="s">
        <v>2371</v>
      </c>
      <c r="X633" t="s">
        <v>81</v>
      </c>
      <c r="Y633" t="s">
        <v>47</v>
      </c>
      <c r="Z633" t="s">
        <v>36</v>
      </c>
      <c r="AA633">
        <v>3</v>
      </c>
      <c r="AB633" s="4">
        <v>51000</v>
      </c>
    </row>
    <row r="634" spans="1:28" x14ac:dyDescent="0.25">
      <c r="A634">
        <v>1059</v>
      </c>
      <c r="B634" t="s">
        <v>2440</v>
      </c>
      <c r="C634" t="s">
        <v>488</v>
      </c>
      <c r="D634" s="1">
        <v>45045</v>
      </c>
      <c r="F634">
        <f t="shared" ca="1" si="54"/>
        <v>29</v>
      </c>
      <c r="G634" t="str">
        <f t="shared" ca="1" si="55"/>
        <v>2-5 years</v>
      </c>
      <c r="H634" t="s">
        <v>2131</v>
      </c>
      <c r="I634" t="s">
        <v>2441</v>
      </c>
      <c r="J634" t="s">
        <v>2442</v>
      </c>
      <c r="K634" t="s">
        <v>27</v>
      </c>
      <c r="L634">
        <f t="shared" si="56"/>
        <v>1</v>
      </c>
      <c r="M634">
        <f t="shared" si="57"/>
        <v>0</v>
      </c>
      <c r="N634" t="s">
        <v>41</v>
      </c>
      <c r="O634" t="s">
        <v>53</v>
      </c>
      <c r="Q634" t="str">
        <f t="shared" si="58"/>
        <v>ACTIVE</v>
      </c>
      <c r="R634" t="s">
        <v>2134</v>
      </c>
      <c r="S634" t="s">
        <v>87</v>
      </c>
      <c r="T634" s="2">
        <v>29723</v>
      </c>
      <c r="U634" s="3">
        <f t="shared" ca="1" si="59"/>
        <v>44</v>
      </c>
      <c r="V634" t="s">
        <v>2370</v>
      </c>
      <c r="W634" t="s">
        <v>2371</v>
      </c>
      <c r="X634" t="s">
        <v>89</v>
      </c>
      <c r="Y634" t="s">
        <v>35</v>
      </c>
      <c r="Z634" t="s">
        <v>36</v>
      </c>
      <c r="AA634">
        <v>3</v>
      </c>
      <c r="AB634" s="4">
        <v>143448</v>
      </c>
    </row>
    <row r="635" spans="1:28" x14ac:dyDescent="0.25">
      <c r="A635">
        <v>1060</v>
      </c>
      <c r="B635" t="s">
        <v>2443</v>
      </c>
      <c r="C635" t="s">
        <v>2357</v>
      </c>
      <c r="D635" s="1">
        <v>43383</v>
      </c>
      <c r="E635" s="1">
        <v>43459</v>
      </c>
      <c r="F635">
        <f t="shared" ca="1" si="54"/>
        <v>2</v>
      </c>
      <c r="G635" t="str">
        <f t="shared" ca="1" si="55"/>
        <v>&lt;6 months</v>
      </c>
      <c r="H635" t="s">
        <v>2289</v>
      </c>
      <c r="I635" t="s">
        <v>2444</v>
      </c>
      <c r="J635" t="s">
        <v>2445</v>
      </c>
      <c r="K635" t="s">
        <v>27</v>
      </c>
      <c r="L635">
        <f t="shared" si="56"/>
        <v>1</v>
      </c>
      <c r="M635">
        <f t="shared" si="57"/>
        <v>0</v>
      </c>
      <c r="N635" t="s">
        <v>41</v>
      </c>
      <c r="O635" t="s">
        <v>53</v>
      </c>
      <c r="Q635" t="str">
        <f t="shared" si="58"/>
        <v>ACTIVE</v>
      </c>
      <c r="R635" t="s">
        <v>2134</v>
      </c>
      <c r="S635" t="s">
        <v>68</v>
      </c>
      <c r="T635" s="2">
        <v>32907</v>
      </c>
      <c r="U635" s="3">
        <f t="shared" ca="1" si="59"/>
        <v>35</v>
      </c>
      <c r="V635" t="s">
        <v>2370</v>
      </c>
      <c r="W635" t="s">
        <v>2371</v>
      </c>
      <c r="X635" t="s">
        <v>364</v>
      </c>
      <c r="Y635" t="s">
        <v>35</v>
      </c>
      <c r="Z635" t="s">
        <v>36</v>
      </c>
      <c r="AA635">
        <v>3</v>
      </c>
      <c r="AB635" s="4">
        <v>141600</v>
      </c>
    </row>
    <row r="636" spans="1:28" x14ac:dyDescent="0.25">
      <c r="A636">
        <v>1061</v>
      </c>
      <c r="B636" t="s">
        <v>2446</v>
      </c>
      <c r="C636" t="s">
        <v>2447</v>
      </c>
      <c r="D636" s="1">
        <v>44885</v>
      </c>
      <c r="F636">
        <f t="shared" ca="1" si="54"/>
        <v>34</v>
      </c>
      <c r="G636" t="str">
        <f t="shared" ca="1" si="55"/>
        <v>2-5 years</v>
      </c>
      <c r="H636" t="s">
        <v>2289</v>
      </c>
      <c r="I636" t="s">
        <v>2448</v>
      </c>
      <c r="J636" t="s">
        <v>2449</v>
      </c>
      <c r="K636" t="s">
        <v>27</v>
      </c>
      <c r="L636">
        <f t="shared" si="56"/>
        <v>1</v>
      </c>
      <c r="M636">
        <f t="shared" si="57"/>
        <v>0</v>
      </c>
      <c r="N636" t="s">
        <v>41</v>
      </c>
      <c r="O636" t="s">
        <v>41</v>
      </c>
      <c r="Q636" t="str">
        <f t="shared" si="58"/>
        <v>ACTIVE</v>
      </c>
      <c r="R636" t="s">
        <v>2134</v>
      </c>
      <c r="S636" t="s">
        <v>55</v>
      </c>
      <c r="T636" s="2">
        <v>35226</v>
      </c>
      <c r="U636" s="3">
        <f t="shared" ca="1" si="59"/>
        <v>29</v>
      </c>
      <c r="V636" t="s">
        <v>2370</v>
      </c>
      <c r="W636" t="s">
        <v>2371</v>
      </c>
      <c r="X636" t="s">
        <v>165</v>
      </c>
      <c r="Y636" t="s">
        <v>35</v>
      </c>
      <c r="Z636" t="s">
        <v>36</v>
      </c>
      <c r="AA636">
        <v>3</v>
      </c>
      <c r="AB636" s="4">
        <v>143520</v>
      </c>
    </row>
    <row r="637" spans="1:28" x14ac:dyDescent="0.25">
      <c r="A637">
        <v>1062</v>
      </c>
      <c r="B637" t="s">
        <v>2450</v>
      </c>
      <c r="C637" t="s">
        <v>2451</v>
      </c>
      <c r="D637" s="1">
        <v>43603</v>
      </c>
      <c r="E637" s="1">
        <v>43844</v>
      </c>
      <c r="F637">
        <f t="shared" ca="1" si="54"/>
        <v>7</v>
      </c>
      <c r="G637" t="str">
        <f t="shared" ca="1" si="55"/>
        <v>6-12 months</v>
      </c>
      <c r="H637" t="s">
        <v>2131</v>
      </c>
      <c r="I637" t="s">
        <v>2452</v>
      </c>
      <c r="J637" t="s">
        <v>2453</v>
      </c>
      <c r="K637" t="s">
        <v>158</v>
      </c>
      <c r="L637">
        <f t="shared" si="56"/>
        <v>0</v>
      </c>
      <c r="M637">
        <f t="shared" si="57"/>
        <v>1</v>
      </c>
      <c r="N637" t="s">
        <v>41</v>
      </c>
      <c r="O637" t="s">
        <v>41</v>
      </c>
      <c r="P637" t="s">
        <v>2197</v>
      </c>
      <c r="Q637" t="str">
        <f t="shared" si="58"/>
        <v>VOLUNTARY</v>
      </c>
      <c r="R637" t="s">
        <v>2134</v>
      </c>
      <c r="S637" t="s">
        <v>87</v>
      </c>
      <c r="T637" s="2">
        <v>31603</v>
      </c>
      <c r="U637" s="3">
        <f t="shared" ca="1" si="59"/>
        <v>39</v>
      </c>
      <c r="V637" t="s">
        <v>2370</v>
      </c>
      <c r="W637" t="s">
        <v>2371</v>
      </c>
      <c r="X637" t="s">
        <v>2454</v>
      </c>
      <c r="Y637" t="s">
        <v>47</v>
      </c>
      <c r="Z637" t="s">
        <v>36</v>
      </c>
      <c r="AA637">
        <v>3</v>
      </c>
      <c r="AB637" s="4">
        <v>228000</v>
      </c>
    </row>
    <row r="638" spans="1:28" x14ac:dyDescent="0.25">
      <c r="A638">
        <v>1063</v>
      </c>
      <c r="B638" t="s">
        <v>2455</v>
      </c>
      <c r="C638" t="s">
        <v>2456</v>
      </c>
      <c r="D638" s="1">
        <v>44369</v>
      </c>
      <c r="F638">
        <f t="shared" ca="1" si="54"/>
        <v>51</v>
      </c>
      <c r="G638" t="str">
        <f t="shared" ca="1" si="55"/>
        <v>2-5 years</v>
      </c>
      <c r="H638" t="s">
        <v>2131</v>
      </c>
      <c r="I638" t="s">
        <v>2457</v>
      </c>
      <c r="J638" t="s">
        <v>2458</v>
      </c>
      <c r="K638" t="s">
        <v>27</v>
      </c>
      <c r="L638">
        <f t="shared" si="56"/>
        <v>1</v>
      </c>
      <c r="M638">
        <f t="shared" si="57"/>
        <v>0</v>
      </c>
      <c r="N638" t="s">
        <v>53</v>
      </c>
      <c r="O638" t="s">
        <v>29</v>
      </c>
      <c r="Q638" t="str">
        <f t="shared" si="58"/>
        <v>ACTIVE</v>
      </c>
      <c r="R638" t="s">
        <v>2134</v>
      </c>
      <c r="S638" t="s">
        <v>221</v>
      </c>
      <c r="T638" s="2">
        <v>34995</v>
      </c>
      <c r="U638" s="3">
        <f t="shared" ca="1" si="59"/>
        <v>29</v>
      </c>
      <c r="V638" t="s">
        <v>2370</v>
      </c>
      <c r="W638" t="s">
        <v>2371</v>
      </c>
      <c r="X638" t="s">
        <v>184</v>
      </c>
      <c r="Y638" t="s">
        <v>35</v>
      </c>
      <c r="Z638" t="s">
        <v>36</v>
      </c>
      <c r="AA638">
        <v>3</v>
      </c>
      <c r="AB638" s="4">
        <v>156000</v>
      </c>
    </row>
    <row r="639" spans="1:28" x14ac:dyDescent="0.25">
      <c r="A639">
        <v>1064</v>
      </c>
      <c r="B639" t="s">
        <v>1718</v>
      </c>
      <c r="C639" t="s">
        <v>2459</v>
      </c>
      <c r="D639" s="1">
        <v>44650</v>
      </c>
      <c r="E639" s="1">
        <v>44664</v>
      </c>
      <c r="F639">
        <f t="shared" ca="1" si="54"/>
        <v>0</v>
      </c>
      <c r="G639" t="str">
        <f t="shared" ca="1" si="55"/>
        <v>&lt;6 months</v>
      </c>
      <c r="H639" t="s">
        <v>2131</v>
      </c>
      <c r="I639" t="s">
        <v>2460</v>
      </c>
      <c r="J639" t="s">
        <v>2461</v>
      </c>
      <c r="K639" t="s">
        <v>158</v>
      </c>
      <c r="L639">
        <f t="shared" si="56"/>
        <v>0</v>
      </c>
      <c r="M639">
        <f t="shared" si="57"/>
        <v>1</v>
      </c>
      <c r="N639" t="s">
        <v>41</v>
      </c>
      <c r="O639" t="s">
        <v>41</v>
      </c>
      <c r="P639" t="s">
        <v>2197</v>
      </c>
      <c r="Q639" t="str">
        <f t="shared" si="58"/>
        <v>VOLUNTARY</v>
      </c>
      <c r="R639" t="s">
        <v>2134</v>
      </c>
      <c r="S639" t="s">
        <v>74</v>
      </c>
      <c r="T639" s="2">
        <v>25738</v>
      </c>
      <c r="U639" s="3">
        <f t="shared" ca="1" si="59"/>
        <v>55</v>
      </c>
      <c r="V639" t="s">
        <v>2370</v>
      </c>
      <c r="W639" t="s">
        <v>2371</v>
      </c>
      <c r="X639" t="s">
        <v>81</v>
      </c>
      <c r="Y639" t="s">
        <v>47</v>
      </c>
      <c r="Z639" t="s">
        <v>36</v>
      </c>
      <c r="AA639">
        <v>3</v>
      </c>
      <c r="AB639" s="4">
        <v>137280</v>
      </c>
    </row>
    <row r="640" spans="1:28" x14ac:dyDescent="0.25">
      <c r="A640">
        <v>1065</v>
      </c>
      <c r="B640" t="s">
        <v>1705</v>
      </c>
      <c r="C640" t="s">
        <v>2462</v>
      </c>
      <c r="D640" s="1">
        <v>43340</v>
      </c>
      <c r="F640">
        <f t="shared" ca="1" si="54"/>
        <v>85</v>
      </c>
      <c r="G640" t="str">
        <f t="shared" ca="1" si="55"/>
        <v>&gt;5 years</v>
      </c>
      <c r="H640" t="s">
        <v>2131</v>
      </c>
      <c r="I640" t="s">
        <v>2463</v>
      </c>
      <c r="J640" t="s">
        <v>2464</v>
      </c>
      <c r="K640" t="s">
        <v>27</v>
      </c>
      <c r="L640">
        <f t="shared" si="56"/>
        <v>1</v>
      </c>
      <c r="M640">
        <f t="shared" si="57"/>
        <v>0</v>
      </c>
      <c r="N640" t="s">
        <v>28</v>
      </c>
      <c r="O640" t="s">
        <v>29</v>
      </c>
      <c r="Q640" t="str">
        <f t="shared" si="58"/>
        <v>ACTIVE</v>
      </c>
      <c r="R640" t="s">
        <v>2134</v>
      </c>
      <c r="S640" t="s">
        <v>87</v>
      </c>
      <c r="T640" s="2">
        <v>31073</v>
      </c>
      <c r="U640" s="3">
        <f t="shared" ca="1" si="59"/>
        <v>40</v>
      </c>
      <c r="V640" t="s">
        <v>2370</v>
      </c>
      <c r="W640" t="s">
        <v>2371</v>
      </c>
      <c r="X640" t="s">
        <v>89</v>
      </c>
      <c r="Y640" t="s">
        <v>47</v>
      </c>
      <c r="Z640" t="s">
        <v>36</v>
      </c>
      <c r="AA640">
        <v>3</v>
      </c>
      <c r="AB640" s="4">
        <v>168000</v>
      </c>
    </row>
    <row r="641" spans="1:28" x14ac:dyDescent="0.25">
      <c r="A641">
        <v>1066</v>
      </c>
      <c r="B641" t="s">
        <v>2465</v>
      </c>
      <c r="C641" t="s">
        <v>789</v>
      </c>
      <c r="D641" s="1">
        <v>44557</v>
      </c>
      <c r="E641" s="1">
        <v>44931</v>
      </c>
      <c r="F641">
        <f t="shared" ca="1" si="54"/>
        <v>12</v>
      </c>
      <c r="G641" t="str">
        <f t="shared" ca="1" si="55"/>
        <v>1-2 years</v>
      </c>
      <c r="H641" t="s">
        <v>2131</v>
      </c>
      <c r="I641" t="s">
        <v>2466</v>
      </c>
      <c r="J641" t="s">
        <v>2467</v>
      </c>
      <c r="K641" t="s">
        <v>27</v>
      </c>
      <c r="L641">
        <f t="shared" si="56"/>
        <v>1</v>
      </c>
      <c r="M641">
        <f t="shared" si="57"/>
        <v>0</v>
      </c>
      <c r="N641" t="s">
        <v>53</v>
      </c>
      <c r="O641" t="s">
        <v>29</v>
      </c>
      <c r="Q641" t="str">
        <f t="shared" si="58"/>
        <v>ACTIVE</v>
      </c>
      <c r="R641" t="s">
        <v>2134</v>
      </c>
      <c r="S641" t="s">
        <v>282</v>
      </c>
      <c r="T641" s="2">
        <v>36426</v>
      </c>
      <c r="U641" s="3">
        <f t="shared" ca="1" si="59"/>
        <v>26</v>
      </c>
      <c r="V641" t="s">
        <v>2370</v>
      </c>
      <c r="W641" t="s">
        <v>2371</v>
      </c>
      <c r="X641" t="s">
        <v>175</v>
      </c>
      <c r="Y641" t="s">
        <v>47</v>
      </c>
      <c r="Z641" t="s">
        <v>36</v>
      </c>
      <c r="AA641">
        <v>3</v>
      </c>
      <c r="AB641" s="4">
        <v>170484</v>
      </c>
    </row>
    <row r="642" spans="1:28" x14ac:dyDescent="0.25">
      <c r="A642">
        <v>1067</v>
      </c>
      <c r="B642" t="s">
        <v>2468</v>
      </c>
      <c r="C642" t="s">
        <v>526</v>
      </c>
      <c r="D642" s="1">
        <v>44149</v>
      </c>
      <c r="F642">
        <f t="shared" ca="1" si="54"/>
        <v>58</v>
      </c>
      <c r="G642" t="str">
        <f t="shared" ca="1" si="55"/>
        <v>2-5 years</v>
      </c>
      <c r="H642" t="s">
        <v>2131</v>
      </c>
      <c r="I642" t="s">
        <v>2469</v>
      </c>
      <c r="J642" t="s">
        <v>2470</v>
      </c>
      <c r="K642" t="s">
        <v>27</v>
      </c>
      <c r="L642">
        <f t="shared" si="56"/>
        <v>1</v>
      </c>
      <c r="M642">
        <f t="shared" si="57"/>
        <v>0</v>
      </c>
      <c r="N642" t="s">
        <v>41</v>
      </c>
      <c r="O642" t="s">
        <v>29</v>
      </c>
      <c r="Q642" t="str">
        <f t="shared" si="58"/>
        <v>ACTIVE</v>
      </c>
      <c r="R642" t="s">
        <v>2134</v>
      </c>
      <c r="S642" t="s">
        <v>74</v>
      </c>
      <c r="T642" s="2">
        <v>27915</v>
      </c>
      <c r="U642" s="3">
        <f t="shared" ca="1" si="59"/>
        <v>49</v>
      </c>
      <c r="V642" t="s">
        <v>2370</v>
      </c>
      <c r="W642" t="s">
        <v>2371</v>
      </c>
      <c r="X642" t="s">
        <v>81</v>
      </c>
      <c r="Y642" t="s">
        <v>35</v>
      </c>
      <c r="Z642" t="s">
        <v>36</v>
      </c>
      <c r="AA642">
        <v>3</v>
      </c>
      <c r="AB642" s="4">
        <v>86400</v>
      </c>
    </row>
    <row r="643" spans="1:28" x14ac:dyDescent="0.25">
      <c r="A643">
        <v>1068</v>
      </c>
      <c r="B643" t="s">
        <v>2471</v>
      </c>
      <c r="C643" t="s">
        <v>719</v>
      </c>
      <c r="D643" s="1">
        <v>44470</v>
      </c>
      <c r="F643">
        <f t="shared" ref="F643:F706" ca="1" si="60">DATEDIF($D643,IF($E643=$E$2,TODAY(),$E643),"m")</f>
        <v>48</v>
      </c>
      <c r="G643" t="str">
        <f t="shared" ref="G643:G706" ca="1" si="61">IF(F643&lt;6,"&lt;6 months",IF(F643&lt;12,"6-12 months",IF(F643&lt;24,"1-2 years",IF(F643&lt;60,"2-5 years","&gt;5 years"))))</f>
        <v>2-5 years</v>
      </c>
      <c r="H643" t="s">
        <v>2131</v>
      </c>
      <c r="I643" t="s">
        <v>2472</v>
      </c>
      <c r="J643" t="s">
        <v>2473</v>
      </c>
      <c r="K643" t="s">
        <v>27</v>
      </c>
      <c r="L643">
        <f t="shared" ref="L643:L706" si="62">IF($K643=$K$2,1,0)</f>
        <v>1</v>
      </c>
      <c r="M643">
        <f t="shared" ref="M643:M706" si="63">IF($K643=$K$2,0,1)</f>
        <v>0</v>
      </c>
      <c r="N643" t="s">
        <v>53</v>
      </c>
      <c r="O643" t="s">
        <v>41</v>
      </c>
      <c r="Q643" t="str">
        <f t="shared" ref="Q643:Q706" si="64">IF(OR($P643=$AF$14,$P643=$AF$16,$P643=$AF$19,$P643=$AF$20,$P643=$AF$21,$P643=$AF$23),"VOLUNTARY",IF(OR($P643=$AF$17,$P643=$AF$18,$P643=$AF$22,$P643=$AF$15),"INVOLUNTARY","ACTIVE"))</f>
        <v>ACTIVE</v>
      </c>
      <c r="R643" t="s">
        <v>2134</v>
      </c>
      <c r="S643" t="s">
        <v>257</v>
      </c>
      <c r="T643" s="2">
        <v>27204</v>
      </c>
      <c r="U643" s="3">
        <f t="shared" ref="U643:U706" ca="1" si="65">DATEDIF($T643,TODAY(),"y")</f>
        <v>51</v>
      </c>
      <c r="V643" t="s">
        <v>2370</v>
      </c>
      <c r="W643" t="s">
        <v>2371</v>
      </c>
      <c r="X643" t="s">
        <v>364</v>
      </c>
      <c r="Y643" t="s">
        <v>35</v>
      </c>
      <c r="Z643" t="s">
        <v>36</v>
      </c>
      <c r="AA643">
        <v>3</v>
      </c>
      <c r="AB643" s="4">
        <v>79320</v>
      </c>
    </row>
    <row r="644" spans="1:28" x14ac:dyDescent="0.25">
      <c r="A644">
        <v>1069</v>
      </c>
      <c r="B644" t="s">
        <v>1718</v>
      </c>
      <c r="C644" t="s">
        <v>2474</v>
      </c>
      <c r="D644" s="1">
        <v>43386</v>
      </c>
      <c r="E644" s="1">
        <v>45074</v>
      </c>
      <c r="F644">
        <f t="shared" ca="1" si="60"/>
        <v>55</v>
      </c>
      <c r="G644" t="str">
        <f t="shared" ca="1" si="61"/>
        <v>2-5 years</v>
      </c>
      <c r="H644" t="s">
        <v>2289</v>
      </c>
      <c r="I644" t="s">
        <v>2475</v>
      </c>
      <c r="J644" t="s">
        <v>2476</v>
      </c>
      <c r="K644" t="s">
        <v>27</v>
      </c>
      <c r="L644">
        <f t="shared" si="62"/>
        <v>1</v>
      </c>
      <c r="M644">
        <f t="shared" si="63"/>
        <v>0</v>
      </c>
      <c r="N644" t="s">
        <v>53</v>
      </c>
      <c r="O644" t="s">
        <v>41</v>
      </c>
      <c r="Q644" t="str">
        <f t="shared" si="64"/>
        <v>ACTIVE</v>
      </c>
      <c r="R644" t="s">
        <v>2134</v>
      </c>
      <c r="S644" t="s">
        <v>68</v>
      </c>
      <c r="T644" s="2">
        <v>32169</v>
      </c>
      <c r="U644" s="3">
        <f t="shared" ca="1" si="65"/>
        <v>37</v>
      </c>
      <c r="V644" t="s">
        <v>2370</v>
      </c>
      <c r="W644" t="s">
        <v>2371</v>
      </c>
      <c r="X644" t="s">
        <v>184</v>
      </c>
      <c r="Y644" t="s">
        <v>35</v>
      </c>
      <c r="Z644" t="s">
        <v>36</v>
      </c>
      <c r="AA644">
        <v>3</v>
      </c>
      <c r="AB644" s="4">
        <v>128472</v>
      </c>
    </row>
    <row r="645" spans="1:28" x14ac:dyDescent="0.25">
      <c r="A645">
        <v>1070</v>
      </c>
      <c r="B645" t="s">
        <v>2477</v>
      </c>
      <c r="C645" t="s">
        <v>2478</v>
      </c>
      <c r="D645" s="1">
        <v>43449</v>
      </c>
      <c r="E645" s="1">
        <v>44709</v>
      </c>
      <c r="F645">
        <f t="shared" ca="1" si="60"/>
        <v>41</v>
      </c>
      <c r="G645" t="str">
        <f t="shared" ca="1" si="61"/>
        <v>2-5 years</v>
      </c>
      <c r="H645" t="s">
        <v>2289</v>
      </c>
      <c r="I645" t="s">
        <v>2479</v>
      </c>
      <c r="J645" t="s">
        <v>2480</v>
      </c>
      <c r="K645" t="s">
        <v>27</v>
      </c>
      <c r="L645">
        <f t="shared" si="62"/>
        <v>1</v>
      </c>
      <c r="M645">
        <f t="shared" si="63"/>
        <v>0</v>
      </c>
      <c r="N645" t="s">
        <v>53</v>
      </c>
      <c r="O645" t="s">
        <v>29</v>
      </c>
      <c r="Q645" t="str">
        <f t="shared" si="64"/>
        <v>ACTIVE</v>
      </c>
      <c r="R645" t="s">
        <v>2134</v>
      </c>
      <c r="S645" t="s">
        <v>55</v>
      </c>
      <c r="T645" s="2">
        <v>34373</v>
      </c>
      <c r="U645" s="3">
        <f t="shared" ca="1" si="65"/>
        <v>31</v>
      </c>
      <c r="V645" t="s">
        <v>2370</v>
      </c>
      <c r="W645" t="s">
        <v>2371</v>
      </c>
      <c r="X645" t="s">
        <v>364</v>
      </c>
      <c r="Y645" t="s">
        <v>47</v>
      </c>
      <c r="Z645" t="s">
        <v>36</v>
      </c>
      <c r="AA645">
        <v>3</v>
      </c>
      <c r="AB645" s="4">
        <v>114012</v>
      </c>
    </row>
    <row r="646" spans="1:28" x14ac:dyDescent="0.25">
      <c r="A646">
        <v>1071</v>
      </c>
      <c r="B646" t="s">
        <v>2481</v>
      </c>
      <c r="C646" t="s">
        <v>382</v>
      </c>
      <c r="D646" s="1">
        <v>43552</v>
      </c>
      <c r="E646" s="1">
        <v>44121</v>
      </c>
      <c r="F646">
        <f t="shared" ca="1" si="60"/>
        <v>18</v>
      </c>
      <c r="G646" t="str">
        <f t="shared" ca="1" si="61"/>
        <v>1-2 years</v>
      </c>
      <c r="H646" t="s">
        <v>2131</v>
      </c>
      <c r="I646" t="s">
        <v>2482</v>
      </c>
      <c r="J646" t="s">
        <v>2483</v>
      </c>
      <c r="K646" t="s">
        <v>158</v>
      </c>
      <c r="L646">
        <f t="shared" si="62"/>
        <v>0</v>
      </c>
      <c r="M646">
        <f t="shared" si="63"/>
        <v>1</v>
      </c>
      <c r="N646" t="s">
        <v>28</v>
      </c>
      <c r="O646" t="s">
        <v>41</v>
      </c>
      <c r="P646" t="s">
        <v>212</v>
      </c>
      <c r="Q646" t="str">
        <f t="shared" si="64"/>
        <v>INVOLUNTARY</v>
      </c>
      <c r="R646" t="s">
        <v>2134</v>
      </c>
      <c r="S646" t="s">
        <v>74</v>
      </c>
      <c r="T646" s="2">
        <v>35934</v>
      </c>
      <c r="U646" s="3">
        <f t="shared" ca="1" si="65"/>
        <v>27</v>
      </c>
      <c r="V646" t="s">
        <v>2370</v>
      </c>
      <c r="W646" t="s">
        <v>2371</v>
      </c>
      <c r="X646" t="s">
        <v>69</v>
      </c>
      <c r="Y646" t="s">
        <v>47</v>
      </c>
      <c r="Z646" t="s">
        <v>36</v>
      </c>
      <c r="AA646">
        <v>3</v>
      </c>
      <c r="AB646" s="4">
        <v>57540</v>
      </c>
    </row>
    <row r="647" spans="1:28" x14ac:dyDescent="0.25">
      <c r="A647">
        <v>1072</v>
      </c>
      <c r="B647" t="s">
        <v>2484</v>
      </c>
      <c r="C647" t="s">
        <v>332</v>
      </c>
      <c r="D647" s="1">
        <v>43461</v>
      </c>
      <c r="F647">
        <f t="shared" ca="1" si="60"/>
        <v>81</v>
      </c>
      <c r="G647" t="str">
        <f t="shared" ca="1" si="61"/>
        <v>&gt;5 years</v>
      </c>
      <c r="H647" t="s">
        <v>2131</v>
      </c>
      <c r="I647" t="s">
        <v>2485</v>
      </c>
      <c r="J647" t="s">
        <v>2486</v>
      </c>
      <c r="K647" t="s">
        <v>27</v>
      </c>
      <c r="L647">
        <f t="shared" si="62"/>
        <v>1</v>
      </c>
      <c r="M647">
        <f t="shared" si="63"/>
        <v>0</v>
      </c>
      <c r="N647" t="s">
        <v>41</v>
      </c>
      <c r="O647" t="s">
        <v>41</v>
      </c>
      <c r="Q647" t="str">
        <f t="shared" si="64"/>
        <v>ACTIVE</v>
      </c>
      <c r="R647" t="s">
        <v>2134</v>
      </c>
      <c r="S647" t="s">
        <v>74</v>
      </c>
      <c r="T647" s="2">
        <v>34671</v>
      </c>
      <c r="U647" s="3">
        <f t="shared" ca="1" si="65"/>
        <v>30</v>
      </c>
      <c r="V647" t="s">
        <v>2370</v>
      </c>
      <c r="W647" t="s">
        <v>2371</v>
      </c>
      <c r="X647" t="s">
        <v>175</v>
      </c>
      <c r="Y647" t="s">
        <v>35</v>
      </c>
      <c r="Z647" t="s">
        <v>36</v>
      </c>
      <c r="AA647">
        <v>3</v>
      </c>
      <c r="AB647" s="4">
        <v>108408</v>
      </c>
    </row>
    <row r="648" spans="1:28" x14ac:dyDescent="0.25">
      <c r="A648">
        <v>1073</v>
      </c>
      <c r="B648" t="s">
        <v>2487</v>
      </c>
      <c r="C648" t="s">
        <v>2488</v>
      </c>
      <c r="D648" s="1">
        <v>43596</v>
      </c>
      <c r="F648">
        <f t="shared" ca="1" si="60"/>
        <v>76</v>
      </c>
      <c r="G648" t="str">
        <f t="shared" ca="1" si="61"/>
        <v>&gt;5 years</v>
      </c>
      <c r="H648" t="s">
        <v>2131</v>
      </c>
      <c r="I648" t="s">
        <v>2489</v>
      </c>
      <c r="J648" t="s">
        <v>2490</v>
      </c>
      <c r="K648" t="s">
        <v>27</v>
      </c>
      <c r="L648">
        <f t="shared" si="62"/>
        <v>1</v>
      </c>
      <c r="M648">
        <f t="shared" si="63"/>
        <v>0</v>
      </c>
      <c r="N648" t="s">
        <v>53</v>
      </c>
      <c r="O648" t="s">
        <v>53</v>
      </c>
      <c r="Q648" t="str">
        <f t="shared" si="64"/>
        <v>ACTIVE</v>
      </c>
      <c r="R648" t="s">
        <v>2134</v>
      </c>
      <c r="S648" t="s">
        <v>74</v>
      </c>
      <c r="T648" s="2">
        <v>34960</v>
      </c>
      <c r="U648" s="3">
        <f t="shared" ca="1" si="65"/>
        <v>30</v>
      </c>
      <c r="V648" t="s">
        <v>2370</v>
      </c>
      <c r="W648" t="s">
        <v>2371</v>
      </c>
      <c r="X648" t="s">
        <v>184</v>
      </c>
      <c r="Y648" t="s">
        <v>47</v>
      </c>
      <c r="Z648" t="s">
        <v>36</v>
      </c>
      <c r="AA648">
        <v>3</v>
      </c>
      <c r="AB648" s="4">
        <v>151200</v>
      </c>
    </row>
    <row r="649" spans="1:28" x14ac:dyDescent="0.25">
      <c r="A649">
        <v>1074</v>
      </c>
      <c r="B649" t="s">
        <v>2491</v>
      </c>
      <c r="C649" t="s">
        <v>2492</v>
      </c>
      <c r="D649" s="1">
        <v>44246</v>
      </c>
      <c r="E649" s="1">
        <v>44981</v>
      </c>
      <c r="F649">
        <f t="shared" ca="1" si="60"/>
        <v>24</v>
      </c>
      <c r="G649" t="str">
        <f t="shared" ca="1" si="61"/>
        <v>2-5 years</v>
      </c>
      <c r="H649" t="s">
        <v>2131</v>
      </c>
      <c r="I649" t="s">
        <v>2493</v>
      </c>
      <c r="J649" t="s">
        <v>2494</v>
      </c>
      <c r="K649" t="s">
        <v>158</v>
      </c>
      <c r="L649">
        <f t="shared" si="62"/>
        <v>0</v>
      </c>
      <c r="M649">
        <f t="shared" si="63"/>
        <v>1</v>
      </c>
      <c r="N649" t="s">
        <v>53</v>
      </c>
      <c r="O649" t="s">
        <v>29</v>
      </c>
      <c r="P649" t="s">
        <v>2197</v>
      </c>
      <c r="Q649" t="str">
        <f t="shared" si="64"/>
        <v>VOLUNTARY</v>
      </c>
      <c r="R649" t="s">
        <v>2134</v>
      </c>
      <c r="S649" t="s">
        <v>68</v>
      </c>
      <c r="T649" s="2">
        <v>35305</v>
      </c>
      <c r="U649" s="3">
        <f t="shared" ca="1" si="65"/>
        <v>29</v>
      </c>
      <c r="V649" t="s">
        <v>2370</v>
      </c>
      <c r="W649" t="s">
        <v>2371</v>
      </c>
      <c r="X649" t="s">
        <v>69</v>
      </c>
      <c r="Y649" t="s">
        <v>47</v>
      </c>
      <c r="Z649" t="s">
        <v>36</v>
      </c>
      <c r="AA649">
        <v>3</v>
      </c>
      <c r="AB649" s="4">
        <v>120000</v>
      </c>
    </row>
    <row r="650" spans="1:28" x14ac:dyDescent="0.25">
      <c r="A650">
        <v>1075</v>
      </c>
      <c r="B650" t="s">
        <v>2495</v>
      </c>
      <c r="C650" t="s">
        <v>295</v>
      </c>
      <c r="D650" s="1">
        <v>44870</v>
      </c>
      <c r="E650" s="1">
        <v>45032</v>
      </c>
      <c r="F650">
        <f t="shared" ca="1" si="60"/>
        <v>5</v>
      </c>
      <c r="G650" t="str">
        <f t="shared" ca="1" si="61"/>
        <v>&lt;6 months</v>
      </c>
      <c r="H650" t="s">
        <v>2131</v>
      </c>
      <c r="I650" t="s">
        <v>2496</v>
      </c>
      <c r="J650" t="s">
        <v>2497</v>
      </c>
      <c r="K650" t="s">
        <v>27</v>
      </c>
      <c r="L650">
        <f t="shared" si="62"/>
        <v>1</v>
      </c>
      <c r="M650">
        <f t="shared" si="63"/>
        <v>0</v>
      </c>
      <c r="N650" t="s">
        <v>41</v>
      </c>
      <c r="O650" t="s">
        <v>53</v>
      </c>
      <c r="Q650" t="str">
        <f t="shared" si="64"/>
        <v>ACTIVE</v>
      </c>
      <c r="R650" t="s">
        <v>2134</v>
      </c>
      <c r="S650" t="s">
        <v>87</v>
      </c>
      <c r="T650" s="2">
        <v>35146</v>
      </c>
      <c r="U650" s="3">
        <f t="shared" ca="1" si="65"/>
        <v>29</v>
      </c>
      <c r="V650" t="s">
        <v>2370</v>
      </c>
      <c r="W650" t="s">
        <v>2371</v>
      </c>
      <c r="X650" t="s">
        <v>89</v>
      </c>
      <c r="Y650" t="s">
        <v>47</v>
      </c>
      <c r="Z650" t="s">
        <v>36</v>
      </c>
      <c r="AA650">
        <v>3</v>
      </c>
      <c r="AB650" s="4">
        <v>184236</v>
      </c>
    </row>
    <row r="651" spans="1:28" x14ac:dyDescent="0.25">
      <c r="A651">
        <v>1076</v>
      </c>
      <c r="B651" t="s">
        <v>2498</v>
      </c>
      <c r="C651" t="s">
        <v>2499</v>
      </c>
      <c r="D651" s="1">
        <v>43912</v>
      </c>
      <c r="E651" s="1">
        <v>44102</v>
      </c>
      <c r="F651">
        <f t="shared" ca="1" si="60"/>
        <v>6</v>
      </c>
      <c r="G651" t="str">
        <f t="shared" ca="1" si="61"/>
        <v>6-12 months</v>
      </c>
      <c r="H651" t="s">
        <v>2131</v>
      </c>
      <c r="I651" t="s">
        <v>2500</v>
      </c>
      <c r="J651" t="s">
        <v>2501</v>
      </c>
      <c r="K651" t="s">
        <v>27</v>
      </c>
      <c r="L651">
        <f t="shared" si="62"/>
        <v>1</v>
      </c>
      <c r="M651">
        <f t="shared" si="63"/>
        <v>0</v>
      </c>
      <c r="N651" t="s">
        <v>28</v>
      </c>
      <c r="O651" t="s">
        <v>41</v>
      </c>
      <c r="Q651" t="str">
        <f t="shared" si="64"/>
        <v>ACTIVE</v>
      </c>
      <c r="R651" t="s">
        <v>2134</v>
      </c>
      <c r="S651" t="s">
        <v>80</v>
      </c>
      <c r="T651" s="2">
        <v>35708</v>
      </c>
      <c r="U651" s="3">
        <f t="shared" ca="1" si="65"/>
        <v>28</v>
      </c>
      <c r="V651" t="s">
        <v>2370</v>
      </c>
      <c r="W651" t="s">
        <v>2371</v>
      </c>
      <c r="X651" t="s">
        <v>537</v>
      </c>
      <c r="Y651" t="s">
        <v>35</v>
      </c>
      <c r="Z651" t="s">
        <v>36</v>
      </c>
      <c r="AA651">
        <v>3</v>
      </c>
      <c r="AB651" s="4">
        <v>176472</v>
      </c>
    </row>
    <row r="652" spans="1:28" x14ac:dyDescent="0.25">
      <c r="A652">
        <v>1077</v>
      </c>
      <c r="B652" t="s">
        <v>1625</v>
      </c>
      <c r="C652" t="s">
        <v>2502</v>
      </c>
      <c r="D652" s="1">
        <v>43498</v>
      </c>
      <c r="F652">
        <f t="shared" ca="1" si="60"/>
        <v>80</v>
      </c>
      <c r="G652" t="str">
        <f t="shared" ca="1" si="61"/>
        <v>&gt;5 years</v>
      </c>
      <c r="H652" t="s">
        <v>2131</v>
      </c>
      <c r="I652" t="s">
        <v>2503</v>
      </c>
      <c r="J652" t="s">
        <v>2504</v>
      </c>
      <c r="K652" t="s">
        <v>27</v>
      </c>
      <c r="L652">
        <f t="shared" si="62"/>
        <v>1</v>
      </c>
      <c r="M652">
        <f t="shared" si="63"/>
        <v>0</v>
      </c>
      <c r="N652" t="s">
        <v>28</v>
      </c>
      <c r="O652" t="s">
        <v>29</v>
      </c>
      <c r="Q652" t="str">
        <f t="shared" si="64"/>
        <v>ACTIVE</v>
      </c>
      <c r="R652" t="s">
        <v>2134</v>
      </c>
      <c r="S652" t="s">
        <v>520</v>
      </c>
      <c r="T652" s="2">
        <v>35274</v>
      </c>
      <c r="U652" s="3">
        <f t="shared" ca="1" si="65"/>
        <v>29</v>
      </c>
      <c r="V652" t="s">
        <v>2370</v>
      </c>
      <c r="W652" t="s">
        <v>2371</v>
      </c>
      <c r="X652" t="s">
        <v>184</v>
      </c>
      <c r="Y652" t="s">
        <v>35</v>
      </c>
      <c r="Z652" t="s">
        <v>36</v>
      </c>
      <c r="AA652">
        <v>3</v>
      </c>
      <c r="AB652" s="4">
        <v>296940</v>
      </c>
    </row>
    <row r="653" spans="1:28" x14ac:dyDescent="0.25">
      <c r="A653">
        <v>1078</v>
      </c>
      <c r="B653" t="s">
        <v>1828</v>
      </c>
      <c r="C653" t="s">
        <v>1358</v>
      </c>
      <c r="D653" s="1">
        <v>43885</v>
      </c>
      <c r="E653" s="1">
        <v>44363</v>
      </c>
      <c r="F653">
        <f t="shared" ca="1" si="60"/>
        <v>15</v>
      </c>
      <c r="G653" t="str">
        <f t="shared" ca="1" si="61"/>
        <v>1-2 years</v>
      </c>
      <c r="H653" t="s">
        <v>2131</v>
      </c>
      <c r="I653" t="s">
        <v>2505</v>
      </c>
      <c r="J653" t="s">
        <v>2506</v>
      </c>
      <c r="K653" t="s">
        <v>27</v>
      </c>
      <c r="L653">
        <f t="shared" si="62"/>
        <v>1</v>
      </c>
      <c r="M653">
        <f t="shared" si="63"/>
        <v>0</v>
      </c>
      <c r="N653" t="s">
        <v>28</v>
      </c>
      <c r="O653" t="s">
        <v>29</v>
      </c>
      <c r="Q653" t="str">
        <f t="shared" si="64"/>
        <v>ACTIVE</v>
      </c>
      <c r="R653" t="s">
        <v>2134</v>
      </c>
      <c r="S653" t="s">
        <v>221</v>
      </c>
      <c r="T653" s="2">
        <v>35877</v>
      </c>
      <c r="U653" s="3">
        <f t="shared" ca="1" si="65"/>
        <v>27</v>
      </c>
      <c r="V653" t="s">
        <v>2370</v>
      </c>
      <c r="W653" t="s">
        <v>2371</v>
      </c>
      <c r="X653" t="s">
        <v>184</v>
      </c>
      <c r="Y653" t="s">
        <v>35</v>
      </c>
      <c r="Z653" t="s">
        <v>36</v>
      </c>
      <c r="AA653">
        <v>3</v>
      </c>
      <c r="AB653" s="4">
        <v>74220</v>
      </c>
    </row>
    <row r="654" spans="1:28" x14ac:dyDescent="0.25">
      <c r="A654">
        <v>1079</v>
      </c>
      <c r="B654" t="s">
        <v>2332</v>
      </c>
      <c r="C654" t="s">
        <v>2507</v>
      </c>
      <c r="D654" s="1">
        <v>44293</v>
      </c>
      <c r="E654" s="1">
        <v>44682</v>
      </c>
      <c r="F654">
        <f t="shared" ca="1" si="60"/>
        <v>12</v>
      </c>
      <c r="G654" t="str">
        <f t="shared" ca="1" si="61"/>
        <v>1-2 years</v>
      </c>
      <c r="H654" t="s">
        <v>2289</v>
      </c>
      <c r="I654" t="s">
        <v>2508</v>
      </c>
      <c r="J654" t="s">
        <v>2509</v>
      </c>
      <c r="K654" t="s">
        <v>27</v>
      </c>
      <c r="L654">
        <f t="shared" si="62"/>
        <v>1</v>
      </c>
      <c r="M654">
        <f t="shared" si="63"/>
        <v>0</v>
      </c>
      <c r="N654" t="s">
        <v>41</v>
      </c>
      <c r="O654" t="s">
        <v>53</v>
      </c>
      <c r="Q654" t="str">
        <f t="shared" si="64"/>
        <v>ACTIVE</v>
      </c>
      <c r="R654" t="s">
        <v>2134</v>
      </c>
      <c r="S654" t="s">
        <v>199</v>
      </c>
      <c r="T654" s="2">
        <v>37434</v>
      </c>
      <c r="U654" s="3">
        <f t="shared" ca="1" si="65"/>
        <v>23</v>
      </c>
      <c r="V654" t="s">
        <v>2370</v>
      </c>
      <c r="W654" t="s">
        <v>2510</v>
      </c>
      <c r="X654" t="s">
        <v>6</v>
      </c>
      <c r="Y654" t="s">
        <v>35</v>
      </c>
      <c r="Z654" t="s">
        <v>36</v>
      </c>
      <c r="AA654">
        <v>3</v>
      </c>
      <c r="AB654" s="4">
        <v>101220</v>
      </c>
    </row>
    <row r="655" spans="1:28" x14ac:dyDescent="0.25">
      <c r="A655">
        <v>1080</v>
      </c>
      <c r="B655" t="s">
        <v>757</v>
      </c>
      <c r="C655" t="s">
        <v>2317</v>
      </c>
      <c r="D655" s="1">
        <v>44149</v>
      </c>
      <c r="F655">
        <f t="shared" ca="1" si="60"/>
        <v>58</v>
      </c>
      <c r="G655" t="str">
        <f t="shared" ca="1" si="61"/>
        <v>2-5 years</v>
      </c>
      <c r="H655" t="s">
        <v>2289</v>
      </c>
      <c r="I655" t="s">
        <v>2511</v>
      </c>
      <c r="J655" t="s">
        <v>2512</v>
      </c>
      <c r="K655" t="s">
        <v>27</v>
      </c>
      <c r="L655">
        <f t="shared" si="62"/>
        <v>1</v>
      </c>
      <c r="M655">
        <f t="shared" si="63"/>
        <v>0</v>
      </c>
      <c r="N655" t="s">
        <v>41</v>
      </c>
      <c r="O655" t="s">
        <v>53</v>
      </c>
      <c r="Q655" t="str">
        <f t="shared" si="64"/>
        <v>ACTIVE</v>
      </c>
      <c r="R655" t="s">
        <v>2134</v>
      </c>
      <c r="S655" t="s">
        <v>189</v>
      </c>
      <c r="T655" s="2">
        <v>32727</v>
      </c>
      <c r="U655" s="3">
        <f t="shared" ca="1" si="65"/>
        <v>36</v>
      </c>
      <c r="V655" t="s">
        <v>2370</v>
      </c>
      <c r="W655" t="s">
        <v>2513</v>
      </c>
      <c r="X655" t="s">
        <v>89</v>
      </c>
      <c r="Y655" t="s">
        <v>47</v>
      </c>
      <c r="Z655" t="s">
        <v>36</v>
      </c>
      <c r="AA655">
        <v>3</v>
      </c>
      <c r="AB655" s="4">
        <v>129888</v>
      </c>
    </row>
    <row r="656" spans="1:28" x14ac:dyDescent="0.25">
      <c r="A656">
        <v>1081</v>
      </c>
      <c r="B656" t="s">
        <v>2514</v>
      </c>
      <c r="C656" t="s">
        <v>2515</v>
      </c>
      <c r="D656" s="1">
        <v>44578</v>
      </c>
      <c r="E656" s="1">
        <v>44783</v>
      </c>
      <c r="F656">
        <f t="shared" ca="1" si="60"/>
        <v>6</v>
      </c>
      <c r="G656" t="str">
        <f t="shared" ca="1" si="61"/>
        <v>6-12 months</v>
      </c>
      <c r="H656" t="s">
        <v>2131</v>
      </c>
      <c r="I656" t="s">
        <v>2516</v>
      </c>
      <c r="J656" t="s">
        <v>2517</v>
      </c>
      <c r="K656" t="s">
        <v>158</v>
      </c>
      <c r="L656">
        <f t="shared" si="62"/>
        <v>0</v>
      </c>
      <c r="M656">
        <f t="shared" si="63"/>
        <v>1</v>
      </c>
      <c r="N656" t="s">
        <v>28</v>
      </c>
      <c r="O656" t="s">
        <v>41</v>
      </c>
      <c r="P656" t="s">
        <v>212</v>
      </c>
      <c r="Q656" t="str">
        <f t="shared" si="64"/>
        <v>INVOLUNTARY</v>
      </c>
      <c r="R656" t="s">
        <v>2134</v>
      </c>
      <c r="S656" t="s">
        <v>68</v>
      </c>
      <c r="T656" s="2">
        <v>34255</v>
      </c>
      <c r="U656" s="3">
        <f t="shared" ca="1" si="65"/>
        <v>31</v>
      </c>
      <c r="V656" t="s">
        <v>2370</v>
      </c>
      <c r="W656" t="s">
        <v>2371</v>
      </c>
      <c r="X656" t="s">
        <v>69</v>
      </c>
      <c r="Y656" t="s">
        <v>47</v>
      </c>
      <c r="Z656" t="s">
        <v>36</v>
      </c>
      <c r="AA656">
        <v>3</v>
      </c>
      <c r="AB656" s="4">
        <v>125736</v>
      </c>
    </row>
    <row r="657" spans="1:28" x14ac:dyDescent="0.25">
      <c r="A657">
        <v>1082</v>
      </c>
      <c r="B657" t="s">
        <v>2224</v>
      </c>
      <c r="C657" t="s">
        <v>2518</v>
      </c>
      <c r="D657" s="1">
        <v>44441</v>
      </c>
      <c r="E657" s="1">
        <v>45104</v>
      </c>
      <c r="F657">
        <f t="shared" ca="1" si="60"/>
        <v>21</v>
      </c>
      <c r="G657" t="str">
        <f t="shared" ca="1" si="61"/>
        <v>1-2 years</v>
      </c>
      <c r="H657" t="s">
        <v>2131</v>
      </c>
      <c r="I657" t="s">
        <v>2519</v>
      </c>
      <c r="J657" t="s">
        <v>2520</v>
      </c>
      <c r="K657" t="s">
        <v>27</v>
      </c>
      <c r="L657">
        <f t="shared" si="62"/>
        <v>1</v>
      </c>
      <c r="M657">
        <f t="shared" si="63"/>
        <v>0</v>
      </c>
      <c r="N657" t="s">
        <v>41</v>
      </c>
      <c r="O657" t="s">
        <v>41</v>
      </c>
      <c r="Q657" t="str">
        <f t="shared" si="64"/>
        <v>ACTIVE</v>
      </c>
      <c r="R657" t="s">
        <v>2134</v>
      </c>
      <c r="S657" t="s">
        <v>68</v>
      </c>
      <c r="T657" s="2">
        <v>34945</v>
      </c>
      <c r="U657" s="3">
        <f t="shared" ca="1" si="65"/>
        <v>30</v>
      </c>
      <c r="V657" t="s">
        <v>2370</v>
      </c>
      <c r="W657" t="s">
        <v>2521</v>
      </c>
      <c r="X657" t="s">
        <v>81</v>
      </c>
      <c r="Y657" t="s">
        <v>47</v>
      </c>
      <c r="Z657" t="s">
        <v>36</v>
      </c>
      <c r="AA657">
        <v>3</v>
      </c>
      <c r="AB657" s="4">
        <v>60480</v>
      </c>
    </row>
    <row r="658" spans="1:28" x14ac:dyDescent="0.25">
      <c r="A658">
        <v>1083</v>
      </c>
      <c r="B658" t="s">
        <v>2522</v>
      </c>
      <c r="C658" t="s">
        <v>614</v>
      </c>
      <c r="D658" s="1">
        <v>45137</v>
      </c>
      <c r="F658">
        <f t="shared" ca="1" si="60"/>
        <v>26</v>
      </c>
      <c r="G658" t="str">
        <f t="shared" ca="1" si="61"/>
        <v>2-5 years</v>
      </c>
      <c r="H658" t="s">
        <v>2131</v>
      </c>
      <c r="I658" t="s">
        <v>2523</v>
      </c>
      <c r="J658" t="s">
        <v>2524</v>
      </c>
      <c r="K658" t="s">
        <v>27</v>
      </c>
      <c r="L658">
        <f t="shared" si="62"/>
        <v>1</v>
      </c>
      <c r="M658">
        <f t="shared" si="63"/>
        <v>0</v>
      </c>
      <c r="N658" t="s">
        <v>41</v>
      </c>
      <c r="O658" t="s">
        <v>53</v>
      </c>
      <c r="Q658" t="str">
        <f t="shared" si="64"/>
        <v>ACTIVE</v>
      </c>
      <c r="R658" t="s">
        <v>2134</v>
      </c>
      <c r="S658" t="s">
        <v>221</v>
      </c>
      <c r="T658" s="2">
        <v>35541</v>
      </c>
      <c r="U658" s="3">
        <f t="shared" ca="1" si="65"/>
        <v>28</v>
      </c>
      <c r="V658" t="s">
        <v>2370</v>
      </c>
      <c r="W658" t="s">
        <v>2371</v>
      </c>
      <c r="X658" t="s">
        <v>148</v>
      </c>
      <c r="Y658" t="s">
        <v>35</v>
      </c>
      <c r="Z658" t="s">
        <v>36</v>
      </c>
      <c r="AA658">
        <v>3</v>
      </c>
      <c r="AB658" s="4">
        <v>88992</v>
      </c>
    </row>
    <row r="659" spans="1:28" x14ac:dyDescent="0.25">
      <c r="A659">
        <v>1084</v>
      </c>
      <c r="B659" t="s">
        <v>2260</v>
      </c>
      <c r="C659" t="s">
        <v>2525</v>
      </c>
      <c r="D659" s="1">
        <v>45104</v>
      </c>
      <c r="F659">
        <f t="shared" ca="1" si="60"/>
        <v>27</v>
      </c>
      <c r="G659" t="str">
        <f t="shared" ca="1" si="61"/>
        <v>2-5 years</v>
      </c>
      <c r="H659" t="s">
        <v>2131</v>
      </c>
      <c r="I659" t="s">
        <v>2526</v>
      </c>
      <c r="J659" t="s">
        <v>2527</v>
      </c>
      <c r="K659" t="s">
        <v>27</v>
      </c>
      <c r="L659">
        <f t="shared" si="62"/>
        <v>1</v>
      </c>
      <c r="M659">
        <f t="shared" si="63"/>
        <v>0</v>
      </c>
      <c r="N659" t="s">
        <v>28</v>
      </c>
      <c r="O659" t="s">
        <v>41</v>
      </c>
      <c r="Q659" t="str">
        <f t="shared" si="64"/>
        <v>ACTIVE</v>
      </c>
      <c r="R659" t="s">
        <v>2134</v>
      </c>
      <c r="S659" t="s">
        <v>94</v>
      </c>
      <c r="T659" s="2">
        <v>35993</v>
      </c>
      <c r="U659" s="3">
        <f t="shared" ca="1" si="65"/>
        <v>27</v>
      </c>
      <c r="V659" t="s">
        <v>2370</v>
      </c>
      <c r="W659" t="s">
        <v>2371</v>
      </c>
      <c r="X659" t="s">
        <v>339</v>
      </c>
      <c r="Y659" t="s">
        <v>47</v>
      </c>
      <c r="Z659" t="s">
        <v>36</v>
      </c>
      <c r="AA659">
        <v>3</v>
      </c>
      <c r="AB659" s="4">
        <v>136020</v>
      </c>
    </row>
    <row r="660" spans="1:28" x14ac:dyDescent="0.25">
      <c r="A660">
        <v>1085</v>
      </c>
      <c r="B660" t="s">
        <v>1165</v>
      </c>
      <c r="C660" t="s">
        <v>1617</v>
      </c>
      <c r="D660" s="1">
        <v>44647</v>
      </c>
      <c r="F660">
        <f t="shared" ca="1" si="60"/>
        <v>42</v>
      </c>
      <c r="G660" t="str">
        <f t="shared" ca="1" si="61"/>
        <v>2-5 years</v>
      </c>
      <c r="H660" t="s">
        <v>2131</v>
      </c>
      <c r="I660" t="s">
        <v>2528</v>
      </c>
      <c r="J660" t="s">
        <v>2529</v>
      </c>
      <c r="K660" t="s">
        <v>27</v>
      </c>
      <c r="L660">
        <f t="shared" si="62"/>
        <v>1</v>
      </c>
      <c r="M660">
        <f t="shared" si="63"/>
        <v>0</v>
      </c>
      <c r="N660" t="s">
        <v>28</v>
      </c>
      <c r="O660" t="s">
        <v>53</v>
      </c>
      <c r="Q660" t="str">
        <f t="shared" si="64"/>
        <v>ACTIVE</v>
      </c>
      <c r="R660" t="s">
        <v>2134</v>
      </c>
      <c r="S660" t="s">
        <v>68</v>
      </c>
      <c r="T660" s="2">
        <v>31358</v>
      </c>
      <c r="U660" s="3">
        <f t="shared" ca="1" si="65"/>
        <v>39</v>
      </c>
      <c r="V660" t="s">
        <v>2370</v>
      </c>
      <c r="W660" t="s">
        <v>2521</v>
      </c>
      <c r="X660" t="s">
        <v>128</v>
      </c>
      <c r="Y660" t="s">
        <v>47</v>
      </c>
      <c r="Z660" t="s">
        <v>36</v>
      </c>
      <c r="AA660">
        <v>3</v>
      </c>
      <c r="AB660" s="4">
        <v>119760</v>
      </c>
    </row>
    <row r="661" spans="1:28" x14ac:dyDescent="0.25">
      <c r="A661">
        <v>1086</v>
      </c>
      <c r="B661" t="s">
        <v>2530</v>
      </c>
      <c r="C661" t="s">
        <v>2118</v>
      </c>
      <c r="D661" s="1">
        <v>44785</v>
      </c>
      <c r="E661" s="1">
        <v>44854</v>
      </c>
      <c r="F661">
        <f t="shared" ca="1" si="60"/>
        <v>2</v>
      </c>
      <c r="G661" t="str">
        <f t="shared" ca="1" si="61"/>
        <v>&lt;6 months</v>
      </c>
      <c r="H661" t="s">
        <v>2131</v>
      </c>
      <c r="I661" t="s">
        <v>2531</v>
      </c>
      <c r="J661" t="s">
        <v>2532</v>
      </c>
      <c r="K661" t="s">
        <v>27</v>
      </c>
      <c r="L661">
        <f t="shared" si="62"/>
        <v>1</v>
      </c>
      <c r="M661">
        <f t="shared" si="63"/>
        <v>0</v>
      </c>
      <c r="N661" t="s">
        <v>28</v>
      </c>
      <c r="O661" t="s">
        <v>29</v>
      </c>
      <c r="Q661" t="str">
        <f t="shared" si="64"/>
        <v>ACTIVE</v>
      </c>
      <c r="R661" t="s">
        <v>2134</v>
      </c>
      <c r="S661" t="s">
        <v>74</v>
      </c>
      <c r="T661" s="2">
        <v>34390</v>
      </c>
      <c r="U661" s="3">
        <f t="shared" ca="1" si="65"/>
        <v>31</v>
      </c>
      <c r="V661" t="s">
        <v>2370</v>
      </c>
      <c r="W661" t="s">
        <v>2521</v>
      </c>
      <c r="X661" t="s">
        <v>148</v>
      </c>
      <c r="Y661" t="s">
        <v>35</v>
      </c>
      <c r="Z661" t="s">
        <v>36</v>
      </c>
      <c r="AA661">
        <v>3</v>
      </c>
      <c r="AB661" s="4">
        <v>163008</v>
      </c>
    </row>
    <row r="662" spans="1:28" x14ac:dyDescent="0.25">
      <c r="A662">
        <v>1087</v>
      </c>
      <c r="B662" t="s">
        <v>2533</v>
      </c>
      <c r="C662" t="s">
        <v>546</v>
      </c>
      <c r="D662" s="1">
        <v>44750</v>
      </c>
      <c r="E662" s="1">
        <v>45142</v>
      </c>
      <c r="F662">
        <f t="shared" ca="1" si="60"/>
        <v>12</v>
      </c>
      <c r="G662" t="str">
        <f t="shared" ca="1" si="61"/>
        <v>1-2 years</v>
      </c>
      <c r="H662" t="s">
        <v>2131</v>
      </c>
      <c r="I662" t="s">
        <v>2534</v>
      </c>
      <c r="J662" t="s">
        <v>2535</v>
      </c>
      <c r="K662" t="s">
        <v>27</v>
      </c>
      <c r="L662">
        <f t="shared" si="62"/>
        <v>1</v>
      </c>
      <c r="M662">
        <f t="shared" si="63"/>
        <v>0</v>
      </c>
      <c r="N662" t="s">
        <v>41</v>
      </c>
      <c r="O662" t="s">
        <v>41</v>
      </c>
      <c r="Q662" t="str">
        <f t="shared" si="64"/>
        <v>ACTIVE</v>
      </c>
      <c r="R662" t="s">
        <v>2134</v>
      </c>
      <c r="S662" t="s">
        <v>74</v>
      </c>
      <c r="T662" s="2">
        <v>34887</v>
      </c>
      <c r="U662" s="3">
        <f t="shared" ca="1" si="65"/>
        <v>30</v>
      </c>
      <c r="V662" t="s">
        <v>2370</v>
      </c>
      <c r="W662" t="s">
        <v>2371</v>
      </c>
      <c r="X662" t="s">
        <v>235</v>
      </c>
      <c r="Y662" t="s">
        <v>35</v>
      </c>
      <c r="Z662" t="s">
        <v>36</v>
      </c>
      <c r="AA662">
        <v>3</v>
      </c>
      <c r="AB662" s="4">
        <v>111060</v>
      </c>
    </row>
    <row r="663" spans="1:28" x14ac:dyDescent="0.25">
      <c r="A663">
        <v>1088</v>
      </c>
      <c r="B663" t="s">
        <v>2498</v>
      </c>
      <c r="C663" t="s">
        <v>2536</v>
      </c>
      <c r="D663" s="1">
        <v>44058</v>
      </c>
      <c r="E663" s="1">
        <v>44219</v>
      </c>
      <c r="F663">
        <f t="shared" ca="1" si="60"/>
        <v>5</v>
      </c>
      <c r="G663" t="str">
        <f t="shared" ca="1" si="61"/>
        <v>&lt;6 months</v>
      </c>
      <c r="H663" t="s">
        <v>2131</v>
      </c>
      <c r="I663" t="s">
        <v>2537</v>
      </c>
      <c r="J663" t="s">
        <v>2538</v>
      </c>
      <c r="K663" t="s">
        <v>27</v>
      </c>
      <c r="L663">
        <f t="shared" si="62"/>
        <v>1</v>
      </c>
      <c r="M663">
        <f t="shared" si="63"/>
        <v>0</v>
      </c>
      <c r="N663" t="s">
        <v>28</v>
      </c>
      <c r="O663" t="s">
        <v>41</v>
      </c>
      <c r="Q663" t="str">
        <f t="shared" si="64"/>
        <v>ACTIVE</v>
      </c>
      <c r="R663" t="s">
        <v>2134</v>
      </c>
      <c r="S663" t="s">
        <v>68</v>
      </c>
      <c r="T663" s="2">
        <v>28455</v>
      </c>
      <c r="U663" s="3">
        <f t="shared" ca="1" si="65"/>
        <v>47</v>
      </c>
      <c r="V663" t="s">
        <v>2370</v>
      </c>
      <c r="W663" t="s">
        <v>2371</v>
      </c>
      <c r="X663" t="s">
        <v>184</v>
      </c>
      <c r="Y663" t="s">
        <v>35</v>
      </c>
      <c r="Z663" t="s">
        <v>36</v>
      </c>
      <c r="AA663">
        <v>3</v>
      </c>
      <c r="AB663" s="4">
        <v>96036</v>
      </c>
    </row>
    <row r="664" spans="1:28" x14ac:dyDescent="0.25">
      <c r="A664">
        <v>1089</v>
      </c>
      <c r="B664" t="s">
        <v>2539</v>
      </c>
      <c r="C664" t="s">
        <v>2378</v>
      </c>
      <c r="D664" s="1">
        <v>45073</v>
      </c>
      <c r="E664" s="1">
        <v>45091</v>
      </c>
      <c r="F664">
        <f t="shared" ca="1" si="60"/>
        <v>0</v>
      </c>
      <c r="G664" t="str">
        <f t="shared" ca="1" si="61"/>
        <v>&lt;6 months</v>
      </c>
      <c r="H664" t="s">
        <v>2131</v>
      </c>
      <c r="I664" t="s">
        <v>2540</v>
      </c>
      <c r="J664" t="s">
        <v>2541</v>
      </c>
      <c r="K664" t="s">
        <v>27</v>
      </c>
      <c r="L664">
        <f t="shared" si="62"/>
        <v>1</v>
      </c>
      <c r="M664">
        <f t="shared" si="63"/>
        <v>0</v>
      </c>
      <c r="N664" t="s">
        <v>53</v>
      </c>
      <c r="O664" t="s">
        <v>29</v>
      </c>
      <c r="Q664" t="str">
        <f t="shared" si="64"/>
        <v>ACTIVE</v>
      </c>
      <c r="R664" t="s">
        <v>2134</v>
      </c>
      <c r="S664" t="s">
        <v>257</v>
      </c>
      <c r="T664" s="2">
        <v>35263</v>
      </c>
      <c r="U664" s="3">
        <f t="shared" ca="1" si="65"/>
        <v>29</v>
      </c>
      <c r="V664" t="s">
        <v>2370</v>
      </c>
      <c r="W664" t="s">
        <v>2371</v>
      </c>
      <c r="X664" t="s">
        <v>299</v>
      </c>
      <c r="Y664" t="s">
        <v>35</v>
      </c>
      <c r="Z664" t="s">
        <v>36</v>
      </c>
      <c r="AA664">
        <v>3</v>
      </c>
      <c r="AB664" s="4">
        <v>112992</v>
      </c>
    </row>
    <row r="665" spans="1:28" x14ac:dyDescent="0.25">
      <c r="A665">
        <v>1090</v>
      </c>
      <c r="B665" t="s">
        <v>2224</v>
      </c>
      <c r="C665" t="s">
        <v>1980</v>
      </c>
      <c r="D665" s="1">
        <v>44928</v>
      </c>
      <c r="F665">
        <f t="shared" ca="1" si="60"/>
        <v>33</v>
      </c>
      <c r="G665" t="str">
        <f t="shared" ca="1" si="61"/>
        <v>2-5 years</v>
      </c>
      <c r="H665" t="s">
        <v>2289</v>
      </c>
      <c r="I665" t="s">
        <v>2542</v>
      </c>
      <c r="J665" t="s">
        <v>2543</v>
      </c>
      <c r="K665" t="s">
        <v>27</v>
      </c>
      <c r="L665">
        <f t="shared" si="62"/>
        <v>1</v>
      </c>
      <c r="M665">
        <f t="shared" si="63"/>
        <v>0</v>
      </c>
      <c r="N665" t="s">
        <v>41</v>
      </c>
      <c r="O665" t="s">
        <v>53</v>
      </c>
      <c r="Q665" t="str">
        <f t="shared" si="64"/>
        <v>ACTIVE</v>
      </c>
      <c r="R665" t="s">
        <v>2134</v>
      </c>
      <c r="S665" t="s">
        <v>74</v>
      </c>
      <c r="T665" s="2">
        <v>32617</v>
      </c>
      <c r="U665" s="3">
        <f t="shared" ca="1" si="65"/>
        <v>36</v>
      </c>
      <c r="V665" t="s">
        <v>2370</v>
      </c>
      <c r="W665" t="s">
        <v>2371</v>
      </c>
      <c r="X665" t="s">
        <v>81</v>
      </c>
      <c r="Y665" t="s">
        <v>35</v>
      </c>
      <c r="Z665" t="s">
        <v>36</v>
      </c>
      <c r="AA665">
        <v>3</v>
      </c>
      <c r="AB665" s="4">
        <v>123768</v>
      </c>
    </row>
    <row r="666" spans="1:28" x14ac:dyDescent="0.25">
      <c r="A666">
        <v>1091</v>
      </c>
      <c r="B666" t="s">
        <v>2544</v>
      </c>
      <c r="C666" t="s">
        <v>2545</v>
      </c>
      <c r="D666" s="1">
        <v>43420</v>
      </c>
      <c r="E666" s="1">
        <v>44289</v>
      </c>
      <c r="F666">
        <f t="shared" ca="1" si="60"/>
        <v>28</v>
      </c>
      <c r="G666" t="str">
        <f t="shared" ca="1" si="61"/>
        <v>2-5 years</v>
      </c>
      <c r="H666" t="s">
        <v>24</v>
      </c>
      <c r="I666" t="s">
        <v>2546</v>
      </c>
      <c r="J666" t="s">
        <v>2547</v>
      </c>
      <c r="K666" t="s">
        <v>27</v>
      </c>
      <c r="L666">
        <f t="shared" si="62"/>
        <v>1</v>
      </c>
      <c r="M666">
        <f t="shared" si="63"/>
        <v>0</v>
      </c>
      <c r="N666" t="s">
        <v>28</v>
      </c>
      <c r="O666" t="s">
        <v>29</v>
      </c>
      <c r="Q666" t="str">
        <f t="shared" si="64"/>
        <v>ACTIVE</v>
      </c>
      <c r="R666" t="s">
        <v>1487</v>
      </c>
      <c r="S666" t="s">
        <v>55</v>
      </c>
      <c r="T666" s="2">
        <v>33509</v>
      </c>
      <c r="U666" s="3">
        <f t="shared" ca="1" si="65"/>
        <v>34</v>
      </c>
      <c r="V666" t="s">
        <v>2370</v>
      </c>
      <c r="W666" t="s">
        <v>2371</v>
      </c>
      <c r="X666" t="s">
        <v>148</v>
      </c>
      <c r="Y666" t="s">
        <v>47</v>
      </c>
      <c r="Z666" t="s">
        <v>36</v>
      </c>
      <c r="AA666">
        <v>3</v>
      </c>
      <c r="AB666" s="4">
        <v>272448</v>
      </c>
    </row>
    <row r="667" spans="1:28" x14ac:dyDescent="0.25">
      <c r="A667">
        <v>1092</v>
      </c>
      <c r="B667" t="s">
        <v>2548</v>
      </c>
      <c r="C667" t="s">
        <v>2549</v>
      </c>
      <c r="D667" s="1">
        <v>44754</v>
      </c>
      <c r="F667">
        <f t="shared" ca="1" si="60"/>
        <v>38</v>
      </c>
      <c r="G667" t="str">
        <f t="shared" ca="1" si="61"/>
        <v>2-5 years</v>
      </c>
      <c r="H667" t="s">
        <v>24</v>
      </c>
      <c r="I667" t="s">
        <v>2550</v>
      </c>
      <c r="J667" t="s">
        <v>2551</v>
      </c>
      <c r="K667" t="s">
        <v>27</v>
      </c>
      <c r="L667">
        <f t="shared" si="62"/>
        <v>1</v>
      </c>
      <c r="M667">
        <f t="shared" si="63"/>
        <v>0</v>
      </c>
      <c r="N667" t="s">
        <v>41</v>
      </c>
      <c r="O667" t="s">
        <v>53</v>
      </c>
      <c r="Q667" t="str">
        <f t="shared" si="64"/>
        <v>ACTIVE</v>
      </c>
      <c r="R667" t="s">
        <v>1487</v>
      </c>
      <c r="S667" t="s">
        <v>74</v>
      </c>
      <c r="T667" s="2">
        <v>35771</v>
      </c>
      <c r="U667" s="3">
        <f t="shared" ca="1" si="65"/>
        <v>27</v>
      </c>
      <c r="V667" t="s">
        <v>2370</v>
      </c>
      <c r="W667" t="s">
        <v>2371</v>
      </c>
      <c r="X667" t="s">
        <v>63</v>
      </c>
      <c r="Y667" t="s">
        <v>35</v>
      </c>
      <c r="Z667" t="s">
        <v>36</v>
      </c>
      <c r="AA667">
        <v>3</v>
      </c>
      <c r="AB667" s="4">
        <v>148800</v>
      </c>
    </row>
    <row r="668" spans="1:28" x14ac:dyDescent="0.25">
      <c r="A668">
        <v>1093</v>
      </c>
      <c r="B668" t="s">
        <v>2552</v>
      </c>
      <c r="C668" t="s">
        <v>1090</v>
      </c>
      <c r="D668" s="1">
        <v>44911</v>
      </c>
      <c r="F668">
        <f t="shared" ca="1" si="60"/>
        <v>33</v>
      </c>
      <c r="G668" t="str">
        <f t="shared" ca="1" si="61"/>
        <v>2-5 years</v>
      </c>
      <c r="H668" t="s">
        <v>24</v>
      </c>
      <c r="I668" t="s">
        <v>2553</v>
      </c>
      <c r="J668" t="s">
        <v>2554</v>
      </c>
      <c r="K668" t="s">
        <v>27</v>
      </c>
      <c r="L668">
        <f t="shared" si="62"/>
        <v>1</v>
      </c>
      <c r="M668">
        <f t="shared" si="63"/>
        <v>0</v>
      </c>
      <c r="N668" t="s">
        <v>28</v>
      </c>
      <c r="O668" t="s">
        <v>41</v>
      </c>
      <c r="Q668" t="str">
        <f t="shared" si="64"/>
        <v>ACTIVE</v>
      </c>
      <c r="R668" t="s">
        <v>1487</v>
      </c>
      <c r="S668" t="s">
        <v>87</v>
      </c>
      <c r="T668" s="2">
        <v>33334</v>
      </c>
      <c r="U668" s="3">
        <f t="shared" ca="1" si="65"/>
        <v>34</v>
      </c>
      <c r="V668" t="s">
        <v>2370</v>
      </c>
      <c r="W668" t="s">
        <v>2371</v>
      </c>
      <c r="X668" t="s">
        <v>89</v>
      </c>
      <c r="Y668" t="s">
        <v>35</v>
      </c>
      <c r="Z668" t="s">
        <v>36</v>
      </c>
      <c r="AA668">
        <v>3</v>
      </c>
      <c r="AB668" s="4">
        <v>86400</v>
      </c>
    </row>
    <row r="669" spans="1:28" x14ac:dyDescent="0.25">
      <c r="A669">
        <v>1094</v>
      </c>
      <c r="B669" t="s">
        <v>2555</v>
      </c>
      <c r="C669" t="s">
        <v>728</v>
      </c>
      <c r="D669" s="1">
        <v>45054</v>
      </c>
      <c r="F669">
        <f t="shared" ca="1" si="60"/>
        <v>29</v>
      </c>
      <c r="G669" t="str">
        <f t="shared" ca="1" si="61"/>
        <v>2-5 years</v>
      </c>
      <c r="H669" t="s">
        <v>641</v>
      </c>
      <c r="I669" t="s">
        <v>2556</v>
      </c>
      <c r="J669" t="s">
        <v>2557</v>
      </c>
      <c r="K669" t="s">
        <v>27</v>
      </c>
      <c r="L669">
        <f t="shared" si="62"/>
        <v>1</v>
      </c>
      <c r="M669">
        <f t="shared" si="63"/>
        <v>0</v>
      </c>
      <c r="N669" t="s">
        <v>41</v>
      </c>
      <c r="O669" t="s">
        <v>53</v>
      </c>
      <c r="Q669" t="str">
        <f t="shared" si="64"/>
        <v>ACTIVE</v>
      </c>
      <c r="R669" t="s">
        <v>1487</v>
      </c>
      <c r="S669" t="s">
        <v>74</v>
      </c>
      <c r="T669" s="2">
        <v>26896</v>
      </c>
      <c r="U669" s="3">
        <f t="shared" ca="1" si="65"/>
        <v>52</v>
      </c>
      <c r="V669" t="s">
        <v>2370</v>
      </c>
      <c r="W669" t="s">
        <v>2371</v>
      </c>
      <c r="X669" t="s">
        <v>184</v>
      </c>
      <c r="Y669" t="s">
        <v>35</v>
      </c>
      <c r="Z669" t="s">
        <v>36</v>
      </c>
      <c r="AA669">
        <v>3</v>
      </c>
      <c r="AB669" s="4">
        <v>168240</v>
      </c>
    </row>
    <row r="670" spans="1:28" x14ac:dyDescent="0.25">
      <c r="A670">
        <v>1095</v>
      </c>
      <c r="B670" t="s">
        <v>2558</v>
      </c>
      <c r="C670" t="s">
        <v>2559</v>
      </c>
      <c r="D670" s="1">
        <v>45023</v>
      </c>
      <c r="F670">
        <f t="shared" ca="1" si="60"/>
        <v>30</v>
      </c>
      <c r="G670" t="str">
        <f t="shared" ca="1" si="61"/>
        <v>2-5 years</v>
      </c>
      <c r="H670" t="s">
        <v>641</v>
      </c>
      <c r="I670" t="s">
        <v>2560</v>
      </c>
      <c r="J670" t="s">
        <v>2561</v>
      </c>
      <c r="K670" t="s">
        <v>27</v>
      </c>
      <c r="L670">
        <f t="shared" si="62"/>
        <v>1</v>
      </c>
      <c r="M670">
        <f t="shared" si="63"/>
        <v>0</v>
      </c>
      <c r="N670" t="s">
        <v>53</v>
      </c>
      <c r="O670" t="s">
        <v>29</v>
      </c>
      <c r="Q670" t="str">
        <f t="shared" si="64"/>
        <v>ACTIVE</v>
      </c>
      <c r="R670" t="s">
        <v>1487</v>
      </c>
      <c r="S670" t="s">
        <v>87</v>
      </c>
      <c r="T670" s="2">
        <v>36049</v>
      </c>
      <c r="U670" s="3">
        <f t="shared" ca="1" si="65"/>
        <v>27</v>
      </c>
      <c r="V670" t="s">
        <v>2370</v>
      </c>
      <c r="W670" t="s">
        <v>2371</v>
      </c>
      <c r="X670" t="s">
        <v>89</v>
      </c>
      <c r="Y670" t="s">
        <v>35</v>
      </c>
      <c r="Z670" t="s">
        <v>36</v>
      </c>
      <c r="AA670">
        <v>3</v>
      </c>
      <c r="AB670" s="4">
        <v>270732</v>
      </c>
    </row>
    <row r="671" spans="1:28" x14ac:dyDescent="0.25">
      <c r="A671">
        <v>1096</v>
      </c>
      <c r="B671" t="s">
        <v>1594</v>
      </c>
      <c r="C671" t="s">
        <v>1031</v>
      </c>
      <c r="D671" s="1">
        <v>44607</v>
      </c>
      <c r="E671" s="1">
        <v>44853</v>
      </c>
      <c r="F671">
        <f t="shared" ca="1" si="60"/>
        <v>8</v>
      </c>
      <c r="G671" t="str">
        <f t="shared" ca="1" si="61"/>
        <v>6-12 months</v>
      </c>
      <c r="H671" t="s">
        <v>24</v>
      </c>
      <c r="I671" t="s">
        <v>2562</v>
      </c>
      <c r="J671" t="s">
        <v>2563</v>
      </c>
      <c r="K671" t="s">
        <v>27</v>
      </c>
      <c r="L671">
        <f t="shared" si="62"/>
        <v>1</v>
      </c>
      <c r="M671">
        <f t="shared" si="63"/>
        <v>0</v>
      </c>
      <c r="N671" t="s">
        <v>41</v>
      </c>
      <c r="O671" t="s">
        <v>41</v>
      </c>
      <c r="Q671" t="str">
        <f t="shared" si="64"/>
        <v>ACTIVE</v>
      </c>
      <c r="R671" t="s">
        <v>1487</v>
      </c>
      <c r="S671" t="s">
        <v>239</v>
      </c>
      <c r="T671" s="2">
        <v>36252</v>
      </c>
      <c r="U671" s="3">
        <f t="shared" ca="1" si="65"/>
        <v>26</v>
      </c>
      <c r="V671" t="s">
        <v>2370</v>
      </c>
      <c r="W671" t="s">
        <v>2371</v>
      </c>
      <c r="X671" t="s">
        <v>240</v>
      </c>
      <c r="Y671" t="s">
        <v>35</v>
      </c>
      <c r="Z671" t="s">
        <v>36</v>
      </c>
      <c r="AA671">
        <v>3</v>
      </c>
      <c r="AB671" s="4">
        <v>117996</v>
      </c>
    </row>
    <row r="672" spans="1:28" x14ac:dyDescent="0.25">
      <c r="A672">
        <v>1097</v>
      </c>
      <c r="B672" t="s">
        <v>2564</v>
      </c>
      <c r="C672" t="s">
        <v>2565</v>
      </c>
      <c r="D672" s="1">
        <v>45124</v>
      </c>
      <c r="E672" s="1">
        <v>45141</v>
      </c>
      <c r="F672">
        <f t="shared" ca="1" si="60"/>
        <v>0</v>
      </c>
      <c r="G672" t="str">
        <f t="shared" ca="1" si="61"/>
        <v>&lt;6 months</v>
      </c>
      <c r="H672" t="s">
        <v>24</v>
      </c>
      <c r="I672" t="s">
        <v>2566</v>
      </c>
      <c r="J672" t="s">
        <v>2567</v>
      </c>
      <c r="K672" t="s">
        <v>27</v>
      </c>
      <c r="L672">
        <f t="shared" si="62"/>
        <v>1</v>
      </c>
      <c r="M672">
        <f t="shared" si="63"/>
        <v>0</v>
      </c>
      <c r="N672" t="s">
        <v>28</v>
      </c>
      <c r="O672" t="s">
        <v>41</v>
      </c>
      <c r="Q672" t="str">
        <f t="shared" si="64"/>
        <v>ACTIVE</v>
      </c>
      <c r="R672" t="s">
        <v>1487</v>
      </c>
      <c r="S672" t="s">
        <v>74</v>
      </c>
      <c r="T672" s="2">
        <v>35978</v>
      </c>
      <c r="U672" s="3">
        <f t="shared" ca="1" si="65"/>
        <v>27</v>
      </c>
      <c r="V672" t="s">
        <v>2370</v>
      </c>
      <c r="W672" t="s">
        <v>2371</v>
      </c>
      <c r="X672" t="s">
        <v>81</v>
      </c>
      <c r="Y672" t="s">
        <v>47</v>
      </c>
      <c r="Z672" t="s">
        <v>36</v>
      </c>
      <c r="AA672">
        <v>3</v>
      </c>
      <c r="AB672" s="4">
        <v>163008</v>
      </c>
    </row>
    <row r="673" spans="1:28" x14ac:dyDescent="0.25">
      <c r="A673">
        <v>1098</v>
      </c>
      <c r="B673" t="s">
        <v>2568</v>
      </c>
      <c r="C673" t="s">
        <v>209</v>
      </c>
      <c r="D673" s="1">
        <v>43588</v>
      </c>
      <c r="E673" s="1">
        <v>45079</v>
      </c>
      <c r="F673">
        <f t="shared" ca="1" si="60"/>
        <v>48</v>
      </c>
      <c r="G673" t="str">
        <f t="shared" ca="1" si="61"/>
        <v>2-5 years</v>
      </c>
      <c r="H673" t="s">
        <v>24</v>
      </c>
      <c r="I673" t="s">
        <v>2569</v>
      </c>
      <c r="J673" t="s">
        <v>2570</v>
      </c>
      <c r="K673" t="s">
        <v>158</v>
      </c>
      <c r="L673">
        <f t="shared" si="62"/>
        <v>0</v>
      </c>
      <c r="M673">
        <f t="shared" si="63"/>
        <v>1</v>
      </c>
      <c r="N673" t="s">
        <v>41</v>
      </c>
      <c r="O673" t="s">
        <v>29</v>
      </c>
      <c r="P673" t="s">
        <v>164</v>
      </c>
      <c r="Q673" t="str">
        <f t="shared" si="64"/>
        <v>INVOLUNTARY</v>
      </c>
      <c r="R673" t="s">
        <v>1487</v>
      </c>
      <c r="S673" t="s">
        <v>80</v>
      </c>
      <c r="T673" s="2">
        <v>29816</v>
      </c>
      <c r="U673" s="3">
        <f t="shared" ca="1" si="65"/>
        <v>44</v>
      </c>
      <c r="V673" t="s">
        <v>2370</v>
      </c>
      <c r="W673" t="s">
        <v>2371</v>
      </c>
      <c r="X673" t="s">
        <v>89</v>
      </c>
      <c r="Y673" t="s">
        <v>47</v>
      </c>
      <c r="Z673" t="s">
        <v>36</v>
      </c>
      <c r="AA673">
        <v>3</v>
      </c>
      <c r="AB673" s="4">
        <v>159600</v>
      </c>
    </row>
    <row r="674" spans="1:28" x14ac:dyDescent="0.25">
      <c r="A674">
        <v>1099</v>
      </c>
      <c r="B674" t="s">
        <v>2571</v>
      </c>
      <c r="C674" t="s">
        <v>1072</v>
      </c>
      <c r="D674" s="1">
        <v>44645</v>
      </c>
      <c r="E674" s="1">
        <v>44673</v>
      </c>
      <c r="F674">
        <f t="shared" ca="1" si="60"/>
        <v>0</v>
      </c>
      <c r="G674" t="str">
        <f t="shared" ca="1" si="61"/>
        <v>&lt;6 months</v>
      </c>
      <c r="H674" t="s">
        <v>24</v>
      </c>
      <c r="I674" t="s">
        <v>2572</v>
      </c>
      <c r="J674" t="s">
        <v>2573</v>
      </c>
      <c r="K674" t="s">
        <v>27</v>
      </c>
      <c r="L674">
        <f t="shared" si="62"/>
        <v>1</v>
      </c>
      <c r="M674">
        <f t="shared" si="63"/>
        <v>0</v>
      </c>
      <c r="N674" t="s">
        <v>41</v>
      </c>
      <c r="O674" t="s">
        <v>41</v>
      </c>
      <c r="Q674" t="str">
        <f t="shared" si="64"/>
        <v>ACTIVE</v>
      </c>
      <c r="R674" t="s">
        <v>1487</v>
      </c>
      <c r="S674" t="s">
        <v>74</v>
      </c>
      <c r="T674" s="2">
        <v>36639</v>
      </c>
      <c r="U674" s="3">
        <f t="shared" ca="1" si="65"/>
        <v>25</v>
      </c>
      <c r="V674" t="s">
        <v>2370</v>
      </c>
      <c r="W674" t="s">
        <v>2371</v>
      </c>
      <c r="X674" t="s">
        <v>69</v>
      </c>
      <c r="Y674" t="s">
        <v>35</v>
      </c>
      <c r="Z674" t="s">
        <v>36</v>
      </c>
      <c r="AA674">
        <v>3</v>
      </c>
      <c r="AB674" s="4">
        <v>284508</v>
      </c>
    </row>
    <row r="675" spans="1:28" x14ac:dyDescent="0.25">
      <c r="A675">
        <v>1100</v>
      </c>
      <c r="B675" t="s">
        <v>2574</v>
      </c>
      <c r="C675" t="s">
        <v>2575</v>
      </c>
      <c r="D675" s="1">
        <v>43928</v>
      </c>
      <c r="F675">
        <f t="shared" ca="1" si="60"/>
        <v>66</v>
      </c>
      <c r="G675" t="str">
        <f t="shared" ca="1" si="61"/>
        <v>&gt;5 years</v>
      </c>
      <c r="H675" t="s">
        <v>24</v>
      </c>
      <c r="I675" t="s">
        <v>2576</v>
      </c>
      <c r="J675" t="s">
        <v>2577</v>
      </c>
      <c r="K675" t="s">
        <v>27</v>
      </c>
      <c r="L675">
        <f t="shared" si="62"/>
        <v>1</v>
      </c>
      <c r="M675">
        <f t="shared" si="63"/>
        <v>0</v>
      </c>
      <c r="N675" t="s">
        <v>53</v>
      </c>
      <c r="O675" t="s">
        <v>29</v>
      </c>
      <c r="Q675" t="str">
        <f t="shared" si="64"/>
        <v>ACTIVE</v>
      </c>
      <c r="R675" t="s">
        <v>1487</v>
      </c>
      <c r="S675" t="s">
        <v>74</v>
      </c>
      <c r="T675" s="2">
        <v>34610</v>
      </c>
      <c r="U675" s="3">
        <f t="shared" ca="1" si="65"/>
        <v>31</v>
      </c>
      <c r="V675" t="s">
        <v>2370</v>
      </c>
      <c r="W675" t="s">
        <v>2371</v>
      </c>
      <c r="X675" t="s">
        <v>69</v>
      </c>
      <c r="Y675" t="s">
        <v>47</v>
      </c>
      <c r="Z675" t="s">
        <v>36</v>
      </c>
      <c r="AA675">
        <v>3</v>
      </c>
      <c r="AB675" s="4">
        <v>243312</v>
      </c>
    </row>
    <row r="676" spans="1:28" x14ac:dyDescent="0.25">
      <c r="A676">
        <v>1101</v>
      </c>
      <c r="B676" t="s">
        <v>2578</v>
      </c>
      <c r="C676" t="s">
        <v>2579</v>
      </c>
      <c r="D676" s="1">
        <v>44265</v>
      </c>
      <c r="F676">
        <f t="shared" ca="1" si="60"/>
        <v>54</v>
      </c>
      <c r="G676" t="str">
        <f t="shared" ca="1" si="61"/>
        <v>2-5 years</v>
      </c>
      <c r="H676" t="s">
        <v>24</v>
      </c>
      <c r="I676" t="s">
        <v>2580</v>
      </c>
      <c r="J676" t="s">
        <v>2581</v>
      </c>
      <c r="K676" t="s">
        <v>27</v>
      </c>
      <c r="L676">
        <f t="shared" si="62"/>
        <v>1</v>
      </c>
      <c r="M676">
        <f t="shared" si="63"/>
        <v>0</v>
      </c>
      <c r="N676" t="s">
        <v>53</v>
      </c>
      <c r="O676" t="s">
        <v>41</v>
      </c>
      <c r="Q676" t="str">
        <f t="shared" si="64"/>
        <v>ACTIVE</v>
      </c>
      <c r="R676" t="s">
        <v>1487</v>
      </c>
      <c r="S676" t="s">
        <v>87</v>
      </c>
      <c r="T676" s="2">
        <v>1</v>
      </c>
      <c r="U676" s="3">
        <f t="shared" ca="1" si="65"/>
        <v>125</v>
      </c>
      <c r="V676" t="s">
        <v>2370</v>
      </c>
      <c r="W676" t="s">
        <v>2371</v>
      </c>
      <c r="X676" t="s">
        <v>89</v>
      </c>
      <c r="Y676" t="s">
        <v>35</v>
      </c>
      <c r="Z676" t="s">
        <v>36</v>
      </c>
      <c r="AA676">
        <v>3</v>
      </c>
      <c r="AB676" s="4">
        <v>92400</v>
      </c>
    </row>
    <row r="677" spans="1:28" x14ac:dyDescent="0.25">
      <c r="A677">
        <v>1102</v>
      </c>
      <c r="B677" t="s">
        <v>2582</v>
      </c>
      <c r="C677" t="s">
        <v>2583</v>
      </c>
      <c r="D677" s="1">
        <v>43681</v>
      </c>
      <c r="F677">
        <f t="shared" ca="1" si="60"/>
        <v>74</v>
      </c>
      <c r="G677" t="str">
        <f t="shared" ca="1" si="61"/>
        <v>&gt;5 years</v>
      </c>
      <c r="H677" t="s">
        <v>641</v>
      </c>
      <c r="I677" t="s">
        <v>2584</v>
      </c>
      <c r="J677" t="s">
        <v>2585</v>
      </c>
      <c r="K677" t="s">
        <v>27</v>
      </c>
      <c r="L677">
        <f t="shared" si="62"/>
        <v>1</v>
      </c>
      <c r="M677">
        <f t="shared" si="63"/>
        <v>0</v>
      </c>
      <c r="N677" t="s">
        <v>41</v>
      </c>
      <c r="O677" t="s">
        <v>41</v>
      </c>
      <c r="Q677" t="str">
        <f t="shared" si="64"/>
        <v>ACTIVE</v>
      </c>
      <c r="R677" t="s">
        <v>1487</v>
      </c>
      <c r="S677" t="s">
        <v>68</v>
      </c>
      <c r="T677" s="2">
        <v>33746</v>
      </c>
      <c r="U677" s="3">
        <f t="shared" ca="1" si="65"/>
        <v>33</v>
      </c>
      <c r="V677" t="s">
        <v>2370</v>
      </c>
      <c r="W677" t="s">
        <v>2513</v>
      </c>
      <c r="X677" t="s">
        <v>299</v>
      </c>
      <c r="Y677" t="s">
        <v>35</v>
      </c>
      <c r="Z677" t="s">
        <v>36</v>
      </c>
      <c r="AA677">
        <v>3</v>
      </c>
      <c r="AB677" s="4">
        <v>144000</v>
      </c>
    </row>
    <row r="678" spans="1:28" x14ac:dyDescent="0.25">
      <c r="A678">
        <v>1103</v>
      </c>
      <c r="B678" t="s">
        <v>2586</v>
      </c>
      <c r="C678" t="s">
        <v>2587</v>
      </c>
      <c r="D678" s="1">
        <v>44297</v>
      </c>
      <c r="E678" s="1">
        <v>45073</v>
      </c>
      <c r="F678">
        <f t="shared" ca="1" si="60"/>
        <v>25</v>
      </c>
      <c r="G678" t="str">
        <f t="shared" ca="1" si="61"/>
        <v>2-5 years</v>
      </c>
      <c r="H678" t="s">
        <v>24</v>
      </c>
      <c r="I678" t="s">
        <v>2588</v>
      </c>
      <c r="J678" t="s">
        <v>2589</v>
      </c>
      <c r="K678" t="s">
        <v>158</v>
      </c>
      <c r="L678">
        <f t="shared" si="62"/>
        <v>0</v>
      </c>
      <c r="M678">
        <f t="shared" si="63"/>
        <v>1</v>
      </c>
      <c r="N678" t="s">
        <v>53</v>
      </c>
      <c r="O678" t="s">
        <v>29</v>
      </c>
      <c r="P678" t="s">
        <v>164</v>
      </c>
      <c r="Q678" t="str">
        <f t="shared" si="64"/>
        <v>INVOLUNTARY</v>
      </c>
      <c r="R678" t="s">
        <v>1487</v>
      </c>
      <c r="S678" t="s">
        <v>115</v>
      </c>
      <c r="T678" s="2">
        <v>35373</v>
      </c>
      <c r="U678" s="3">
        <f t="shared" ca="1" si="65"/>
        <v>28</v>
      </c>
      <c r="V678" t="s">
        <v>2370</v>
      </c>
      <c r="W678" t="s">
        <v>2371</v>
      </c>
      <c r="X678" t="s">
        <v>116</v>
      </c>
      <c r="Y678" t="s">
        <v>47</v>
      </c>
      <c r="Z678" t="s">
        <v>36</v>
      </c>
      <c r="AA678">
        <v>3</v>
      </c>
      <c r="AB678" s="4">
        <v>447156</v>
      </c>
    </row>
    <row r="679" spans="1:28" x14ac:dyDescent="0.25">
      <c r="A679">
        <v>1104</v>
      </c>
      <c r="B679" t="s">
        <v>2487</v>
      </c>
      <c r="C679" t="s">
        <v>2590</v>
      </c>
      <c r="D679" s="1">
        <v>43632</v>
      </c>
      <c r="F679">
        <f t="shared" ca="1" si="60"/>
        <v>75</v>
      </c>
      <c r="G679" t="str">
        <f t="shared" ca="1" si="61"/>
        <v>&gt;5 years</v>
      </c>
      <c r="H679" t="s">
        <v>24</v>
      </c>
      <c r="I679" t="s">
        <v>2591</v>
      </c>
      <c r="J679" t="s">
        <v>2592</v>
      </c>
      <c r="K679" t="s">
        <v>27</v>
      </c>
      <c r="L679">
        <f t="shared" si="62"/>
        <v>1</v>
      </c>
      <c r="M679">
        <f t="shared" si="63"/>
        <v>0</v>
      </c>
      <c r="N679" t="s">
        <v>41</v>
      </c>
      <c r="O679" t="s">
        <v>29</v>
      </c>
      <c r="Q679" t="str">
        <f t="shared" si="64"/>
        <v>ACTIVE</v>
      </c>
      <c r="R679" t="s">
        <v>1487</v>
      </c>
      <c r="S679" t="s">
        <v>80</v>
      </c>
      <c r="T679" s="2">
        <v>33710</v>
      </c>
      <c r="U679" s="3">
        <f t="shared" ca="1" si="65"/>
        <v>33</v>
      </c>
      <c r="V679" t="s">
        <v>2370</v>
      </c>
      <c r="W679" t="s">
        <v>2593</v>
      </c>
      <c r="X679" t="s">
        <v>148</v>
      </c>
      <c r="Y679" t="s">
        <v>47</v>
      </c>
      <c r="Z679" t="s">
        <v>36</v>
      </c>
      <c r="AA679">
        <v>3</v>
      </c>
      <c r="AB679" s="4">
        <v>134112</v>
      </c>
    </row>
    <row r="680" spans="1:28" x14ac:dyDescent="0.25">
      <c r="A680">
        <v>1105</v>
      </c>
      <c r="B680" t="s">
        <v>2594</v>
      </c>
      <c r="C680" t="s">
        <v>2595</v>
      </c>
      <c r="D680" s="1">
        <v>44112</v>
      </c>
      <c r="E680" s="1">
        <v>44899</v>
      </c>
      <c r="F680">
        <f t="shared" ca="1" si="60"/>
        <v>25</v>
      </c>
      <c r="G680" t="str">
        <f t="shared" ca="1" si="61"/>
        <v>2-5 years</v>
      </c>
      <c r="H680" t="s">
        <v>24</v>
      </c>
      <c r="I680" t="s">
        <v>2596</v>
      </c>
      <c r="J680" t="s">
        <v>2597</v>
      </c>
      <c r="K680" t="s">
        <v>158</v>
      </c>
      <c r="L680">
        <f t="shared" si="62"/>
        <v>0</v>
      </c>
      <c r="M680">
        <f t="shared" si="63"/>
        <v>1</v>
      </c>
      <c r="N680" t="s">
        <v>28</v>
      </c>
      <c r="O680" t="s">
        <v>53</v>
      </c>
      <c r="P680" t="s">
        <v>212</v>
      </c>
      <c r="Q680" t="str">
        <f t="shared" si="64"/>
        <v>INVOLUNTARY</v>
      </c>
      <c r="R680" t="s">
        <v>1487</v>
      </c>
      <c r="S680" t="s">
        <v>68</v>
      </c>
      <c r="T680" s="2">
        <v>34745</v>
      </c>
      <c r="U680" s="3">
        <f t="shared" ca="1" si="65"/>
        <v>30</v>
      </c>
      <c r="V680" t="s">
        <v>2370</v>
      </c>
      <c r="W680" t="s">
        <v>2371</v>
      </c>
      <c r="X680" t="s">
        <v>81</v>
      </c>
      <c r="Y680" t="s">
        <v>35</v>
      </c>
      <c r="Z680" t="s">
        <v>36</v>
      </c>
      <c r="AA680">
        <v>3</v>
      </c>
      <c r="AB680" s="4">
        <v>102012</v>
      </c>
    </row>
    <row r="681" spans="1:28" x14ac:dyDescent="0.25">
      <c r="A681">
        <v>1106</v>
      </c>
      <c r="B681" t="s">
        <v>2598</v>
      </c>
      <c r="C681" t="s">
        <v>2599</v>
      </c>
      <c r="D681" s="1">
        <v>44426</v>
      </c>
      <c r="F681">
        <f t="shared" ca="1" si="60"/>
        <v>49</v>
      </c>
      <c r="G681" t="str">
        <f t="shared" ca="1" si="61"/>
        <v>2-5 years</v>
      </c>
      <c r="H681" t="s">
        <v>641</v>
      </c>
      <c r="I681" t="s">
        <v>2600</v>
      </c>
      <c r="J681" t="s">
        <v>2601</v>
      </c>
      <c r="K681" t="s">
        <v>27</v>
      </c>
      <c r="L681">
        <f t="shared" si="62"/>
        <v>1</v>
      </c>
      <c r="M681">
        <f t="shared" si="63"/>
        <v>0</v>
      </c>
      <c r="N681" t="s">
        <v>53</v>
      </c>
      <c r="O681" t="s">
        <v>29</v>
      </c>
      <c r="Q681" t="str">
        <f t="shared" si="64"/>
        <v>ACTIVE</v>
      </c>
      <c r="R681" t="s">
        <v>1487</v>
      </c>
      <c r="S681" t="s">
        <v>221</v>
      </c>
      <c r="T681" s="2">
        <v>35971</v>
      </c>
      <c r="U681" s="3">
        <f t="shared" ca="1" si="65"/>
        <v>27</v>
      </c>
      <c r="V681" t="s">
        <v>2370</v>
      </c>
      <c r="W681" t="s">
        <v>2371</v>
      </c>
      <c r="X681" t="s">
        <v>128</v>
      </c>
      <c r="Y681" t="s">
        <v>47</v>
      </c>
      <c r="Z681" t="s">
        <v>36</v>
      </c>
      <c r="AA681">
        <v>3</v>
      </c>
      <c r="AB681" s="4">
        <v>45360</v>
      </c>
    </row>
    <row r="682" spans="1:28" x14ac:dyDescent="0.25">
      <c r="A682">
        <v>1107</v>
      </c>
      <c r="B682" t="s">
        <v>2602</v>
      </c>
      <c r="C682" t="s">
        <v>2603</v>
      </c>
      <c r="D682" s="1">
        <v>43906</v>
      </c>
      <c r="F682">
        <f t="shared" ca="1" si="60"/>
        <v>66</v>
      </c>
      <c r="G682" t="str">
        <f t="shared" ca="1" si="61"/>
        <v>&gt;5 years</v>
      </c>
      <c r="H682" t="s">
        <v>641</v>
      </c>
      <c r="I682" t="s">
        <v>2604</v>
      </c>
      <c r="J682" t="s">
        <v>2605</v>
      </c>
      <c r="K682" t="s">
        <v>27</v>
      </c>
      <c r="L682">
        <f t="shared" si="62"/>
        <v>1</v>
      </c>
      <c r="M682">
        <f t="shared" si="63"/>
        <v>0</v>
      </c>
      <c r="N682" t="s">
        <v>28</v>
      </c>
      <c r="O682" t="s">
        <v>41</v>
      </c>
      <c r="Q682" t="str">
        <f t="shared" si="64"/>
        <v>ACTIVE</v>
      </c>
      <c r="R682" t="s">
        <v>1487</v>
      </c>
      <c r="S682" t="s">
        <v>257</v>
      </c>
      <c r="T682" s="2">
        <v>34816</v>
      </c>
      <c r="U682" s="3">
        <f t="shared" ca="1" si="65"/>
        <v>30</v>
      </c>
      <c r="V682" t="s">
        <v>2370</v>
      </c>
      <c r="W682" t="s">
        <v>2521</v>
      </c>
      <c r="X682" t="s">
        <v>69</v>
      </c>
      <c r="Y682" t="s">
        <v>35</v>
      </c>
      <c r="Z682" t="s">
        <v>36</v>
      </c>
      <c r="AA682">
        <v>3</v>
      </c>
      <c r="AB682" s="4">
        <v>78000</v>
      </c>
    </row>
    <row r="683" spans="1:28" x14ac:dyDescent="0.25">
      <c r="A683">
        <v>1108</v>
      </c>
      <c r="B683" t="s">
        <v>1947</v>
      </c>
      <c r="C683" t="s">
        <v>2606</v>
      </c>
      <c r="D683" s="1">
        <v>43489</v>
      </c>
      <c r="F683">
        <f t="shared" ca="1" si="60"/>
        <v>80</v>
      </c>
      <c r="G683" t="str">
        <f t="shared" ca="1" si="61"/>
        <v>&gt;5 years</v>
      </c>
      <c r="H683" t="s">
        <v>24</v>
      </c>
      <c r="I683" t="s">
        <v>2607</v>
      </c>
      <c r="J683" t="s">
        <v>2608</v>
      </c>
      <c r="K683" t="s">
        <v>27</v>
      </c>
      <c r="L683">
        <f t="shared" si="62"/>
        <v>1</v>
      </c>
      <c r="M683">
        <f t="shared" si="63"/>
        <v>0</v>
      </c>
      <c r="N683" t="s">
        <v>53</v>
      </c>
      <c r="O683" t="s">
        <v>53</v>
      </c>
      <c r="Q683" t="str">
        <f t="shared" si="64"/>
        <v>ACTIVE</v>
      </c>
      <c r="R683" t="s">
        <v>1487</v>
      </c>
      <c r="S683" t="s">
        <v>68</v>
      </c>
      <c r="T683" s="2">
        <v>31865</v>
      </c>
      <c r="U683" s="3">
        <f t="shared" ca="1" si="65"/>
        <v>38</v>
      </c>
      <c r="V683" t="s">
        <v>2370</v>
      </c>
      <c r="W683" t="s">
        <v>2371</v>
      </c>
      <c r="X683" t="s">
        <v>245</v>
      </c>
      <c r="Y683" t="s">
        <v>47</v>
      </c>
      <c r="Z683" t="s">
        <v>36</v>
      </c>
      <c r="AA683">
        <v>3</v>
      </c>
      <c r="AB683" s="4">
        <v>142476</v>
      </c>
    </row>
    <row r="684" spans="1:28" x14ac:dyDescent="0.25">
      <c r="A684">
        <v>1109</v>
      </c>
      <c r="B684" t="s">
        <v>2609</v>
      </c>
      <c r="C684" t="s">
        <v>2610</v>
      </c>
      <c r="D684" s="1">
        <v>44723</v>
      </c>
      <c r="E684" s="1">
        <v>44829</v>
      </c>
      <c r="F684">
        <f t="shared" ca="1" si="60"/>
        <v>3</v>
      </c>
      <c r="G684" t="str">
        <f t="shared" ca="1" si="61"/>
        <v>&lt;6 months</v>
      </c>
      <c r="H684" t="s">
        <v>24</v>
      </c>
      <c r="I684" t="s">
        <v>2611</v>
      </c>
      <c r="J684" t="s">
        <v>2612</v>
      </c>
      <c r="K684" t="s">
        <v>158</v>
      </c>
      <c r="L684">
        <f t="shared" si="62"/>
        <v>0</v>
      </c>
      <c r="M684">
        <f t="shared" si="63"/>
        <v>1</v>
      </c>
      <c r="N684" t="s">
        <v>53</v>
      </c>
      <c r="O684" t="s">
        <v>41</v>
      </c>
      <c r="P684" t="s">
        <v>2197</v>
      </c>
      <c r="Q684" t="str">
        <f t="shared" si="64"/>
        <v>VOLUNTARY</v>
      </c>
      <c r="R684" t="s">
        <v>1487</v>
      </c>
      <c r="S684" t="s">
        <v>74</v>
      </c>
      <c r="T684" s="2">
        <v>37356</v>
      </c>
      <c r="U684" s="3">
        <f t="shared" ca="1" si="65"/>
        <v>23</v>
      </c>
      <c r="V684" t="s">
        <v>2370</v>
      </c>
      <c r="W684" t="s">
        <v>2513</v>
      </c>
      <c r="X684" t="s">
        <v>69</v>
      </c>
      <c r="Y684" t="s">
        <v>35</v>
      </c>
      <c r="Z684" t="s">
        <v>36</v>
      </c>
      <c r="AA684">
        <v>3</v>
      </c>
      <c r="AB684" s="4">
        <v>86724</v>
      </c>
    </row>
    <row r="685" spans="1:28" x14ac:dyDescent="0.25">
      <c r="A685">
        <v>1110</v>
      </c>
      <c r="B685" t="s">
        <v>2613</v>
      </c>
      <c r="C685" t="s">
        <v>1410</v>
      </c>
      <c r="D685" s="1">
        <v>44744</v>
      </c>
      <c r="F685">
        <f t="shared" ca="1" si="60"/>
        <v>39</v>
      </c>
      <c r="G685" t="str">
        <f t="shared" ca="1" si="61"/>
        <v>2-5 years</v>
      </c>
      <c r="H685" t="s">
        <v>641</v>
      </c>
      <c r="I685" t="s">
        <v>2614</v>
      </c>
      <c r="J685" t="s">
        <v>2615</v>
      </c>
      <c r="K685" t="s">
        <v>27</v>
      </c>
      <c r="L685">
        <f t="shared" si="62"/>
        <v>1</v>
      </c>
      <c r="M685">
        <f t="shared" si="63"/>
        <v>0</v>
      </c>
      <c r="N685" t="s">
        <v>53</v>
      </c>
      <c r="O685" t="s">
        <v>29</v>
      </c>
      <c r="Q685" t="str">
        <f t="shared" si="64"/>
        <v>ACTIVE</v>
      </c>
      <c r="R685" t="s">
        <v>1487</v>
      </c>
      <c r="S685" t="s">
        <v>68</v>
      </c>
      <c r="T685" s="2">
        <v>33332</v>
      </c>
      <c r="U685" s="3">
        <f t="shared" ca="1" si="65"/>
        <v>34</v>
      </c>
      <c r="V685" t="s">
        <v>2370</v>
      </c>
      <c r="W685" t="s">
        <v>2371</v>
      </c>
      <c r="X685" t="s">
        <v>184</v>
      </c>
      <c r="Y685" t="s">
        <v>35</v>
      </c>
      <c r="Z685" t="s">
        <v>36</v>
      </c>
      <c r="AA685">
        <v>3</v>
      </c>
      <c r="AB685" s="4">
        <v>159600</v>
      </c>
    </row>
    <row r="686" spans="1:28" x14ac:dyDescent="0.25">
      <c r="A686">
        <v>1111</v>
      </c>
      <c r="B686" t="s">
        <v>2616</v>
      </c>
      <c r="C686" t="s">
        <v>2617</v>
      </c>
      <c r="D686" s="1">
        <v>43716</v>
      </c>
      <c r="E686" s="1">
        <v>44072</v>
      </c>
      <c r="F686">
        <f t="shared" ca="1" si="60"/>
        <v>11</v>
      </c>
      <c r="G686" t="str">
        <f t="shared" ca="1" si="61"/>
        <v>6-12 months</v>
      </c>
      <c r="H686" t="s">
        <v>24</v>
      </c>
      <c r="I686" t="s">
        <v>2618</v>
      </c>
      <c r="J686" t="s">
        <v>2619</v>
      </c>
      <c r="K686" t="s">
        <v>158</v>
      </c>
      <c r="L686">
        <f t="shared" si="62"/>
        <v>0</v>
      </c>
      <c r="M686">
        <f t="shared" si="63"/>
        <v>1</v>
      </c>
      <c r="N686" t="s">
        <v>53</v>
      </c>
      <c r="O686" t="s">
        <v>41</v>
      </c>
      <c r="P686" t="s">
        <v>2197</v>
      </c>
      <c r="Q686" t="str">
        <f t="shared" si="64"/>
        <v>VOLUNTARY</v>
      </c>
      <c r="R686" t="s">
        <v>1487</v>
      </c>
      <c r="S686" t="s">
        <v>115</v>
      </c>
      <c r="T686" s="2">
        <v>30632</v>
      </c>
      <c r="U686" s="3">
        <f t="shared" ca="1" si="65"/>
        <v>41</v>
      </c>
      <c r="V686" t="s">
        <v>2370</v>
      </c>
      <c r="W686" t="s">
        <v>2371</v>
      </c>
      <c r="X686" t="s">
        <v>116</v>
      </c>
      <c r="Y686" t="s">
        <v>35</v>
      </c>
      <c r="Z686" t="s">
        <v>36</v>
      </c>
      <c r="AA686">
        <v>3</v>
      </c>
      <c r="AB686" s="4">
        <v>182172</v>
      </c>
    </row>
    <row r="687" spans="1:28" x14ac:dyDescent="0.25">
      <c r="A687">
        <v>1112</v>
      </c>
      <c r="B687" t="s">
        <v>2620</v>
      </c>
      <c r="C687" t="s">
        <v>328</v>
      </c>
      <c r="D687" s="1">
        <v>44752</v>
      </c>
      <c r="F687">
        <f t="shared" ca="1" si="60"/>
        <v>38</v>
      </c>
      <c r="G687" t="str">
        <f t="shared" ca="1" si="61"/>
        <v>2-5 years</v>
      </c>
      <c r="H687" t="s">
        <v>24</v>
      </c>
      <c r="I687" t="s">
        <v>2621</v>
      </c>
      <c r="J687" t="s">
        <v>2622</v>
      </c>
      <c r="K687" t="s">
        <v>27</v>
      </c>
      <c r="L687">
        <f t="shared" si="62"/>
        <v>1</v>
      </c>
      <c r="M687">
        <f t="shared" si="63"/>
        <v>0</v>
      </c>
      <c r="N687" t="s">
        <v>53</v>
      </c>
      <c r="O687" t="s">
        <v>41</v>
      </c>
      <c r="Q687" t="str">
        <f t="shared" si="64"/>
        <v>ACTIVE</v>
      </c>
      <c r="R687" t="s">
        <v>1487</v>
      </c>
      <c r="S687" t="s">
        <v>87</v>
      </c>
      <c r="T687" s="2">
        <v>28200</v>
      </c>
      <c r="U687" s="3">
        <f t="shared" ca="1" si="65"/>
        <v>48</v>
      </c>
      <c r="V687" t="s">
        <v>2370</v>
      </c>
      <c r="W687" t="s">
        <v>2371</v>
      </c>
      <c r="X687" t="s">
        <v>364</v>
      </c>
      <c r="Y687" t="s">
        <v>35</v>
      </c>
      <c r="Z687" t="s">
        <v>36</v>
      </c>
      <c r="AA687">
        <v>3</v>
      </c>
      <c r="AB687" s="4">
        <v>198000</v>
      </c>
    </row>
    <row r="688" spans="1:28" x14ac:dyDescent="0.25">
      <c r="A688">
        <v>1113</v>
      </c>
      <c r="B688" t="s">
        <v>2623</v>
      </c>
      <c r="C688" t="s">
        <v>1450</v>
      </c>
      <c r="D688" s="1">
        <v>44675</v>
      </c>
      <c r="F688">
        <f t="shared" ca="1" si="60"/>
        <v>41</v>
      </c>
      <c r="G688" t="str">
        <f t="shared" ca="1" si="61"/>
        <v>2-5 years</v>
      </c>
      <c r="H688" t="s">
        <v>24</v>
      </c>
      <c r="I688" t="s">
        <v>2624</v>
      </c>
      <c r="J688" t="s">
        <v>2625</v>
      </c>
      <c r="K688" t="s">
        <v>27</v>
      </c>
      <c r="L688">
        <f t="shared" si="62"/>
        <v>1</v>
      </c>
      <c r="M688">
        <f t="shared" si="63"/>
        <v>0</v>
      </c>
      <c r="N688" t="s">
        <v>28</v>
      </c>
      <c r="O688" t="s">
        <v>41</v>
      </c>
      <c r="Q688" t="str">
        <f t="shared" si="64"/>
        <v>ACTIVE</v>
      </c>
      <c r="R688" t="s">
        <v>1487</v>
      </c>
      <c r="S688" t="s">
        <v>68</v>
      </c>
      <c r="T688" s="2">
        <v>24745</v>
      </c>
      <c r="U688" s="3">
        <f t="shared" ca="1" si="65"/>
        <v>58</v>
      </c>
      <c r="V688" t="s">
        <v>2370</v>
      </c>
      <c r="W688" t="s">
        <v>2371</v>
      </c>
      <c r="X688" t="s">
        <v>128</v>
      </c>
      <c r="Y688" t="s">
        <v>35</v>
      </c>
      <c r="Z688" t="s">
        <v>36</v>
      </c>
      <c r="AA688">
        <v>3</v>
      </c>
      <c r="AB688" s="4">
        <v>75600</v>
      </c>
    </row>
    <row r="689" spans="1:28" x14ac:dyDescent="0.25">
      <c r="A689">
        <v>1114</v>
      </c>
      <c r="B689" t="s">
        <v>2626</v>
      </c>
      <c r="C689" t="s">
        <v>1038</v>
      </c>
      <c r="D689" s="1">
        <v>43921</v>
      </c>
      <c r="F689">
        <f t="shared" ca="1" si="60"/>
        <v>66</v>
      </c>
      <c r="G689" t="str">
        <f t="shared" ca="1" si="61"/>
        <v>&gt;5 years</v>
      </c>
      <c r="H689" t="s">
        <v>24</v>
      </c>
      <c r="I689" t="s">
        <v>2627</v>
      </c>
      <c r="J689" t="s">
        <v>2628</v>
      </c>
      <c r="K689" t="s">
        <v>27</v>
      </c>
      <c r="L689">
        <f t="shared" si="62"/>
        <v>1</v>
      </c>
      <c r="M689">
        <f t="shared" si="63"/>
        <v>0</v>
      </c>
      <c r="N689" t="s">
        <v>53</v>
      </c>
      <c r="O689" t="s">
        <v>41</v>
      </c>
      <c r="Q689" t="str">
        <f t="shared" si="64"/>
        <v>ACTIVE</v>
      </c>
      <c r="R689" t="s">
        <v>1487</v>
      </c>
      <c r="S689" t="s">
        <v>68</v>
      </c>
      <c r="T689" s="2">
        <v>30023</v>
      </c>
      <c r="U689" s="3">
        <f t="shared" ca="1" si="65"/>
        <v>43</v>
      </c>
      <c r="V689" t="s">
        <v>2370</v>
      </c>
      <c r="W689" t="s">
        <v>2371</v>
      </c>
      <c r="X689" t="s">
        <v>69</v>
      </c>
      <c r="Y689" t="s">
        <v>35</v>
      </c>
      <c r="Z689" t="s">
        <v>36</v>
      </c>
      <c r="AA689">
        <v>3</v>
      </c>
      <c r="AB689" s="4">
        <v>255972</v>
      </c>
    </row>
    <row r="690" spans="1:28" x14ac:dyDescent="0.25">
      <c r="A690">
        <v>1115</v>
      </c>
      <c r="B690" t="s">
        <v>2629</v>
      </c>
      <c r="C690" t="s">
        <v>2630</v>
      </c>
      <c r="D690" s="1">
        <v>43547</v>
      </c>
      <c r="F690">
        <f t="shared" ca="1" si="60"/>
        <v>78</v>
      </c>
      <c r="G690" t="str">
        <f t="shared" ca="1" si="61"/>
        <v>&gt;5 years</v>
      </c>
      <c r="H690" t="s">
        <v>24</v>
      </c>
      <c r="I690" t="s">
        <v>2631</v>
      </c>
      <c r="J690" t="s">
        <v>2632</v>
      </c>
      <c r="K690" t="s">
        <v>27</v>
      </c>
      <c r="L690">
        <f t="shared" si="62"/>
        <v>1</v>
      </c>
      <c r="M690">
        <f t="shared" si="63"/>
        <v>0</v>
      </c>
      <c r="N690" t="s">
        <v>28</v>
      </c>
      <c r="O690" t="s">
        <v>41</v>
      </c>
      <c r="Q690" t="str">
        <f t="shared" si="64"/>
        <v>ACTIVE</v>
      </c>
      <c r="R690" t="s">
        <v>1487</v>
      </c>
      <c r="S690" t="s">
        <v>74</v>
      </c>
      <c r="T690" s="2">
        <v>34678</v>
      </c>
      <c r="U690" s="3">
        <f t="shared" ca="1" si="65"/>
        <v>30</v>
      </c>
      <c r="V690" t="s">
        <v>2370</v>
      </c>
      <c r="W690" t="s">
        <v>2371</v>
      </c>
      <c r="X690" t="s">
        <v>81</v>
      </c>
      <c r="Y690" t="s">
        <v>47</v>
      </c>
      <c r="Z690" t="s">
        <v>36</v>
      </c>
      <c r="AA690">
        <v>3</v>
      </c>
      <c r="AB690" s="4">
        <v>230472</v>
      </c>
    </row>
    <row r="691" spans="1:28" x14ac:dyDescent="0.25">
      <c r="A691">
        <v>1116</v>
      </c>
      <c r="B691" t="s">
        <v>1264</v>
      </c>
      <c r="C691" t="s">
        <v>2633</v>
      </c>
      <c r="D691" s="1">
        <v>43533</v>
      </c>
      <c r="E691" s="1">
        <v>45119</v>
      </c>
      <c r="F691">
        <f t="shared" ca="1" si="60"/>
        <v>52</v>
      </c>
      <c r="G691" t="str">
        <f t="shared" ca="1" si="61"/>
        <v>2-5 years</v>
      </c>
      <c r="H691" t="s">
        <v>24</v>
      </c>
      <c r="I691" t="s">
        <v>2634</v>
      </c>
      <c r="J691" t="s">
        <v>2635</v>
      </c>
      <c r="K691" t="s">
        <v>158</v>
      </c>
      <c r="L691">
        <f t="shared" si="62"/>
        <v>0</v>
      </c>
      <c r="M691">
        <f t="shared" si="63"/>
        <v>1</v>
      </c>
      <c r="N691" t="s">
        <v>53</v>
      </c>
      <c r="O691" t="s">
        <v>53</v>
      </c>
      <c r="P691" t="s">
        <v>2197</v>
      </c>
      <c r="Q691" t="str">
        <f t="shared" si="64"/>
        <v>VOLUNTARY</v>
      </c>
      <c r="R691" t="s">
        <v>1487</v>
      </c>
      <c r="S691" t="s">
        <v>74</v>
      </c>
      <c r="T691" s="2">
        <v>37879</v>
      </c>
      <c r="U691" s="3">
        <f t="shared" ca="1" si="65"/>
        <v>22</v>
      </c>
      <c r="V691" t="s">
        <v>2370</v>
      </c>
      <c r="W691" t="s">
        <v>2513</v>
      </c>
      <c r="X691" t="s">
        <v>63</v>
      </c>
      <c r="Y691" t="s">
        <v>47</v>
      </c>
      <c r="Z691" t="s">
        <v>36</v>
      </c>
      <c r="AA691">
        <v>3</v>
      </c>
      <c r="AB691" s="4">
        <v>190788</v>
      </c>
    </row>
    <row r="692" spans="1:28" x14ac:dyDescent="0.25">
      <c r="A692">
        <v>1117</v>
      </c>
      <c r="B692" t="s">
        <v>2636</v>
      </c>
      <c r="C692" t="s">
        <v>1208</v>
      </c>
      <c r="D692" s="1">
        <v>43517</v>
      </c>
      <c r="E692" s="1">
        <v>43530</v>
      </c>
      <c r="F692">
        <f t="shared" ca="1" si="60"/>
        <v>0</v>
      </c>
      <c r="G692" t="str">
        <f t="shared" ca="1" si="61"/>
        <v>&lt;6 months</v>
      </c>
      <c r="H692" t="s">
        <v>24</v>
      </c>
      <c r="I692" t="s">
        <v>2637</v>
      </c>
      <c r="J692" t="s">
        <v>2638</v>
      </c>
      <c r="K692" t="s">
        <v>158</v>
      </c>
      <c r="L692">
        <f t="shared" si="62"/>
        <v>0</v>
      </c>
      <c r="M692">
        <f t="shared" si="63"/>
        <v>1</v>
      </c>
      <c r="N692" t="s">
        <v>53</v>
      </c>
      <c r="O692" t="s">
        <v>29</v>
      </c>
      <c r="P692" t="s">
        <v>2197</v>
      </c>
      <c r="Q692" t="str">
        <f t="shared" si="64"/>
        <v>VOLUNTARY</v>
      </c>
      <c r="R692" t="s">
        <v>1487</v>
      </c>
      <c r="S692" t="s">
        <v>68</v>
      </c>
      <c r="T692" s="2">
        <v>37126</v>
      </c>
      <c r="U692" s="3">
        <f t="shared" ca="1" si="65"/>
        <v>24</v>
      </c>
      <c r="V692" t="s">
        <v>2370</v>
      </c>
      <c r="W692" t="s">
        <v>2371</v>
      </c>
      <c r="X692" t="s">
        <v>81</v>
      </c>
      <c r="Y692" t="s">
        <v>47</v>
      </c>
      <c r="Z692" t="s">
        <v>36</v>
      </c>
      <c r="AA692">
        <v>3</v>
      </c>
      <c r="AB692" s="4">
        <v>141024</v>
      </c>
    </row>
    <row r="693" spans="1:28" x14ac:dyDescent="0.25">
      <c r="A693">
        <v>1118</v>
      </c>
      <c r="B693" t="s">
        <v>1090</v>
      </c>
      <c r="C693" t="s">
        <v>1751</v>
      </c>
      <c r="D693" s="1">
        <v>43742</v>
      </c>
      <c r="E693" s="1">
        <v>44891</v>
      </c>
      <c r="F693">
        <f t="shared" ca="1" si="60"/>
        <v>37</v>
      </c>
      <c r="G693" t="str">
        <f t="shared" ca="1" si="61"/>
        <v>2-5 years</v>
      </c>
      <c r="H693" t="s">
        <v>24</v>
      </c>
      <c r="I693" t="s">
        <v>2639</v>
      </c>
      <c r="J693" t="s">
        <v>2640</v>
      </c>
      <c r="K693" t="s">
        <v>27</v>
      </c>
      <c r="L693">
        <f t="shared" si="62"/>
        <v>1</v>
      </c>
      <c r="M693">
        <f t="shared" si="63"/>
        <v>0</v>
      </c>
      <c r="N693" t="s">
        <v>53</v>
      </c>
      <c r="O693" t="s">
        <v>29</v>
      </c>
      <c r="Q693" t="str">
        <f t="shared" si="64"/>
        <v>ACTIVE</v>
      </c>
      <c r="R693" t="s">
        <v>1487</v>
      </c>
      <c r="S693" t="s">
        <v>87</v>
      </c>
      <c r="T693" s="2">
        <v>35267</v>
      </c>
      <c r="U693" s="3">
        <f t="shared" ca="1" si="65"/>
        <v>29</v>
      </c>
      <c r="V693" t="s">
        <v>2370</v>
      </c>
      <c r="W693" t="s">
        <v>2521</v>
      </c>
      <c r="X693" t="s">
        <v>364</v>
      </c>
      <c r="Y693" t="s">
        <v>47</v>
      </c>
      <c r="Z693" t="s">
        <v>36</v>
      </c>
      <c r="AA693">
        <v>3</v>
      </c>
      <c r="AB693" s="4">
        <v>152424</v>
      </c>
    </row>
    <row r="694" spans="1:28" x14ac:dyDescent="0.25">
      <c r="A694">
        <v>1119</v>
      </c>
      <c r="B694" t="s">
        <v>732</v>
      </c>
      <c r="C694" t="s">
        <v>2525</v>
      </c>
      <c r="D694" s="1">
        <v>43793</v>
      </c>
      <c r="E694" s="1">
        <v>44185</v>
      </c>
      <c r="F694">
        <f t="shared" ca="1" si="60"/>
        <v>12</v>
      </c>
      <c r="G694" t="str">
        <f t="shared" ca="1" si="61"/>
        <v>1-2 years</v>
      </c>
      <c r="H694" t="s">
        <v>24</v>
      </c>
      <c r="I694" t="s">
        <v>2641</v>
      </c>
      <c r="J694" t="s">
        <v>2642</v>
      </c>
      <c r="K694" t="s">
        <v>27</v>
      </c>
      <c r="L694">
        <f t="shared" si="62"/>
        <v>1</v>
      </c>
      <c r="M694">
        <f t="shared" si="63"/>
        <v>0</v>
      </c>
      <c r="N694" t="s">
        <v>41</v>
      </c>
      <c r="O694" t="s">
        <v>41</v>
      </c>
      <c r="Q694" t="str">
        <f t="shared" si="64"/>
        <v>ACTIVE</v>
      </c>
      <c r="R694" t="s">
        <v>1487</v>
      </c>
      <c r="S694" t="s">
        <v>74</v>
      </c>
      <c r="T694" s="2">
        <v>36884</v>
      </c>
      <c r="U694" s="3">
        <f t="shared" ca="1" si="65"/>
        <v>24</v>
      </c>
      <c r="V694" t="s">
        <v>2370</v>
      </c>
      <c r="W694" t="s">
        <v>2371</v>
      </c>
      <c r="X694" t="s">
        <v>69</v>
      </c>
      <c r="Y694" t="s">
        <v>35</v>
      </c>
      <c r="Z694" t="s">
        <v>36</v>
      </c>
      <c r="AA694">
        <v>3</v>
      </c>
      <c r="AB694" s="4">
        <v>108000</v>
      </c>
    </row>
    <row r="695" spans="1:28" x14ac:dyDescent="0.25">
      <c r="A695">
        <v>1120</v>
      </c>
      <c r="B695" t="s">
        <v>2643</v>
      </c>
      <c r="C695" t="s">
        <v>118</v>
      </c>
      <c r="D695" s="1">
        <v>44060</v>
      </c>
      <c r="F695">
        <f t="shared" ca="1" si="60"/>
        <v>61</v>
      </c>
      <c r="G695" t="str">
        <f t="shared" ca="1" si="61"/>
        <v>&gt;5 years</v>
      </c>
      <c r="H695" t="s">
        <v>24</v>
      </c>
      <c r="I695" t="s">
        <v>2644</v>
      </c>
      <c r="J695" t="s">
        <v>2645</v>
      </c>
      <c r="K695" t="s">
        <v>27</v>
      </c>
      <c r="L695">
        <f t="shared" si="62"/>
        <v>1</v>
      </c>
      <c r="M695">
        <f t="shared" si="63"/>
        <v>0</v>
      </c>
      <c r="N695" t="s">
        <v>41</v>
      </c>
      <c r="O695" t="s">
        <v>29</v>
      </c>
      <c r="Q695" t="str">
        <f t="shared" si="64"/>
        <v>ACTIVE</v>
      </c>
      <c r="R695" t="s">
        <v>42</v>
      </c>
      <c r="S695" t="s">
        <v>43</v>
      </c>
      <c r="T695" s="2">
        <v>36382</v>
      </c>
      <c r="U695" s="3">
        <f t="shared" ca="1" si="65"/>
        <v>26</v>
      </c>
      <c r="V695" t="s">
        <v>2370</v>
      </c>
      <c r="W695" t="s">
        <v>2371</v>
      </c>
      <c r="X695" t="s">
        <v>1107</v>
      </c>
      <c r="Y695" t="s">
        <v>35</v>
      </c>
      <c r="Z695" t="s">
        <v>36</v>
      </c>
      <c r="AA695">
        <v>3</v>
      </c>
      <c r="AB695" s="4">
        <v>263004</v>
      </c>
    </row>
    <row r="696" spans="1:28" x14ac:dyDescent="0.25">
      <c r="A696">
        <v>1121</v>
      </c>
      <c r="B696" t="s">
        <v>2646</v>
      </c>
      <c r="C696" t="s">
        <v>2647</v>
      </c>
      <c r="D696" s="1">
        <v>44271</v>
      </c>
      <c r="F696">
        <f t="shared" ca="1" si="60"/>
        <v>54</v>
      </c>
      <c r="G696" t="str">
        <f t="shared" ca="1" si="61"/>
        <v>2-5 years</v>
      </c>
      <c r="H696" t="s">
        <v>2648</v>
      </c>
      <c r="I696" t="s">
        <v>2649</v>
      </c>
      <c r="J696" t="s">
        <v>2650</v>
      </c>
      <c r="K696" t="s">
        <v>27</v>
      </c>
      <c r="L696">
        <f t="shared" si="62"/>
        <v>1</v>
      </c>
      <c r="M696">
        <f t="shared" si="63"/>
        <v>0</v>
      </c>
      <c r="N696" t="s">
        <v>41</v>
      </c>
      <c r="O696" t="s">
        <v>53</v>
      </c>
      <c r="Q696" t="str">
        <f t="shared" si="64"/>
        <v>ACTIVE</v>
      </c>
      <c r="R696" t="s">
        <v>1487</v>
      </c>
      <c r="S696" t="s">
        <v>221</v>
      </c>
      <c r="T696" s="2">
        <v>30460</v>
      </c>
      <c r="U696" s="3">
        <f t="shared" ca="1" si="65"/>
        <v>42</v>
      </c>
      <c r="V696" t="s">
        <v>2370</v>
      </c>
      <c r="W696" t="s">
        <v>2371</v>
      </c>
      <c r="X696" t="s">
        <v>128</v>
      </c>
      <c r="Y696" t="s">
        <v>35</v>
      </c>
      <c r="Z696" t="s">
        <v>36</v>
      </c>
      <c r="AA696">
        <v>3</v>
      </c>
      <c r="AB696" s="4">
        <v>272448</v>
      </c>
    </row>
    <row r="697" spans="1:28" x14ac:dyDescent="0.25">
      <c r="A697">
        <v>1122</v>
      </c>
      <c r="B697" t="s">
        <v>2651</v>
      </c>
      <c r="C697" t="s">
        <v>1840</v>
      </c>
      <c r="D697" s="1">
        <v>44516</v>
      </c>
      <c r="E697" s="1">
        <v>44799</v>
      </c>
      <c r="F697">
        <f t="shared" ca="1" si="60"/>
        <v>9</v>
      </c>
      <c r="G697" t="str">
        <f t="shared" ca="1" si="61"/>
        <v>6-12 months</v>
      </c>
      <c r="H697" t="s">
        <v>2648</v>
      </c>
      <c r="I697" t="s">
        <v>2652</v>
      </c>
      <c r="J697" t="s">
        <v>2653</v>
      </c>
      <c r="K697" t="s">
        <v>27</v>
      </c>
      <c r="L697">
        <f t="shared" si="62"/>
        <v>1</v>
      </c>
      <c r="M697">
        <f t="shared" si="63"/>
        <v>0</v>
      </c>
      <c r="N697" t="s">
        <v>28</v>
      </c>
      <c r="O697" t="s">
        <v>41</v>
      </c>
      <c r="Q697" t="str">
        <f t="shared" si="64"/>
        <v>ACTIVE</v>
      </c>
      <c r="R697" t="s">
        <v>1487</v>
      </c>
      <c r="S697" t="s">
        <v>68</v>
      </c>
      <c r="T697" s="2">
        <v>34953</v>
      </c>
      <c r="U697" s="3">
        <f t="shared" ca="1" si="65"/>
        <v>30</v>
      </c>
      <c r="V697" t="s">
        <v>2370</v>
      </c>
      <c r="W697" t="s">
        <v>2513</v>
      </c>
      <c r="X697" t="s">
        <v>81</v>
      </c>
      <c r="Y697" t="s">
        <v>35</v>
      </c>
      <c r="Z697" t="s">
        <v>36</v>
      </c>
      <c r="AA697">
        <v>3</v>
      </c>
      <c r="AB697" s="4">
        <v>99048</v>
      </c>
    </row>
    <row r="698" spans="1:28" x14ac:dyDescent="0.25">
      <c r="A698">
        <v>1123</v>
      </c>
      <c r="B698" t="s">
        <v>2654</v>
      </c>
      <c r="C698" t="s">
        <v>2655</v>
      </c>
      <c r="D698" s="1">
        <v>44684</v>
      </c>
      <c r="F698">
        <f t="shared" ca="1" si="60"/>
        <v>41</v>
      </c>
      <c r="G698" t="str">
        <f t="shared" ca="1" si="61"/>
        <v>2-5 years</v>
      </c>
      <c r="H698" t="s">
        <v>2648</v>
      </c>
      <c r="I698" t="s">
        <v>2656</v>
      </c>
      <c r="J698" t="s">
        <v>2657</v>
      </c>
      <c r="K698" t="s">
        <v>27</v>
      </c>
      <c r="L698">
        <f t="shared" si="62"/>
        <v>1</v>
      </c>
      <c r="M698">
        <f t="shared" si="63"/>
        <v>0</v>
      </c>
      <c r="N698" t="s">
        <v>53</v>
      </c>
      <c r="O698" t="s">
        <v>53</v>
      </c>
      <c r="Q698" t="str">
        <f t="shared" si="64"/>
        <v>ACTIVE</v>
      </c>
      <c r="R698" t="s">
        <v>1487</v>
      </c>
      <c r="S698" t="s">
        <v>74</v>
      </c>
      <c r="T698" s="2">
        <v>35264</v>
      </c>
      <c r="U698" s="3">
        <f t="shared" ca="1" si="65"/>
        <v>29</v>
      </c>
      <c r="V698" t="s">
        <v>2370</v>
      </c>
      <c r="W698" t="s">
        <v>2371</v>
      </c>
      <c r="X698" t="s">
        <v>128</v>
      </c>
      <c r="Y698" t="s">
        <v>35</v>
      </c>
      <c r="Z698" t="s">
        <v>36</v>
      </c>
      <c r="AA698">
        <v>3</v>
      </c>
      <c r="AB698" s="4">
        <v>178800</v>
      </c>
    </row>
    <row r="699" spans="1:28" x14ac:dyDescent="0.25">
      <c r="A699">
        <v>1124</v>
      </c>
      <c r="B699" t="s">
        <v>1661</v>
      </c>
      <c r="C699" t="s">
        <v>1277</v>
      </c>
      <c r="D699" s="1">
        <v>43823</v>
      </c>
      <c r="E699" s="1">
        <v>44876</v>
      </c>
      <c r="F699">
        <f t="shared" ca="1" si="60"/>
        <v>34</v>
      </c>
      <c r="G699" t="str">
        <f t="shared" ca="1" si="61"/>
        <v>2-5 years</v>
      </c>
      <c r="H699" t="s">
        <v>2648</v>
      </c>
      <c r="I699" t="s">
        <v>2658</v>
      </c>
      <c r="J699" t="s">
        <v>2659</v>
      </c>
      <c r="K699" t="s">
        <v>27</v>
      </c>
      <c r="L699">
        <f t="shared" si="62"/>
        <v>1</v>
      </c>
      <c r="M699">
        <f t="shared" si="63"/>
        <v>0</v>
      </c>
      <c r="N699" t="s">
        <v>53</v>
      </c>
      <c r="O699" t="s">
        <v>53</v>
      </c>
      <c r="Q699" t="str">
        <f t="shared" si="64"/>
        <v>ACTIVE</v>
      </c>
      <c r="R699" t="s">
        <v>1487</v>
      </c>
      <c r="S699" t="s">
        <v>87</v>
      </c>
      <c r="T699" s="2">
        <v>32484</v>
      </c>
      <c r="U699" s="3">
        <f t="shared" ca="1" si="65"/>
        <v>36</v>
      </c>
      <c r="V699" t="s">
        <v>2370</v>
      </c>
      <c r="W699" t="s">
        <v>2371</v>
      </c>
      <c r="X699" t="s">
        <v>81</v>
      </c>
      <c r="Y699" t="s">
        <v>35</v>
      </c>
      <c r="Z699" t="s">
        <v>36</v>
      </c>
      <c r="AA699">
        <v>3</v>
      </c>
      <c r="AB699" s="4">
        <v>117552</v>
      </c>
    </row>
    <row r="700" spans="1:28" x14ac:dyDescent="0.25">
      <c r="A700">
        <v>1125</v>
      </c>
      <c r="B700" t="s">
        <v>2660</v>
      </c>
      <c r="C700" t="s">
        <v>23</v>
      </c>
      <c r="D700" s="1">
        <v>44490</v>
      </c>
      <c r="F700">
        <f t="shared" ca="1" si="60"/>
        <v>47</v>
      </c>
      <c r="G700" t="str">
        <f t="shared" ca="1" si="61"/>
        <v>2-5 years</v>
      </c>
      <c r="H700" t="s">
        <v>641</v>
      </c>
      <c r="I700" t="s">
        <v>2661</v>
      </c>
      <c r="J700" t="s">
        <v>2662</v>
      </c>
      <c r="K700" t="s">
        <v>27</v>
      </c>
      <c r="L700">
        <f t="shared" si="62"/>
        <v>1</v>
      </c>
      <c r="M700">
        <f t="shared" si="63"/>
        <v>0</v>
      </c>
      <c r="N700" t="s">
        <v>28</v>
      </c>
      <c r="O700" t="s">
        <v>41</v>
      </c>
      <c r="Q700" t="str">
        <f t="shared" si="64"/>
        <v>ACTIVE</v>
      </c>
      <c r="R700" t="s">
        <v>1487</v>
      </c>
      <c r="S700" t="s">
        <v>221</v>
      </c>
      <c r="T700" s="2">
        <v>33093</v>
      </c>
      <c r="U700" s="3">
        <f t="shared" ca="1" si="65"/>
        <v>35</v>
      </c>
      <c r="V700" t="s">
        <v>2370</v>
      </c>
      <c r="W700" t="s">
        <v>2371</v>
      </c>
      <c r="X700" t="s">
        <v>128</v>
      </c>
      <c r="Y700" t="s">
        <v>47</v>
      </c>
      <c r="Z700" t="s">
        <v>36</v>
      </c>
      <c r="AA700">
        <v>3</v>
      </c>
      <c r="AB700" s="4">
        <v>105432</v>
      </c>
    </row>
    <row r="701" spans="1:28" x14ac:dyDescent="0.25">
      <c r="A701">
        <v>1126</v>
      </c>
      <c r="B701" t="s">
        <v>2663</v>
      </c>
      <c r="C701" t="s">
        <v>2664</v>
      </c>
      <c r="D701" s="1">
        <v>43351</v>
      </c>
      <c r="E701" s="1">
        <v>43896</v>
      </c>
      <c r="F701">
        <f t="shared" ca="1" si="60"/>
        <v>17</v>
      </c>
      <c r="G701" t="str">
        <f t="shared" ca="1" si="61"/>
        <v>1-2 years</v>
      </c>
      <c r="H701" t="s">
        <v>641</v>
      </c>
      <c r="I701" t="s">
        <v>2665</v>
      </c>
      <c r="J701" t="s">
        <v>2666</v>
      </c>
      <c r="K701" t="s">
        <v>158</v>
      </c>
      <c r="L701">
        <f t="shared" si="62"/>
        <v>0</v>
      </c>
      <c r="M701">
        <f t="shared" si="63"/>
        <v>1</v>
      </c>
      <c r="N701" t="s">
        <v>41</v>
      </c>
      <c r="O701" t="s">
        <v>29</v>
      </c>
      <c r="P701" t="s">
        <v>164</v>
      </c>
      <c r="Q701" t="str">
        <f t="shared" si="64"/>
        <v>INVOLUNTARY</v>
      </c>
      <c r="R701" t="s">
        <v>1487</v>
      </c>
      <c r="S701" t="s">
        <v>87</v>
      </c>
      <c r="T701" s="2">
        <v>34491</v>
      </c>
      <c r="U701" s="3">
        <f t="shared" ca="1" si="65"/>
        <v>31</v>
      </c>
      <c r="V701" t="s">
        <v>2370</v>
      </c>
      <c r="W701" t="s">
        <v>2371</v>
      </c>
      <c r="X701" t="s">
        <v>89</v>
      </c>
      <c r="Y701" t="s">
        <v>47</v>
      </c>
      <c r="Z701" t="s">
        <v>36</v>
      </c>
      <c r="AA701">
        <v>3</v>
      </c>
      <c r="AB701" s="4">
        <v>108000</v>
      </c>
    </row>
    <row r="702" spans="1:28" x14ac:dyDescent="0.25">
      <c r="A702">
        <v>1127</v>
      </c>
      <c r="B702" t="s">
        <v>200</v>
      </c>
      <c r="C702" t="s">
        <v>2667</v>
      </c>
      <c r="D702" s="1">
        <v>43522</v>
      </c>
      <c r="F702">
        <f t="shared" ca="1" si="60"/>
        <v>79</v>
      </c>
      <c r="G702" t="str">
        <f t="shared" ca="1" si="61"/>
        <v>&gt;5 years</v>
      </c>
      <c r="H702" t="s">
        <v>641</v>
      </c>
      <c r="I702" t="s">
        <v>2668</v>
      </c>
      <c r="J702" t="s">
        <v>2669</v>
      </c>
      <c r="K702" t="s">
        <v>27</v>
      </c>
      <c r="L702">
        <f t="shared" si="62"/>
        <v>1</v>
      </c>
      <c r="M702">
        <f t="shared" si="63"/>
        <v>0</v>
      </c>
      <c r="N702" t="s">
        <v>53</v>
      </c>
      <c r="O702" t="s">
        <v>53</v>
      </c>
      <c r="Q702" t="str">
        <f t="shared" si="64"/>
        <v>ACTIVE</v>
      </c>
      <c r="R702" t="s">
        <v>1487</v>
      </c>
      <c r="S702" t="s">
        <v>68</v>
      </c>
      <c r="T702" s="2">
        <v>36232</v>
      </c>
      <c r="U702" s="3">
        <f t="shared" ca="1" si="65"/>
        <v>26</v>
      </c>
      <c r="V702" t="s">
        <v>2370</v>
      </c>
      <c r="W702" t="s">
        <v>2371</v>
      </c>
      <c r="X702" t="s">
        <v>81</v>
      </c>
      <c r="Y702" t="s">
        <v>47</v>
      </c>
      <c r="Z702" t="s">
        <v>36</v>
      </c>
      <c r="AA702">
        <v>3</v>
      </c>
      <c r="AB702" s="4">
        <v>139020</v>
      </c>
    </row>
    <row r="703" spans="1:28" x14ac:dyDescent="0.25">
      <c r="A703">
        <v>1128</v>
      </c>
      <c r="B703" t="s">
        <v>921</v>
      </c>
      <c r="C703" t="s">
        <v>1310</v>
      </c>
      <c r="D703" s="1">
        <v>45037</v>
      </c>
      <c r="F703">
        <f t="shared" ca="1" si="60"/>
        <v>29</v>
      </c>
      <c r="G703" t="str">
        <f t="shared" ca="1" si="61"/>
        <v>2-5 years</v>
      </c>
      <c r="H703" t="s">
        <v>641</v>
      </c>
      <c r="I703" t="s">
        <v>2670</v>
      </c>
      <c r="J703" t="s">
        <v>2671</v>
      </c>
      <c r="K703" t="s">
        <v>27</v>
      </c>
      <c r="L703">
        <f t="shared" si="62"/>
        <v>1</v>
      </c>
      <c r="M703">
        <f t="shared" si="63"/>
        <v>0</v>
      </c>
      <c r="N703" t="s">
        <v>41</v>
      </c>
      <c r="O703" t="s">
        <v>41</v>
      </c>
      <c r="Q703" t="str">
        <f t="shared" si="64"/>
        <v>ACTIVE</v>
      </c>
      <c r="R703" t="s">
        <v>1487</v>
      </c>
      <c r="S703" t="s">
        <v>68</v>
      </c>
      <c r="T703" s="2">
        <v>36005</v>
      </c>
      <c r="U703" s="3">
        <f t="shared" ca="1" si="65"/>
        <v>27</v>
      </c>
      <c r="V703" t="s">
        <v>2370</v>
      </c>
      <c r="W703" t="s">
        <v>2371</v>
      </c>
      <c r="X703" t="s">
        <v>81</v>
      </c>
      <c r="Y703" t="s">
        <v>35</v>
      </c>
      <c r="Z703" t="s">
        <v>36</v>
      </c>
      <c r="AA703">
        <v>3</v>
      </c>
      <c r="AB703" s="4">
        <v>126000</v>
      </c>
    </row>
    <row r="704" spans="1:28" x14ac:dyDescent="0.25">
      <c r="A704">
        <v>1129</v>
      </c>
      <c r="B704" t="s">
        <v>2672</v>
      </c>
      <c r="C704" t="s">
        <v>2673</v>
      </c>
      <c r="D704" s="1">
        <v>43727</v>
      </c>
      <c r="E704" s="1">
        <v>44492</v>
      </c>
      <c r="F704">
        <f t="shared" ca="1" si="60"/>
        <v>25</v>
      </c>
      <c r="G704" t="str">
        <f t="shared" ca="1" si="61"/>
        <v>2-5 years</v>
      </c>
      <c r="H704" t="s">
        <v>641</v>
      </c>
      <c r="I704" t="s">
        <v>2674</v>
      </c>
      <c r="J704" t="s">
        <v>2675</v>
      </c>
      <c r="K704" t="s">
        <v>158</v>
      </c>
      <c r="L704">
        <f t="shared" si="62"/>
        <v>0</v>
      </c>
      <c r="M704">
        <f t="shared" si="63"/>
        <v>1</v>
      </c>
      <c r="N704" t="s">
        <v>53</v>
      </c>
      <c r="O704" t="s">
        <v>41</v>
      </c>
      <c r="P704" t="s">
        <v>2197</v>
      </c>
      <c r="Q704" t="str">
        <f t="shared" si="64"/>
        <v>VOLUNTARY</v>
      </c>
      <c r="R704" t="s">
        <v>1487</v>
      </c>
      <c r="S704" t="s">
        <v>74</v>
      </c>
      <c r="T704" s="2">
        <v>36213</v>
      </c>
      <c r="U704" s="3">
        <f t="shared" ca="1" si="65"/>
        <v>26</v>
      </c>
      <c r="V704" t="s">
        <v>2370</v>
      </c>
      <c r="W704" t="s">
        <v>2371</v>
      </c>
      <c r="X704" t="s">
        <v>235</v>
      </c>
      <c r="Y704" t="s">
        <v>35</v>
      </c>
      <c r="Z704" t="s">
        <v>36</v>
      </c>
      <c r="AA704">
        <v>3</v>
      </c>
      <c r="AB704" s="4">
        <v>86400</v>
      </c>
    </row>
    <row r="705" spans="1:28" x14ac:dyDescent="0.25">
      <c r="A705">
        <v>1130</v>
      </c>
      <c r="B705" t="s">
        <v>2676</v>
      </c>
      <c r="C705" t="s">
        <v>2677</v>
      </c>
      <c r="D705" s="1">
        <v>44188</v>
      </c>
      <c r="F705">
        <f t="shared" ca="1" si="60"/>
        <v>57</v>
      </c>
      <c r="G705" t="str">
        <f t="shared" ca="1" si="61"/>
        <v>2-5 years</v>
      </c>
      <c r="H705" t="s">
        <v>24</v>
      </c>
      <c r="I705" t="s">
        <v>2678</v>
      </c>
      <c r="J705" t="s">
        <v>2679</v>
      </c>
      <c r="K705" t="s">
        <v>27</v>
      </c>
      <c r="L705">
        <f t="shared" si="62"/>
        <v>1</v>
      </c>
      <c r="M705">
        <f t="shared" si="63"/>
        <v>0</v>
      </c>
      <c r="N705" t="s">
        <v>28</v>
      </c>
      <c r="O705" t="s">
        <v>41</v>
      </c>
      <c r="Q705" t="str">
        <f t="shared" si="64"/>
        <v>ACTIVE</v>
      </c>
      <c r="R705" t="s">
        <v>106</v>
      </c>
      <c r="S705" t="s">
        <v>1301</v>
      </c>
      <c r="T705" s="2">
        <v>33589</v>
      </c>
      <c r="U705" s="3">
        <f t="shared" ca="1" si="65"/>
        <v>33</v>
      </c>
      <c r="V705" t="s">
        <v>2370</v>
      </c>
      <c r="W705" t="s">
        <v>2593</v>
      </c>
      <c r="X705" t="s">
        <v>1325</v>
      </c>
      <c r="Y705" t="s">
        <v>35</v>
      </c>
      <c r="Z705" t="s">
        <v>36</v>
      </c>
      <c r="AA705">
        <v>3</v>
      </c>
      <c r="AB705" s="4">
        <v>165600</v>
      </c>
    </row>
    <row r="706" spans="1:28" x14ac:dyDescent="0.25">
      <c r="A706">
        <v>1131</v>
      </c>
      <c r="B706" t="s">
        <v>263</v>
      </c>
      <c r="C706" t="s">
        <v>2680</v>
      </c>
      <c r="D706" s="1">
        <v>43553</v>
      </c>
      <c r="F706">
        <f t="shared" ca="1" si="60"/>
        <v>78</v>
      </c>
      <c r="G706" t="str">
        <f t="shared" ca="1" si="61"/>
        <v>&gt;5 years</v>
      </c>
      <c r="H706" t="s">
        <v>24</v>
      </c>
      <c r="I706" t="s">
        <v>2681</v>
      </c>
      <c r="J706" t="s">
        <v>2682</v>
      </c>
      <c r="K706" t="s">
        <v>27</v>
      </c>
      <c r="L706">
        <f t="shared" si="62"/>
        <v>1</v>
      </c>
      <c r="M706">
        <f t="shared" si="63"/>
        <v>0</v>
      </c>
      <c r="N706" t="s">
        <v>41</v>
      </c>
      <c r="O706" t="s">
        <v>41</v>
      </c>
      <c r="Q706" t="str">
        <f t="shared" si="64"/>
        <v>ACTIVE</v>
      </c>
      <c r="R706" t="s">
        <v>1487</v>
      </c>
      <c r="S706" t="s">
        <v>115</v>
      </c>
      <c r="T706" s="2">
        <v>35705</v>
      </c>
      <c r="U706" s="3">
        <f t="shared" ca="1" si="65"/>
        <v>28</v>
      </c>
      <c r="V706" t="s">
        <v>2370</v>
      </c>
      <c r="W706" t="s">
        <v>2593</v>
      </c>
      <c r="X706" t="s">
        <v>175</v>
      </c>
      <c r="Y706" t="s">
        <v>35</v>
      </c>
      <c r="Z706" t="s">
        <v>36</v>
      </c>
      <c r="AA706">
        <v>3</v>
      </c>
      <c r="AB706" s="4">
        <v>168480</v>
      </c>
    </row>
    <row r="707" spans="1:28" x14ac:dyDescent="0.25">
      <c r="A707">
        <v>1132</v>
      </c>
      <c r="B707" t="s">
        <v>366</v>
      </c>
      <c r="C707" t="s">
        <v>2683</v>
      </c>
      <c r="D707" s="1">
        <v>44331</v>
      </c>
      <c r="E707" s="1">
        <v>45049</v>
      </c>
      <c r="F707">
        <f t="shared" ref="F707:F770" ca="1" si="66">DATEDIF($D707,IF($E707=$E$2,TODAY(),$E707),"m")</f>
        <v>23</v>
      </c>
      <c r="G707" t="str">
        <f t="shared" ref="G707:G770" ca="1" si="67">IF(F707&lt;6,"&lt;6 months",IF(F707&lt;12,"6-12 months",IF(F707&lt;24,"1-2 years",IF(F707&lt;60,"2-5 years","&gt;5 years"))))</f>
        <v>1-2 years</v>
      </c>
      <c r="H707" t="s">
        <v>24</v>
      </c>
      <c r="I707" t="s">
        <v>2684</v>
      </c>
      <c r="J707" t="s">
        <v>2685</v>
      </c>
      <c r="K707" t="s">
        <v>158</v>
      </c>
      <c r="L707">
        <f t="shared" ref="L707:L770" si="68">IF($K707=$K$2,1,0)</f>
        <v>0</v>
      </c>
      <c r="M707">
        <f t="shared" ref="M707:M770" si="69">IF($K707=$K$2,0,1)</f>
        <v>1</v>
      </c>
      <c r="N707" t="s">
        <v>28</v>
      </c>
      <c r="O707" t="s">
        <v>53</v>
      </c>
      <c r="P707" t="s">
        <v>212</v>
      </c>
      <c r="Q707" t="str">
        <f t="shared" ref="Q707:Q770" si="70">IF(OR($P707=$AF$14,$P707=$AF$16,$P707=$AF$19,$P707=$AF$20,$P707=$AF$21,$P707=$AF$23),"VOLUNTARY",IF(OR($P707=$AF$17,$P707=$AF$18,$P707=$AF$22,$P707=$AF$15),"INVOLUNTARY","ACTIVE"))</f>
        <v>INVOLUNTARY</v>
      </c>
      <c r="R707" t="s">
        <v>1487</v>
      </c>
      <c r="S707" t="s">
        <v>221</v>
      </c>
      <c r="T707" s="2">
        <v>26568</v>
      </c>
      <c r="U707" s="3">
        <f t="shared" ref="U707:U770" ca="1" si="71">DATEDIF($T707,TODAY(),"y")</f>
        <v>53</v>
      </c>
      <c r="V707" t="s">
        <v>2370</v>
      </c>
      <c r="W707" t="s">
        <v>2371</v>
      </c>
      <c r="X707" t="s">
        <v>69</v>
      </c>
      <c r="Y707" t="s">
        <v>35</v>
      </c>
      <c r="Z707" t="s">
        <v>36</v>
      </c>
      <c r="AA707">
        <v>3</v>
      </c>
      <c r="AB707" s="4">
        <v>140496</v>
      </c>
    </row>
    <row r="708" spans="1:28" x14ac:dyDescent="0.25">
      <c r="A708">
        <v>1133</v>
      </c>
      <c r="B708" t="s">
        <v>1395</v>
      </c>
      <c r="C708" t="s">
        <v>1718</v>
      </c>
      <c r="D708" s="1">
        <v>44634</v>
      </c>
      <c r="E708" s="1">
        <v>44836</v>
      </c>
      <c r="F708">
        <f t="shared" ca="1" si="66"/>
        <v>6</v>
      </c>
      <c r="G708" t="str">
        <f t="shared" ca="1" si="67"/>
        <v>6-12 months</v>
      </c>
      <c r="H708" t="s">
        <v>24</v>
      </c>
      <c r="I708" t="s">
        <v>2686</v>
      </c>
      <c r="J708" t="s">
        <v>2687</v>
      </c>
      <c r="K708" t="s">
        <v>158</v>
      </c>
      <c r="L708">
        <f t="shared" si="68"/>
        <v>0</v>
      </c>
      <c r="M708">
        <f t="shared" si="69"/>
        <v>1</v>
      </c>
      <c r="N708" t="s">
        <v>53</v>
      </c>
      <c r="O708" t="s">
        <v>41</v>
      </c>
      <c r="P708" t="s">
        <v>2688</v>
      </c>
      <c r="Q708" t="str">
        <f t="shared" si="70"/>
        <v>VOLUNTARY</v>
      </c>
      <c r="R708" t="s">
        <v>1487</v>
      </c>
      <c r="S708" t="s">
        <v>221</v>
      </c>
      <c r="T708" s="2">
        <v>33552</v>
      </c>
      <c r="U708" s="3">
        <f t="shared" ca="1" si="71"/>
        <v>33</v>
      </c>
      <c r="V708" t="s">
        <v>2370</v>
      </c>
      <c r="W708" t="s">
        <v>2371</v>
      </c>
      <c r="X708" t="s">
        <v>89</v>
      </c>
      <c r="Y708" t="s">
        <v>35</v>
      </c>
      <c r="Z708" t="s">
        <v>36</v>
      </c>
      <c r="AA708">
        <v>3</v>
      </c>
      <c r="AB708" s="4">
        <v>45000</v>
      </c>
    </row>
    <row r="709" spans="1:28" x14ac:dyDescent="0.25">
      <c r="A709">
        <v>1134</v>
      </c>
      <c r="B709" t="s">
        <v>2117</v>
      </c>
      <c r="C709" t="s">
        <v>983</v>
      </c>
      <c r="D709" s="1">
        <v>44536</v>
      </c>
      <c r="E709" s="1">
        <v>44569</v>
      </c>
      <c r="F709">
        <f t="shared" ca="1" si="66"/>
        <v>1</v>
      </c>
      <c r="G709" t="str">
        <f t="shared" ca="1" si="67"/>
        <v>&lt;6 months</v>
      </c>
      <c r="H709" t="s">
        <v>24</v>
      </c>
      <c r="I709" t="s">
        <v>2689</v>
      </c>
      <c r="J709" t="s">
        <v>2690</v>
      </c>
      <c r="K709" t="s">
        <v>158</v>
      </c>
      <c r="L709">
        <f t="shared" si="68"/>
        <v>0</v>
      </c>
      <c r="M709">
        <f t="shared" si="69"/>
        <v>1</v>
      </c>
      <c r="N709" t="s">
        <v>41</v>
      </c>
      <c r="O709" t="s">
        <v>29</v>
      </c>
      <c r="P709" t="s">
        <v>164</v>
      </c>
      <c r="Q709" t="str">
        <f t="shared" si="70"/>
        <v>INVOLUNTARY</v>
      </c>
      <c r="R709" t="s">
        <v>1487</v>
      </c>
      <c r="S709" t="s">
        <v>68</v>
      </c>
      <c r="T709" s="2">
        <v>28725</v>
      </c>
      <c r="U709" s="3">
        <f t="shared" ca="1" si="71"/>
        <v>47</v>
      </c>
      <c r="V709" t="s">
        <v>2370</v>
      </c>
      <c r="W709" t="s">
        <v>2371</v>
      </c>
      <c r="X709" t="s">
        <v>81</v>
      </c>
      <c r="Y709" t="s">
        <v>35</v>
      </c>
      <c r="Z709" t="s">
        <v>36</v>
      </c>
      <c r="AA709">
        <v>3</v>
      </c>
      <c r="AB709" s="4">
        <v>102000</v>
      </c>
    </row>
    <row r="710" spans="1:28" x14ac:dyDescent="0.25">
      <c r="A710">
        <v>1135</v>
      </c>
      <c r="B710" t="s">
        <v>2691</v>
      </c>
      <c r="C710" t="s">
        <v>2692</v>
      </c>
      <c r="D710" s="1">
        <v>44496</v>
      </c>
      <c r="F710">
        <f t="shared" ca="1" si="66"/>
        <v>47</v>
      </c>
      <c r="G710" t="str">
        <f t="shared" ca="1" si="67"/>
        <v>2-5 years</v>
      </c>
      <c r="H710" t="s">
        <v>24</v>
      </c>
      <c r="I710" t="s">
        <v>2693</v>
      </c>
      <c r="J710" t="s">
        <v>2694</v>
      </c>
      <c r="K710" t="s">
        <v>27</v>
      </c>
      <c r="L710">
        <f t="shared" si="68"/>
        <v>1</v>
      </c>
      <c r="M710">
        <f t="shared" si="69"/>
        <v>0</v>
      </c>
      <c r="N710" t="s">
        <v>53</v>
      </c>
      <c r="O710" t="s">
        <v>29</v>
      </c>
      <c r="Q710" t="str">
        <f t="shared" si="70"/>
        <v>ACTIVE</v>
      </c>
      <c r="R710" t="s">
        <v>1487</v>
      </c>
      <c r="S710" t="s">
        <v>87</v>
      </c>
      <c r="T710" s="2">
        <v>31838</v>
      </c>
      <c r="U710" s="3">
        <f t="shared" ca="1" si="71"/>
        <v>38</v>
      </c>
      <c r="V710" t="s">
        <v>2370</v>
      </c>
      <c r="W710" t="s">
        <v>2371</v>
      </c>
      <c r="X710" t="s">
        <v>1866</v>
      </c>
      <c r="Y710" t="s">
        <v>47</v>
      </c>
      <c r="Z710" t="s">
        <v>36</v>
      </c>
      <c r="AA710">
        <v>3</v>
      </c>
      <c r="AB710" s="4">
        <v>153393.60000000001</v>
      </c>
    </row>
    <row r="711" spans="1:28" x14ac:dyDescent="0.25">
      <c r="A711">
        <v>1136</v>
      </c>
      <c r="B711" t="s">
        <v>2695</v>
      </c>
      <c r="C711" t="s">
        <v>2696</v>
      </c>
      <c r="D711" s="1">
        <v>45017</v>
      </c>
      <c r="F711">
        <f t="shared" ca="1" si="66"/>
        <v>30</v>
      </c>
      <c r="G711" t="str">
        <f t="shared" ca="1" si="67"/>
        <v>2-5 years</v>
      </c>
      <c r="H711" t="s">
        <v>24</v>
      </c>
      <c r="I711" t="s">
        <v>2697</v>
      </c>
      <c r="J711" t="s">
        <v>2698</v>
      </c>
      <c r="K711" t="s">
        <v>27</v>
      </c>
      <c r="L711">
        <f t="shared" si="68"/>
        <v>1</v>
      </c>
      <c r="M711">
        <f t="shared" si="69"/>
        <v>0</v>
      </c>
      <c r="N711" t="s">
        <v>53</v>
      </c>
      <c r="O711" t="s">
        <v>29</v>
      </c>
      <c r="Q711" t="str">
        <f t="shared" si="70"/>
        <v>ACTIVE</v>
      </c>
      <c r="R711" t="s">
        <v>1487</v>
      </c>
      <c r="S711" t="s">
        <v>74</v>
      </c>
      <c r="T711" s="2">
        <v>35868</v>
      </c>
      <c r="U711" s="3">
        <f t="shared" ca="1" si="71"/>
        <v>27</v>
      </c>
      <c r="V711" t="s">
        <v>2370</v>
      </c>
      <c r="W711" t="s">
        <v>2371</v>
      </c>
      <c r="X711" t="s">
        <v>75</v>
      </c>
      <c r="Y711" t="s">
        <v>47</v>
      </c>
      <c r="Z711" t="s">
        <v>36</v>
      </c>
      <c r="AA711">
        <v>3</v>
      </c>
      <c r="AB711" s="4">
        <v>805872</v>
      </c>
    </row>
    <row r="712" spans="1:28" x14ac:dyDescent="0.25">
      <c r="A712">
        <v>1137</v>
      </c>
      <c r="B712" t="s">
        <v>2214</v>
      </c>
      <c r="C712" t="s">
        <v>2699</v>
      </c>
      <c r="D712" s="1">
        <v>43614</v>
      </c>
      <c r="F712">
        <f t="shared" ca="1" si="66"/>
        <v>76</v>
      </c>
      <c r="G712" t="str">
        <f t="shared" ca="1" si="67"/>
        <v>&gt;5 years</v>
      </c>
      <c r="H712" t="s">
        <v>24</v>
      </c>
      <c r="I712" t="s">
        <v>2700</v>
      </c>
      <c r="J712" t="s">
        <v>2701</v>
      </c>
      <c r="K712" t="s">
        <v>27</v>
      </c>
      <c r="L712">
        <f t="shared" si="68"/>
        <v>1</v>
      </c>
      <c r="M712">
        <f t="shared" si="69"/>
        <v>0</v>
      </c>
      <c r="N712" t="s">
        <v>53</v>
      </c>
      <c r="O712" t="s">
        <v>41</v>
      </c>
      <c r="Q712" t="str">
        <f t="shared" si="70"/>
        <v>ACTIVE</v>
      </c>
      <c r="R712" t="s">
        <v>1487</v>
      </c>
      <c r="S712" t="s">
        <v>74</v>
      </c>
      <c r="T712" s="2">
        <v>31800</v>
      </c>
      <c r="U712" s="3">
        <f t="shared" ca="1" si="71"/>
        <v>38</v>
      </c>
      <c r="V712" t="s">
        <v>2370</v>
      </c>
      <c r="W712" t="s">
        <v>2521</v>
      </c>
      <c r="X712" t="s">
        <v>69</v>
      </c>
      <c r="Y712" t="s">
        <v>47</v>
      </c>
      <c r="Z712" t="s">
        <v>36</v>
      </c>
      <c r="AA712">
        <v>3</v>
      </c>
      <c r="AB712" s="4">
        <v>342960</v>
      </c>
    </row>
    <row r="713" spans="1:28" x14ac:dyDescent="0.25">
      <c r="A713">
        <v>1138</v>
      </c>
      <c r="B713" t="s">
        <v>2702</v>
      </c>
      <c r="C713" t="s">
        <v>2164</v>
      </c>
      <c r="D713" s="1">
        <v>43658</v>
      </c>
      <c r="E713" s="1">
        <v>44754</v>
      </c>
      <c r="F713">
        <f t="shared" ca="1" si="66"/>
        <v>36</v>
      </c>
      <c r="G713" t="str">
        <f t="shared" ca="1" si="67"/>
        <v>2-5 years</v>
      </c>
      <c r="H713" t="s">
        <v>24</v>
      </c>
      <c r="I713" t="s">
        <v>2703</v>
      </c>
      <c r="J713" t="s">
        <v>2704</v>
      </c>
      <c r="K713" t="s">
        <v>27</v>
      </c>
      <c r="L713">
        <f t="shared" si="68"/>
        <v>1</v>
      </c>
      <c r="M713">
        <f t="shared" si="69"/>
        <v>0</v>
      </c>
      <c r="N713" t="s">
        <v>53</v>
      </c>
      <c r="O713" t="s">
        <v>29</v>
      </c>
      <c r="Q713" t="str">
        <f t="shared" si="70"/>
        <v>ACTIVE</v>
      </c>
      <c r="R713" t="s">
        <v>1487</v>
      </c>
      <c r="S713" t="s">
        <v>80</v>
      </c>
      <c r="T713" s="2">
        <v>25431</v>
      </c>
      <c r="U713" s="3">
        <f t="shared" ca="1" si="71"/>
        <v>56</v>
      </c>
      <c r="V713" t="s">
        <v>2370</v>
      </c>
      <c r="W713" t="s">
        <v>2371</v>
      </c>
      <c r="X713" t="s">
        <v>138</v>
      </c>
      <c r="Y713" t="s">
        <v>47</v>
      </c>
      <c r="Z713" t="s">
        <v>36</v>
      </c>
      <c r="AA713">
        <v>3</v>
      </c>
      <c r="AB713" s="4">
        <v>294120</v>
      </c>
    </row>
    <row r="714" spans="1:28" x14ac:dyDescent="0.25">
      <c r="A714">
        <v>1139</v>
      </c>
      <c r="B714" t="s">
        <v>2705</v>
      </c>
      <c r="C714" t="s">
        <v>2630</v>
      </c>
      <c r="D714" s="1">
        <v>43322</v>
      </c>
      <c r="E714" s="1">
        <v>44613</v>
      </c>
      <c r="F714">
        <f t="shared" ca="1" si="66"/>
        <v>42</v>
      </c>
      <c r="G714" t="str">
        <f t="shared" ca="1" si="67"/>
        <v>2-5 years</v>
      </c>
      <c r="H714" t="s">
        <v>24</v>
      </c>
      <c r="I714" t="s">
        <v>2706</v>
      </c>
      <c r="J714" t="s">
        <v>2707</v>
      </c>
      <c r="K714" t="s">
        <v>27</v>
      </c>
      <c r="L714">
        <f t="shared" si="68"/>
        <v>1</v>
      </c>
      <c r="M714">
        <f t="shared" si="69"/>
        <v>0</v>
      </c>
      <c r="N714" t="s">
        <v>28</v>
      </c>
      <c r="O714" t="s">
        <v>29</v>
      </c>
      <c r="Q714" t="str">
        <f t="shared" si="70"/>
        <v>ACTIVE</v>
      </c>
      <c r="R714" t="s">
        <v>1487</v>
      </c>
      <c r="S714" t="s">
        <v>115</v>
      </c>
      <c r="T714" s="2">
        <v>31903</v>
      </c>
      <c r="U714" s="3">
        <f t="shared" ca="1" si="71"/>
        <v>38</v>
      </c>
      <c r="V714" t="s">
        <v>2370</v>
      </c>
      <c r="W714" t="s">
        <v>2371</v>
      </c>
      <c r="X714" t="s">
        <v>81</v>
      </c>
      <c r="Y714" t="s">
        <v>47</v>
      </c>
      <c r="Z714" t="s">
        <v>36</v>
      </c>
      <c r="AA714">
        <v>3</v>
      </c>
      <c r="AB714" s="4">
        <v>200760</v>
      </c>
    </row>
    <row r="715" spans="1:28" x14ac:dyDescent="0.25">
      <c r="A715">
        <v>1140</v>
      </c>
      <c r="B715" t="s">
        <v>2708</v>
      </c>
      <c r="C715" t="s">
        <v>283</v>
      </c>
      <c r="D715" s="1">
        <v>44468</v>
      </c>
      <c r="F715">
        <f t="shared" ca="1" si="66"/>
        <v>48</v>
      </c>
      <c r="G715" t="str">
        <f t="shared" ca="1" si="67"/>
        <v>2-5 years</v>
      </c>
      <c r="H715" t="s">
        <v>24</v>
      </c>
      <c r="I715" t="s">
        <v>2709</v>
      </c>
      <c r="J715" t="s">
        <v>2710</v>
      </c>
      <c r="K715" t="s">
        <v>27</v>
      </c>
      <c r="L715">
        <f t="shared" si="68"/>
        <v>1</v>
      </c>
      <c r="M715">
        <f t="shared" si="69"/>
        <v>0</v>
      </c>
      <c r="N715" t="s">
        <v>41</v>
      </c>
      <c r="O715" t="s">
        <v>53</v>
      </c>
      <c r="Q715" t="str">
        <f t="shared" si="70"/>
        <v>ACTIVE</v>
      </c>
      <c r="R715" t="s">
        <v>1487</v>
      </c>
      <c r="S715" t="s">
        <v>87</v>
      </c>
      <c r="T715" s="2">
        <v>34137</v>
      </c>
      <c r="U715" s="3">
        <f t="shared" ca="1" si="71"/>
        <v>32</v>
      </c>
      <c r="V715" t="s">
        <v>2370</v>
      </c>
      <c r="W715" t="s">
        <v>2371</v>
      </c>
      <c r="X715" t="s">
        <v>89</v>
      </c>
      <c r="Y715" t="s">
        <v>35</v>
      </c>
      <c r="Z715" t="s">
        <v>36</v>
      </c>
      <c r="AA715">
        <v>3</v>
      </c>
      <c r="AB715" s="4">
        <v>141288</v>
      </c>
    </row>
    <row r="716" spans="1:28" x14ac:dyDescent="0.25">
      <c r="A716">
        <v>1141</v>
      </c>
      <c r="B716" t="s">
        <v>2711</v>
      </c>
      <c r="C716" t="s">
        <v>1265</v>
      </c>
      <c r="D716" s="1">
        <v>44413</v>
      </c>
      <c r="F716">
        <f t="shared" ca="1" si="66"/>
        <v>50</v>
      </c>
      <c r="G716" t="str">
        <f t="shared" ca="1" si="67"/>
        <v>2-5 years</v>
      </c>
      <c r="H716" t="s">
        <v>24</v>
      </c>
      <c r="I716" t="s">
        <v>2712</v>
      </c>
      <c r="J716" t="s">
        <v>2713</v>
      </c>
      <c r="K716" t="s">
        <v>27</v>
      </c>
      <c r="L716">
        <f t="shared" si="68"/>
        <v>1</v>
      </c>
      <c r="M716">
        <f t="shared" si="69"/>
        <v>0</v>
      </c>
      <c r="N716" t="s">
        <v>28</v>
      </c>
      <c r="O716" t="s">
        <v>53</v>
      </c>
      <c r="Q716" t="str">
        <f t="shared" si="70"/>
        <v>ACTIVE</v>
      </c>
      <c r="R716" t="s">
        <v>1487</v>
      </c>
      <c r="S716" t="s">
        <v>74</v>
      </c>
      <c r="T716" s="2">
        <v>36322</v>
      </c>
      <c r="U716" s="3">
        <f t="shared" ca="1" si="71"/>
        <v>26</v>
      </c>
      <c r="V716" t="s">
        <v>2370</v>
      </c>
      <c r="W716" t="s">
        <v>2371</v>
      </c>
      <c r="X716" t="s">
        <v>573</v>
      </c>
      <c r="Y716" t="s">
        <v>35</v>
      </c>
      <c r="Z716" t="s">
        <v>36</v>
      </c>
      <c r="AA716">
        <v>3</v>
      </c>
      <c r="AB716" s="4">
        <v>169740</v>
      </c>
    </row>
    <row r="717" spans="1:28" x14ac:dyDescent="0.25">
      <c r="A717">
        <v>1142</v>
      </c>
      <c r="B717" t="s">
        <v>2714</v>
      </c>
      <c r="C717" t="s">
        <v>2715</v>
      </c>
      <c r="D717" s="1">
        <v>45140</v>
      </c>
      <c r="F717">
        <f t="shared" ca="1" si="66"/>
        <v>26</v>
      </c>
      <c r="G717" t="str">
        <f t="shared" ca="1" si="67"/>
        <v>2-5 years</v>
      </c>
      <c r="H717" t="s">
        <v>2648</v>
      </c>
      <c r="I717" t="s">
        <v>2716</v>
      </c>
      <c r="J717" t="s">
        <v>2717</v>
      </c>
      <c r="K717" t="s">
        <v>27</v>
      </c>
      <c r="L717">
        <f t="shared" si="68"/>
        <v>1</v>
      </c>
      <c r="M717">
        <f t="shared" si="69"/>
        <v>0</v>
      </c>
      <c r="N717" t="s">
        <v>53</v>
      </c>
      <c r="O717" t="s">
        <v>29</v>
      </c>
      <c r="Q717" t="str">
        <f t="shared" si="70"/>
        <v>ACTIVE</v>
      </c>
      <c r="R717" t="s">
        <v>1487</v>
      </c>
      <c r="S717" t="s">
        <v>137</v>
      </c>
      <c r="T717" s="2">
        <v>28583</v>
      </c>
      <c r="U717" s="3">
        <f t="shared" ca="1" si="71"/>
        <v>47</v>
      </c>
      <c r="V717" t="s">
        <v>2370</v>
      </c>
      <c r="W717" t="s">
        <v>2371</v>
      </c>
      <c r="X717" t="s">
        <v>138</v>
      </c>
      <c r="Y717" t="s">
        <v>35</v>
      </c>
      <c r="Z717" t="s">
        <v>36</v>
      </c>
      <c r="AA717">
        <v>3</v>
      </c>
      <c r="AB717" s="4">
        <v>166140</v>
      </c>
    </row>
    <row r="718" spans="1:28" x14ac:dyDescent="0.25">
      <c r="A718">
        <v>1143</v>
      </c>
      <c r="B718" t="s">
        <v>2718</v>
      </c>
      <c r="C718" t="s">
        <v>2719</v>
      </c>
      <c r="D718" s="1">
        <v>43345</v>
      </c>
      <c r="E718" s="1">
        <v>44405</v>
      </c>
      <c r="F718">
        <f t="shared" ca="1" si="66"/>
        <v>34</v>
      </c>
      <c r="G718" t="str">
        <f t="shared" ca="1" si="67"/>
        <v>2-5 years</v>
      </c>
      <c r="H718" t="s">
        <v>2648</v>
      </c>
      <c r="I718" t="s">
        <v>2720</v>
      </c>
      <c r="J718" t="s">
        <v>2721</v>
      </c>
      <c r="K718" t="s">
        <v>27</v>
      </c>
      <c r="L718">
        <f t="shared" si="68"/>
        <v>1</v>
      </c>
      <c r="M718">
        <f t="shared" si="69"/>
        <v>0</v>
      </c>
      <c r="N718" t="s">
        <v>28</v>
      </c>
      <c r="O718" t="s">
        <v>53</v>
      </c>
      <c r="Q718" t="str">
        <f t="shared" si="70"/>
        <v>ACTIVE</v>
      </c>
      <c r="R718" t="s">
        <v>1487</v>
      </c>
      <c r="S718" t="s">
        <v>74</v>
      </c>
      <c r="T718" s="2">
        <v>34961</v>
      </c>
      <c r="U718" s="3">
        <f t="shared" ca="1" si="71"/>
        <v>30</v>
      </c>
      <c r="V718" t="s">
        <v>2370</v>
      </c>
      <c r="W718" t="s">
        <v>2593</v>
      </c>
      <c r="X718" t="s">
        <v>128</v>
      </c>
      <c r="Y718" t="s">
        <v>35</v>
      </c>
      <c r="Z718" t="s">
        <v>36</v>
      </c>
      <c r="AA718">
        <v>3</v>
      </c>
      <c r="AB718" s="4">
        <v>125580</v>
      </c>
    </row>
    <row r="719" spans="1:28" x14ac:dyDescent="0.25">
      <c r="A719">
        <v>1144</v>
      </c>
      <c r="B719" t="s">
        <v>2264</v>
      </c>
      <c r="C719" t="s">
        <v>2715</v>
      </c>
      <c r="D719" s="1">
        <v>43751</v>
      </c>
      <c r="F719">
        <f t="shared" ca="1" si="66"/>
        <v>71</v>
      </c>
      <c r="G719" t="str">
        <f t="shared" ca="1" si="67"/>
        <v>&gt;5 years</v>
      </c>
      <c r="H719" t="s">
        <v>2648</v>
      </c>
      <c r="I719" t="s">
        <v>2722</v>
      </c>
      <c r="J719" t="s">
        <v>2723</v>
      </c>
      <c r="K719" t="s">
        <v>27</v>
      </c>
      <c r="L719">
        <f t="shared" si="68"/>
        <v>1</v>
      </c>
      <c r="M719">
        <f t="shared" si="69"/>
        <v>0</v>
      </c>
      <c r="N719" t="s">
        <v>41</v>
      </c>
      <c r="O719" t="s">
        <v>41</v>
      </c>
      <c r="Q719" t="str">
        <f t="shared" si="70"/>
        <v>ACTIVE</v>
      </c>
      <c r="R719" t="s">
        <v>1487</v>
      </c>
      <c r="S719" t="s">
        <v>257</v>
      </c>
      <c r="T719" s="2">
        <v>35156</v>
      </c>
      <c r="U719" s="3">
        <f t="shared" ca="1" si="71"/>
        <v>29</v>
      </c>
      <c r="V719" t="s">
        <v>2370</v>
      </c>
      <c r="W719" t="s">
        <v>2371</v>
      </c>
      <c r="X719" t="s">
        <v>364</v>
      </c>
      <c r="Y719" t="s">
        <v>35</v>
      </c>
      <c r="Z719" t="s">
        <v>36</v>
      </c>
      <c r="AA719">
        <v>3</v>
      </c>
      <c r="AB719" s="4">
        <v>456336</v>
      </c>
    </row>
    <row r="720" spans="1:28" x14ac:dyDescent="0.25">
      <c r="A720">
        <v>1145</v>
      </c>
      <c r="B720" t="s">
        <v>2724</v>
      </c>
      <c r="C720" t="s">
        <v>2725</v>
      </c>
      <c r="D720" s="1">
        <v>44098</v>
      </c>
      <c r="F720">
        <f t="shared" ca="1" si="66"/>
        <v>60</v>
      </c>
      <c r="G720" t="str">
        <f t="shared" ca="1" si="67"/>
        <v>&gt;5 years</v>
      </c>
      <c r="H720" t="s">
        <v>641</v>
      </c>
      <c r="I720" t="s">
        <v>2726</v>
      </c>
      <c r="J720" t="s">
        <v>2727</v>
      </c>
      <c r="K720" t="s">
        <v>27</v>
      </c>
      <c r="L720">
        <f t="shared" si="68"/>
        <v>1</v>
      </c>
      <c r="M720">
        <f t="shared" si="69"/>
        <v>0</v>
      </c>
      <c r="N720" t="s">
        <v>28</v>
      </c>
      <c r="O720" t="s">
        <v>53</v>
      </c>
      <c r="Q720" t="str">
        <f t="shared" si="70"/>
        <v>ACTIVE</v>
      </c>
      <c r="R720" t="s">
        <v>1487</v>
      </c>
      <c r="S720" t="s">
        <v>239</v>
      </c>
      <c r="T720" s="2">
        <v>30481</v>
      </c>
      <c r="U720" s="3">
        <f t="shared" ca="1" si="71"/>
        <v>42</v>
      </c>
      <c r="V720" t="s">
        <v>2370</v>
      </c>
      <c r="W720" t="s">
        <v>2371</v>
      </c>
      <c r="X720" t="s">
        <v>2728</v>
      </c>
      <c r="Y720" t="s">
        <v>47</v>
      </c>
      <c r="Z720" t="s">
        <v>36</v>
      </c>
      <c r="AA720">
        <v>3</v>
      </c>
      <c r="AB720" s="4">
        <v>85920</v>
      </c>
    </row>
    <row r="721" spans="1:28" x14ac:dyDescent="0.25">
      <c r="A721">
        <v>1146</v>
      </c>
      <c r="B721" t="s">
        <v>2729</v>
      </c>
      <c r="C721" t="s">
        <v>2730</v>
      </c>
      <c r="D721" s="1">
        <v>45144</v>
      </c>
      <c r="F721">
        <f t="shared" ca="1" si="66"/>
        <v>26</v>
      </c>
      <c r="G721" t="str">
        <f t="shared" ca="1" si="67"/>
        <v>2-5 years</v>
      </c>
      <c r="H721" t="s">
        <v>641</v>
      </c>
      <c r="I721" t="s">
        <v>2731</v>
      </c>
      <c r="J721" t="s">
        <v>2732</v>
      </c>
      <c r="K721" t="s">
        <v>27</v>
      </c>
      <c r="L721">
        <f t="shared" si="68"/>
        <v>1</v>
      </c>
      <c r="M721">
        <f t="shared" si="69"/>
        <v>0</v>
      </c>
      <c r="N721" t="s">
        <v>28</v>
      </c>
      <c r="O721" t="s">
        <v>41</v>
      </c>
      <c r="Q721" t="str">
        <f t="shared" si="70"/>
        <v>ACTIVE</v>
      </c>
      <c r="R721" t="s">
        <v>1487</v>
      </c>
      <c r="S721" t="s">
        <v>74</v>
      </c>
      <c r="T721" s="2">
        <v>34214</v>
      </c>
      <c r="U721" s="3">
        <f t="shared" ca="1" si="71"/>
        <v>32</v>
      </c>
      <c r="V721" t="s">
        <v>2370</v>
      </c>
      <c r="W721" t="s">
        <v>2371</v>
      </c>
      <c r="X721" t="s">
        <v>299</v>
      </c>
      <c r="Y721" t="s">
        <v>47</v>
      </c>
      <c r="Z721" t="s">
        <v>36</v>
      </c>
      <c r="AA721">
        <v>3</v>
      </c>
      <c r="AB721" s="4">
        <v>161400</v>
      </c>
    </row>
    <row r="722" spans="1:28" x14ac:dyDescent="0.25">
      <c r="A722">
        <v>1147</v>
      </c>
      <c r="B722" t="s">
        <v>2733</v>
      </c>
      <c r="C722" t="s">
        <v>2734</v>
      </c>
      <c r="D722" s="1">
        <v>43627</v>
      </c>
      <c r="E722" s="1">
        <v>44619</v>
      </c>
      <c r="F722">
        <f t="shared" ca="1" si="66"/>
        <v>32</v>
      </c>
      <c r="G722" t="str">
        <f t="shared" ca="1" si="67"/>
        <v>2-5 years</v>
      </c>
      <c r="H722" t="s">
        <v>641</v>
      </c>
      <c r="I722" t="s">
        <v>2735</v>
      </c>
      <c r="J722" t="s">
        <v>2736</v>
      </c>
      <c r="K722" t="s">
        <v>158</v>
      </c>
      <c r="L722">
        <f t="shared" si="68"/>
        <v>0</v>
      </c>
      <c r="M722">
        <f t="shared" si="69"/>
        <v>1</v>
      </c>
      <c r="N722" t="s">
        <v>53</v>
      </c>
      <c r="O722" t="s">
        <v>53</v>
      </c>
      <c r="P722" t="s">
        <v>2688</v>
      </c>
      <c r="Q722" t="str">
        <f t="shared" si="70"/>
        <v>VOLUNTARY</v>
      </c>
      <c r="R722" t="s">
        <v>1487</v>
      </c>
      <c r="S722" t="s">
        <v>68</v>
      </c>
      <c r="T722" s="2">
        <v>34188</v>
      </c>
      <c r="U722" s="3">
        <f t="shared" ca="1" si="71"/>
        <v>32</v>
      </c>
      <c r="V722" t="s">
        <v>2370</v>
      </c>
      <c r="W722" t="s">
        <v>2371</v>
      </c>
      <c r="X722" t="s">
        <v>128</v>
      </c>
      <c r="Y722" t="s">
        <v>35</v>
      </c>
      <c r="Z722" t="s">
        <v>36</v>
      </c>
      <c r="AA722">
        <v>3</v>
      </c>
      <c r="AB722" s="4">
        <v>111216</v>
      </c>
    </row>
    <row r="723" spans="1:28" x14ac:dyDescent="0.25">
      <c r="A723">
        <v>1148</v>
      </c>
      <c r="B723" t="s">
        <v>2737</v>
      </c>
      <c r="C723" t="s">
        <v>1031</v>
      </c>
      <c r="D723" s="1">
        <v>43510</v>
      </c>
      <c r="F723">
        <f t="shared" ca="1" si="66"/>
        <v>79</v>
      </c>
      <c r="G723" t="str">
        <f t="shared" ca="1" si="67"/>
        <v>&gt;5 years</v>
      </c>
      <c r="H723" t="s">
        <v>641</v>
      </c>
      <c r="I723" t="s">
        <v>2738</v>
      </c>
      <c r="J723" t="s">
        <v>2739</v>
      </c>
      <c r="K723" t="s">
        <v>27</v>
      </c>
      <c r="L723">
        <f t="shared" si="68"/>
        <v>1</v>
      </c>
      <c r="M723">
        <f t="shared" si="69"/>
        <v>0</v>
      </c>
      <c r="N723" t="s">
        <v>41</v>
      </c>
      <c r="O723" t="s">
        <v>29</v>
      </c>
      <c r="Q723" t="str">
        <f t="shared" si="70"/>
        <v>ACTIVE</v>
      </c>
      <c r="R723" t="s">
        <v>1487</v>
      </c>
      <c r="S723" t="s">
        <v>257</v>
      </c>
      <c r="T723" s="2">
        <v>22572</v>
      </c>
      <c r="U723" s="3">
        <f t="shared" ca="1" si="71"/>
        <v>63</v>
      </c>
      <c r="V723" t="s">
        <v>2370</v>
      </c>
      <c r="W723" t="s">
        <v>2371</v>
      </c>
      <c r="X723" t="s">
        <v>364</v>
      </c>
      <c r="Y723" t="s">
        <v>35</v>
      </c>
      <c r="Z723" t="s">
        <v>36</v>
      </c>
      <c r="AA723">
        <v>3</v>
      </c>
      <c r="AB723" s="4">
        <v>80292</v>
      </c>
    </row>
    <row r="724" spans="1:28" x14ac:dyDescent="0.25">
      <c r="A724">
        <v>1149</v>
      </c>
      <c r="B724" t="s">
        <v>2126</v>
      </c>
      <c r="C724" t="s">
        <v>2740</v>
      </c>
      <c r="D724" s="1">
        <v>44637</v>
      </c>
      <c r="F724">
        <f t="shared" ca="1" si="66"/>
        <v>42</v>
      </c>
      <c r="G724" t="str">
        <f t="shared" ca="1" si="67"/>
        <v>2-5 years</v>
      </c>
      <c r="H724" t="s">
        <v>641</v>
      </c>
      <c r="I724" t="s">
        <v>2741</v>
      </c>
      <c r="J724" t="s">
        <v>2742</v>
      </c>
      <c r="K724" t="s">
        <v>27</v>
      </c>
      <c r="L724">
        <f t="shared" si="68"/>
        <v>1</v>
      </c>
      <c r="M724">
        <f t="shared" si="69"/>
        <v>0</v>
      </c>
      <c r="N724" t="s">
        <v>41</v>
      </c>
      <c r="O724" t="s">
        <v>29</v>
      </c>
      <c r="Q724" t="str">
        <f t="shared" si="70"/>
        <v>ACTIVE</v>
      </c>
      <c r="R724" t="s">
        <v>1487</v>
      </c>
      <c r="S724" t="s">
        <v>74</v>
      </c>
      <c r="T724" s="2">
        <v>33066</v>
      </c>
      <c r="U724" s="3">
        <f t="shared" ca="1" si="71"/>
        <v>35</v>
      </c>
      <c r="V724" t="s">
        <v>2370</v>
      </c>
      <c r="W724" t="s">
        <v>2371</v>
      </c>
      <c r="X724" t="s">
        <v>573</v>
      </c>
      <c r="Y724" t="s">
        <v>35</v>
      </c>
      <c r="Z724" t="s">
        <v>36</v>
      </c>
      <c r="AA724">
        <v>3</v>
      </c>
      <c r="AB724" s="4">
        <v>386844</v>
      </c>
    </row>
    <row r="725" spans="1:28" x14ac:dyDescent="0.25">
      <c r="A725">
        <v>1150</v>
      </c>
      <c r="B725" t="s">
        <v>2743</v>
      </c>
      <c r="C725" t="s">
        <v>1514</v>
      </c>
      <c r="D725" s="1">
        <v>44048</v>
      </c>
      <c r="F725">
        <f t="shared" ca="1" si="66"/>
        <v>62</v>
      </c>
      <c r="G725" t="str">
        <f t="shared" ca="1" si="67"/>
        <v>&gt;5 years</v>
      </c>
      <c r="H725" t="s">
        <v>24</v>
      </c>
      <c r="I725" t="s">
        <v>2744</v>
      </c>
      <c r="J725" t="s">
        <v>2745</v>
      </c>
      <c r="K725" t="s">
        <v>27</v>
      </c>
      <c r="L725">
        <f t="shared" si="68"/>
        <v>1</v>
      </c>
      <c r="M725">
        <f t="shared" si="69"/>
        <v>0</v>
      </c>
      <c r="N725" t="s">
        <v>41</v>
      </c>
      <c r="O725" t="s">
        <v>53</v>
      </c>
      <c r="Q725" t="str">
        <f t="shared" si="70"/>
        <v>ACTIVE</v>
      </c>
      <c r="R725" t="s">
        <v>1487</v>
      </c>
      <c r="S725" t="s">
        <v>221</v>
      </c>
      <c r="T725" s="2">
        <v>27838</v>
      </c>
      <c r="U725" s="3">
        <f t="shared" ca="1" si="71"/>
        <v>49</v>
      </c>
      <c r="V725" t="s">
        <v>2370</v>
      </c>
      <c r="W725" t="s">
        <v>2371</v>
      </c>
      <c r="X725" t="s">
        <v>128</v>
      </c>
      <c r="Y725" t="s">
        <v>35</v>
      </c>
      <c r="Z725" t="s">
        <v>36</v>
      </c>
      <c r="AA725">
        <v>3</v>
      </c>
      <c r="AB725" s="4">
        <v>112848</v>
      </c>
    </row>
    <row r="726" spans="1:28" x14ac:dyDescent="0.25">
      <c r="A726">
        <v>1151</v>
      </c>
      <c r="B726" t="s">
        <v>2746</v>
      </c>
      <c r="C726" t="s">
        <v>2747</v>
      </c>
      <c r="D726" s="1">
        <v>44796</v>
      </c>
      <c r="F726">
        <f t="shared" ca="1" si="66"/>
        <v>37</v>
      </c>
      <c r="G726" t="str">
        <f t="shared" ca="1" si="67"/>
        <v>2-5 years</v>
      </c>
      <c r="H726" t="s">
        <v>24</v>
      </c>
      <c r="I726" t="s">
        <v>2748</v>
      </c>
      <c r="J726" t="s">
        <v>2749</v>
      </c>
      <c r="K726" t="s">
        <v>27</v>
      </c>
      <c r="L726">
        <f t="shared" si="68"/>
        <v>1</v>
      </c>
      <c r="M726">
        <f t="shared" si="69"/>
        <v>0</v>
      </c>
      <c r="N726" t="s">
        <v>41</v>
      </c>
      <c r="O726" t="s">
        <v>41</v>
      </c>
      <c r="Q726" t="str">
        <f t="shared" si="70"/>
        <v>ACTIVE</v>
      </c>
      <c r="R726" t="s">
        <v>1487</v>
      </c>
      <c r="S726" t="s">
        <v>74</v>
      </c>
      <c r="T726" s="2">
        <v>29102</v>
      </c>
      <c r="U726" s="3">
        <f t="shared" ca="1" si="71"/>
        <v>46</v>
      </c>
      <c r="V726" t="s">
        <v>2370</v>
      </c>
      <c r="W726" t="s">
        <v>2371</v>
      </c>
      <c r="X726" t="s">
        <v>69</v>
      </c>
      <c r="Y726" t="s">
        <v>47</v>
      </c>
      <c r="Z726" t="s">
        <v>36</v>
      </c>
      <c r="AA726">
        <v>3</v>
      </c>
      <c r="AB726" s="4">
        <v>124368</v>
      </c>
    </row>
    <row r="727" spans="1:28" x14ac:dyDescent="0.25">
      <c r="A727">
        <v>1152</v>
      </c>
      <c r="B727" t="s">
        <v>2750</v>
      </c>
      <c r="C727" t="s">
        <v>926</v>
      </c>
      <c r="D727" s="1">
        <v>44938</v>
      </c>
      <c r="F727">
        <f t="shared" ca="1" si="66"/>
        <v>32</v>
      </c>
      <c r="G727" t="str">
        <f t="shared" ca="1" si="67"/>
        <v>2-5 years</v>
      </c>
      <c r="H727" t="s">
        <v>24</v>
      </c>
      <c r="I727" t="s">
        <v>2751</v>
      </c>
      <c r="J727" t="s">
        <v>2752</v>
      </c>
      <c r="K727" t="s">
        <v>27</v>
      </c>
      <c r="L727">
        <f t="shared" si="68"/>
        <v>1</v>
      </c>
      <c r="M727">
        <f t="shared" si="69"/>
        <v>0</v>
      </c>
      <c r="N727" t="s">
        <v>53</v>
      </c>
      <c r="O727" t="s">
        <v>53</v>
      </c>
      <c r="Q727" t="str">
        <f t="shared" si="70"/>
        <v>ACTIVE</v>
      </c>
      <c r="R727" t="s">
        <v>1487</v>
      </c>
      <c r="S727" t="s">
        <v>87</v>
      </c>
      <c r="T727" s="2">
        <v>28119</v>
      </c>
      <c r="U727" s="3">
        <f t="shared" ca="1" si="71"/>
        <v>48</v>
      </c>
      <c r="V727" t="s">
        <v>2370</v>
      </c>
      <c r="W727" t="s">
        <v>2371</v>
      </c>
      <c r="X727" t="s">
        <v>89</v>
      </c>
      <c r="Y727" t="s">
        <v>35</v>
      </c>
      <c r="Z727" t="s">
        <v>36</v>
      </c>
      <c r="AA727">
        <v>3</v>
      </c>
      <c r="AB727" s="4">
        <v>279960</v>
      </c>
    </row>
    <row r="728" spans="1:28" x14ac:dyDescent="0.25">
      <c r="A728">
        <v>1153</v>
      </c>
      <c r="B728" t="s">
        <v>1342</v>
      </c>
      <c r="C728" t="s">
        <v>1507</v>
      </c>
      <c r="D728" s="1">
        <v>43935</v>
      </c>
      <c r="E728" s="1">
        <v>44449</v>
      </c>
      <c r="F728">
        <f t="shared" ca="1" si="66"/>
        <v>16</v>
      </c>
      <c r="G728" t="str">
        <f t="shared" ca="1" si="67"/>
        <v>1-2 years</v>
      </c>
      <c r="H728" t="s">
        <v>24</v>
      </c>
      <c r="I728" t="s">
        <v>2753</v>
      </c>
      <c r="J728" t="s">
        <v>2754</v>
      </c>
      <c r="K728" t="s">
        <v>158</v>
      </c>
      <c r="L728">
        <f t="shared" si="68"/>
        <v>0</v>
      </c>
      <c r="M728">
        <f t="shared" si="69"/>
        <v>1</v>
      </c>
      <c r="N728" t="s">
        <v>41</v>
      </c>
      <c r="O728" t="s">
        <v>29</v>
      </c>
      <c r="P728" t="s">
        <v>2688</v>
      </c>
      <c r="Q728" t="str">
        <f t="shared" si="70"/>
        <v>VOLUNTARY</v>
      </c>
      <c r="R728" t="s">
        <v>1487</v>
      </c>
      <c r="S728" t="s">
        <v>74</v>
      </c>
      <c r="T728" s="2">
        <v>29732</v>
      </c>
      <c r="U728" s="3">
        <f t="shared" ca="1" si="71"/>
        <v>44</v>
      </c>
      <c r="V728" t="s">
        <v>2370</v>
      </c>
      <c r="W728" t="s">
        <v>2371</v>
      </c>
      <c r="X728" t="s">
        <v>69</v>
      </c>
      <c r="Y728" t="s">
        <v>35</v>
      </c>
      <c r="Z728" t="s">
        <v>36</v>
      </c>
      <c r="AA728">
        <v>3</v>
      </c>
      <c r="AB728" s="4">
        <v>117936</v>
      </c>
    </row>
    <row r="729" spans="1:28" x14ac:dyDescent="0.25">
      <c r="A729">
        <v>1154</v>
      </c>
      <c r="B729" t="s">
        <v>1682</v>
      </c>
      <c r="C729" t="s">
        <v>2755</v>
      </c>
      <c r="D729" s="1">
        <v>44466</v>
      </c>
      <c r="E729" s="1">
        <v>44962</v>
      </c>
      <c r="F729">
        <f t="shared" ca="1" si="66"/>
        <v>16</v>
      </c>
      <c r="G729" t="str">
        <f t="shared" ca="1" si="67"/>
        <v>1-2 years</v>
      </c>
      <c r="H729" t="s">
        <v>24</v>
      </c>
      <c r="I729" t="s">
        <v>2756</v>
      </c>
      <c r="J729" t="s">
        <v>2757</v>
      </c>
      <c r="K729" t="s">
        <v>158</v>
      </c>
      <c r="L729">
        <f t="shared" si="68"/>
        <v>0</v>
      </c>
      <c r="M729">
        <f t="shared" si="69"/>
        <v>1</v>
      </c>
      <c r="N729" t="s">
        <v>53</v>
      </c>
      <c r="O729" t="s">
        <v>41</v>
      </c>
      <c r="P729" t="s">
        <v>2688</v>
      </c>
      <c r="Q729" t="str">
        <f t="shared" si="70"/>
        <v>VOLUNTARY</v>
      </c>
      <c r="R729" t="s">
        <v>1487</v>
      </c>
      <c r="S729" t="s">
        <v>74</v>
      </c>
      <c r="T729" s="2">
        <v>28698</v>
      </c>
      <c r="U729" s="3">
        <f t="shared" ca="1" si="71"/>
        <v>47</v>
      </c>
      <c r="V729" t="s">
        <v>2370</v>
      </c>
      <c r="W729" t="s">
        <v>2371</v>
      </c>
      <c r="X729" t="s">
        <v>69</v>
      </c>
      <c r="Y729" t="s">
        <v>35</v>
      </c>
      <c r="Z729" t="s">
        <v>36</v>
      </c>
      <c r="AA729">
        <v>3</v>
      </c>
      <c r="AB729" s="4">
        <v>67140</v>
      </c>
    </row>
    <row r="730" spans="1:28" x14ac:dyDescent="0.25">
      <c r="A730">
        <v>1155</v>
      </c>
      <c r="B730" t="s">
        <v>2758</v>
      </c>
      <c r="C730" t="s">
        <v>809</v>
      </c>
      <c r="D730" s="1">
        <v>43421</v>
      </c>
      <c r="E730" s="1">
        <v>43902</v>
      </c>
      <c r="F730">
        <f t="shared" ca="1" si="66"/>
        <v>15</v>
      </c>
      <c r="G730" t="str">
        <f t="shared" ca="1" si="67"/>
        <v>1-2 years</v>
      </c>
      <c r="H730" t="s">
        <v>24</v>
      </c>
      <c r="I730" t="s">
        <v>2759</v>
      </c>
      <c r="J730" t="s">
        <v>2760</v>
      </c>
      <c r="K730" t="s">
        <v>158</v>
      </c>
      <c r="L730">
        <f t="shared" si="68"/>
        <v>0</v>
      </c>
      <c r="M730">
        <f t="shared" si="69"/>
        <v>1</v>
      </c>
      <c r="N730" t="s">
        <v>28</v>
      </c>
      <c r="O730" t="s">
        <v>29</v>
      </c>
      <c r="P730" t="s">
        <v>212</v>
      </c>
      <c r="Q730" t="str">
        <f t="shared" si="70"/>
        <v>INVOLUNTARY</v>
      </c>
      <c r="R730" t="s">
        <v>30</v>
      </c>
      <c r="S730" t="s">
        <v>31</v>
      </c>
      <c r="T730" s="2">
        <v>26991</v>
      </c>
      <c r="U730" s="3">
        <f t="shared" ca="1" si="71"/>
        <v>51</v>
      </c>
      <c r="V730" t="s">
        <v>2370</v>
      </c>
      <c r="W730" t="s">
        <v>2521</v>
      </c>
      <c r="X730" t="s">
        <v>63</v>
      </c>
      <c r="Y730" t="s">
        <v>35</v>
      </c>
      <c r="Z730" t="s">
        <v>36</v>
      </c>
      <c r="AA730">
        <v>3</v>
      </c>
      <c r="AB730" s="4">
        <v>153528</v>
      </c>
    </row>
    <row r="731" spans="1:28" x14ac:dyDescent="0.25">
      <c r="A731">
        <v>1156</v>
      </c>
      <c r="B731" t="s">
        <v>2761</v>
      </c>
      <c r="C731" t="s">
        <v>2762</v>
      </c>
      <c r="D731" s="1">
        <v>43668</v>
      </c>
      <c r="E731" s="1">
        <v>44985</v>
      </c>
      <c r="F731">
        <f t="shared" ca="1" si="66"/>
        <v>43</v>
      </c>
      <c r="G731" t="str">
        <f t="shared" ca="1" si="67"/>
        <v>2-5 years</v>
      </c>
      <c r="H731" t="s">
        <v>24</v>
      </c>
      <c r="I731" t="s">
        <v>2763</v>
      </c>
      <c r="J731" t="s">
        <v>2764</v>
      </c>
      <c r="K731" t="s">
        <v>158</v>
      </c>
      <c r="L731">
        <f t="shared" si="68"/>
        <v>0</v>
      </c>
      <c r="M731">
        <f t="shared" si="69"/>
        <v>1</v>
      </c>
      <c r="N731" t="s">
        <v>28</v>
      </c>
      <c r="O731" t="s">
        <v>53</v>
      </c>
      <c r="P731" t="s">
        <v>212</v>
      </c>
      <c r="Q731" t="str">
        <f t="shared" si="70"/>
        <v>INVOLUNTARY</v>
      </c>
      <c r="R731" t="s">
        <v>1487</v>
      </c>
      <c r="S731" t="s">
        <v>1913</v>
      </c>
      <c r="T731" s="2">
        <v>29989</v>
      </c>
      <c r="U731" s="3">
        <f t="shared" ca="1" si="71"/>
        <v>43</v>
      </c>
      <c r="V731" t="s">
        <v>2370</v>
      </c>
      <c r="W731" t="s">
        <v>2371</v>
      </c>
      <c r="X731" t="s">
        <v>364</v>
      </c>
      <c r="Y731" t="s">
        <v>47</v>
      </c>
      <c r="Z731" t="s">
        <v>36</v>
      </c>
      <c r="AA731">
        <v>3</v>
      </c>
      <c r="AB731" s="4">
        <v>233592</v>
      </c>
    </row>
    <row r="732" spans="1:28" x14ac:dyDescent="0.25">
      <c r="A732">
        <v>1157</v>
      </c>
      <c r="B732" t="s">
        <v>2765</v>
      </c>
      <c r="C732" t="s">
        <v>2766</v>
      </c>
      <c r="D732" s="1">
        <v>43506</v>
      </c>
      <c r="F732">
        <f t="shared" ca="1" si="66"/>
        <v>79</v>
      </c>
      <c r="G732" t="str">
        <f t="shared" ca="1" si="67"/>
        <v>&gt;5 years</v>
      </c>
      <c r="H732" t="s">
        <v>24</v>
      </c>
      <c r="I732" t="s">
        <v>2767</v>
      </c>
      <c r="J732" t="s">
        <v>2768</v>
      </c>
      <c r="K732" t="s">
        <v>27</v>
      </c>
      <c r="L732">
        <f t="shared" si="68"/>
        <v>1</v>
      </c>
      <c r="M732">
        <f t="shared" si="69"/>
        <v>0</v>
      </c>
      <c r="N732" t="s">
        <v>41</v>
      </c>
      <c r="O732" t="s">
        <v>29</v>
      </c>
      <c r="Q732" t="str">
        <f t="shared" si="70"/>
        <v>ACTIVE</v>
      </c>
      <c r="R732" t="s">
        <v>1487</v>
      </c>
      <c r="S732" t="s">
        <v>257</v>
      </c>
      <c r="T732" s="2">
        <v>25372</v>
      </c>
      <c r="U732" s="3">
        <f t="shared" ca="1" si="71"/>
        <v>56</v>
      </c>
      <c r="V732" t="s">
        <v>2370</v>
      </c>
      <c r="W732" t="s">
        <v>2371</v>
      </c>
      <c r="X732" t="s">
        <v>6</v>
      </c>
      <c r="Y732" t="s">
        <v>47</v>
      </c>
      <c r="Z732" t="s">
        <v>36</v>
      </c>
      <c r="AA732">
        <v>3</v>
      </c>
      <c r="AB732" s="4">
        <v>63060</v>
      </c>
    </row>
    <row r="733" spans="1:28" x14ac:dyDescent="0.25">
      <c r="A733">
        <v>1158</v>
      </c>
      <c r="B733" t="s">
        <v>2769</v>
      </c>
      <c r="C733" t="s">
        <v>1295</v>
      </c>
      <c r="D733" s="1">
        <v>43426</v>
      </c>
      <c r="E733" s="1">
        <v>44031</v>
      </c>
      <c r="F733">
        <f t="shared" ca="1" si="66"/>
        <v>19</v>
      </c>
      <c r="G733" t="str">
        <f t="shared" ca="1" si="67"/>
        <v>1-2 years</v>
      </c>
      <c r="H733" t="s">
        <v>24</v>
      </c>
      <c r="I733" t="s">
        <v>2770</v>
      </c>
      <c r="J733" t="s">
        <v>2771</v>
      </c>
      <c r="K733" t="s">
        <v>158</v>
      </c>
      <c r="L733">
        <f t="shared" si="68"/>
        <v>0</v>
      </c>
      <c r="M733">
        <f t="shared" si="69"/>
        <v>1</v>
      </c>
      <c r="N733" t="s">
        <v>53</v>
      </c>
      <c r="O733" t="s">
        <v>53</v>
      </c>
      <c r="P733" t="s">
        <v>2688</v>
      </c>
      <c r="Q733" t="str">
        <f t="shared" si="70"/>
        <v>VOLUNTARY</v>
      </c>
      <c r="R733" t="s">
        <v>1487</v>
      </c>
      <c r="S733" t="s">
        <v>74</v>
      </c>
      <c r="T733" s="2">
        <v>31081</v>
      </c>
      <c r="U733" s="3">
        <f t="shared" ca="1" si="71"/>
        <v>40</v>
      </c>
      <c r="V733" t="s">
        <v>2370</v>
      </c>
      <c r="W733" t="s">
        <v>2371</v>
      </c>
      <c r="X733" t="s">
        <v>81</v>
      </c>
      <c r="Y733" t="s">
        <v>47</v>
      </c>
      <c r="Z733" t="s">
        <v>36</v>
      </c>
      <c r="AA733">
        <v>3</v>
      </c>
      <c r="AB733" s="4">
        <v>107664</v>
      </c>
    </row>
    <row r="734" spans="1:28" x14ac:dyDescent="0.25">
      <c r="A734">
        <v>1159</v>
      </c>
      <c r="B734" t="s">
        <v>1252</v>
      </c>
      <c r="C734" t="s">
        <v>2699</v>
      </c>
      <c r="D734" s="1">
        <v>45039</v>
      </c>
      <c r="F734">
        <f t="shared" ca="1" si="66"/>
        <v>29</v>
      </c>
      <c r="G734" t="str">
        <f t="shared" ca="1" si="67"/>
        <v>2-5 years</v>
      </c>
      <c r="H734" t="s">
        <v>24</v>
      </c>
      <c r="I734" t="s">
        <v>2772</v>
      </c>
      <c r="J734" t="s">
        <v>2773</v>
      </c>
      <c r="K734" t="s">
        <v>27</v>
      </c>
      <c r="L734">
        <f t="shared" si="68"/>
        <v>1</v>
      </c>
      <c r="M734">
        <f t="shared" si="69"/>
        <v>0</v>
      </c>
      <c r="N734" t="s">
        <v>41</v>
      </c>
      <c r="O734" t="s">
        <v>29</v>
      </c>
      <c r="Q734" t="str">
        <f t="shared" si="70"/>
        <v>ACTIVE</v>
      </c>
      <c r="R734" t="s">
        <v>1487</v>
      </c>
      <c r="S734" t="s">
        <v>115</v>
      </c>
      <c r="T734" s="2">
        <v>36422</v>
      </c>
      <c r="U734" s="3">
        <f t="shared" ca="1" si="71"/>
        <v>26</v>
      </c>
      <c r="V734" t="s">
        <v>2370</v>
      </c>
      <c r="W734" t="s">
        <v>2513</v>
      </c>
      <c r="X734" t="s">
        <v>116</v>
      </c>
      <c r="Y734" t="s">
        <v>47</v>
      </c>
      <c r="Z734" t="s">
        <v>36</v>
      </c>
      <c r="AA734">
        <v>3</v>
      </c>
      <c r="AB734" s="4">
        <v>66900</v>
      </c>
    </row>
    <row r="735" spans="1:28" x14ac:dyDescent="0.25">
      <c r="A735">
        <v>1160</v>
      </c>
      <c r="B735" t="s">
        <v>1718</v>
      </c>
      <c r="C735" t="s">
        <v>2774</v>
      </c>
      <c r="D735" s="1">
        <v>44921</v>
      </c>
      <c r="E735" s="1">
        <v>45069</v>
      </c>
      <c r="F735">
        <f t="shared" ca="1" si="66"/>
        <v>4</v>
      </c>
      <c r="G735" t="str">
        <f t="shared" ca="1" si="67"/>
        <v>&lt;6 months</v>
      </c>
      <c r="H735" t="s">
        <v>24</v>
      </c>
      <c r="I735" t="s">
        <v>2775</v>
      </c>
      <c r="J735" t="s">
        <v>2776</v>
      </c>
      <c r="K735" t="s">
        <v>27</v>
      </c>
      <c r="L735">
        <f t="shared" si="68"/>
        <v>1</v>
      </c>
      <c r="M735">
        <f t="shared" si="69"/>
        <v>0</v>
      </c>
      <c r="N735" t="s">
        <v>41</v>
      </c>
      <c r="O735" t="s">
        <v>53</v>
      </c>
      <c r="Q735" t="str">
        <f t="shared" si="70"/>
        <v>ACTIVE</v>
      </c>
      <c r="R735" t="s">
        <v>1487</v>
      </c>
      <c r="S735" t="s">
        <v>68</v>
      </c>
      <c r="T735" s="2">
        <v>29971</v>
      </c>
      <c r="U735" s="3">
        <f t="shared" ca="1" si="71"/>
        <v>43</v>
      </c>
      <c r="V735" t="s">
        <v>2370</v>
      </c>
      <c r="W735" t="s">
        <v>2371</v>
      </c>
      <c r="X735" t="s">
        <v>245</v>
      </c>
      <c r="Y735" t="s">
        <v>35</v>
      </c>
      <c r="Z735" t="s">
        <v>36</v>
      </c>
      <c r="AA735">
        <v>3</v>
      </c>
      <c r="AB735" s="4">
        <v>41616</v>
      </c>
    </row>
    <row r="736" spans="1:28" x14ac:dyDescent="0.25">
      <c r="A736">
        <v>1161</v>
      </c>
      <c r="B736" t="s">
        <v>2777</v>
      </c>
      <c r="C736" t="s">
        <v>773</v>
      </c>
      <c r="D736" s="1">
        <v>43996</v>
      </c>
      <c r="F736">
        <f t="shared" ca="1" si="66"/>
        <v>63</v>
      </c>
      <c r="G736" t="str">
        <f t="shared" ca="1" si="67"/>
        <v>&gt;5 years</v>
      </c>
      <c r="H736" t="s">
        <v>24</v>
      </c>
      <c r="I736" t="s">
        <v>2778</v>
      </c>
      <c r="J736" t="s">
        <v>2779</v>
      </c>
      <c r="K736" t="s">
        <v>27</v>
      </c>
      <c r="L736">
        <f t="shared" si="68"/>
        <v>1</v>
      </c>
      <c r="M736">
        <f t="shared" si="69"/>
        <v>0</v>
      </c>
      <c r="N736" t="s">
        <v>28</v>
      </c>
      <c r="O736" t="s">
        <v>41</v>
      </c>
      <c r="Q736" t="str">
        <f t="shared" si="70"/>
        <v>ACTIVE</v>
      </c>
      <c r="R736" t="s">
        <v>1487</v>
      </c>
      <c r="S736" t="s">
        <v>440</v>
      </c>
      <c r="T736" s="2">
        <v>36324</v>
      </c>
      <c r="U736" s="3">
        <f t="shared" ca="1" si="71"/>
        <v>26</v>
      </c>
      <c r="V736" t="s">
        <v>2370</v>
      </c>
      <c r="W736" t="s">
        <v>2371</v>
      </c>
      <c r="X736" t="s">
        <v>933</v>
      </c>
      <c r="Y736" t="s">
        <v>35</v>
      </c>
      <c r="Z736" t="s">
        <v>36</v>
      </c>
      <c r="AA736">
        <v>3</v>
      </c>
      <c r="AB736" s="4">
        <v>372468</v>
      </c>
    </row>
    <row r="737" spans="1:28" x14ac:dyDescent="0.25">
      <c r="A737">
        <v>1162</v>
      </c>
      <c r="B737" t="s">
        <v>2780</v>
      </c>
      <c r="C737" t="s">
        <v>918</v>
      </c>
      <c r="D737" s="1">
        <v>44649</v>
      </c>
      <c r="E737" s="1">
        <v>45066</v>
      </c>
      <c r="F737">
        <f t="shared" ca="1" si="66"/>
        <v>13</v>
      </c>
      <c r="G737" t="str">
        <f t="shared" ca="1" si="67"/>
        <v>1-2 years</v>
      </c>
      <c r="H737" t="s">
        <v>24</v>
      </c>
      <c r="I737" t="s">
        <v>2781</v>
      </c>
      <c r="J737" t="s">
        <v>2782</v>
      </c>
      <c r="K737" t="s">
        <v>27</v>
      </c>
      <c r="L737">
        <f t="shared" si="68"/>
        <v>1</v>
      </c>
      <c r="M737">
        <f t="shared" si="69"/>
        <v>0</v>
      </c>
      <c r="N737" t="s">
        <v>53</v>
      </c>
      <c r="O737" t="s">
        <v>29</v>
      </c>
      <c r="Q737" t="str">
        <f t="shared" si="70"/>
        <v>ACTIVE</v>
      </c>
      <c r="R737" t="s">
        <v>1487</v>
      </c>
      <c r="S737" t="s">
        <v>68</v>
      </c>
      <c r="T737" s="2">
        <v>27477</v>
      </c>
      <c r="U737" s="3">
        <f t="shared" ca="1" si="71"/>
        <v>50</v>
      </c>
      <c r="V737" t="s">
        <v>2370</v>
      </c>
      <c r="W737" t="s">
        <v>2371</v>
      </c>
      <c r="X737" t="s">
        <v>69</v>
      </c>
      <c r="Y737" t="s">
        <v>35</v>
      </c>
      <c r="Z737" t="s">
        <v>36</v>
      </c>
      <c r="AA737">
        <v>3</v>
      </c>
      <c r="AB737" s="4">
        <v>112104</v>
      </c>
    </row>
    <row r="738" spans="1:28" x14ac:dyDescent="0.25">
      <c r="A738">
        <v>1163</v>
      </c>
      <c r="B738" t="s">
        <v>2783</v>
      </c>
      <c r="C738" t="s">
        <v>2784</v>
      </c>
      <c r="D738" s="1">
        <v>44913</v>
      </c>
      <c r="F738">
        <f t="shared" ca="1" si="66"/>
        <v>33</v>
      </c>
      <c r="G738" t="str">
        <f t="shared" ca="1" si="67"/>
        <v>2-5 years</v>
      </c>
      <c r="H738" t="s">
        <v>2648</v>
      </c>
      <c r="I738" t="s">
        <v>2785</v>
      </c>
      <c r="J738" t="s">
        <v>2786</v>
      </c>
      <c r="K738" t="s">
        <v>27</v>
      </c>
      <c r="L738">
        <f t="shared" si="68"/>
        <v>1</v>
      </c>
      <c r="M738">
        <f t="shared" si="69"/>
        <v>0</v>
      </c>
      <c r="N738" t="s">
        <v>28</v>
      </c>
      <c r="O738" t="s">
        <v>41</v>
      </c>
      <c r="Q738" t="str">
        <f t="shared" si="70"/>
        <v>ACTIVE</v>
      </c>
      <c r="R738" t="s">
        <v>1487</v>
      </c>
      <c r="S738" t="s">
        <v>137</v>
      </c>
      <c r="T738" s="2">
        <v>36432</v>
      </c>
      <c r="U738" s="3">
        <f t="shared" ca="1" si="71"/>
        <v>26</v>
      </c>
      <c r="V738" t="s">
        <v>2370</v>
      </c>
      <c r="W738" t="s">
        <v>2521</v>
      </c>
      <c r="X738" t="s">
        <v>6</v>
      </c>
      <c r="Y738" t="s">
        <v>35</v>
      </c>
      <c r="Z738" t="s">
        <v>36</v>
      </c>
      <c r="AA738">
        <v>3</v>
      </c>
      <c r="AB738" s="4">
        <v>67968</v>
      </c>
    </row>
    <row r="739" spans="1:28" x14ac:dyDescent="0.25">
      <c r="A739">
        <v>1164</v>
      </c>
      <c r="B739" t="s">
        <v>1177</v>
      </c>
      <c r="C739" t="s">
        <v>2787</v>
      </c>
      <c r="D739" s="1">
        <v>43545</v>
      </c>
      <c r="F739">
        <f t="shared" ca="1" si="66"/>
        <v>78</v>
      </c>
      <c r="G739" t="str">
        <f t="shared" ca="1" si="67"/>
        <v>&gt;5 years</v>
      </c>
      <c r="H739" t="s">
        <v>2648</v>
      </c>
      <c r="I739" t="s">
        <v>2788</v>
      </c>
      <c r="J739" t="s">
        <v>2789</v>
      </c>
      <c r="K739" t="s">
        <v>27</v>
      </c>
      <c r="L739">
        <f t="shared" si="68"/>
        <v>1</v>
      </c>
      <c r="M739">
        <f t="shared" si="69"/>
        <v>0</v>
      </c>
      <c r="N739" t="s">
        <v>41</v>
      </c>
      <c r="O739" t="s">
        <v>41</v>
      </c>
      <c r="Q739" t="str">
        <f t="shared" si="70"/>
        <v>ACTIVE</v>
      </c>
      <c r="R739" t="s">
        <v>1487</v>
      </c>
      <c r="S739" t="s">
        <v>55</v>
      </c>
      <c r="T739" s="2">
        <v>34271</v>
      </c>
      <c r="U739" s="3">
        <f t="shared" ca="1" si="71"/>
        <v>31</v>
      </c>
      <c r="V739" t="s">
        <v>2370</v>
      </c>
      <c r="W739" t="s">
        <v>2593</v>
      </c>
      <c r="X739" t="s">
        <v>2790</v>
      </c>
      <c r="Y739" t="s">
        <v>35</v>
      </c>
      <c r="Z739" t="s">
        <v>36</v>
      </c>
      <c r="AA739">
        <v>3</v>
      </c>
      <c r="AB739" s="4">
        <v>69348</v>
      </c>
    </row>
    <row r="740" spans="1:28" x14ac:dyDescent="0.25">
      <c r="A740">
        <v>1165</v>
      </c>
      <c r="B740" t="s">
        <v>2791</v>
      </c>
      <c r="C740" t="s">
        <v>2434</v>
      </c>
      <c r="D740" s="1">
        <v>44235</v>
      </c>
      <c r="F740">
        <f t="shared" ca="1" si="66"/>
        <v>56</v>
      </c>
      <c r="G740" t="str">
        <f t="shared" ca="1" si="67"/>
        <v>2-5 years</v>
      </c>
      <c r="H740" t="s">
        <v>2648</v>
      </c>
      <c r="I740" t="s">
        <v>2792</v>
      </c>
      <c r="J740" t="s">
        <v>2793</v>
      </c>
      <c r="K740" t="s">
        <v>27</v>
      </c>
      <c r="L740">
        <f t="shared" si="68"/>
        <v>1</v>
      </c>
      <c r="M740">
        <f t="shared" si="69"/>
        <v>0</v>
      </c>
      <c r="N740" t="s">
        <v>53</v>
      </c>
      <c r="O740" t="s">
        <v>53</v>
      </c>
      <c r="Q740" t="str">
        <f t="shared" si="70"/>
        <v>ACTIVE</v>
      </c>
      <c r="R740" t="s">
        <v>1487</v>
      </c>
      <c r="S740" t="s">
        <v>74</v>
      </c>
      <c r="T740" s="2">
        <v>30138</v>
      </c>
      <c r="U740" s="3">
        <f t="shared" ca="1" si="71"/>
        <v>43</v>
      </c>
      <c r="V740" t="s">
        <v>2370</v>
      </c>
      <c r="W740" t="s">
        <v>2371</v>
      </c>
      <c r="X740" t="s">
        <v>69</v>
      </c>
      <c r="Y740" t="s">
        <v>35</v>
      </c>
      <c r="Z740" t="s">
        <v>36</v>
      </c>
      <c r="AA740">
        <v>3</v>
      </c>
      <c r="AB740" s="4">
        <v>488800</v>
      </c>
    </row>
    <row r="741" spans="1:28" x14ac:dyDescent="0.25">
      <c r="A741">
        <v>1166</v>
      </c>
      <c r="B741" t="s">
        <v>2794</v>
      </c>
      <c r="C741" t="s">
        <v>2795</v>
      </c>
      <c r="D741" s="1">
        <v>44718</v>
      </c>
      <c r="F741">
        <f t="shared" ca="1" si="66"/>
        <v>40</v>
      </c>
      <c r="G741" t="str">
        <f t="shared" ca="1" si="67"/>
        <v>2-5 years</v>
      </c>
      <c r="H741" t="s">
        <v>641</v>
      </c>
      <c r="I741" t="s">
        <v>2796</v>
      </c>
      <c r="J741" t="s">
        <v>2797</v>
      </c>
      <c r="K741" t="s">
        <v>27</v>
      </c>
      <c r="L741">
        <f t="shared" si="68"/>
        <v>1</v>
      </c>
      <c r="M741">
        <f t="shared" si="69"/>
        <v>0</v>
      </c>
      <c r="N741" t="s">
        <v>53</v>
      </c>
      <c r="O741" t="s">
        <v>29</v>
      </c>
      <c r="Q741" t="str">
        <f t="shared" si="70"/>
        <v>ACTIVE</v>
      </c>
      <c r="R741" t="s">
        <v>1487</v>
      </c>
      <c r="S741" t="s">
        <v>74</v>
      </c>
      <c r="T741" s="2">
        <v>30305</v>
      </c>
      <c r="U741" s="3">
        <f t="shared" ca="1" si="71"/>
        <v>42</v>
      </c>
      <c r="V741" t="s">
        <v>2370</v>
      </c>
      <c r="W741" t="s">
        <v>2371</v>
      </c>
      <c r="X741" t="s">
        <v>184</v>
      </c>
      <c r="Y741" t="s">
        <v>47</v>
      </c>
      <c r="Z741" t="s">
        <v>36</v>
      </c>
      <c r="AA741">
        <v>3</v>
      </c>
      <c r="AB741" s="4">
        <v>46044</v>
      </c>
    </row>
    <row r="742" spans="1:28" x14ac:dyDescent="0.25">
      <c r="A742">
        <v>1167</v>
      </c>
      <c r="B742" t="s">
        <v>2798</v>
      </c>
      <c r="C742" t="s">
        <v>2799</v>
      </c>
      <c r="D742" s="1">
        <v>44501</v>
      </c>
      <c r="F742">
        <f t="shared" ca="1" si="66"/>
        <v>47</v>
      </c>
      <c r="G742" t="str">
        <f t="shared" ca="1" si="67"/>
        <v>2-5 years</v>
      </c>
      <c r="H742" t="s">
        <v>641</v>
      </c>
      <c r="I742" t="s">
        <v>2800</v>
      </c>
      <c r="J742" t="s">
        <v>2801</v>
      </c>
      <c r="K742" t="s">
        <v>27</v>
      </c>
      <c r="L742">
        <f t="shared" si="68"/>
        <v>1</v>
      </c>
      <c r="M742">
        <f t="shared" si="69"/>
        <v>0</v>
      </c>
      <c r="N742" t="s">
        <v>28</v>
      </c>
      <c r="O742" t="s">
        <v>53</v>
      </c>
      <c r="Q742" t="str">
        <f t="shared" si="70"/>
        <v>ACTIVE</v>
      </c>
      <c r="R742" t="s">
        <v>1487</v>
      </c>
      <c r="S742" t="s">
        <v>74</v>
      </c>
      <c r="T742" s="2">
        <v>35812</v>
      </c>
      <c r="U742" s="3">
        <f t="shared" ca="1" si="71"/>
        <v>27</v>
      </c>
      <c r="V742" t="s">
        <v>2370</v>
      </c>
      <c r="W742" t="s">
        <v>2371</v>
      </c>
      <c r="X742" t="s">
        <v>69</v>
      </c>
      <c r="Y742" t="s">
        <v>35</v>
      </c>
      <c r="Z742" t="s">
        <v>36</v>
      </c>
      <c r="AA742">
        <v>3</v>
      </c>
      <c r="AB742" s="4">
        <v>26664</v>
      </c>
    </row>
    <row r="743" spans="1:28" x14ac:dyDescent="0.25">
      <c r="A743">
        <v>1168</v>
      </c>
      <c r="B743" t="s">
        <v>2802</v>
      </c>
      <c r="C743" t="s">
        <v>2803</v>
      </c>
      <c r="D743" s="1">
        <v>44945</v>
      </c>
      <c r="F743">
        <f t="shared" ca="1" si="66"/>
        <v>32</v>
      </c>
      <c r="G743" t="str">
        <f t="shared" ca="1" si="67"/>
        <v>2-5 years</v>
      </c>
      <c r="H743" t="s">
        <v>641</v>
      </c>
      <c r="I743" t="s">
        <v>2804</v>
      </c>
      <c r="J743" t="s">
        <v>2805</v>
      </c>
      <c r="K743" t="s">
        <v>27</v>
      </c>
      <c r="L743">
        <f t="shared" si="68"/>
        <v>1</v>
      </c>
      <c r="M743">
        <f t="shared" si="69"/>
        <v>0</v>
      </c>
      <c r="N743" t="s">
        <v>28</v>
      </c>
      <c r="O743" t="s">
        <v>53</v>
      </c>
      <c r="Q743" t="str">
        <f t="shared" si="70"/>
        <v>ACTIVE</v>
      </c>
      <c r="R743" t="s">
        <v>1487</v>
      </c>
      <c r="S743" t="s">
        <v>74</v>
      </c>
      <c r="T743" s="2">
        <v>35947</v>
      </c>
      <c r="U743" s="3">
        <f t="shared" ca="1" si="71"/>
        <v>27</v>
      </c>
      <c r="V743" t="s">
        <v>2370</v>
      </c>
      <c r="W743" t="s">
        <v>2371</v>
      </c>
      <c r="X743" t="s">
        <v>56</v>
      </c>
      <c r="Y743" t="s">
        <v>35</v>
      </c>
      <c r="Z743" t="s">
        <v>36</v>
      </c>
      <c r="AA743">
        <v>3</v>
      </c>
      <c r="AB743" s="4">
        <v>139380</v>
      </c>
    </row>
    <row r="744" spans="1:28" x14ac:dyDescent="0.25">
      <c r="A744">
        <v>1169</v>
      </c>
      <c r="B744" t="s">
        <v>2806</v>
      </c>
      <c r="C744" t="s">
        <v>1466</v>
      </c>
      <c r="D744" s="1">
        <v>44042</v>
      </c>
      <c r="F744">
        <f t="shared" ca="1" si="66"/>
        <v>62</v>
      </c>
      <c r="G744" t="str">
        <f t="shared" ca="1" si="67"/>
        <v>&gt;5 years</v>
      </c>
      <c r="H744" t="s">
        <v>641</v>
      </c>
      <c r="I744" t="s">
        <v>2807</v>
      </c>
      <c r="J744" t="s">
        <v>2808</v>
      </c>
      <c r="K744" t="s">
        <v>27</v>
      </c>
      <c r="L744">
        <f t="shared" si="68"/>
        <v>1</v>
      </c>
      <c r="M744">
        <f t="shared" si="69"/>
        <v>0</v>
      </c>
      <c r="N744" t="s">
        <v>28</v>
      </c>
      <c r="O744" t="s">
        <v>41</v>
      </c>
      <c r="Q744" t="str">
        <f t="shared" si="70"/>
        <v>ACTIVE</v>
      </c>
      <c r="R744" t="s">
        <v>1487</v>
      </c>
      <c r="S744" t="s">
        <v>74</v>
      </c>
      <c r="T744" s="2">
        <v>35304</v>
      </c>
      <c r="U744" s="3">
        <f t="shared" ca="1" si="71"/>
        <v>29</v>
      </c>
      <c r="V744" t="s">
        <v>2370</v>
      </c>
      <c r="W744" t="s">
        <v>2371</v>
      </c>
      <c r="X744" t="s">
        <v>175</v>
      </c>
      <c r="Y744" t="s">
        <v>35</v>
      </c>
      <c r="Z744" t="s">
        <v>36</v>
      </c>
      <c r="AA744">
        <v>3</v>
      </c>
      <c r="AB744" s="4">
        <v>85512</v>
      </c>
    </row>
    <row r="745" spans="1:28" x14ac:dyDescent="0.25">
      <c r="A745">
        <v>1170</v>
      </c>
      <c r="B745" t="s">
        <v>944</v>
      </c>
      <c r="C745" t="s">
        <v>1514</v>
      </c>
      <c r="D745" s="1">
        <v>45123</v>
      </c>
      <c r="F745">
        <f t="shared" ca="1" si="66"/>
        <v>26</v>
      </c>
      <c r="G745" t="str">
        <f t="shared" ca="1" si="67"/>
        <v>2-5 years</v>
      </c>
      <c r="H745" t="s">
        <v>641</v>
      </c>
      <c r="I745" t="s">
        <v>2809</v>
      </c>
      <c r="J745" t="s">
        <v>2810</v>
      </c>
      <c r="K745" t="s">
        <v>27</v>
      </c>
      <c r="L745">
        <f t="shared" si="68"/>
        <v>1</v>
      </c>
      <c r="M745">
        <f t="shared" si="69"/>
        <v>0</v>
      </c>
      <c r="N745" t="s">
        <v>41</v>
      </c>
      <c r="O745" t="s">
        <v>53</v>
      </c>
      <c r="Q745" t="str">
        <f t="shared" si="70"/>
        <v>ACTIVE</v>
      </c>
      <c r="R745" t="s">
        <v>1487</v>
      </c>
      <c r="S745" t="s">
        <v>1805</v>
      </c>
      <c r="T745" s="2">
        <v>33761</v>
      </c>
      <c r="U745" s="3">
        <f t="shared" ca="1" si="71"/>
        <v>33</v>
      </c>
      <c r="V745" t="s">
        <v>2370</v>
      </c>
      <c r="W745" t="s">
        <v>2510</v>
      </c>
      <c r="X745" t="s">
        <v>69</v>
      </c>
      <c r="Y745" t="s">
        <v>35</v>
      </c>
      <c r="Z745" t="s">
        <v>36</v>
      </c>
      <c r="AA745">
        <v>3</v>
      </c>
      <c r="AB745" s="4">
        <v>48780</v>
      </c>
    </row>
    <row r="746" spans="1:28" x14ac:dyDescent="0.25">
      <c r="A746">
        <v>1171</v>
      </c>
      <c r="B746" t="s">
        <v>2811</v>
      </c>
      <c r="C746" t="s">
        <v>2812</v>
      </c>
      <c r="D746" s="1">
        <v>44728</v>
      </c>
      <c r="F746">
        <f t="shared" ca="1" si="66"/>
        <v>39</v>
      </c>
      <c r="G746" t="str">
        <f t="shared" ca="1" si="67"/>
        <v>2-5 years</v>
      </c>
      <c r="H746" t="s">
        <v>24</v>
      </c>
      <c r="I746" t="s">
        <v>2813</v>
      </c>
      <c r="J746" t="s">
        <v>2814</v>
      </c>
      <c r="K746" t="s">
        <v>27</v>
      </c>
      <c r="L746">
        <f t="shared" si="68"/>
        <v>1</v>
      </c>
      <c r="M746">
        <f t="shared" si="69"/>
        <v>0</v>
      </c>
      <c r="N746" t="s">
        <v>41</v>
      </c>
      <c r="O746" t="s">
        <v>41</v>
      </c>
      <c r="Q746" t="str">
        <f t="shared" si="70"/>
        <v>ACTIVE</v>
      </c>
      <c r="R746" t="s">
        <v>1487</v>
      </c>
      <c r="S746" t="s">
        <v>74</v>
      </c>
      <c r="T746" s="2">
        <v>29672</v>
      </c>
      <c r="U746" s="3">
        <f t="shared" ca="1" si="71"/>
        <v>44</v>
      </c>
      <c r="V746" t="s">
        <v>2370</v>
      </c>
      <c r="W746" t="s">
        <v>2371</v>
      </c>
      <c r="X746" t="s">
        <v>69</v>
      </c>
      <c r="Y746" t="s">
        <v>35</v>
      </c>
      <c r="Z746" t="s">
        <v>36</v>
      </c>
      <c r="AA746">
        <v>3</v>
      </c>
      <c r="AB746" s="4">
        <v>81930.48</v>
      </c>
    </row>
    <row r="747" spans="1:28" x14ac:dyDescent="0.25">
      <c r="A747">
        <v>1172</v>
      </c>
      <c r="B747" t="s">
        <v>2815</v>
      </c>
      <c r="C747" t="s">
        <v>2816</v>
      </c>
      <c r="D747" s="1">
        <v>44360</v>
      </c>
      <c r="E747" s="1">
        <v>44708</v>
      </c>
      <c r="F747">
        <f t="shared" ca="1" si="66"/>
        <v>11</v>
      </c>
      <c r="G747" t="str">
        <f t="shared" ca="1" si="67"/>
        <v>6-12 months</v>
      </c>
      <c r="H747" t="s">
        <v>24</v>
      </c>
      <c r="I747" t="s">
        <v>2817</v>
      </c>
      <c r="J747" t="s">
        <v>2818</v>
      </c>
      <c r="K747" t="s">
        <v>158</v>
      </c>
      <c r="L747">
        <f t="shared" si="68"/>
        <v>0</v>
      </c>
      <c r="M747">
        <f t="shared" si="69"/>
        <v>1</v>
      </c>
      <c r="N747" t="s">
        <v>53</v>
      </c>
      <c r="O747" t="s">
        <v>53</v>
      </c>
      <c r="P747" t="s">
        <v>2688</v>
      </c>
      <c r="Q747" t="str">
        <f t="shared" si="70"/>
        <v>VOLUNTARY</v>
      </c>
      <c r="R747" t="s">
        <v>1487</v>
      </c>
      <c r="S747" t="s">
        <v>87</v>
      </c>
      <c r="T747" s="2">
        <v>35195</v>
      </c>
      <c r="U747" s="3">
        <f t="shared" ca="1" si="71"/>
        <v>29</v>
      </c>
      <c r="V747" t="s">
        <v>2370</v>
      </c>
      <c r="W747" t="s">
        <v>2371</v>
      </c>
      <c r="X747" t="s">
        <v>89</v>
      </c>
      <c r="Y747" t="s">
        <v>47</v>
      </c>
      <c r="Z747" t="s">
        <v>36</v>
      </c>
      <c r="AA747">
        <v>3</v>
      </c>
      <c r="AB747" s="4">
        <v>131208</v>
      </c>
    </row>
    <row r="748" spans="1:28" x14ac:dyDescent="0.25">
      <c r="A748">
        <v>1173</v>
      </c>
      <c r="B748" t="s">
        <v>2819</v>
      </c>
      <c r="C748" t="s">
        <v>2820</v>
      </c>
      <c r="D748" s="1">
        <v>44149</v>
      </c>
      <c r="E748" s="1">
        <v>44501</v>
      </c>
      <c r="F748">
        <f t="shared" ca="1" si="66"/>
        <v>11</v>
      </c>
      <c r="G748" t="str">
        <f t="shared" ca="1" si="67"/>
        <v>6-12 months</v>
      </c>
      <c r="H748" t="s">
        <v>24</v>
      </c>
      <c r="I748" t="s">
        <v>2821</v>
      </c>
      <c r="J748" t="s">
        <v>2822</v>
      </c>
      <c r="K748" t="s">
        <v>158</v>
      </c>
      <c r="L748">
        <f t="shared" si="68"/>
        <v>0</v>
      </c>
      <c r="M748">
        <f t="shared" si="69"/>
        <v>1</v>
      </c>
      <c r="N748" t="s">
        <v>53</v>
      </c>
      <c r="O748" t="s">
        <v>53</v>
      </c>
      <c r="P748" t="s">
        <v>2688</v>
      </c>
      <c r="Q748" t="str">
        <f t="shared" si="70"/>
        <v>VOLUNTARY</v>
      </c>
      <c r="R748" t="s">
        <v>1487</v>
      </c>
      <c r="S748" t="s">
        <v>2823</v>
      </c>
      <c r="T748" s="2">
        <v>32835</v>
      </c>
      <c r="U748" s="3">
        <f t="shared" ca="1" si="71"/>
        <v>35</v>
      </c>
      <c r="V748" t="s">
        <v>2370</v>
      </c>
      <c r="W748" t="s">
        <v>2521</v>
      </c>
      <c r="X748" t="s">
        <v>6</v>
      </c>
      <c r="Y748" t="s">
        <v>35</v>
      </c>
      <c r="Z748" t="s">
        <v>36</v>
      </c>
      <c r="AA748">
        <v>3</v>
      </c>
      <c r="AB748" s="4">
        <v>203076</v>
      </c>
    </row>
    <row r="749" spans="1:28" x14ac:dyDescent="0.25">
      <c r="A749">
        <v>1174</v>
      </c>
      <c r="B749" t="s">
        <v>2824</v>
      </c>
      <c r="C749" t="s">
        <v>1622</v>
      </c>
      <c r="D749" s="1">
        <v>43998</v>
      </c>
      <c r="E749" s="1">
        <v>44998</v>
      </c>
      <c r="F749">
        <f t="shared" ca="1" si="66"/>
        <v>32</v>
      </c>
      <c r="G749" t="str">
        <f t="shared" ca="1" si="67"/>
        <v>2-5 years</v>
      </c>
      <c r="H749" t="s">
        <v>24</v>
      </c>
      <c r="I749" t="s">
        <v>2825</v>
      </c>
      <c r="J749" t="s">
        <v>2826</v>
      </c>
      <c r="K749" t="s">
        <v>158</v>
      </c>
      <c r="L749">
        <f t="shared" si="68"/>
        <v>0</v>
      </c>
      <c r="M749">
        <f t="shared" si="69"/>
        <v>1</v>
      </c>
      <c r="N749" t="s">
        <v>53</v>
      </c>
      <c r="O749" t="s">
        <v>29</v>
      </c>
      <c r="P749" t="s">
        <v>2688</v>
      </c>
      <c r="Q749" t="str">
        <f t="shared" si="70"/>
        <v>VOLUNTARY</v>
      </c>
      <c r="R749" t="s">
        <v>1487</v>
      </c>
      <c r="S749" t="s">
        <v>74</v>
      </c>
      <c r="T749" s="2">
        <v>35168</v>
      </c>
      <c r="U749" s="3">
        <f t="shared" ca="1" si="71"/>
        <v>29</v>
      </c>
      <c r="V749" t="s">
        <v>2370</v>
      </c>
      <c r="W749" t="s">
        <v>2593</v>
      </c>
      <c r="X749" t="s">
        <v>731</v>
      </c>
      <c r="Y749" t="s">
        <v>35</v>
      </c>
      <c r="Z749" t="s">
        <v>36</v>
      </c>
      <c r="AA749">
        <v>3</v>
      </c>
      <c r="AB749" s="4">
        <v>78504</v>
      </c>
    </row>
    <row r="750" spans="1:28" x14ac:dyDescent="0.25">
      <c r="A750">
        <v>1175</v>
      </c>
      <c r="B750" t="s">
        <v>1427</v>
      </c>
      <c r="C750" t="s">
        <v>406</v>
      </c>
      <c r="D750" s="1">
        <v>43454</v>
      </c>
      <c r="E750" s="1">
        <v>44189</v>
      </c>
      <c r="F750">
        <f t="shared" ca="1" si="66"/>
        <v>24</v>
      </c>
      <c r="G750" t="str">
        <f t="shared" ca="1" si="67"/>
        <v>2-5 years</v>
      </c>
      <c r="H750" t="s">
        <v>24</v>
      </c>
      <c r="I750" t="s">
        <v>2827</v>
      </c>
      <c r="J750" t="s">
        <v>2828</v>
      </c>
      <c r="K750" t="s">
        <v>158</v>
      </c>
      <c r="L750">
        <f t="shared" si="68"/>
        <v>0</v>
      </c>
      <c r="M750">
        <f t="shared" si="69"/>
        <v>1</v>
      </c>
      <c r="N750" t="s">
        <v>53</v>
      </c>
      <c r="O750" t="s">
        <v>41</v>
      </c>
      <c r="P750" t="s">
        <v>2688</v>
      </c>
      <c r="Q750" t="str">
        <f t="shared" si="70"/>
        <v>VOLUNTARY</v>
      </c>
      <c r="R750" t="s">
        <v>1487</v>
      </c>
      <c r="S750" t="s">
        <v>282</v>
      </c>
      <c r="T750" s="2">
        <v>29812</v>
      </c>
      <c r="U750" s="3">
        <f t="shared" ca="1" si="71"/>
        <v>44</v>
      </c>
      <c r="V750" t="s">
        <v>2370</v>
      </c>
      <c r="W750" t="s">
        <v>2371</v>
      </c>
      <c r="X750" t="s">
        <v>69</v>
      </c>
      <c r="Y750" t="s">
        <v>35</v>
      </c>
      <c r="Z750" t="s">
        <v>36</v>
      </c>
      <c r="AA750">
        <v>3</v>
      </c>
      <c r="AB750" s="4">
        <v>16835</v>
      </c>
    </row>
    <row r="751" spans="1:28" x14ac:dyDescent="0.25">
      <c r="A751">
        <v>1176</v>
      </c>
      <c r="B751" t="s">
        <v>2829</v>
      </c>
      <c r="C751" t="s">
        <v>876</v>
      </c>
      <c r="D751" s="1">
        <v>44863</v>
      </c>
      <c r="F751">
        <f t="shared" ca="1" si="66"/>
        <v>35</v>
      </c>
      <c r="G751" t="str">
        <f t="shared" ca="1" si="67"/>
        <v>2-5 years</v>
      </c>
      <c r="H751" t="s">
        <v>24</v>
      </c>
      <c r="I751" t="s">
        <v>2830</v>
      </c>
      <c r="J751" t="s">
        <v>2831</v>
      </c>
      <c r="K751" t="s">
        <v>27</v>
      </c>
      <c r="L751">
        <f t="shared" si="68"/>
        <v>1</v>
      </c>
      <c r="M751">
        <f t="shared" si="69"/>
        <v>0</v>
      </c>
      <c r="N751" t="s">
        <v>28</v>
      </c>
      <c r="O751" t="s">
        <v>41</v>
      </c>
      <c r="Q751" t="str">
        <f t="shared" si="70"/>
        <v>ACTIVE</v>
      </c>
      <c r="R751" t="s">
        <v>1487</v>
      </c>
      <c r="S751" t="s">
        <v>87</v>
      </c>
      <c r="T751" s="2">
        <v>33044</v>
      </c>
      <c r="U751" s="3">
        <f t="shared" ca="1" si="71"/>
        <v>35</v>
      </c>
      <c r="V751" t="s">
        <v>2370</v>
      </c>
      <c r="W751" t="s">
        <v>2371</v>
      </c>
      <c r="X751" t="s">
        <v>364</v>
      </c>
      <c r="Y751" t="s">
        <v>35</v>
      </c>
      <c r="Z751" t="s">
        <v>36</v>
      </c>
      <c r="AA751">
        <v>3</v>
      </c>
      <c r="AB751" s="4">
        <v>128149.56</v>
      </c>
    </row>
    <row r="752" spans="1:28" x14ac:dyDescent="0.25">
      <c r="A752">
        <v>1177</v>
      </c>
      <c r="B752" t="s">
        <v>2832</v>
      </c>
      <c r="C752" t="s">
        <v>2378</v>
      </c>
      <c r="D752" s="1">
        <v>44032</v>
      </c>
      <c r="F752">
        <f t="shared" ca="1" si="66"/>
        <v>62</v>
      </c>
      <c r="G752" t="str">
        <f t="shared" ca="1" si="67"/>
        <v>&gt;5 years</v>
      </c>
      <c r="H752" t="s">
        <v>24</v>
      </c>
      <c r="I752" t="s">
        <v>2833</v>
      </c>
      <c r="J752" t="s">
        <v>2834</v>
      </c>
      <c r="K752" t="s">
        <v>27</v>
      </c>
      <c r="L752">
        <f t="shared" si="68"/>
        <v>1</v>
      </c>
      <c r="M752">
        <f t="shared" si="69"/>
        <v>0</v>
      </c>
      <c r="N752" t="s">
        <v>28</v>
      </c>
      <c r="O752" t="s">
        <v>29</v>
      </c>
      <c r="Q752" t="str">
        <f t="shared" si="70"/>
        <v>ACTIVE</v>
      </c>
      <c r="R752" t="s">
        <v>1487</v>
      </c>
      <c r="S752" t="s">
        <v>221</v>
      </c>
      <c r="T752" s="2">
        <v>33671</v>
      </c>
      <c r="U752" s="3">
        <f t="shared" ca="1" si="71"/>
        <v>33</v>
      </c>
      <c r="V752" t="s">
        <v>2370</v>
      </c>
      <c r="W752" t="s">
        <v>2371</v>
      </c>
      <c r="X752" t="s">
        <v>128</v>
      </c>
      <c r="Y752" t="s">
        <v>35</v>
      </c>
      <c r="Z752" t="s">
        <v>36</v>
      </c>
      <c r="AA752">
        <v>3</v>
      </c>
      <c r="AB752" s="4">
        <v>160044</v>
      </c>
    </row>
    <row r="753" spans="1:28" x14ac:dyDescent="0.25">
      <c r="A753">
        <v>1178</v>
      </c>
      <c r="B753" t="s">
        <v>2835</v>
      </c>
      <c r="C753" t="s">
        <v>2180</v>
      </c>
      <c r="D753" s="1">
        <v>44472</v>
      </c>
      <c r="E753" s="1">
        <v>44549</v>
      </c>
      <c r="F753">
        <f t="shared" ca="1" si="66"/>
        <v>2</v>
      </c>
      <c r="G753" t="str">
        <f t="shared" ca="1" si="67"/>
        <v>&lt;6 months</v>
      </c>
      <c r="H753" t="s">
        <v>24</v>
      </c>
      <c r="I753" t="s">
        <v>2836</v>
      </c>
      <c r="J753" t="s">
        <v>2837</v>
      </c>
      <c r="K753" t="s">
        <v>158</v>
      </c>
      <c r="L753">
        <f t="shared" si="68"/>
        <v>0</v>
      </c>
      <c r="M753">
        <f t="shared" si="69"/>
        <v>1</v>
      </c>
      <c r="N753" t="s">
        <v>28</v>
      </c>
      <c r="O753" t="s">
        <v>41</v>
      </c>
      <c r="P753" t="s">
        <v>212</v>
      </c>
      <c r="Q753" t="str">
        <f t="shared" si="70"/>
        <v>INVOLUNTARY</v>
      </c>
      <c r="R753" t="s">
        <v>1487</v>
      </c>
      <c r="S753" t="s">
        <v>74</v>
      </c>
      <c r="T753" s="2">
        <v>35578</v>
      </c>
      <c r="U753" s="3">
        <f t="shared" ca="1" si="71"/>
        <v>28</v>
      </c>
      <c r="V753" t="s">
        <v>2370</v>
      </c>
      <c r="W753" t="s">
        <v>2371</v>
      </c>
      <c r="X753" t="s">
        <v>69</v>
      </c>
      <c r="Y753" t="s">
        <v>47</v>
      </c>
      <c r="Z753" t="s">
        <v>36</v>
      </c>
      <c r="AA753">
        <v>3</v>
      </c>
      <c r="AB753" s="4">
        <v>422598</v>
      </c>
    </row>
    <row r="754" spans="1:28" x14ac:dyDescent="0.25">
      <c r="A754">
        <v>1179</v>
      </c>
      <c r="B754" t="s">
        <v>2838</v>
      </c>
      <c r="C754" t="s">
        <v>1747</v>
      </c>
      <c r="D754" s="1">
        <v>44758</v>
      </c>
      <c r="F754">
        <f t="shared" ca="1" si="66"/>
        <v>38</v>
      </c>
      <c r="G754" t="str">
        <f t="shared" ca="1" si="67"/>
        <v>2-5 years</v>
      </c>
      <c r="H754" t="s">
        <v>24</v>
      </c>
      <c r="I754" t="s">
        <v>2839</v>
      </c>
      <c r="J754" t="s">
        <v>2840</v>
      </c>
      <c r="K754" t="s">
        <v>27</v>
      </c>
      <c r="L754">
        <f t="shared" si="68"/>
        <v>1</v>
      </c>
      <c r="M754">
        <f t="shared" si="69"/>
        <v>0</v>
      </c>
      <c r="N754" t="s">
        <v>41</v>
      </c>
      <c r="O754" t="s">
        <v>53</v>
      </c>
      <c r="Q754" t="str">
        <f t="shared" si="70"/>
        <v>ACTIVE</v>
      </c>
      <c r="R754" t="s">
        <v>1487</v>
      </c>
      <c r="S754" t="s">
        <v>221</v>
      </c>
      <c r="T754" s="2">
        <v>30716</v>
      </c>
      <c r="U754" s="3">
        <f t="shared" ca="1" si="71"/>
        <v>41</v>
      </c>
      <c r="V754" t="s">
        <v>2370</v>
      </c>
      <c r="W754" t="s">
        <v>2371</v>
      </c>
      <c r="X754" t="s">
        <v>148</v>
      </c>
      <c r="Y754" t="s">
        <v>47</v>
      </c>
      <c r="Z754" t="s">
        <v>36</v>
      </c>
      <c r="AA754">
        <v>3</v>
      </c>
      <c r="AB754" s="4">
        <v>89400</v>
      </c>
    </row>
    <row r="755" spans="1:28" x14ac:dyDescent="0.25">
      <c r="A755">
        <v>1180</v>
      </c>
      <c r="B755" t="s">
        <v>2841</v>
      </c>
      <c r="C755" t="s">
        <v>2842</v>
      </c>
      <c r="D755" s="1">
        <v>44012</v>
      </c>
      <c r="F755">
        <f t="shared" ca="1" si="66"/>
        <v>63</v>
      </c>
      <c r="G755" t="str">
        <f t="shared" ca="1" si="67"/>
        <v>&gt;5 years</v>
      </c>
      <c r="H755" t="s">
        <v>24</v>
      </c>
      <c r="I755" t="s">
        <v>2843</v>
      </c>
      <c r="J755" t="s">
        <v>2844</v>
      </c>
      <c r="K755" t="s">
        <v>27</v>
      </c>
      <c r="L755">
        <f t="shared" si="68"/>
        <v>1</v>
      </c>
      <c r="M755">
        <f t="shared" si="69"/>
        <v>0</v>
      </c>
      <c r="N755" t="s">
        <v>53</v>
      </c>
      <c r="O755" t="s">
        <v>53</v>
      </c>
      <c r="Q755" t="str">
        <f t="shared" si="70"/>
        <v>ACTIVE</v>
      </c>
      <c r="R755" t="s">
        <v>1487</v>
      </c>
      <c r="S755" t="s">
        <v>1805</v>
      </c>
      <c r="T755" s="2">
        <v>31077</v>
      </c>
      <c r="U755" s="3">
        <f t="shared" ca="1" si="71"/>
        <v>40</v>
      </c>
      <c r="V755" t="s">
        <v>2370</v>
      </c>
      <c r="W755" t="s">
        <v>2371</v>
      </c>
      <c r="X755" t="s">
        <v>69</v>
      </c>
      <c r="Y755" t="s">
        <v>47</v>
      </c>
      <c r="Z755" t="s">
        <v>36</v>
      </c>
      <c r="AA755">
        <v>3</v>
      </c>
      <c r="AB755" s="4">
        <v>95948.28</v>
      </c>
    </row>
    <row r="756" spans="1:28" x14ac:dyDescent="0.25">
      <c r="A756">
        <v>1181</v>
      </c>
      <c r="B756" t="s">
        <v>270</v>
      </c>
      <c r="C756" t="s">
        <v>2241</v>
      </c>
      <c r="D756" s="1">
        <v>44360</v>
      </c>
      <c r="F756">
        <f t="shared" ca="1" si="66"/>
        <v>51</v>
      </c>
      <c r="G756" t="str">
        <f t="shared" ca="1" si="67"/>
        <v>2-5 years</v>
      </c>
      <c r="H756" t="s">
        <v>24</v>
      </c>
      <c r="I756" t="s">
        <v>2845</v>
      </c>
      <c r="J756" t="s">
        <v>2846</v>
      </c>
      <c r="K756" t="s">
        <v>27</v>
      </c>
      <c r="L756">
        <f t="shared" si="68"/>
        <v>1</v>
      </c>
      <c r="M756">
        <f t="shared" si="69"/>
        <v>0</v>
      </c>
      <c r="N756" t="s">
        <v>53</v>
      </c>
      <c r="O756" t="s">
        <v>41</v>
      </c>
      <c r="Q756" t="str">
        <f t="shared" si="70"/>
        <v>ACTIVE</v>
      </c>
      <c r="R756" t="s">
        <v>1487</v>
      </c>
      <c r="S756" t="s">
        <v>257</v>
      </c>
      <c r="T756" s="2">
        <v>28528</v>
      </c>
      <c r="U756" s="3">
        <f t="shared" ca="1" si="71"/>
        <v>47</v>
      </c>
      <c r="V756" t="s">
        <v>2370</v>
      </c>
      <c r="W756" t="s">
        <v>2521</v>
      </c>
      <c r="X756" t="s">
        <v>69</v>
      </c>
      <c r="Y756" t="s">
        <v>47</v>
      </c>
      <c r="Z756" t="s">
        <v>36</v>
      </c>
      <c r="AA756">
        <v>3</v>
      </c>
      <c r="AB756" s="4">
        <v>37200</v>
      </c>
    </row>
    <row r="757" spans="1:28" x14ac:dyDescent="0.25">
      <c r="A757">
        <v>1182</v>
      </c>
      <c r="B757" t="s">
        <v>2847</v>
      </c>
      <c r="C757" t="s">
        <v>2144</v>
      </c>
      <c r="D757" s="1">
        <v>44194</v>
      </c>
      <c r="E757" s="1">
        <v>44858</v>
      </c>
      <c r="F757">
        <f t="shared" ca="1" si="66"/>
        <v>21</v>
      </c>
      <c r="G757" t="str">
        <f t="shared" ca="1" si="67"/>
        <v>1-2 years</v>
      </c>
      <c r="H757" t="s">
        <v>24</v>
      </c>
      <c r="I757" t="s">
        <v>2848</v>
      </c>
      <c r="J757" t="s">
        <v>2849</v>
      </c>
      <c r="K757" t="s">
        <v>27</v>
      </c>
      <c r="L757">
        <f t="shared" si="68"/>
        <v>1</v>
      </c>
      <c r="M757">
        <f t="shared" si="69"/>
        <v>0</v>
      </c>
      <c r="N757" t="s">
        <v>53</v>
      </c>
      <c r="O757" t="s">
        <v>29</v>
      </c>
      <c r="Q757" t="str">
        <f t="shared" si="70"/>
        <v>ACTIVE</v>
      </c>
      <c r="R757" t="s">
        <v>1487</v>
      </c>
      <c r="S757" t="s">
        <v>115</v>
      </c>
      <c r="T757" s="2">
        <v>34040</v>
      </c>
      <c r="U757" s="3">
        <f t="shared" ca="1" si="71"/>
        <v>32</v>
      </c>
      <c r="V757" t="s">
        <v>2370</v>
      </c>
      <c r="W757" t="s">
        <v>2521</v>
      </c>
      <c r="X757" t="s">
        <v>116</v>
      </c>
      <c r="Y757" t="s">
        <v>35</v>
      </c>
      <c r="Z757" t="s">
        <v>36</v>
      </c>
      <c r="AA757">
        <v>3</v>
      </c>
      <c r="AB757" s="4">
        <v>250692</v>
      </c>
    </row>
    <row r="758" spans="1:28" x14ac:dyDescent="0.25">
      <c r="A758">
        <v>1183</v>
      </c>
      <c r="B758" t="s">
        <v>2850</v>
      </c>
      <c r="C758" t="s">
        <v>134</v>
      </c>
      <c r="D758" s="1">
        <v>44595</v>
      </c>
      <c r="F758">
        <f t="shared" ca="1" si="66"/>
        <v>44</v>
      </c>
      <c r="G758" t="str">
        <f t="shared" ca="1" si="67"/>
        <v>2-5 years</v>
      </c>
      <c r="H758" t="s">
        <v>24</v>
      </c>
      <c r="I758" t="s">
        <v>2851</v>
      </c>
      <c r="J758" t="s">
        <v>2852</v>
      </c>
      <c r="K758" t="s">
        <v>27</v>
      </c>
      <c r="L758">
        <f t="shared" si="68"/>
        <v>1</v>
      </c>
      <c r="M758">
        <f t="shared" si="69"/>
        <v>0</v>
      </c>
      <c r="N758" t="s">
        <v>41</v>
      </c>
      <c r="O758" t="s">
        <v>53</v>
      </c>
      <c r="Q758" t="str">
        <f t="shared" si="70"/>
        <v>ACTIVE</v>
      </c>
      <c r="R758" t="s">
        <v>1487</v>
      </c>
      <c r="S758" t="s">
        <v>282</v>
      </c>
      <c r="T758" s="2">
        <v>33934</v>
      </c>
      <c r="U758" s="3">
        <f t="shared" ca="1" si="71"/>
        <v>32</v>
      </c>
      <c r="V758" t="s">
        <v>2370</v>
      </c>
      <c r="W758" t="s">
        <v>2371</v>
      </c>
      <c r="X758" t="s">
        <v>81</v>
      </c>
      <c r="Y758" t="s">
        <v>35</v>
      </c>
      <c r="Z758" t="s">
        <v>36</v>
      </c>
      <c r="AA758">
        <v>3</v>
      </c>
      <c r="AB758" s="4">
        <v>128748</v>
      </c>
    </row>
    <row r="759" spans="1:28" x14ac:dyDescent="0.25">
      <c r="A759">
        <v>1184</v>
      </c>
      <c r="B759" t="s">
        <v>2820</v>
      </c>
      <c r="C759" t="s">
        <v>2853</v>
      </c>
      <c r="D759" s="1">
        <v>44571</v>
      </c>
      <c r="E759" s="1">
        <v>45057</v>
      </c>
      <c r="F759">
        <f t="shared" ca="1" si="66"/>
        <v>16</v>
      </c>
      <c r="G759" t="str">
        <f t="shared" ca="1" si="67"/>
        <v>1-2 years</v>
      </c>
      <c r="H759" t="s">
        <v>24</v>
      </c>
      <c r="I759" t="s">
        <v>2854</v>
      </c>
      <c r="J759" t="s">
        <v>2855</v>
      </c>
      <c r="K759" t="s">
        <v>27</v>
      </c>
      <c r="L759">
        <f t="shared" si="68"/>
        <v>1</v>
      </c>
      <c r="M759">
        <f t="shared" si="69"/>
        <v>0</v>
      </c>
      <c r="N759" t="s">
        <v>53</v>
      </c>
      <c r="O759" t="s">
        <v>29</v>
      </c>
      <c r="Q759" t="str">
        <f t="shared" si="70"/>
        <v>ACTIVE</v>
      </c>
      <c r="R759" t="s">
        <v>1487</v>
      </c>
      <c r="S759" t="s">
        <v>257</v>
      </c>
      <c r="T759" s="2">
        <v>31300</v>
      </c>
      <c r="U759" s="3">
        <f t="shared" ca="1" si="71"/>
        <v>40</v>
      </c>
      <c r="V759" t="s">
        <v>2370</v>
      </c>
      <c r="W759" t="s">
        <v>2513</v>
      </c>
      <c r="X759" t="s">
        <v>184</v>
      </c>
      <c r="Y759" t="s">
        <v>35</v>
      </c>
      <c r="Z759" t="s">
        <v>36</v>
      </c>
      <c r="AA759">
        <v>3</v>
      </c>
      <c r="AB759" s="4">
        <v>485180.04</v>
      </c>
    </row>
    <row r="760" spans="1:28" x14ac:dyDescent="0.25">
      <c r="A760">
        <v>1185</v>
      </c>
      <c r="B760" t="s">
        <v>457</v>
      </c>
      <c r="C760" t="s">
        <v>2856</v>
      </c>
      <c r="D760" s="1">
        <v>43447</v>
      </c>
      <c r="F760">
        <f t="shared" ca="1" si="66"/>
        <v>81</v>
      </c>
      <c r="G760" t="str">
        <f t="shared" ca="1" si="67"/>
        <v>&gt;5 years</v>
      </c>
      <c r="H760" t="s">
        <v>2648</v>
      </c>
      <c r="I760" t="s">
        <v>2857</v>
      </c>
      <c r="J760" t="s">
        <v>2858</v>
      </c>
      <c r="K760" t="s">
        <v>27</v>
      </c>
      <c r="L760">
        <f t="shared" si="68"/>
        <v>1</v>
      </c>
      <c r="M760">
        <f t="shared" si="69"/>
        <v>0</v>
      </c>
      <c r="N760" t="s">
        <v>41</v>
      </c>
      <c r="O760" t="s">
        <v>53</v>
      </c>
      <c r="Q760" t="str">
        <f t="shared" si="70"/>
        <v>ACTIVE</v>
      </c>
      <c r="R760" t="s">
        <v>1487</v>
      </c>
      <c r="S760" t="s">
        <v>189</v>
      </c>
      <c r="T760" s="2">
        <v>32765</v>
      </c>
      <c r="U760" s="3">
        <f t="shared" ca="1" si="71"/>
        <v>36</v>
      </c>
      <c r="V760" t="s">
        <v>2370</v>
      </c>
      <c r="W760" t="s">
        <v>2521</v>
      </c>
      <c r="X760" t="s">
        <v>89</v>
      </c>
      <c r="Y760" t="s">
        <v>35</v>
      </c>
      <c r="Z760" t="s">
        <v>36</v>
      </c>
      <c r="AA760">
        <v>3</v>
      </c>
      <c r="AB760" s="4">
        <v>87276</v>
      </c>
    </row>
    <row r="761" spans="1:28" x14ac:dyDescent="0.25">
      <c r="A761">
        <v>1186</v>
      </c>
      <c r="B761" t="s">
        <v>2859</v>
      </c>
      <c r="C761" t="s">
        <v>49</v>
      </c>
      <c r="D761" s="1">
        <v>44258</v>
      </c>
      <c r="F761">
        <f t="shared" ca="1" si="66"/>
        <v>55</v>
      </c>
      <c r="G761" t="str">
        <f t="shared" ca="1" si="67"/>
        <v>2-5 years</v>
      </c>
      <c r="H761" t="s">
        <v>2648</v>
      </c>
      <c r="I761" t="s">
        <v>2860</v>
      </c>
      <c r="J761" t="s">
        <v>2861</v>
      </c>
      <c r="K761" t="s">
        <v>27</v>
      </c>
      <c r="L761">
        <f t="shared" si="68"/>
        <v>1</v>
      </c>
      <c r="M761">
        <f t="shared" si="69"/>
        <v>0</v>
      </c>
      <c r="N761" t="s">
        <v>53</v>
      </c>
      <c r="O761" t="s">
        <v>29</v>
      </c>
      <c r="Q761" t="str">
        <f t="shared" si="70"/>
        <v>ACTIVE</v>
      </c>
      <c r="R761" t="s">
        <v>1487</v>
      </c>
      <c r="S761" t="s">
        <v>115</v>
      </c>
      <c r="T761" s="2">
        <v>30230</v>
      </c>
      <c r="U761" s="3">
        <f t="shared" ca="1" si="71"/>
        <v>43</v>
      </c>
      <c r="V761" t="s">
        <v>2370</v>
      </c>
      <c r="W761" t="s">
        <v>2371</v>
      </c>
      <c r="X761" t="s">
        <v>1879</v>
      </c>
      <c r="Y761" t="s">
        <v>35</v>
      </c>
      <c r="Z761" t="s">
        <v>36</v>
      </c>
      <c r="AA761">
        <v>3</v>
      </c>
      <c r="AB761" s="4">
        <v>51876</v>
      </c>
    </row>
    <row r="762" spans="1:28" x14ac:dyDescent="0.25">
      <c r="A762">
        <v>1187</v>
      </c>
      <c r="B762" t="s">
        <v>2862</v>
      </c>
      <c r="C762" t="s">
        <v>2863</v>
      </c>
      <c r="D762" s="1">
        <v>44381</v>
      </c>
      <c r="F762">
        <f t="shared" ca="1" si="66"/>
        <v>51</v>
      </c>
      <c r="G762" t="str">
        <f t="shared" ca="1" si="67"/>
        <v>2-5 years</v>
      </c>
      <c r="H762" t="s">
        <v>2648</v>
      </c>
      <c r="I762" t="s">
        <v>2864</v>
      </c>
      <c r="J762" t="s">
        <v>2865</v>
      </c>
      <c r="K762" t="s">
        <v>27</v>
      </c>
      <c r="L762">
        <f t="shared" si="68"/>
        <v>1</v>
      </c>
      <c r="M762">
        <f t="shared" si="69"/>
        <v>0</v>
      </c>
      <c r="N762" t="s">
        <v>41</v>
      </c>
      <c r="O762" t="s">
        <v>53</v>
      </c>
      <c r="Q762" t="str">
        <f t="shared" si="70"/>
        <v>ACTIVE</v>
      </c>
      <c r="R762" t="s">
        <v>1487</v>
      </c>
      <c r="S762" t="s">
        <v>221</v>
      </c>
      <c r="T762" s="2">
        <v>30495</v>
      </c>
      <c r="U762" s="3">
        <f t="shared" ca="1" si="71"/>
        <v>42</v>
      </c>
      <c r="V762" t="s">
        <v>2370</v>
      </c>
      <c r="W762" t="s">
        <v>2371</v>
      </c>
      <c r="X762" t="s">
        <v>148</v>
      </c>
      <c r="Y762" t="s">
        <v>35</v>
      </c>
      <c r="Z762" t="s">
        <v>36</v>
      </c>
      <c r="AA762">
        <v>3</v>
      </c>
      <c r="AB762" s="4">
        <v>44040</v>
      </c>
    </row>
    <row r="763" spans="1:28" x14ac:dyDescent="0.25">
      <c r="A763">
        <v>1188</v>
      </c>
      <c r="B763" t="s">
        <v>1022</v>
      </c>
      <c r="C763" t="s">
        <v>2866</v>
      </c>
      <c r="D763" s="1">
        <v>43867</v>
      </c>
      <c r="E763" s="1">
        <v>44398</v>
      </c>
      <c r="F763">
        <f t="shared" ca="1" si="66"/>
        <v>17</v>
      </c>
      <c r="G763" t="str">
        <f t="shared" ca="1" si="67"/>
        <v>1-2 years</v>
      </c>
      <c r="H763" t="s">
        <v>641</v>
      </c>
      <c r="I763" t="s">
        <v>2867</v>
      </c>
      <c r="J763" t="s">
        <v>2868</v>
      </c>
      <c r="K763" t="s">
        <v>158</v>
      </c>
      <c r="L763">
        <f t="shared" si="68"/>
        <v>0</v>
      </c>
      <c r="M763">
        <f t="shared" si="69"/>
        <v>1</v>
      </c>
      <c r="N763" t="s">
        <v>28</v>
      </c>
      <c r="O763" t="s">
        <v>41</v>
      </c>
      <c r="P763" t="s">
        <v>212</v>
      </c>
      <c r="Q763" t="str">
        <f t="shared" si="70"/>
        <v>INVOLUNTARY</v>
      </c>
      <c r="R763" t="s">
        <v>1487</v>
      </c>
      <c r="S763" t="s">
        <v>55</v>
      </c>
      <c r="T763" s="2">
        <v>33907</v>
      </c>
      <c r="U763" s="3">
        <f t="shared" ca="1" si="71"/>
        <v>32</v>
      </c>
      <c r="V763" t="s">
        <v>2370</v>
      </c>
      <c r="W763" t="s">
        <v>2371</v>
      </c>
      <c r="X763" t="s">
        <v>2869</v>
      </c>
      <c r="Y763" t="s">
        <v>47</v>
      </c>
      <c r="Z763" t="s">
        <v>36</v>
      </c>
      <c r="AA763">
        <v>3</v>
      </c>
      <c r="AB763" s="4">
        <v>39576</v>
      </c>
    </row>
    <row r="764" spans="1:28" x14ac:dyDescent="0.25">
      <c r="A764">
        <v>1189</v>
      </c>
      <c r="B764" t="s">
        <v>750</v>
      </c>
      <c r="C764" t="s">
        <v>1365</v>
      </c>
      <c r="D764" s="1">
        <v>44010</v>
      </c>
      <c r="E764" s="1">
        <v>44753</v>
      </c>
      <c r="F764">
        <f t="shared" ca="1" si="66"/>
        <v>24</v>
      </c>
      <c r="G764" t="str">
        <f t="shared" ca="1" si="67"/>
        <v>2-5 years</v>
      </c>
      <c r="H764" t="s">
        <v>641</v>
      </c>
      <c r="I764" t="s">
        <v>2870</v>
      </c>
      <c r="J764" t="s">
        <v>2871</v>
      </c>
      <c r="K764" t="s">
        <v>158</v>
      </c>
      <c r="L764">
        <f t="shared" si="68"/>
        <v>0</v>
      </c>
      <c r="M764">
        <f t="shared" si="69"/>
        <v>1</v>
      </c>
      <c r="N764" t="s">
        <v>28</v>
      </c>
      <c r="O764" t="s">
        <v>53</v>
      </c>
      <c r="P764" t="s">
        <v>1431</v>
      </c>
      <c r="Q764" t="str">
        <f t="shared" si="70"/>
        <v>INVOLUNTARY</v>
      </c>
      <c r="R764" t="s">
        <v>1487</v>
      </c>
      <c r="S764" t="s">
        <v>80</v>
      </c>
      <c r="T764" s="2">
        <v>26852</v>
      </c>
      <c r="U764" s="3">
        <f t="shared" ca="1" si="71"/>
        <v>52</v>
      </c>
      <c r="V764" t="s">
        <v>2370</v>
      </c>
      <c r="W764" t="s">
        <v>2593</v>
      </c>
      <c r="X764" t="s">
        <v>89</v>
      </c>
      <c r="Y764" t="s">
        <v>35</v>
      </c>
      <c r="Z764" t="s">
        <v>36</v>
      </c>
      <c r="AA764">
        <v>3</v>
      </c>
      <c r="AB764" s="4">
        <v>73296</v>
      </c>
    </row>
    <row r="765" spans="1:28" x14ac:dyDescent="0.25">
      <c r="A765">
        <v>1190</v>
      </c>
      <c r="B765" t="s">
        <v>2872</v>
      </c>
      <c r="C765" t="s">
        <v>352</v>
      </c>
      <c r="D765" s="1">
        <v>44187</v>
      </c>
      <c r="E765" s="1">
        <v>44520</v>
      </c>
      <c r="F765">
        <f t="shared" ca="1" si="66"/>
        <v>10</v>
      </c>
      <c r="G765" t="str">
        <f t="shared" ca="1" si="67"/>
        <v>6-12 months</v>
      </c>
      <c r="H765" t="s">
        <v>641</v>
      </c>
      <c r="I765" t="s">
        <v>2873</v>
      </c>
      <c r="J765" t="s">
        <v>2874</v>
      </c>
      <c r="K765" t="s">
        <v>158</v>
      </c>
      <c r="L765">
        <f t="shared" si="68"/>
        <v>0</v>
      </c>
      <c r="M765">
        <f t="shared" si="69"/>
        <v>1</v>
      </c>
      <c r="N765" t="s">
        <v>28</v>
      </c>
      <c r="O765" t="s">
        <v>53</v>
      </c>
      <c r="P765" t="s">
        <v>212</v>
      </c>
      <c r="Q765" t="str">
        <f t="shared" si="70"/>
        <v>INVOLUNTARY</v>
      </c>
      <c r="R765" t="s">
        <v>1487</v>
      </c>
      <c r="S765" t="s">
        <v>199</v>
      </c>
      <c r="T765" s="2">
        <v>32530</v>
      </c>
      <c r="U765" s="3">
        <f t="shared" ca="1" si="71"/>
        <v>36</v>
      </c>
      <c r="V765" t="s">
        <v>2370</v>
      </c>
      <c r="W765" t="s">
        <v>2371</v>
      </c>
      <c r="X765" t="s">
        <v>364</v>
      </c>
      <c r="Y765" t="s">
        <v>35</v>
      </c>
      <c r="Z765" t="s">
        <v>36</v>
      </c>
      <c r="AA765">
        <v>3</v>
      </c>
      <c r="AB765" s="4">
        <v>43500</v>
      </c>
    </row>
    <row r="766" spans="1:28" x14ac:dyDescent="0.25">
      <c r="A766">
        <v>1191</v>
      </c>
      <c r="B766" t="s">
        <v>1313</v>
      </c>
      <c r="C766" t="s">
        <v>2875</v>
      </c>
      <c r="D766" s="1">
        <v>43793</v>
      </c>
      <c r="F766">
        <f t="shared" ca="1" si="66"/>
        <v>70</v>
      </c>
      <c r="G766" t="str">
        <f t="shared" ca="1" si="67"/>
        <v>&gt;5 years</v>
      </c>
      <c r="H766" t="s">
        <v>641</v>
      </c>
      <c r="I766" t="s">
        <v>2876</v>
      </c>
      <c r="J766" t="s">
        <v>2877</v>
      </c>
      <c r="K766" t="s">
        <v>27</v>
      </c>
      <c r="L766">
        <f t="shared" si="68"/>
        <v>1</v>
      </c>
      <c r="M766">
        <f t="shared" si="69"/>
        <v>0</v>
      </c>
      <c r="N766" t="s">
        <v>53</v>
      </c>
      <c r="O766" t="s">
        <v>53</v>
      </c>
      <c r="Q766" t="str">
        <f t="shared" si="70"/>
        <v>ACTIVE</v>
      </c>
      <c r="R766" t="s">
        <v>1487</v>
      </c>
      <c r="S766" t="s">
        <v>257</v>
      </c>
      <c r="T766" s="2">
        <v>25388</v>
      </c>
      <c r="U766" s="3">
        <f t="shared" ca="1" si="71"/>
        <v>56</v>
      </c>
      <c r="V766" t="s">
        <v>2370</v>
      </c>
      <c r="W766" t="s">
        <v>2371</v>
      </c>
      <c r="X766" t="s">
        <v>593</v>
      </c>
      <c r="Y766" t="s">
        <v>35</v>
      </c>
      <c r="Z766" t="s">
        <v>36</v>
      </c>
      <c r="AA766">
        <v>3</v>
      </c>
      <c r="AB766" s="4">
        <v>120708</v>
      </c>
    </row>
    <row r="767" spans="1:28" x14ac:dyDescent="0.25">
      <c r="A767">
        <v>1192</v>
      </c>
      <c r="B767" t="s">
        <v>2878</v>
      </c>
      <c r="C767" t="s">
        <v>2879</v>
      </c>
      <c r="D767" s="1">
        <v>44827</v>
      </c>
      <c r="F767">
        <f t="shared" ca="1" si="66"/>
        <v>36</v>
      </c>
      <c r="G767" t="str">
        <f t="shared" ca="1" si="67"/>
        <v>2-5 years</v>
      </c>
      <c r="H767" t="s">
        <v>641</v>
      </c>
      <c r="I767" t="s">
        <v>2880</v>
      </c>
      <c r="J767" t="s">
        <v>2881</v>
      </c>
      <c r="K767" t="s">
        <v>27</v>
      </c>
      <c r="L767">
        <f t="shared" si="68"/>
        <v>1</v>
      </c>
      <c r="M767">
        <f t="shared" si="69"/>
        <v>0</v>
      </c>
      <c r="N767" t="s">
        <v>53</v>
      </c>
      <c r="O767" t="s">
        <v>53</v>
      </c>
      <c r="Q767" t="str">
        <f t="shared" si="70"/>
        <v>ACTIVE</v>
      </c>
      <c r="R767" t="s">
        <v>1487</v>
      </c>
      <c r="S767" t="s">
        <v>68</v>
      </c>
      <c r="T767" s="2">
        <v>31155</v>
      </c>
      <c r="U767" s="3">
        <f t="shared" ca="1" si="71"/>
        <v>40</v>
      </c>
      <c r="V767" t="s">
        <v>2370</v>
      </c>
      <c r="W767" t="s">
        <v>2371</v>
      </c>
      <c r="X767" t="s">
        <v>81</v>
      </c>
      <c r="Y767" t="s">
        <v>35</v>
      </c>
      <c r="Z767" t="s">
        <v>36</v>
      </c>
      <c r="AA767">
        <v>3</v>
      </c>
      <c r="AB767" s="4">
        <v>115848</v>
      </c>
    </row>
    <row r="768" spans="1:28" x14ac:dyDescent="0.25">
      <c r="A768">
        <v>1193</v>
      </c>
      <c r="B768" t="s">
        <v>2882</v>
      </c>
      <c r="C768" t="s">
        <v>1197</v>
      </c>
      <c r="D768" s="1">
        <v>43867</v>
      </c>
      <c r="E768" s="1">
        <v>44584</v>
      </c>
      <c r="F768">
        <f t="shared" ca="1" si="66"/>
        <v>23</v>
      </c>
      <c r="G768" t="str">
        <f t="shared" ca="1" si="67"/>
        <v>1-2 years</v>
      </c>
      <c r="H768" t="s">
        <v>24</v>
      </c>
      <c r="I768" t="s">
        <v>2883</v>
      </c>
      <c r="J768" t="s">
        <v>2884</v>
      </c>
      <c r="K768" t="s">
        <v>158</v>
      </c>
      <c r="L768">
        <f t="shared" si="68"/>
        <v>0</v>
      </c>
      <c r="M768">
        <f t="shared" si="69"/>
        <v>1</v>
      </c>
      <c r="N768" t="s">
        <v>53</v>
      </c>
      <c r="O768" t="s">
        <v>29</v>
      </c>
      <c r="P768" t="s">
        <v>164</v>
      </c>
      <c r="Q768" t="str">
        <f t="shared" si="70"/>
        <v>INVOLUNTARY</v>
      </c>
      <c r="R768" t="s">
        <v>1487</v>
      </c>
      <c r="S768" t="s">
        <v>221</v>
      </c>
      <c r="T768" s="2">
        <v>30573</v>
      </c>
      <c r="U768" s="3">
        <f t="shared" ca="1" si="71"/>
        <v>42</v>
      </c>
      <c r="V768" t="s">
        <v>2370</v>
      </c>
      <c r="W768" t="s">
        <v>2371</v>
      </c>
      <c r="X768" t="s">
        <v>184</v>
      </c>
      <c r="Y768" t="s">
        <v>35</v>
      </c>
      <c r="Z768" t="s">
        <v>36</v>
      </c>
      <c r="AA768">
        <v>3</v>
      </c>
      <c r="AB768" s="4">
        <v>90960</v>
      </c>
    </row>
    <row r="769" spans="1:28" x14ac:dyDescent="0.25">
      <c r="A769">
        <v>1194</v>
      </c>
      <c r="B769" t="s">
        <v>2885</v>
      </c>
      <c r="C769" t="s">
        <v>2886</v>
      </c>
      <c r="D769" s="1">
        <v>43479</v>
      </c>
      <c r="E769" s="1">
        <v>44414</v>
      </c>
      <c r="F769">
        <f t="shared" ca="1" si="66"/>
        <v>30</v>
      </c>
      <c r="G769" t="str">
        <f t="shared" ca="1" si="67"/>
        <v>2-5 years</v>
      </c>
      <c r="H769" t="s">
        <v>24</v>
      </c>
      <c r="I769" t="s">
        <v>2887</v>
      </c>
      <c r="J769" t="s">
        <v>2888</v>
      </c>
      <c r="K769" t="s">
        <v>158</v>
      </c>
      <c r="L769">
        <f t="shared" si="68"/>
        <v>0</v>
      </c>
      <c r="M769">
        <f t="shared" si="69"/>
        <v>1</v>
      </c>
      <c r="N769" t="s">
        <v>53</v>
      </c>
      <c r="O769" t="s">
        <v>29</v>
      </c>
      <c r="P769" t="s">
        <v>2688</v>
      </c>
      <c r="Q769" t="str">
        <f t="shared" si="70"/>
        <v>VOLUNTARY</v>
      </c>
      <c r="R769" t="s">
        <v>1487</v>
      </c>
      <c r="S769" t="s">
        <v>74</v>
      </c>
      <c r="T769" s="2">
        <v>33573</v>
      </c>
      <c r="U769" s="3">
        <f t="shared" ca="1" si="71"/>
        <v>33</v>
      </c>
      <c r="V769" t="s">
        <v>2370</v>
      </c>
      <c r="W769" t="s">
        <v>2371</v>
      </c>
      <c r="X769" t="s">
        <v>184</v>
      </c>
      <c r="Y769" t="s">
        <v>47</v>
      </c>
      <c r="Z769" t="s">
        <v>36</v>
      </c>
      <c r="AA769">
        <v>3</v>
      </c>
      <c r="AB769" s="4">
        <v>65400</v>
      </c>
    </row>
    <row r="770" spans="1:28" x14ac:dyDescent="0.25">
      <c r="A770">
        <v>1195</v>
      </c>
      <c r="B770" t="s">
        <v>2889</v>
      </c>
      <c r="C770" t="s">
        <v>1795</v>
      </c>
      <c r="D770" s="1">
        <v>43641</v>
      </c>
      <c r="E770" s="1">
        <v>44696</v>
      </c>
      <c r="F770">
        <f t="shared" ca="1" si="66"/>
        <v>34</v>
      </c>
      <c r="G770" t="str">
        <f t="shared" ca="1" si="67"/>
        <v>2-5 years</v>
      </c>
      <c r="H770" t="s">
        <v>24</v>
      </c>
      <c r="I770" t="s">
        <v>2890</v>
      </c>
      <c r="J770" t="s">
        <v>2891</v>
      </c>
      <c r="K770" t="s">
        <v>27</v>
      </c>
      <c r="L770">
        <f t="shared" si="68"/>
        <v>1</v>
      </c>
      <c r="M770">
        <f t="shared" si="69"/>
        <v>0</v>
      </c>
      <c r="N770" t="s">
        <v>41</v>
      </c>
      <c r="O770" t="s">
        <v>41</v>
      </c>
      <c r="Q770" t="str">
        <f t="shared" si="70"/>
        <v>ACTIVE</v>
      </c>
      <c r="R770" t="s">
        <v>1487</v>
      </c>
      <c r="S770" t="s">
        <v>257</v>
      </c>
      <c r="T770" s="2">
        <v>27006</v>
      </c>
      <c r="U770" s="3">
        <f t="shared" ca="1" si="71"/>
        <v>51</v>
      </c>
      <c r="V770" t="s">
        <v>2370</v>
      </c>
      <c r="W770" t="s">
        <v>2371</v>
      </c>
      <c r="X770" t="s">
        <v>184</v>
      </c>
      <c r="Y770" t="s">
        <v>35</v>
      </c>
      <c r="Z770" t="s">
        <v>36</v>
      </c>
      <c r="AA770">
        <v>3</v>
      </c>
      <c r="AB770" s="4">
        <v>113975.4</v>
      </c>
    </row>
    <row r="771" spans="1:28" x14ac:dyDescent="0.25">
      <c r="A771">
        <v>1196</v>
      </c>
      <c r="B771" t="s">
        <v>2892</v>
      </c>
      <c r="C771" t="s">
        <v>2893</v>
      </c>
      <c r="D771" s="1">
        <v>43533</v>
      </c>
      <c r="F771">
        <f t="shared" ref="F771:F834" ca="1" si="72">DATEDIF($D771,IF($E771=$E$2,TODAY(),$E771),"m")</f>
        <v>79</v>
      </c>
      <c r="G771" t="str">
        <f t="shared" ref="G771:G834" ca="1" si="73">IF(F771&lt;6,"&lt;6 months",IF(F771&lt;12,"6-12 months",IF(F771&lt;24,"1-2 years",IF(F771&lt;60,"2-5 years","&gt;5 years"))))</f>
        <v>&gt;5 years</v>
      </c>
      <c r="H771" t="s">
        <v>24</v>
      </c>
      <c r="I771" t="s">
        <v>2894</v>
      </c>
      <c r="J771" t="s">
        <v>2895</v>
      </c>
      <c r="K771" t="s">
        <v>27</v>
      </c>
      <c r="L771">
        <f t="shared" ref="L771:L834" si="74">IF($K771=$K$2,1,0)</f>
        <v>1</v>
      </c>
      <c r="M771">
        <f t="shared" ref="M771:M834" si="75">IF($K771=$K$2,0,1)</f>
        <v>0</v>
      </c>
      <c r="N771" t="s">
        <v>41</v>
      </c>
      <c r="O771" t="s">
        <v>29</v>
      </c>
      <c r="Q771" t="str">
        <f t="shared" ref="Q771:Q834" si="76">IF(OR($P771=$AF$14,$P771=$AF$16,$P771=$AF$19,$P771=$AF$20,$P771=$AF$21,$P771=$AF$23),"VOLUNTARY",IF(OR($P771=$AF$17,$P771=$AF$18,$P771=$AF$22,$P771=$AF$15),"INVOLUNTARY","ACTIVE"))</f>
        <v>ACTIVE</v>
      </c>
      <c r="R771" t="s">
        <v>1487</v>
      </c>
      <c r="S771" t="s">
        <v>80</v>
      </c>
      <c r="T771" s="2">
        <v>30371</v>
      </c>
      <c r="U771" s="3">
        <f t="shared" ref="U771:U834" ca="1" si="77">DATEDIF($T771,TODAY(),"y")</f>
        <v>42</v>
      </c>
      <c r="V771" t="s">
        <v>2370</v>
      </c>
      <c r="W771" t="s">
        <v>2371</v>
      </c>
      <c r="X771" t="s">
        <v>339</v>
      </c>
      <c r="Y771" t="s">
        <v>35</v>
      </c>
      <c r="Z771" t="s">
        <v>36</v>
      </c>
      <c r="AA771">
        <v>3</v>
      </c>
      <c r="AB771" s="4">
        <v>111664</v>
      </c>
    </row>
    <row r="772" spans="1:28" x14ac:dyDescent="0.25">
      <c r="A772">
        <v>1197</v>
      </c>
      <c r="B772" t="s">
        <v>2896</v>
      </c>
      <c r="C772" t="s">
        <v>2897</v>
      </c>
      <c r="D772" s="1">
        <v>43995</v>
      </c>
      <c r="F772">
        <f t="shared" ca="1" si="72"/>
        <v>63</v>
      </c>
      <c r="G772" t="str">
        <f t="shared" ca="1" si="73"/>
        <v>&gt;5 years</v>
      </c>
      <c r="H772" t="s">
        <v>24</v>
      </c>
      <c r="I772" t="s">
        <v>2898</v>
      </c>
      <c r="J772" t="s">
        <v>2899</v>
      </c>
      <c r="K772" t="s">
        <v>27</v>
      </c>
      <c r="L772">
        <f t="shared" si="74"/>
        <v>1</v>
      </c>
      <c r="M772">
        <f t="shared" si="75"/>
        <v>0</v>
      </c>
      <c r="N772" t="s">
        <v>53</v>
      </c>
      <c r="O772" t="s">
        <v>41</v>
      </c>
      <c r="Q772" t="str">
        <f t="shared" si="76"/>
        <v>ACTIVE</v>
      </c>
      <c r="R772" t="s">
        <v>1487</v>
      </c>
      <c r="S772" t="s">
        <v>2213</v>
      </c>
      <c r="T772" s="2">
        <v>29998</v>
      </c>
      <c r="U772" s="3">
        <f t="shared" ca="1" si="77"/>
        <v>43</v>
      </c>
      <c r="V772" t="s">
        <v>2370</v>
      </c>
      <c r="W772" t="s">
        <v>2371</v>
      </c>
      <c r="X772" t="s">
        <v>537</v>
      </c>
      <c r="Y772" t="s">
        <v>35</v>
      </c>
      <c r="Z772" t="s">
        <v>36</v>
      </c>
      <c r="AA772">
        <v>3</v>
      </c>
      <c r="AB772" s="4">
        <v>110237.4</v>
      </c>
    </row>
    <row r="773" spans="1:28" x14ac:dyDescent="0.25">
      <c r="A773">
        <v>1198</v>
      </c>
      <c r="B773" t="s">
        <v>2900</v>
      </c>
      <c r="C773" t="s">
        <v>2123</v>
      </c>
      <c r="D773" s="1">
        <v>43487</v>
      </c>
      <c r="F773">
        <f t="shared" ca="1" si="72"/>
        <v>80</v>
      </c>
      <c r="G773" t="str">
        <f t="shared" ca="1" si="73"/>
        <v>&gt;5 years</v>
      </c>
      <c r="H773" t="s">
        <v>24</v>
      </c>
      <c r="I773" t="s">
        <v>2901</v>
      </c>
      <c r="J773" t="s">
        <v>2902</v>
      </c>
      <c r="K773" t="s">
        <v>27</v>
      </c>
      <c r="L773">
        <f t="shared" si="74"/>
        <v>1</v>
      </c>
      <c r="M773">
        <f t="shared" si="75"/>
        <v>0</v>
      </c>
      <c r="N773" t="s">
        <v>28</v>
      </c>
      <c r="O773" t="s">
        <v>41</v>
      </c>
      <c r="Q773" t="str">
        <f t="shared" si="76"/>
        <v>ACTIVE</v>
      </c>
      <c r="R773" t="s">
        <v>1487</v>
      </c>
      <c r="S773" t="s">
        <v>74</v>
      </c>
      <c r="T773" s="2">
        <v>26201</v>
      </c>
      <c r="U773" s="3">
        <f t="shared" ca="1" si="77"/>
        <v>54</v>
      </c>
      <c r="V773" t="s">
        <v>2370</v>
      </c>
      <c r="W773" t="s">
        <v>2371</v>
      </c>
      <c r="X773" t="s">
        <v>69</v>
      </c>
      <c r="Y773" t="s">
        <v>35</v>
      </c>
      <c r="Z773" t="s">
        <v>36</v>
      </c>
      <c r="AA773">
        <v>3</v>
      </c>
      <c r="AB773" s="4">
        <v>128800</v>
      </c>
    </row>
    <row r="774" spans="1:28" x14ac:dyDescent="0.25">
      <c r="A774">
        <v>1199</v>
      </c>
      <c r="B774" t="s">
        <v>2041</v>
      </c>
      <c r="C774" t="s">
        <v>469</v>
      </c>
      <c r="D774" s="1">
        <v>44177</v>
      </c>
      <c r="F774">
        <f t="shared" ca="1" si="72"/>
        <v>57</v>
      </c>
      <c r="G774" t="str">
        <f t="shared" ca="1" si="73"/>
        <v>2-5 years</v>
      </c>
      <c r="H774" t="s">
        <v>24</v>
      </c>
      <c r="I774" t="s">
        <v>2903</v>
      </c>
      <c r="J774" t="s">
        <v>2904</v>
      </c>
      <c r="K774" t="s">
        <v>27</v>
      </c>
      <c r="L774">
        <f t="shared" si="74"/>
        <v>1</v>
      </c>
      <c r="M774">
        <f t="shared" si="75"/>
        <v>0</v>
      </c>
      <c r="N774" t="s">
        <v>53</v>
      </c>
      <c r="O774" t="s">
        <v>41</v>
      </c>
      <c r="Q774" t="str">
        <f t="shared" si="76"/>
        <v>ACTIVE</v>
      </c>
      <c r="R774" t="s">
        <v>1487</v>
      </c>
      <c r="S774" t="s">
        <v>74</v>
      </c>
      <c r="T774" s="2">
        <v>31743</v>
      </c>
      <c r="U774" s="3">
        <f t="shared" ca="1" si="77"/>
        <v>38</v>
      </c>
      <c r="V774" t="s">
        <v>2370</v>
      </c>
      <c r="W774" t="s">
        <v>2371</v>
      </c>
      <c r="X774" t="s">
        <v>69</v>
      </c>
      <c r="Y774" t="s">
        <v>35</v>
      </c>
      <c r="Z774" t="s">
        <v>36</v>
      </c>
      <c r="AA774">
        <v>3</v>
      </c>
      <c r="AB774" s="4">
        <v>758856</v>
      </c>
    </row>
    <row r="775" spans="1:28" x14ac:dyDescent="0.25">
      <c r="A775">
        <v>1200</v>
      </c>
      <c r="B775" t="s">
        <v>176</v>
      </c>
      <c r="C775" t="s">
        <v>2856</v>
      </c>
      <c r="D775" s="1">
        <v>44678</v>
      </c>
      <c r="F775">
        <f t="shared" ca="1" si="72"/>
        <v>41</v>
      </c>
      <c r="G775" t="str">
        <f t="shared" ca="1" si="73"/>
        <v>2-5 years</v>
      </c>
      <c r="H775" t="s">
        <v>24</v>
      </c>
      <c r="I775" t="s">
        <v>2905</v>
      </c>
      <c r="J775" t="s">
        <v>2906</v>
      </c>
      <c r="K775" t="s">
        <v>27</v>
      </c>
      <c r="L775">
        <f t="shared" si="74"/>
        <v>1</v>
      </c>
      <c r="M775">
        <f t="shared" si="75"/>
        <v>0</v>
      </c>
      <c r="N775" t="s">
        <v>41</v>
      </c>
      <c r="O775" t="s">
        <v>53</v>
      </c>
      <c r="Q775" t="str">
        <f t="shared" si="76"/>
        <v>ACTIVE</v>
      </c>
      <c r="R775" t="s">
        <v>1487</v>
      </c>
      <c r="S775" t="s">
        <v>68</v>
      </c>
      <c r="T775" s="2">
        <v>31457</v>
      </c>
      <c r="U775" s="3">
        <f t="shared" ca="1" si="77"/>
        <v>39</v>
      </c>
      <c r="V775" t="s">
        <v>2370</v>
      </c>
      <c r="W775" t="s">
        <v>2593</v>
      </c>
      <c r="X775" t="s">
        <v>69</v>
      </c>
      <c r="Y775" t="s">
        <v>35</v>
      </c>
      <c r="Z775" t="s">
        <v>36</v>
      </c>
      <c r="AA775">
        <v>3</v>
      </c>
      <c r="AB775" s="4">
        <v>838418</v>
      </c>
    </row>
    <row r="776" spans="1:28" x14ac:dyDescent="0.25">
      <c r="A776">
        <v>1201</v>
      </c>
      <c r="B776" t="s">
        <v>2907</v>
      </c>
      <c r="C776" t="s">
        <v>232</v>
      </c>
      <c r="D776" s="1">
        <v>44662</v>
      </c>
      <c r="E776" s="1">
        <v>44830</v>
      </c>
      <c r="F776">
        <f t="shared" ca="1" si="72"/>
        <v>5</v>
      </c>
      <c r="G776" t="str">
        <f t="shared" ca="1" si="73"/>
        <v>&lt;6 months</v>
      </c>
      <c r="H776" t="s">
        <v>24</v>
      </c>
      <c r="I776" t="s">
        <v>2908</v>
      </c>
      <c r="J776" t="s">
        <v>2909</v>
      </c>
      <c r="K776" t="s">
        <v>158</v>
      </c>
      <c r="L776">
        <f t="shared" si="74"/>
        <v>0</v>
      </c>
      <c r="M776">
        <f t="shared" si="75"/>
        <v>1</v>
      </c>
      <c r="N776" t="s">
        <v>28</v>
      </c>
      <c r="O776" t="s">
        <v>41</v>
      </c>
      <c r="P776" t="s">
        <v>212</v>
      </c>
      <c r="Q776" t="str">
        <f t="shared" si="76"/>
        <v>INVOLUNTARY</v>
      </c>
      <c r="R776" t="s">
        <v>1487</v>
      </c>
      <c r="S776" t="s">
        <v>68</v>
      </c>
      <c r="T776" s="2">
        <v>35759</v>
      </c>
      <c r="U776" s="3">
        <f t="shared" ca="1" si="77"/>
        <v>27</v>
      </c>
      <c r="V776" t="s">
        <v>2370</v>
      </c>
      <c r="W776" t="s">
        <v>2371</v>
      </c>
      <c r="X776" t="s">
        <v>245</v>
      </c>
      <c r="Y776" t="s">
        <v>47</v>
      </c>
      <c r="Z776" t="s">
        <v>36</v>
      </c>
      <c r="AA776">
        <v>3</v>
      </c>
      <c r="AB776" s="4">
        <v>790272</v>
      </c>
    </row>
    <row r="777" spans="1:28" x14ac:dyDescent="0.25">
      <c r="A777">
        <v>1202</v>
      </c>
      <c r="B777" t="s">
        <v>2910</v>
      </c>
      <c r="C777" t="s">
        <v>2911</v>
      </c>
      <c r="D777" s="1">
        <v>44805</v>
      </c>
      <c r="E777" s="1">
        <v>44897</v>
      </c>
      <c r="F777">
        <f t="shared" ca="1" si="72"/>
        <v>3</v>
      </c>
      <c r="G777" t="str">
        <f t="shared" ca="1" si="73"/>
        <v>&lt;6 months</v>
      </c>
      <c r="H777" t="s">
        <v>24</v>
      </c>
      <c r="I777" t="s">
        <v>2912</v>
      </c>
      <c r="J777" t="s">
        <v>2913</v>
      </c>
      <c r="K777" t="s">
        <v>158</v>
      </c>
      <c r="L777">
        <f t="shared" si="74"/>
        <v>0</v>
      </c>
      <c r="M777">
        <f t="shared" si="75"/>
        <v>1</v>
      </c>
      <c r="N777" t="s">
        <v>28</v>
      </c>
      <c r="O777" t="s">
        <v>29</v>
      </c>
      <c r="P777" t="s">
        <v>212</v>
      </c>
      <c r="Q777" t="str">
        <f t="shared" si="76"/>
        <v>INVOLUNTARY</v>
      </c>
      <c r="R777" t="s">
        <v>1487</v>
      </c>
      <c r="S777" t="s">
        <v>257</v>
      </c>
      <c r="T777" s="2">
        <v>32412</v>
      </c>
      <c r="U777" s="3">
        <f t="shared" ca="1" si="77"/>
        <v>37</v>
      </c>
      <c r="V777" t="s">
        <v>2370</v>
      </c>
      <c r="W777" t="s">
        <v>2521</v>
      </c>
      <c r="X777" t="s">
        <v>326</v>
      </c>
      <c r="Y777" t="s">
        <v>47</v>
      </c>
      <c r="Z777" t="s">
        <v>36</v>
      </c>
      <c r="AA777">
        <v>3</v>
      </c>
      <c r="AB777" s="4">
        <v>828002</v>
      </c>
    </row>
    <row r="778" spans="1:28" x14ac:dyDescent="0.25">
      <c r="A778">
        <v>1203</v>
      </c>
      <c r="B778" t="s">
        <v>2914</v>
      </c>
      <c r="C778" t="s">
        <v>2426</v>
      </c>
      <c r="D778" s="1">
        <v>43351</v>
      </c>
      <c r="F778">
        <f t="shared" ca="1" si="72"/>
        <v>85</v>
      </c>
      <c r="G778" t="str">
        <f t="shared" ca="1" si="73"/>
        <v>&gt;5 years</v>
      </c>
      <c r="H778" t="s">
        <v>24</v>
      </c>
      <c r="I778" t="s">
        <v>2915</v>
      </c>
      <c r="J778" t="s">
        <v>2916</v>
      </c>
      <c r="K778" t="s">
        <v>27</v>
      </c>
      <c r="L778">
        <f t="shared" si="74"/>
        <v>1</v>
      </c>
      <c r="M778">
        <f t="shared" si="75"/>
        <v>0</v>
      </c>
      <c r="N778" t="s">
        <v>28</v>
      </c>
      <c r="O778" t="s">
        <v>41</v>
      </c>
      <c r="Q778" t="str">
        <f t="shared" si="76"/>
        <v>ACTIVE</v>
      </c>
      <c r="R778" t="s">
        <v>1487</v>
      </c>
      <c r="S778" t="s">
        <v>87</v>
      </c>
      <c r="T778" s="2">
        <v>36658</v>
      </c>
      <c r="U778" s="3">
        <f t="shared" ca="1" si="77"/>
        <v>25</v>
      </c>
      <c r="V778" t="s">
        <v>2370</v>
      </c>
      <c r="W778" t="s">
        <v>2371</v>
      </c>
      <c r="X778" t="s">
        <v>89</v>
      </c>
      <c r="Y778" t="s">
        <v>47</v>
      </c>
      <c r="Z778" t="s">
        <v>36</v>
      </c>
      <c r="AA778">
        <v>3</v>
      </c>
      <c r="AB778" s="4">
        <v>669872</v>
      </c>
    </row>
    <row r="779" spans="1:28" x14ac:dyDescent="0.25">
      <c r="A779">
        <v>1204</v>
      </c>
      <c r="B779" t="s">
        <v>2917</v>
      </c>
      <c r="C779" t="s">
        <v>1193</v>
      </c>
      <c r="D779" s="1">
        <v>44889</v>
      </c>
      <c r="E779" s="1">
        <v>45143</v>
      </c>
      <c r="F779">
        <f t="shared" ca="1" si="72"/>
        <v>8</v>
      </c>
      <c r="G779" t="str">
        <f t="shared" ca="1" si="73"/>
        <v>6-12 months</v>
      </c>
      <c r="H779" t="s">
        <v>24</v>
      </c>
      <c r="I779" t="s">
        <v>2918</v>
      </c>
      <c r="J779" t="s">
        <v>2919</v>
      </c>
      <c r="K779" t="s">
        <v>27</v>
      </c>
      <c r="L779">
        <f t="shared" si="74"/>
        <v>1</v>
      </c>
      <c r="M779">
        <f t="shared" si="75"/>
        <v>0</v>
      </c>
      <c r="N779" t="s">
        <v>53</v>
      </c>
      <c r="O779" t="s">
        <v>29</v>
      </c>
      <c r="Q779" t="str">
        <f t="shared" si="76"/>
        <v>ACTIVE</v>
      </c>
      <c r="R779" t="s">
        <v>1487</v>
      </c>
      <c r="S779" t="s">
        <v>55</v>
      </c>
      <c r="T779" s="2">
        <v>24506</v>
      </c>
      <c r="U779" s="3">
        <f t="shared" ca="1" si="77"/>
        <v>58</v>
      </c>
      <c r="V779" t="s">
        <v>2370</v>
      </c>
      <c r="W779" t="s">
        <v>2371</v>
      </c>
      <c r="X779" t="s">
        <v>621</v>
      </c>
      <c r="Y779" t="s">
        <v>47</v>
      </c>
      <c r="Z779" t="s">
        <v>36</v>
      </c>
      <c r="AA779">
        <v>3</v>
      </c>
      <c r="AB779" s="4">
        <v>109642.4</v>
      </c>
    </row>
    <row r="780" spans="1:28" x14ac:dyDescent="0.25">
      <c r="A780">
        <v>1205</v>
      </c>
      <c r="B780" t="s">
        <v>2920</v>
      </c>
      <c r="C780" t="s">
        <v>2921</v>
      </c>
      <c r="D780" s="1">
        <v>44035</v>
      </c>
      <c r="F780">
        <f t="shared" ca="1" si="72"/>
        <v>62</v>
      </c>
      <c r="G780" t="str">
        <f t="shared" ca="1" si="73"/>
        <v>&gt;5 years</v>
      </c>
      <c r="H780" t="s">
        <v>24</v>
      </c>
      <c r="I780" t="s">
        <v>2922</v>
      </c>
      <c r="J780" t="s">
        <v>2923</v>
      </c>
      <c r="K780" t="s">
        <v>27</v>
      </c>
      <c r="L780">
        <f t="shared" si="74"/>
        <v>1</v>
      </c>
      <c r="M780">
        <f t="shared" si="75"/>
        <v>0</v>
      </c>
      <c r="N780" t="s">
        <v>53</v>
      </c>
      <c r="O780" t="s">
        <v>41</v>
      </c>
      <c r="Q780" t="str">
        <f t="shared" si="76"/>
        <v>ACTIVE</v>
      </c>
      <c r="R780" t="s">
        <v>1487</v>
      </c>
      <c r="S780" t="s">
        <v>440</v>
      </c>
      <c r="T780" s="2">
        <v>22582</v>
      </c>
      <c r="U780" s="3">
        <f t="shared" ca="1" si="77"/>
        <v>63</v>
      </c>
      <c r="V780" t="s">
        <v>2370</v>
      </c>
      <c r="W780" t="s">
        <v>2521</v>
      </c>
      <c r="X780" t="s">
        <v>2728</v>
      </c>
      <c r="Y780" t="s">
        <v>35</v>
      </c>
      <c r="Z780" t="s">
        <v>36</v>
      </c>
      <c r="AA780">
        <v>3</v>
      </c>
      <c r="AB780" s="4">
        <v>778358</v>
      </c>
    </row>
    <row r="781" spans="1:28" x14ac:dyDescent="0.25">
      <c r="A781">
        <v>1206</v>
      </c>
      <c r="B781" t="s">
        <v>2924</v>
      </c>
      <c r="C781" t="s">
        <v>84</v>
      </c>
      <c r="D781" s="1">
        <v>43462</v>
      </c>
      <c r="E781" s="1">
        <v>45061</v>
      </c>
      <c r="F781">
        <f t="shared" ca="1" si="72"/>
        <v>52</v>
      </c>
      <c r="G781" t="str">
        <f t="shared" ca="1" si="73"/>
        <v>2-5 years</v>
      </c>
      <c r="H781" t="s">
        <v>24</v>
      </c>
      <c r="I781" t="s">
        <v>2925</v>
      </c>
      <c r="J781" t="s">
        <v>2926</v>
      </c>
      <c r="K781" t="s">
        <v>27</v>
      </c>
      <c r="L781">
        <f t="shared" si="74"/>
        <v>1</v>
      </c>
      <c r="M781">
        <f t="shared" si="75"/>
        <v>0</v>
      </c>
      <c r="N781" t="s">
        <v>41</v>
      </c>
      <c r="O781" t="s">
        <v>41</v>
      </c>
      <c r="Q781" t="str">
        <f t="shared" si="76"/>
        <v>ACTIVE</v>
      </c>
      <c r="R781" t="s">
        <v>1487</v>
      </c>
      <c r="S781" t="s">
        <v>87</v>
      </c>
      <c r="T781" s="2">
        <v>34575</v>
      </c>
      <c r="U781" s="3">
        <f t="shared" ca="1" si="77"/>
        <v>31</v>
      </c>
      <c r="V781" t="s">
        <v>2370</v>
      </c>
      <c r="W781" t="s">
        <v>2521</v>
      </c>
      <c r="X781" t="s">
        <v>617</v>
      </c>
      <c r="Y781" t="s">
        <v>35</v>
      </c>
      <c r="Z781" t="s">
        <v>36</v>
      </c>
      <c r="AA781">
        <v>3</v>
      </c>
      <c r="AB781" s="4">
        <v>31950</v>
      </c>
    </row>
    <row r="782" spans="1:28" x14ac:dyDescent="0.25">
      <c r="A782">
        <v>1207</v>
      </c>
      <c r="B782" t="s">
        <v>1786</v>
      </c>
      <c r="C782" t="s">
        <v>2927</v>
      </c>
      <c r="D782" s="1">
        <v>43739</v>
      </c>
      <c r="F782">
        <f t="shared" ca="1" si="72"/>
        <v>72</v>
      </c>
      <c r="G782" t="str">
        <f t="shared" ca="1" si="73"/>
        <v>&gt;5 years</v>
      </c>
      <c r="H782" t="s">
        <v>24</v>
      </c>
      <c r="I782" t="s">
        <v>2928</v>
      </c>
      <c r="J782" t="s">
        <v>2929</v>
      </c>
      <c r="K782" t="s">
        <v>27</v>
      </c>
      <c r="L782">
        <f t="shared" si="74"/>
        <v>1</v>
      </c>
      <c r="M782">
        <f t="shared" si="75"/>
        <v>0</v>
      </c>
      <c r="N782" t="s">
        <v>28</v>
      </c>
      <c r="O782" t="s">
        <v>53</v>
      </c>
      <c r="Q782" t="str">
        <f t="shared" si="76"/>
        <v>ACTIVE</v>
      </c>
      <c r="R782" t="s">
        <v>1487</v>
      </c>
      <c r="S782" t="s">
        <v>257</v>
      </c>
      <c r="T782" s="2">
        <v>30100</v>
      </c>
      <c r="U782" s="3">
        <f t="shared" ca="1" si="77"/>
        <v>43</v>
      </c>
      <c r="V782" t="s">
        <v>2370</v>
      </c>
      <c r="W782" t="s">
        <v>2371</v>
      </c>
      <c r="X782" t="s">
        <v>69</v>
      </c>
      <c r="Y782" t="s">
        <v>35</v>
      </c>
      <c r="Z782" t="s">
        <v>36</v>
      </c>
      <c r="AA782">
        <v>3</v>
      </c>
      <c r="AB782" s="4">
        <v>255840</v>
      </c>
    </row>
    <row r="783" spans="1:28" x14ac:dyDescent="0.25">
      <c r="A783">
        <v>1208</v>
      </c>
      <c r="B783" t="s">
        <v>2455</v>
      </c>
      <c r="C783" t="s">
        <v>504</v>
      </c>
      <c r="D783" s="1">
        <v>43694</v>
      </c>
      <c r="E783" s="1">
        <v>43763</v>
      </c>
      <c r="F783">
        <f t="shared" ca="1" si="72"/>
        <v>2</v>
      </c>
      <c r="G783" t="str">
        <f t="shared" ca="1" si="73"/>
        <v>&lt;6 months</v>
      </c>
      <c r="H783" t="s">
        <v>2648</v>
      </c>
      <c r="I783" t="s">
        <v>2930</v>
      </c>
      <c r="J783" t="s">
        <v>2931</v>
      </c>
      <c r="K783" t="s">
        <v>27</v>
      </c>
      <c r="L783">
        <f t="shared" si="74"/>
        <v>1</v>
      </c>
      <c r="M783">
        <f t="shared" si="75"/>
        <v>0</v>
      </c>
      <c r="N783" t="s">
        <v>28</v>
      </c>
      <c r="O783" t="s">
        <v>41</v>
      </c>
      <c r="Q783" t="str">
        <f t="shared" si="76"/>
        <v>ACTIVE</v>
      </c>
      <c r="R783" t="s">
        <v>1487</v>
      </c>
      <c r="S783" t="s">
        <v>257</v>
      </c>
      <c r="T783" s="2">
        <v>27679</v>
      </c>
      <c r="U783" s="3">
        <f t="shared" ca="1" si="77"/>
        <v>49</v>
      </c>
      <c r="V783" t="s">
        <v>2370</v>
      </c>
      <c r="W783" t="s">
        <v>2371</v>
      </c>
      <c r="X783" t="s">
        <v>69</v>
      </c>
      <c r="Y783" t="s">
        <v>35</v>
      </c>
      <c r="Z783" t="s">
        <v>36</v>
      </c>
      <c r="AA783">
        <v>3</v>
      </c>
      <c r="AB783" s="4">
        <v>97332</v>
      </c>
    </row>
    <row r="784" spans="1:28" x14ac:dyDescent="0.25">
      <c r="A784">
        <v>1209</v>
      </c>
      <c r="B784" t="s">
        <v>2932</v>
      </c>
      <c r="C784" t="s">
        <v>1844</v>
      </c>
      <c r="D784" s="1">
        <v>45077</v>
      </c>
      <c r="F784">
        <f t="shared" ca="1" si="72"/>
        <v>28</v>
      </c>
      <c r="G784" t="str">
        <f t="shared" ca="1" si="73"/>
        <v>2-5 years</v>
      </c>
      <c r="H784" t="s">
        <v>2648</v>
      </c>
      <c r="I784" t="s">
        <v>2933</v>
      </c>
      <c r="J784" t="s">
        <v>2934</v>
      </c>
      <c r="K784" t="s">
        <v>27</v>
      </c>
      <c r="L784">
        <f t="shared" si="74"/>
        <v>1</v>
      </c>
      <c r="M784">
        <f t="shared" si="75"/>
        <v>0</v>
      </c>
      <c r="N784" t="s">
        <v>41</v>
      </c>
      <c r="O784" t="s">
        <v>41</v>
      </c>
      <c r="Q784" t="str">
        <f t="shared" si="76"/>
        <v>ACTIVE</v>
      </c>
      <c r="R784" t="s">
        <v>1487</v>
      </c>
      <c r="S784" t="s">
        <v>257</v>
      </c>
      <c r="T784" s="2">
        <v>35551</v>
      </c>
      <c r="U784" s="3">
        <f t="shared" ca="1" si="77"/>
        <v>28</v>
      </c>
      <c r="V784" t="s">
        <v>2370</v>
      </c>
      <c r="W784" t="s">
        <v>2371</v>
      </c>
      <c r="X784" t="s">
        <v>184</v>
      </c>
      <c r="Y784" t="s">
        <v>35</v>
      </c>
      <c r="Z784" t="s">
        <v>36</v>
      </c>
      <c r="AA784">
        <v>3</v>
      </c>
      <c r="AB784" s="4">
        <v>259704</v>
      </c>
    </row>
    <row r="785" spans="1:28" x14ac:dyDescent="0.25">
      <c r="A785">
        <v>1210</v>
      </c>
      <c r="B785" t="s">
        <v>2935</v>
      </c>
      <c r="C785" t="s">
        <v>2936</v>
      </c>
      <c r="D785" s="1">
        <v>44173</v>
      </c>
      <c r="E785" s="1">
        <v>45087</v>
      </c>
      <c r="F785">
        <f t="shared" ca="1" si="72"/>
        <v>30</v>
      </c>
      <c r="G785" t="str">
        <f t="shared" ca="1" si="73"/>
        <v>2-5 years</v>
      </c>
      <c r="H785" t="s">
        <v>2648</v>
      </c>
      <c r="I785" t="s">
        <v>2937</v>
      </c>
      <c r="J785" t="s">
        <v>2938</v>
      </c>
      <c r="K785" t="s">
        <v>27</v>
      </c>
      <c r="L785">
        <f t="shared" si="74"/>
        <v>1</v>
      </c>
      <c r="M785">
        <f t="shared" si="75"/>
        <v>0</v>
      </c>
      <c r="N785" t="s">
        <v>53</v>
      </c>
      <c r="O785" t="s">
        <v>41</v>
      </c>
      <c r="Q785" t="str">
        <f t="shared" si="76"/>
        <v>ACTIVE</v>
      </c>
      <c r="R785" t="s">
        <v>1487</v>
      </c>
      <c r="S785" t="s">
        <v>74</v>
      </c>
      <c r="T785" s="2">
        <v>32303</v>
      </c>
      <c r="U785" s="3">
        <f t="shared" ca="1" si="77"/>
        <v>37</v>
      </c>
      <c r="V785" t="s">
        <v>2370</v>
      </c>
      <c r="W785" t="s">
        <v>2371</v>
      </c>
      <c r="X785" t="s">
        <v>507</v>
      </c>
      <c r="Y785" t="s">
        <v>35</v>
      </c>
      <c r="Z785" t="s">
        <v>36</v>
      </c>
      <c r="AA785">
        <v>3</v>
      </c>
      <c r="AB785" s="4">
        <v>600480</v>
      </c>
    </row>
    <row r="786" spans="1:28" x14ac:dyDescent="0.25">
      <c r="A786">
        <v>1211</v>
      </c>
      <c r="B786" t="s">
        <v>2939</v>
      </c>
      <c r="C786" t="s">
        <v>2317</v>
      </c>
      <c r="D786" s="1">
        <v>43409</v>
      </c>
      <c r="E786" s="1">
        <v>45008</v>
      </c>
      <c r="F786">
        <f t="shared" ca="1" si="72"/>
        <v>52</v>
      </c>
      <c r="G786" t="str">
        <f t="shared" ca="1" si="73"/>
        <v>2-5 years</v>
      </c>
      <c r="H786" t="s">
        <v>641</v>
      </c>
      <c r="I786" t="s">
        <v>2940</v>
      </c>
      <c r="J786" t="s">
        <v>2941</v>
      </c>
      <c r="K786" t="s">
        <v>158</v>
      </c>
      <c r="L786">
        <f t="shared" si="74"/>
        <v>0</v>
      </c>
      <c r="M786">
        <f t="shared" si="75"/>
        <v>1</v>
      </c>
      <c r="N786" t="s">
        <v>41</v>
      </c>
      <c r="O786" t="s">
        <v>41</v>
      </c>
      <c r="P786" t="s">
        <v>2688</v>
      </c>
      <c r="Q786" t="str">
        <f t="shared" si="76"/>
        <v>VOLUNTARY</v>
      </c>
      <c r="R786" t="s">
        <v>1487</v>
      </c>
      <c r="S786" t="s">
        <v>74</v>
      </c>
      <c r="T786" s="2">
        <v>30292</v>
      </c>
      <c r="U786" s="3">
        <f t="shared" ca="1" si="77"/>
        <v>42</v>
      </c>
      <c r="V786" t="s">
        <v>2370</v>
      </c>
      <c r="W786" t="s">
        <v>2371</v>
      </c>
      <c r="X786" t="s">
        <v>116</v>
      </c>
      <c r="Y786" t="s">
        <v>47</v>
      </c>
      <c r="Z786" t="s">
        <v>36</v>
      </c>
      <c r="AA786">
        <v>3</v>
      </c>
      <c r="AB786" s="4">
        <v>914148</v>
      </c>
    </row>
    <row r="787" spans="1:28" x14ac:dyDescent="0.25">
      <c r="A787">
        <v>1212</v>
      </c>
      <c r="B787" t="s">
        <v>2942</v>
      </c>
      <c r="C787" t="s">
        <v>2943</v>
      </c>
      <c r="D787" s="1">
        <v>44069</v>
      </c>
      <c r="E787" s="1">
        <v>45021</v>
      </c>
      <c r="F787">
        <f t="shared" ca="1" si="72"/>
        <v>31</v>
      </c>
      <c r="G787" t="str">
        <f t="shared" ca="1" si="73"/>
        <v>2-5 years</v>
      </c>
      <c r="H787" t="s">
        <v>641</v>
      </c>
      <c r="I787" t="s">
        <v>2944</v>
      </c>
      <c r="J787" t="s">
        <v>2945</v>
      </c>
      <c r="K787" t="s">
        <v>158</v>
      </c>
      <c r="L787">
        <f t="shared" si="74"/>
        <v>0</v>
      </c>
      <c r="M787">
        <f t="shared" si="75"/>
        <v>1</v>
      </c>
      <c r="N787" t="s">
        <v>28</v>
      </c>
      <c r="O787" t="s">
        <v>53</v>
      </c>
      <c r="P787" t="s">
        <v>212</v>
      </c>
      <c r="Q787" t="str">
        <f t="shared" si="76"/>
        <v>INVOLUNTARY</v>
      </c>
      <c r="R787" t="s">
        <v>1487</v>
      </c>
      <c r="S787" t="s">
        <v>87</v>
      </c>
      <c r="T787" s="2">
        <v>30906</v>
      </c>
      <c r="U787" s="3">
        <f t="shared" ca="1" si="77"/>
        <v>41</v>
      </c>
      <c r="V787" t="s">
        <v>2370</v>
      </c>
      <c r="W787" t="s">
        <v>2371</v>
      </c>
      <c r="X787" t="s">
        <v>364</v>
      </c>
      <c r="Y787" t="s">
        <v>35</v>
      </c>
      <c r="Z787" t="s">
        <v>36</v>
      </c>
      <c r="AA787">
        <v>3</v>
      </c>
      <c r="AB787" s="4">
        <v>162718</v>
      </c>
    </row>
    <row r="788" spans="1:28" x14ac:dyDescent="0.25">
      <c r="A788">
        <v>1213</v>
      </c>
      <c r="B788" t="s">
        <v>2946</v>
      </c>
      <c r="C788" t="s">
        <v>2947</v>
      </c>
      <c r="D788" s="1">
        <v>43884</v>
      </c>
      <c r="F788">
        <f t="shared" ca="1" si="72"/>
        <v>67</v>
      </c>
      <c r="G788" t="str">
        <f t="shared" ca="1" si="73"/>
        <v>&gt;5 years</v>
      </c>
      <c r="H788" t="s">
        <v>641</v>
      </c>
      <c r="I788" t="s">
        <v>2948</v>
      </c>
      <c r="J788" t="s">
        <v>2949</v>
      </c>
      <c r="K788" t="s">
        <v>27</v>
      </c>
      <c r="L788">
        <f t="shared" si="74"/>
        <v>1</v>
      </c>
      <c r="M788">
        <f t="shared" si="75"/>
        <v>0</v>
      </c>
      <c r="N788" t="s">
        <v>41</v>
      </c>
      <c r="O788" t="s">
        <v>41</v>
      </c>
      <c r="Q788" t="str">
        <f t="shared" si="76"/>
        <v>ACTIVE</v>
      </c>
      <c r="R788" t="s">
        <v>1487</v>
      </c>
      <c r="S788" t="s">
        <v>137</v>
      </c>
      <c r="T788" s="2">
        <v>31435</v>
      </c>
      <c r="U788" s="3">
        <f t="shared" ca="1" si="77"/>
        <v>39</v>
      </c>
      <c r="V788" t="s">
        <v>2370</v>
      </c>
      <c r="W788" t="s">
        <v>2371</v>
      </c>
      <c r="X788" t="s">
        <v>138</v>
      </c>
      <c r="Y788" t="s">
        <v>35</v>
      </c>
      <c r="Z788" t="s">
        <v>36</v>
      </c>
      <c r="AA788">
        <v>3</v>
      </c>
      <c r="AB788" s="4">
        <v>86030</v>
      </c>
    </row>
    <row r="789" spans="1:28" x14ac:dyDescent="0.25">
      <c r="A789">
        <v>1214</v>
      </c>
      <c r="B789" t="s">
        <v>2950</v>
      </c>
      <c r="C789" t="s">
        <v>1980</v>
      </c>
      <c r="D789" s="1">
        <v>44604</v>
      </c>
      <c r="F789">
        <f t="shared" ca="1" si="72"/>
        <v>43</v>
      </c>
      <c r="G789" t="str">
        <f t="shared" ca="1" si="73"/>
        <v>2-5 years</v>
      </c>
      <c r="H789" t="s">
        <v>641</v>
      </c>
      <c r="I789" t="s">
        <v>2951</v>
      </c>
      <c r="J789" t="s">
        <v>2952</v>
      </c>
      <c r="K789" t="s">
        <v>27</v>
      </c>
      <c r="L789">
        <f t="shared" si="74"/>
        <v>1</v>
      </c>
      <c r="M789">
        <f t="shared" si="75"/>
        <v>0</v>
      </c>
      <c r="N789" t="s">
        <v>53</v>
      </c>
      <c r="O789" t="s">
        <v>53</v>
      </c>
      <c r="Q789" t="str">
        <f t="shared" si="76"/>
        <v>ACTIVE</v>
      </c>
      <c r="R789" t="s">
        <v>1487</v>
      </c>
      <c r="S789" t="s">
        <v>115</v>
      </c>
      <c r="T789" s="2">
        <v>29647</v>
      </c>
      <c r="U789" s="3">
        <f t="shared" ca="1" si="77"/>
        <v>44</v>
      </c>
      <c r="V789" t="s">
        <v>2370</v>
      </c>
      <c r="W789" t="s">
        <v>2371</v>
      </c>
      <c r="X789" t="s">
        <v>116</v>
      </c>
      <c r="Y789" t="s">
        <v>35</v>
      </c>
      <c r="Z789" t="s">
        <v>36</v>
      </c>
      <c r="AA789">
        <v>3</v>
      </c>
      <c r="AB789" s="4">
        <v>130803</v>
      </c>
    </row>
    <row r="790" spans="1:28" x14ac:dyDescent="0.25">
      <c r="A790">
        <v>1215</v>
      </c>
      <c r="B790" t="s">
        <v>2953</v>
      </c>
      <c r="C790" t="s">
        <v>1443</v>
      </c>
      <c r="D790" s="1">
        <v>43874</v>
      </c>
      <c r="F790">
        <f t="shared" ca="1" si="72"/>
        <v>67</v>
      </c>
      <c r="G790" t="str">
        <f t="shared" ca="1" si="73"/>
        <v>&gt;5 years</v>
      </c>
      <c r="H790" t="s">
        <v>641</v>
      </c>
      <c r="I790" t="s">
        <v>2954</v>
      </c>
      <c r="J790" t="s">
        <v>2955</v>
      </c>
      <c r="K790" t="s">
        <v>27</v>
      </c>
      <c r="L790">
        <f t="shared" si="74"/>
        <v>1</v>
      </c>
      <c r="M790">
        <f t="shared" si="75"/>
        <v>0</v>
      </c>
      <c r="N790" t="s">
        <v>28</v>
      </c>
      <c r="O790" t="s">
        <v>29</v>
      </c>
      <c r="Q790" t="str">
        <f t="shared" si="76"/>
        <v>ACTIVE</v>
      </c>
      <c r="R790" t="s">
        <v>1487</v>
      </c>
      <c r="S790" t="s">
        <v>221</v>
      </c>
      <c r="T790" s="2">
        <v>34874</v>
      </c>
      <c r="U790" s="3">
        <f t="shared" ca="1" si="77"/>
        <v>30</v>
      </c>
      <c r="V790" t="s">
        <v>2370</v>
      </c>
      <c r="W790" t="s">
        <v>2371</v>
      </c>
      <c r="X790" t="s">
        <v>69</v>
      </c>
      <c r="Y790" t="s">
        <v>35</v>
      </c>
      <c r="Z790" t="s">
        <v>36</v>
      </c>
      <c r="AA790">
        <v>3</v>
      </c>
      <c r="AB790" s="4">
        <v>73000</v>
      </c>
    </row>
    <row r="791" spans="1:28" x14ac:dyDescent="0.25">
      <c r="A791">
        <v>1216</v>
      </c>
      <c r="B791" t="s">
        <v>934</v>
      </c>
      <c r="C791" t="s">
        <v>2956</v>
      </c>
      <c r="D791" s="1">
        <v>44972</v>
      </c>
      <c r="E791" s="1">
        <v>44994</v>
      </c>
      <c r="F791">
        <f t="shared" ca="1" si="72"/>
        <v>0</v>
      </c>
      <c r="G791" t="str">
        <f t="shared" ca="1" si="73"/>
        <v>&lt;6 months</v>
      </c>
      <c r="H791" t="s">
        <v>24</v>
      </c>
      <c r="I791" t="s">
        <v>2957</v>
      </c>
      <c r="J791" t="s">
        <v>2958</v>
      </c>
      <c r="K791" t="s">
        <v>158</v>
      </c>
      <c r="L791">
        <f t="shared" si="74"/>
        <v>0</v>
      </c>
      <c r="M791">
        <f t="shared" si="75"/>
        <v>1</v>
      </c>
      <c r="N791" t="s">
        <v>41</v>
      </c>
      <c r="O791" t="s">
        <v>41</v>
      </c>
      <c r="P791" t="s">
        <v>2688</v>
      </c>
      <c r="Q791" t="str">
        <f t="shared" si="76"/>
        <v>VOLUNTARY</v>
      </c>
      <c r="R791" t="s">
        <v>1487</v>
      </c>
      <c r="S791" t="s">
        <v>68</v>
      </c>
      <c r="T791" s="2">
        <v>35822</v>
      </c>
      <c r="U791" s="3">
        <f t="shared" ca="1" si="77"/>
        <v>27</v>
      </c>
      <c r="V791" t="s">
        <v>2370</v>
      </c>
      <c r="W791" t="s">
        <v>2371</v>
      </c>
      <c r="X791" t="s">
        <v>81</v>
      </c>
      <c r="Y791" t="s">
        <v>35</v>
      </c>
      <c r="Z791" t="s">
        <v>36</v>
      </c>
      <c r="AA791">
        <v>3</v>
      </c>
      <c r="AB791" s="4">
        <v>38300</v>
      </c>
    </row>
    <row r="792" spans="1:28" x14ac:dyDescent="0.25">
      <c r="A792">
        <v>1217</v>
      </c>
      <c r="B792" t="s">
        <v>476</v>
      </c>
      <c r="C792" t="s">
        <v>393</v>
      </c>
      <c r="D792" s="1">
        <v>43802</v>
      </c>
      <c r="E792" s="1">
        <v>44439</v>
      </c>
      <c r="F792">
        <f t="shared" ca="1" si="72"/>
        <v>20</v>
      </c>
      <c r="G792" t="str">
        <f t="shared" ca="1" si="73"/>
        <v>1-2 years</v>
      </c>
      <c r="H792" t="s">
        <v>24</v>
      </c>
      <c r="I792" t="s">
        <v>2959</v>
      </c>
      <c r="J792" t="s">
        <v>2960</v>
      </c>
      <c r="K792" t="s">
        <v>158</v>
      </c>
      <c r="L792">
        <f t="shared" si="74"/>
        <v>0</v>
      </c>
      <c r="M792">
        <f t="shared" si="75"/>
        <v>1</v>
      </c>
      <c r="N792" t="s">
        <v>53</v>
      </c>
      <c r="O792" t="s">
        <v>41</v>
      </c>
      <c r="P792" t="s">
        <v>2688</v>
      </c>
      <c r="Q792" t="str">
        <f t="shared" si="76"/>
        <v>VOLUNTARY</v>
      </c>
      <c r="R792" t="s">
        <v>1487</v>
      </c>
      <c r="S792" t="s">
        <v>257</v>
      </c>
      <c r="T792" s="2">
        <v>30282</v>
      </c>
      <c r="U792" s="3">
        <f t="shared" ca="1" si="77"/>
        <v>42</v>
      </c>
      <c r="V792" t="s">
        <v>2961</v>
      </c>
      <c r="W792" t="s">
        <v>2961</v>
      </c>
      <c r="X792" t="s">
        <v>621</v>
      </c>
      <c r="Y792" t="s">
        <v>47</v>
      </c>
      <c r="Z792" t="s">
        <v>36</v>
      </c>
      <c r="AA792">
        <v>3</v>
      </c>
      <c r="AB792" s="4">
        <v>40344</v>
      </c>
    </row>
    <row r="793" spans="1:28" x14ac:dyDescent="0.25">
      <c r="A793">
        <v>1218</v>
      </c>
      <c r="B793" t="s">
        <v>2962</v>
      </c>
      <c r="C793" t="s">
        <v>2426</v>
      </c>
      <c r="D793" s="1">
        <v>43465</v>
      </c>
      <c r="F793">
        <f t="shared" ca="1" si="72"/>
        <v>81</v>
      </c>
      <c r="G793" t="str">
        <f t="shared" ca="1" si="73"/>
        <v>&gt;5 years</v>
      </c>
      <c r="H793" t="s">
        <v>24</v>
      </c>
      <c r="I793" t="s">
        <v>2963</v>
      </c>
      <c r="J793" t="s">
        <v>2964</v>
      </c>
      <c r="K793" t="s">
        <v>27</v>
      </c>
      <c r="L793">
        <f t="shared" si="74"/>
        <v>1</v>
      </c>
      <c r="M793">
        <f t="shared" si="75"/>
        <v>0</v>
      </c>
      <c r="N793" t="s">
        <v>53</v>
      </c>
      <c r="O793" t="s">
        <v>29</v>
      </c>
      <c r="Q793" t="str">
        <f t="shared" si="76"/>
        <v>ACTIVE</v>
      </c>
      <c r="R793" t="s">
        <v>1487</v>
      </c>
      <c r="S793" t="s">
        <v>68</v>
      </c>
      <c r="T793" s="2">
        <v>27548</v>
      </c>
      <c r="U793" s="3">
        <f t="shared" ca="1" si="77"/>
        <v>50</v>
      </c>
      <c r="V793" t="s">
        <v>2961</v>
      </c>
      <c r="W793" t="s">
        <v>2961</v>
      </c>
      <c r="X793" t="s">
        <v>573</v>
      </c>
      <c r="Y793" t="s">
        <v>35</v>
      </c>
      <c r="Z793" t="s">
        <v>36</v>
      </c>
      <c r="AA793">
        <v>3</v>
      </c>
      <c r="AB793" s="4">
        <v>155000</v>
      </c>
    </row>
    <row r="794" spans="1:28" x14ac:dyDescent="0.25">
      <c r="A794">
        <v>1219</v>
      </c>
      <c r="B794" t="s">
        <v>1806</v>
      </c>
      <c r="C794" t="s">
        <v>2965</v>
      </c>
      <c r="D794" s="1">
        <v>43846</v>
      </c>
      <c r="E794" s="1">
        <v>44236</v>
      </c>
      <c r="F794">
        <f t="shared" ca="1" si="72"/>
        <v>12</v>
      </c>
      <c r="G794" t="str">
        <f t="shared" ca="1" si="73"/>
        <v>1-2 years</v>
      </c>
      <c r="H794" t="s">
        <v>24</v>
      </c>
      <c r="I794" t="s">
        <v>2966</v>
      </c>
      <c r="J794" t="s">
        <v>2967</v>
      </c>
      <c r="K794" t="s">
        <v>158</v>
      </c>
      <c r="L794">
        <f t="shared" si="74"/>
        <v>0</v>
      </c>
      <c r="M794">
        <f t="shared" si="75"/>
        <v>1</v>
      </c>
      <c r="N794" t="s">
        <v>41</v>
      </c>
      <c r="O794" t="s">
        <v>41</v>
      </c>
      <c r="P794" t="s">
        <v>2688</v>
      </c>
      <c r="Q794" t="str">
        <f t="shared" si="76"/>
        <v>VOLUNTARY</v>
      </c>
      <c r="R794" t="s">
        <v>1487</v>
      </c>
      <c r="S794" t="s">
        <v>87</v>
      </c>
      <c r="T794" s="2">
        <v>33596</v>
      </c>
      <c r="U794" s="3">
        <f t="shared" ca="1" si="77"/>
        <v>33</v>
      </c>
      <c r="V794" t="s">
        <v>2961</v>
      </c>
      <c r="W794" t="s">
        <v>2961</v>
      </c>
      <c r="X794" t="s">
        <v>89</v>
      </c>
      <c r="Y794" t="s">
        <v>35</v>
      </c>
      <c r="Z794" t="s">
        <v>36</v>
      </c>
      <c r="AA794">
        <v>3</v>
      </c>
      <c r="AB794" s="4">
        <v>42120</v>
      </c>
    </row>
    <row r="795" spans="1:28" x14ac:dyDescent="0.25">
      <c r="A795">
        <v>1220</v>
      </c>
      <c r="B795" t="s">
        <v>2968</v>
      </c>
      <c r="C795" t="s">
        <v>2969</v>
      </c>
      <c r="D795" s="1">
        <v>43424</v>
      </c>
      <c r="E795" s="1">
        <v>43870</v>
      </c>
      <c r="F795">
        <f t="shared" ca="1" si="72"/>
        <v>14</v>
      </c>
      <c r="G795" t="str">
        <f t="shared" ca="1" si="73"/>
        <v>1-2 years</v>
      </c>
      <c r="H795" t="s">
        <v>24</v>
      </c>
      <c r="I795" t="s">
        <v>2970</v>
      </c>
      <c r="J795" t="s">
        <v>2971</v>
      </c>
      <c r="K795" t="s">
        <v>158</v>
      </c>
      <c r="L795">
        <f t="shared" si="74"/>
        <v>0</v>
      </c>
      <c r="M795">
        <f t="shared" si="75"/>
        <v>1</v>
      </c>
      <c r="N795" t="s">
        <v>53</v>
      </c>
      <c r="O795" t="s">
        <v>29</v>
      </c>
      <c r="P795" t="s">
        <v>2688</v>
      </c>
      <c r="Q795" t="str">
        <f t="shared" si="76"/>
        <v>VOLUNTARY</v>
      </c>
      <c r="R795" t="s">
        <v>1487</v>
      </c>
      <c r="S795" t="s">
        <v>94</v>
      </c>
      <c r="T795" s="2">
        <v>31132</v>
      </c>
      <c r="U795" s="3">
        <f t="shared" ca="1" si="77"/>
        <v>40</v>
      </c>
      <c r="V795" t="s">
        <v>2961</v>
      </c>
      <c r="W795" t="s">
        <v>2961</v>
      </c>
      <c r="X795" t="s">
        <v>621</v>
      </c>
      <c r="Y795" t="s">
        <v>35</v>
      </c>
      <c r="Z795" t="s">
        <v>36</v>
      </c>
      <c r="AA795">
        <v>3</v>
      </c>
      <c r="AB795" s="4">
        <v>37664</v>
      </c>
    </row>
    <row r="796" spans="1:28" x14ac:dyDescent="0.25">
      <c r="A796">
        <v>1221</v>
      </c>
      <c r="B796" t="s">
        <v>808</v>
      </c>
      <c r="C796" t="s">
        <v>509</v>
      </c>
      <c r="D796" s="1">
        <v>44876</v>
      </c>
      <c r="E796" s="1">
        <v>45110</v>
      </c>
      <c r="F796">
        <f t="shared" ca="1" si="72"/>
        <v>7</v>
      </c>
      <c r="G796" t="str">
        <f t="shared" ca="1" si="73"/>
        <v>6-12 months</v>
      </c>
      <c r="H796" t="s">
        <v>24</v>
      </c>
      <c r="I796" t="s">
        <v>2972</v>
      </c>
      <c r="J796" t="s">
        <v>2973</v>
      </c>
      <c r="K796" t="s">
        <v>158</v>
      </c>
      <c r="L796">
        <f t="shared" si="74"/>
        <v>0</v>
      </c>
      <c r="M796">
        <f t="shared" si="75"/>
        <v>1</v>
      </c>
      <c r="N796" t="s">
        <v>41</v>
      </c>
      <c r="O796" t="s">
        <v>41</v>
      </c>
      <c r="P796" t="s">
        <v>164</v>
      </c>
      <c r="Q796" t="str">
        <f t="shared" si="76"/>
        <v>INVOLUNTARY</v>
      </c>
      <c r="R796" t="s">
        <v>1487</v>
      </c>
      <c r="S796" t="s">
        <v>440</v>
      </c>
      <c r="T796" s="2">
        <v>36089</v>
      </c>
      <c r="U796" s="3">
        <f t="shared" ca="1" si="77"/>
        <v>26</v>
      </c>
      <c r="V796" t="s">
        <v>2974</v>
      </c>
      <c r="W796" t="s">
        <v>2975</v>
      </c>
      <c r="X796" t="s">
        <v>138</v>
      </c>
      <c r="Y796" t="s">
        <v>35</v>
      </c>
      <c r="Z796" t="s">
        <v>36</v>
      </c>
      <c r="AA796">
        <v>3</v>
      </c>
      <c r="AB796" s="4">
        <v>95000</v>
      </c>
    </row>
    <row r="797" spans="1:28" x14ac:dyDescent="0.25">
      <c r="A797">
        <v>1222</v>
      </c>
      <c r="B797" t="s">
        <v>2976</v>
      </c>
      <c r="C797" t="s">
        <v>789</v>
      </c>
      <c r="D797" s="1">
        <v>44183</v>
      </c>
      <c r="E797" s="1">
        <v>44400</v>
      </c>
      <c r="F797">
        <f t="shared" ca="1" si="72"/>
        <v>7</v>
      </c>
      <c r="G797" t="str">
        <f t="shared" ca="1" si="73"/>
        <v>6-12 months</v>
      </c>
      <c r="H797" t="s">
        <v>24</v>
      </c>
      <c r="I797" t="s">
        <v>2977</v>
      </c>
      <c r="J797" t="s">
        <v>2978</v>
      </c>
      <c r="K797" t="s">
        <v>158</v>
      </c>
      <c r="L797">
        <f t="shared" si="74"/>
        <v>0</v>
      </c>
      <c r="M797">
        <f t="shared" si="75"/>
        <v>1</v>
      </c>
      <c r="N797" t="s">
        <v>28</v>
      </c>
      <c r="O797" t="s">
        <v>41</v>
      </c>
      <c r="P797" t="s">
        <v>1431</v>
      </c>
      <c r="Q797" t="str">
        <f t="shared" si="76"/>
        <v>INVOLUNTARY</v>
      </c>
      <c r="R797" t="s">
        <v>42</v>
      </c>
      <c r="S797" t="s">
        <v>43</v>
      </c>
      <c r="T797" s="2">
        <v>35612</v>
      </c>
      <c r="U797" s="3">
        <f t="shared" ca="1" si="77"/>
        <v>28</v>
      </c>
      <c r="V797" t="s">
        <v>2961</v>
      </c>
      <c r="W797" t="s">
        <v>2961</v>
      </c>
      <c r="X797" t="s">
        <v>2979</v>
      </c>
      <c r="Y797" t="s">
        <v>35</v>
      </c>
      <c r="Z797" t="s">
        <v>36</v>
      </c>
      <c r="AA797">
        <v>3</v>
      </c>
      <c r="AB797" s="4">
        <v>167262.96</v>
      </c>
    </row>
    <row r="798" spans="1:28" x14ac:dyDescent="0.25">
      <c r="A798">
        <v>1223</v>
      </c>
      <c r="B798" t="s">
        <v>1860</v>
      </c>
      <c r="C798" t="s">
        <v>2980</v>
      </c>
      <c r="D798" s="1">
        <v>44222</v>
      </c>
      <c r="F798">
        <f t="shared" ca="1" si="72"/>
        <v>56</v>
      </c>
      <c r="G798" t="str">
        <f t="shared" ca="1" si="73"/>
        <v>2-5 years</v>
      </c>
      <c r="H798" t="s">
        <v>24</v>
      </c>
      <c r="I798" t="s">
        <v>2981</v>
      </c>
      <c r="J798" t="s">
        <v>2982</v>
      </c>
      <c r="K798" t="s">
        <v>27</v>
      </c>
      <c r="L798">
        <f t="shared" si="74"/>
        <v>1</v>
      </c>
      <c r="M798">
        <f t="shared" si="75"/>
        <v>0</v>
      </c>
      <c r="N798" t="s">
        <v>53</v>
      </c>
      <c r="O798" t="s">
        <v>29</v>
      </c>
      <c r="Q798" t="str">
        <f t="shared" si="76"/>
        <v>ACTIVE</v>
      </c>
      <c r="R798" t="s">
        <v>1487</v>
      </c>
      <c r="S798" t="s">
        <v>87</v>
      </c>
      <c r="T798" s="2">
        <v>25756</v>
      </c>
      <c r="U798" s="3">
        <f t="shared" ca="1" si="77"/>
        <v>55</v>
      </c>
      <c r="V798" t="s">
        <v>2961</v>
      </c>
      <c r="W798" t="s">
        <v>2961</v>
      </c>
      <c r="X798" t="s">
        <v>89</v>
      </c>
      <c r="Y798" t="s">
        <v>35</v>
      </c>
      <c r="Z798" t="s">
        <v>36</v>
      </c>
      <c r="AA798">
        <v>3</v>
      </c>
      <c r="AB798" s="4">
        <v>72875</v>
      </c>
    </row>
    <row r="799" spans="1:28" x14ac:dyDescent="0.25">
      <c r="A799">
        <v>1224</v>
      </c>
      <c r="B799" t="s">
        <v>2983</v>
      </c>
      <c r="C799" t="s">
        <v>2984</v>
      </c>
      <c r="D799" s="1">
        <v>44526</v>
      </c>
      <c r="E799" s="1">
        <v>44705</v>
      </c>
      <c r="F799">
        <f t="shared" ca="1" si="72"/>
        <v>5</v>
      </c>
      <c r="G799" t="str">
        <f t="shared" ca="1" si="73"/>
        <v>&lt;6 months</v>
      </c>
      <c r="H799" t="s">
        <v>24</v>
      </c>
      <c r="I799" t="s">
        <v>2985</v>
      </c>
      <c r="J799" t="s">
        <v>2986</v>
      </c>
      <c r="K799" t="s">
        <v>158</v>
      </c>
      <c r="L799">
        <f t="shared" si="74"/>
        <v>0</v>
      </c>
      <c r="M799">
        <f t="shared" si="75"/>
        <v>1</v>
      </c>
      <c r="N799" t="s">
        <v>41</v>
      </c>
      <c r="O799" t="s">
        <v>41</v>
      </c>
      <c r="P799" t="s">
        <v>164</v>
      </c>
      <c r="Q799" t="str">
        <f t="shared" si="76"/>
        <v>INVOLUNTARY</v>
      </c>
      <c r="R799" t="s">
        <v>1487</v>
      </c>
      <c r="S799" t="s">
        <v>257</v>
      </c>
      <c r="T799" s="2">
        <v>36385</v>
      </c>
      <c r="U799" s="3">
        <f t="shared" ca="1" si="77"/>
        <v>26</v>
      </c>
      <c r="V799" t="s">
        <v>2961</v>
      </c>
      <c r="W799" t="s">
        <v>2961</v>
      </c>
      <c r="X799" t="s">
        <v>537</v>
      </c>
      <c r="Y799" t="s">
        <v>47</v>
      </c>
      <c r="Z799" t="s">
        <v>36</v>
      </c>
      <c r="AA799">
        <v>3</v>
      </c>
      <c r="AB799" s="4">
        <v>42000</v>
      </c>
    </row>
    <row r="800" spans="1:28" x14ac:dyDescent="0.25">
      <c r="A800">
        <v>1225</v>
      </c>
      <c r="B800" t="s">
        <v>2987</v>
      </c>
      <c r="C800" t="s">
        <v>1389</v>
      </c>
      <c r="D800" s="1">
        <v>45061</v>
      </c>
      <c r="F800">
        <f t="shared" ca="1" si="72"/>
        <v>28</v>
      </c>
      <c r="G800" t="str">
        <f t="shared" ca="1" si="73"/>
        <v>2-5 years</v>
      </c>
      <c r="H800" t="s">
        <v>24</v>
      </c>
      <c r="I800" t="s">
        <v>2988</v>
      </c>
      <c r="J800" t="s">
        <v>2989</v>
      </c>
      <c r="K800" t="s">
        <v>27</v>
      </c>
      <c r="L800">
        <f t="shared" si="74"/>
        <v>1</v>
      </c>
      <c r="M800">
        <f t="shared" si="75"/>
        <v>0</v>
      </c>
      <c r="N800" t="s">
        <v>28</v>
      </c>
      <c r="O800" t="s">
        <v>41</v>
      </c>
      <c r="Q800" t="str">
        <f t="shared" si="76"/>
        <v>ACTIVE</v>
      </c>
      <c r="R800" t="s">
        <v>30</v>
      </c>
      <c r="S800" t="s">
        <v>31</v>
      </c>
      <c r="T800" s="2">
        <v>35304</v>
      </c>
      <c r="U800" s="3">
        <f t="shared" ca="1" si="77"/>
        <v>29</v>
      </c>
      <c r="V800" t="s">
        <v>2961</v>
      </c>
      <c r="W800" t="s">
        <v>2961</v>
      </c>
      <c r="X800" t="s">
        <v>34</v>
      </c>
      <c r="Y800" t="s">
        <v>47</v>
      </c>
      <c r="Z800" t="s">
        <v>36</v>
      </c>
      <c r="AA800">
        <v>3</v>
      </c>
      <c r="AB800" s="4">
        <v>72873</v>
      </c>
    </row>
    <row r="801" spans="1:28" x14ac:dyDescent="0.25">
      <c r="A801">
        <v>1226</v>
      </c>
      <c r="B801" t="s">
        <v>2990</v>
      </c>
      <c r="C801" t="s">
        <v>1807</v>
      </c>
      <c r="D801" s="1">
        <v>45097</v>
      </c>
      <c r="F801">
        <f t="shared" ca="1" si="72"/>
        <v>27</v>
      </c>
      <c r="G801" t="str">
        <f t="shared" ca="1" si="73"/>
        <v>2-5 years</v>
      </c>
      <c r="H801" t="s">
        <v>24</v>
      </c>
      <c r="I801" t="s">
        <v>2991</v>
      </c>
      <c r="J801" t="s">
        <v>2992</v>
      </c>
      <c r="K801" t="s">
        <v>27</v>
      </c>
      <c r="L801">
        <f t="shared" si="74"/>
        <v>1</v>
      </c>
      <c r="M801">
        <f t="shared" si="75"/>
        <v>0</v>
      </c>
      <c r="N801" t="s">
        <v>53</v>
      </c>
      <c r="O801" t="s">
        <v>53</v>
      </c>
      <c r="Q801" t="str">
        <f t="shared" si="76"/>
        <v>ACTIVE</v>
      </c>
      <c r="R801" t="s">
        <v>1487</v>
      </c>
      <c r="S801" t="s">
        <v>74</v>
      </c>
      <c r="T801" s="2">
        <v>35253</v>
      </c>
      <c r="U801" s="3">
        <f t="shared" ca="1" si="77"/>
        <v>29</v>
      </c>
      <c r="V801" t="s">
        <v>2961</v>
      </c>
      <c r="W801" t="s">
        <v>2961</v>
      </c>
      <c r="X801" t="s">
        <v>153</v>
      </c>
      <c r="Y801" t="s">
        <v>47</v>
      </c>
      <c r="Z801" t="s">
        <v>36</v>
      </c>
      <c r="AA801">
        <v>3</v>
      </c>
      <c r="AB801" s="4">
        <v>83249</v>
      </c>
    </row>
    <row r="802" spans="1:28" x14ac:dyDescent="0.25">
      <c r="A802">
        <v>1227</v>
      </c>
      <c r="B802" t="s">
        <v>2993</v>
      </c>
      <c r="C802" t="s">
        <v>2994</v>
      </c>
      <c r="D802" s="1">
        <v>43699</v>
      </c>
      <c r="E802" s="1">
        <v>44718</v>
      </c>
      <c r="F802">
        <f t="shared" ca="1" si="72"/>
        <v>33</v>
      </c>
      <c r="G802" t="str">
        <f t="shared" ca="1" si="73"/>
        <v>2-5 years</v>
      </c>
      <c r="H802" t="s">
        <v>24</v>
      </c>
      <c r="I802" t="s">
        <v>2995</v>
      </c>
      <c r="J802" t="s">
        <v>2996</v>
      </c>
      <c r="K802" t="s">
        <v>27</v>
      </c>
      <c r="L802">
        <f t="shared" si="74"/>
        <v>1</v>
      </c>
      <c r="M802">
        <f t="shared" si="75"/>
        <v>0</v>
      </c>
      <c r="N802" t="s">
        <v>41</v>
      </c>
      <c r="O802" t="s">
        <v>41</v>
      </c>
      <c r="Q802" t="str">
        <f t="shared" si="76"/>
        <v>ACTIVE</v>
      </c>
      <c r="R802" t="s">
        <v>1487</v>
      </c>
      <c r="S802" t="s">
        <v>1913</v>
      </c>
      <c r="T802" s="2">
        <v>35677</v>
      </c>
      <c r="U802" s="3">
        <f t="shared" ca="1" si="77"/>
        <v>28</v>
      </c>
      <c r="V802" t="s">
        <v>2961</v>
      </c>
      <c r="W802" t="s">
        <v>2961</v>
      </c>
      <c r="X802" t="s">
        <v>89</v>
      </c>
      <c r="Y802" t="s">
        <v>35</v>
      </c>
      <c r="Z802" t="s">
        <v>36</v>
      </c>
      <c r="AA802">
        <v>3</v>
      </c>
      <c r="AB802" s="4">
        <v>71157</v>
      </c>
    </row>
    <row r="803" spans="1:28" x14ac:dyDescent="0.25">
      <c r="A803">
        <v>1228</v>
      </c>
      <c r="B803" t="s">
        <v>2997</v>
      </c>
      <c r="C803" t="s">
        <v>1436</v>
      </c>
      <c r="D803" s="1">
        <v>44438</v>
      </c>
      <c r="F803">
        <f t="shared" ca="1" si="72"/>
        <v>49</v>
      </c>
      <c r="G803" t="str">
        <f t="shared" ca="1" si="73"/>
        <v>2-5 years</v>
      </c>
      <c r="H803" t="s">
        <v>24</v>
      </c>
      <c r="I803" t="s">
        <v>2998</v>
      </c>
      <c r="J803" t="s">
        <v>2999</v>
      </c>
      <c r="K803" t="s">
        <v>27</v>
      </c>
      <c r="L803">
        <f t="shared" si="74"/>
        <v>1</v>
      </c>
      <c r="M803">
        <f t="shared" si="75"/>
        <v>0</v>
      </c>
      <c r="N803" t="s">
        <v>28</v>
      </c>
      <c r="O803" t="s">
        <v>53</v>
      </c>
      <c r="Q803" t="str">
        <f t="shared" si="76"/>
        <v>ACTIVE</v>
      </c>
      <c r="R803" t="s">
        <v>1487</v>
      </c>
      <c r="S803" t="s">
        <v>189</v>
      </c>
      <c r="T803" s="2">
        <v>35173</v>
      </c>
      <c r="U803" s="3">
        <f t="shared" ca="1" si="77"/>
        <v>29</v>
      </c>
      <c r="V803" t="s">
        <v>2961</v>
      </c>
      <c r="W803" t="s">
        <v>2961</v>
      </c>
      <c r="X803" t="s">
        <v>89</v>
      </c>
      <c r="Y803" t="s">
        <v>35</v>
      </c>
      <c r="Z803" t="s">
        <v>36</v>
      </c>
      <c r="AA803">
        <v>3</v>
      </c>
      <c r="AB803" s="4">
        <v>106622</v>
      </c>
    </row>
    <row r="804" spans="1:28" x14ac:dyDescent="0.25">
      <c r="A804">
        <v>1229</v>
      </c>
      <c r="B804" t="s">
        <v>3000</v>
      </c>
      <c r="C804" t="s">
        <v>3001</v>
      </c>
      <c r="D804" s="1">
        <v>43857</v>
      </c>
      <c r="F804">
        <f t="shared" ca="1" si="72"/>
        <v>68</v>
      </c>
      <c r="G804" t="str">
        <f t="shared" ca="1" si="73"/>
        <v>&gt;5 years</v>
      </c>
      <c r="H804" t="s">
        <v>24</v>
      </c>
      <c r="I804" t="s">
        <v>3002</v>
      </c>
      <c r="J804" t="s">
        <v>3003</v>
      </c>
      <c r="K804" t="s">
        <v>27</v>
      </c>
      <c r="L804">
        <f t="shared" si="74"/>
        <v>1</v>
      </c>
      <c r="M804">
        <f t="shared" si="75"/>
        <v>0</v>
      </c>
      <c r="N804" t="s">
        <v>41</v>
      </c>
      <c r="O804" t="s">
        <v>41</v>
      </c>
      <c r="Q804" t="str">
        <f t="shared" si="76"/>
        <v>ACTIVE</v>
      </c>
      <c r="R804" t="s">
        <v>1487</v>
      </c>
      <c r="S804" t="s">
        <v>74</v>
      </c>
      <c r="T804" s="2">
        <v>35182</v>
      </c>
      <c r="U804" s="3">
        <f t="shared" ca="1" si="77"/>
        <v>29</v>
      </c>
      <c r="V804" t="s">
        <v>2961</v>
      </c>
      <c r="W804" t="s">
        <v>2961</v>
      </c>
      <c r="X804" t="s">
        <v>81</v>
      </c>
      <c r="Y804" t="s">
        <v>35</v>
      </c>
      <c r="Z804" t="s">
        <v>36</v>
      </c>
      <c r="AA804">
        <v>3</v>
      </c>
      <c r="AB804" s="4">
        <v>45742</v>
      </c>
    </row>
    <row r="805" spans="1:28" x14ac:dyDescent="0.25">
      <c r="A805">
        <v>1230</v>
      </c>
      <c r="B805" t="s">
        <v>3004</v>
      </c>
      <c r="C805" t="s">
        <v>3005</v>
      </c>
      <c r="D805" s="1">
        <v>44624</v>
      </c>
      <c r="F805">
        <f t="shared" ca="1" si="72"/>
        <v>43</v>
      </c>
      <c r="G805" t="str">
        <f t="shared" ca="1" si="73"/>
        <v>2-5 years</v>
      </c>
      <c r="H805" t="s">
        <v>24</v>
      </c>
      <c r="I805" t="s">
        <v>3006</v>
      </c>
      <c r="J805" t="s">
        <v>3007</v>
      </c>
      <c r="K805" t="s">
        <v>27</v>
      </c>
      <c r="L805">
        <f t="shared" si="74"/>
        <v>1</v>
      </c>
      <c r="M805">
        <f t="shared" si="75"/>
        <v>0</v>
      </c>
      <c r="N805" t="s">
        <v>28</v>
      </c>
      <c r="O805" t="s">
        <v>29</v>
      </c>
      <c r="Q805" t="str">
        <f t="shared" si="76"/>
        <v>ACTIVE</v>
      </c>
      <c r="R805" t="s">
        <v>1487</v>
      </c>
      <c r="S805" t="s">
        <v>257</v>
      </c>
      <c r="T805" s="2">
        <v>26569</v>
      </c>
      <c r="U805" s="3">
        <f t="shared" ca="1" si="77"/>
        <v>53</v>
      </c>
      <c r="V805" t="s">
        <v>2961</v>
      </c>
      <c r="W805" t="s">
        <v>2961</v>
      </c>
      <c r="X805" t="s">
        <v>299</v>
      </c>
      <c r="Y805" t="s">
        <v>35</v>
      </c>
      <c r="Z805" t="s">
        <v>36</v>
      </c>
      <c r="AA805">
        <v>3</v>
      </c>
      <c r="AB805" s="4">
        <v>62830</v>
      </c>
    </row>
    <row r="806" spans="1:28" x14ac:dyDescent="0.25">
      <c r="A806">
        <v>1231</v>
      </c>
      <c r="B806" t="s">
        <v>3008</v>
      </c>
      <c r="C806" t="s">
        <v>3009</v>
      </c>
      <c r="D806" s="1">
        <v>43897</v>
      </c>
      <c r="F806">
        <f t="shared" ca="1" si="72"/>
        <v>67</v>
      </c>
      <c r="G806" t="str">
        <f t="shared" ca="1" si="73"/>
        <v>&gt;5 years</v>
      </c>
      <c r="H806" t="s">
        <v>2648</v>
      </c>
      <c r="I806" t="s">
        <v>3010</v>
      </c>
      <c r="J806" t="s">
        <v>3011</v>
      </c>
      <c r="K806" t="s">
        <v>27</v>
      </c>
      <c r="L806">
        <f t="shared" si="74"/>
        <v>1</v>
      </c>
      <c r="M806">
        <f t="shared" si="75"/>
        <v>0</v>
      </c>
      <c r="N806" t="s">
        <v>28</v>
      </c>
      <c r="O806" t="s">
        <v>29</v>
      </c>
      <c r="Q806" t="str">
        <f t="shared" si="76"/>
        <v>ACTIVE</v>
      </c>
      <c r="R806" t="s">
        <v>1487</v>
      </c>
      <c r="S806" t="s">
        <v>520</v>
      </c>
      <c r="T806" s="2">
        <v>35048</v>
      </c>
      <c r="U806" s="3">
        <f t="shared" ca="1" si="77"/>
        <v>29</v>
      </c>
      <c r="V806" t="s">
        <v>2961</v>
      </c>
      <c r="W806" t="s">
        <v>2961</v>
      </c>
      <c r="X806" t="s">
        <v>69</v>
      </c>
      <c r="Y806" t="s">
        <v>35</v>
      </c>
      <c r="Z806" t="s">
        <v>36</v>
      </c>
      <c r="AA806">
        <v>3</v>
      </c>
      <c r="AB806" s="4">
        <v>197800</v>
      </c>
    </row>
    <row r="807" spans="1:28" x14ac:dyDescent="0.25">
      <c r="A807">
        <v>1232</v>
      </c>
      <c r="B807" t="s">
        <v>3012</v>
      </c>
      <c r="C807" t="s">
        <v>3013</v>
      </c>
      <c r="D807" s="1">
        <v>43909</v>
      </c>
      <c r="F807">
        <f t="shared" ca="1" si="72"/>
        <v>66</v>
      </c>
      <c r="G807" t="str">
        <f t="shared" ca="1" si="73"/>
        <v>&gt;5 years</v>
      </c>
      <c r="H807" t="s">
        <v>2648</v>
      </c>
      <c r="I807" t="s">
        <v>3014</v>
      </c>
      <c r="J807" t="s">
        <v>3015</v>
      </c>
      <c r="K807" t="s">
        <v>27</v>
      </c>
      <c r="L807">
        <f t="shared" si="74"/>
        <v>1</v>
      </c>
      <c r="M807">
        <f t="shared" si="75"/>
        <v>0</v>
      </c>
      <c r="N807" t="s">
        <v>53</v>
      </c>
      <c r="O807" t="s">
        <v>53</v>
      </c>
      <c r="Q807" t="str">
        <f t="shared" si="76"/>
        <v>ACTIVE</v>
      </c>
      <c r="R807" t="s">
        <v>42</v>
      </c>
      <c r="S807" t="s">
        <v>43</v>
      </c>
      <c r="T807" s="2">
        <v>25860</v>
      </c>
      <c r="U807" s="3">
        <f t="shared" ca="1" si="77"/>
        <v>54</v>
      </c>
      <c r="V807" t="s">
        <v>2961</v>
      </c>
      <c r="W807" t="s">
        <v>2961</v>
      </c>
      <c r="X807" t="s">
        <v>3016</v>
      </c>
      <c r="Y807" t="s">
        <v>35</v>
      </c>
      <c r="Z807" t="s">
        <v>36</v>
      </c>
      <c r="AA807">
        <v>3</v>
      </c>
      <c r="AB807" s="4">
        <v>88825</v>
      </c>
    </row>
    <row r="808" spans="1:28" x14ac:dyDescent="0.25">
      <c r="A808">
        <v>1233</v>
      </c>
      <c r="B808" t="s">
        <v>2135</v>
      </c>
      <c r="C808" t="s">
        <v>1310</v>
      </c>
      <c r="D808" s="1">
        <v>44765</v>
      </c>
      <c r="F808">
        <f t="shared" ca="1" si="72"/>
        <v>38</v>
      </c>
      <c r="G808" t="str">
        <f t="shared" ca="1" si="73"/>
        <v>2-5 years</v>
      </c>
      <c r="H808" t="s">
        <v>641</v>
      </c>
      <c r="I808" t="s">
        <v>3017</v>
      </c>
      <c r="J808" t="s">
        <v>3018</v>
      </c>
      <c r="K808" t="s">
        <v>27</v>
      </c>
      <c r="L808">
        <f t="shared" si="74"/>
        <v>1</v>
      </c>
      <c r="M808">
        <f t="shared" si="75"/>
        <v>0</v>
      </c>
      <c r="N808" t="s">
        <v>53</v>
      </c>
      <c r="O808" t="s">
        <v>41</v>
      </c>
      <c r="Q808" t="str">
        <f t="shared" si="76"/>
        <v>ACTIVE</v>
      </c>
      <c r="R808" t="s">
        <v>1487</v>
      </c>
      <c r="S808" t="s">
        <v>257</v>
      </c>
      <c r="T808" s="2">
        <v>30227</v>
      </c>
      <c r="U808" s="3">
        <f t="shared" ca="1" si="77"/>
        <v>43</v>
      </c>
      <c r="V808" t="s">
        <v>2961</v>
      </c>
      <c r="W808" t="s">
        <v>2961</v>
      </c>
      <c r="X808" t="s">
        <v>364</v>
      </c>
      <c r="Y808" t="s">
        <v>47</v>
      </c>
      <c r="Z808" t="s">
        <v>36</v>
      </c>
      <c r="AA808">
        <v>3</v>
      </c>
      <c r="AB808" s="4">
        <v>76107</v>
      </c>
    </row>
    <row r="809" spans="1:28" x14ac:dyDescent="0.25">
      <c r="A809">
        <v>1234</v>
      </c>
      <c r="B809" t="s">
        <v>3019</v>
      </c>
      <c r="C809" t="s">
        <v>3020</v>
      </c>
      <c r="D809" s="1">
        <v>43756</v>
      </c>
      <c r="E809" s="1">
        <v>44472</v>
      </c>
      <c r="F809">
        <f t="shared" ca="1" si="72"/>
        <v>23</v>
      </c>
      <c r="G809" t="str">
        <f t="shared" ca="1" si="73"/>
        <v>1-2 years</v>
      </c>
      <c r="H809" t="s">
        <v>641</v>
      </c>
      <c r="I809" t="s">
        <v>3021</v>
      </c>
      <c r="J809" t="s">
        <v>3022</v>
      </c>
      <c r="K809" t="s">
        <v>158</v>
      </c>
      <c r="L809">
        <f t="shared" si="74"/>
        <v>0</v>
      </c>
      <c r="M809">
        <f t="shared" si="75"/>
        <v>1</v>
      </c>
      <c r="N809" t="s">
        <v>53</v>
      </c>
      <c r="O809" t="s">
        <v>29</v>
      </c>
      <c r="P809" t="s">
        <v>164</v>
      </c>
      <c r="Q809" t="str">
        <f t="shared" si="76"/>
        <v>INVOLUNTARY</v>
      </c>
      <c r="R809" t="s">
        <v>1487</v>
      </c>
      <c r="S809" t="s">
        <v>1766</v>
      </c>
      <c r="T809" s="2">
        <v>29614</v>
      </c>
      <c r="U809" s="3">
        <f t="shared" ca="1" si="77"/>
        <v>44</v>
      </c>
      <c r="V809" t="s">
        <v>2961</v>
      </c>
      <c r="W809" t="s">
        <v>2961</v>
      </c>
      <c r="X809" t="s">
        <v>143</v>
      </c>
      <c r="Y809" t="s">
        <v>35</v>
      </c>
      <c r="Z809" t="s">
        <v>36</v>
      </c>
      <c r="AA809">
        <v>3</v>
      </c>
      <c r="AB809" s="4">
        <v>116966</v>
      </c>
    </row>
    <row r="810" spans="1:28" x14ac:dyDescent="0.25">
      <c r="A810">
        <v>1235</v>
      </c>
      <c r="B810" t="s">
        <v>227</v>
      </c>
      <c r="C810" t="s">
        <v>1889</v>
      </c>
      <c r="D810" s="1">
        <v>43935</v>
      </c>
      <c r="F810">
        <f t="shared" ca="1" si="72"/>
        <v>65</v>
      </c>
      <c r="G810" t="str">
        <f t="shared" ca="1" si="73"/>
        <v>&gt;5 years</v>
      </c>
      <c r="H810" t="s">
        <v>641</v>
      </c>
      <c r="I810" t="s">
        <v>3023</v>
      </c>
      <c r="J810" t="s">
        <v>3024</v>
      </c>
      <c r="K810" t="s">
        <v>27</v>
      </c>
      <c r="L810">
        <f t="shared" si="74"/>
        <v>1</v>
      </c>
      <c r="M810">
        <f t="shared" si="75"/>
        <v>0</v>
      </c>
      <c r="N810" t="s">
        <v>53</v>
      </c>
      <c r="O810" t="s">
        <v>53</v>
      </c>
      <c r="Q810" t="str">
        <f t="shared" si="76"/>
        <v>ACTIVE</v>
      </c>
      <c r="R810" t="s">
        <v>1487</v>
      </c>
      <c r="S810" t="s">
        <v>68</v>
      </c>
      <c r="T810" s="2">
        <v>32416</v>
      </c>
      <c r="U810" s="3">
        <f t="shared" ca="1" si="77"/>
        <v>37</v>
      </c>
      <c r="V810" t="s">
        <v>2961</v>
      </c>
      <c r="W810" t="s">
        <v>2961</v>
      </c>
      <c r="X810" t="s">
        <v>537</v>
      </c>
      <c r="Y810" t="s">
        <v>35</v>
      </c>
      <c r="Z810" t="s">
        <v>36</v>
      </c>
      <c r="AA810">
        <v>3</v>
      </c>
      <c r="AB810" s="4">
        <v>89830</v>
      </c>
    </row>
    <row r="811" spans="1:28" x14ac:dyDescent="0.25">
      <c r="A811">
        <v>1236</v>
      </c>
      <c r="B811" t="s">
        <v>1086</v>
      </c>
      <c r="C811" t="s">
        <v>3025</v>
      </c>
      <c r="D811" s="1">
        <v>43429</v>
      </c>
      <c r="E811" s="1">
        <v>43671</v>
      </c>
      <c r="F811">
        <f t="shared" ca="1" si="72"/>
        <v>8</v>
      </c>
      <c r="G811" t="str">
        <f t="shared" ca="1" si="73"/>
        <v>6-12 months</v>
      </c>
      <c r="H811" t="s">
        <v>641</v>
      </c>
      <c r="I811" t="s">
        <v>3026</v>
      </c>
      <c r="J811" t="s">
        <v>3027</v>
      </c>
      <c r="K811" t="s">
        <v>158</v>
      </c>
      <c r="L811">
        <f t="shared" si="74"/>
        <v>0</v>
      </c>
      <c r="M811">
        <f t="shared" si="75"/>
        <v>1</v>
      </c>
      <c r="N811" t="s">
        <v>41</v>
      </c>
      <c r="O811" t="s">
        <v>53</v>
      </c>
      <c r="P811" t="s">
        <v>164</v>
      </c>
      <c r="Q811" t="str">
        <f t="shared" si="76"/>
        <v>INVOLUNTARY</v>
      </c>
      <c r="R811" t="s">
        <v>1487</v>
      </c>
      <c r="S811" t="s">
        <v>74</v>
      </c>
      <c r="T811" s="2">
        <v>27104</v>
      </c>
      <c r="U811" s="3">
        <f t="shared" ca="1" si="77"/>
        <v>51</v>
      </c>
      <c r="V811" t="s">
        <v>2961</v>
      </c>
      <c r="W811" t="s">
        <v>2961</v>
      </c>
      <c r="X811" t="s">
        <v>69</v>
      </c>
      <c r="Y811" t="s">
        <v>35</v>
      </c>
      <c r="Z811" t="s">
        <v>36</v>
      </c>
      <c r="AA811">
        <v>3</v>
      </c>
      <c r="AB811" s="4">
        <v>58513</v>
      </c>
    </row>
    <row r="812" spans="1:28" x14ac:dyDescent="0.25">
      <c r="A812">
        <v>1237</v>
      </c>
      <c r="B812" t="s">
        <v>208</v>
      </c>
      <c r="C812" t="s">
        <v>3028</v>
      </c>
      <c r="D812" s="1">
        <v>44278</v>
      </c>
      <c r="E812" s="1">
        <v>44799</v>
      </c>
      <c r="F812">
        <f t="shared" ca="1" si="72"/>
        <v>17</v>
      </c>
      <c r="G812" t="str">
        <f t="shared" ca="1" si="73"/>
        <v>1-2 years</v>
      </c>
      <c r="H812" t="s">
        <v>641</v>
      </c>
      <c r="I812" t="s">
        <v>3029</v>
      </c>
      <c r="J812" t="s">
        <v>3030</v>
      </c>
      <c r="K812" t="s">
        <v>158</v>
      </c>
      <c r="L812">
        <f t="shared" si="74"/>
        <v>0</v>
      </c>
      <c r="M812">
        <f t="shared" si="75"/>
        <v>1</v>
      </c>
      <c r="N812" t="s">
        <v>41</v>
      </c>
      <c r="O812" t="s">
        <v>41</v>
      </c>
      <c r="P812" t="s">
        <v>2688</v>
      </c>
      <c r="Q812" t="str">
        <f t="shared" si="76"/>
        <v>VOLUNTARY</v>
      </c>
      <c r="R812" t="s">
        <v>1487</v>
      </c>
      <c r="S812" t="s">
        <v>440</v>
      </c>
      <c r="T812" s="2">
        <v>27554</v>
      </c>
      <c r="U812" s="3">
        <f t="shared" ca="1" si="77"/>
        <v>50</v>
      </c>
      <c r="V812" t="s">
        <v>2961</v>
      </c>
      <c r="W812" t="s">
        <v>2961</v>
      </c>
      <c r="X812" t="s">
        <v>89</v>
      </c>
      <c r="Y812" t="s">
        <v>35</v>
      </c>
      <c r="Z812" t="s">
        <v>36</v>
      </c>
      <c r="AA812">
        <v>3</v>
      </c>
      <c r="AB812" s="4">
        <v>178857</v>
      </c>
    </row>
    <row r="813" spans="1:28" x14ac:dyDescent="0.25">
      <c r="A813">
        <v>1238</v>
      </c>
      <c r="B813" t="s">
        <v>1965</v>
      </c>
      <c r="C813" t="s">
        <v>728</v>
      </c>
      <c r="D813" s="1">
        <v>44131</v>
      </c>
      <c r="E813" s="1">
        <v>44508</v>
      </c>
      <c r="F813">
        <f t="shared" ca="1" si="72"/>
        <v>12</v>
      </c>
      <c r="G813" t="str">
        <f t="shared" ca="1" si="73"/>
        <v>1-2 years</v>
      </c>
      <c r="H813" t="s">
        <v>24</v>
      </c>
      <c r="I813" t="s">
        <v>3031</v>
      </c>
      <c r="J813" t="s">
        <v>3032</v>
      </c>
      <c r="K813" t="s">
        <v>158</v>
      </c>
      <c r="L813">
        <f t="shared" si="74"/>
        <v>0</v>
      </c>
      <c r="M813">
        <f t="shared" si="75"/>
        <v>1</v>
      </c>
      <c r="N813" t="s">
        <v>41</v>
      </c>
      <c r="O813" t="s">
        <v>41</v>
      </c>
      <c r="P813" t="s">
        <v>2688</v>
      </c>
      <c r="Q813" t="str">
        <f t="shared" si="76"/>
        <v>VOLUNTARY</v>
      </c>
      <c r="R813" t="s">
        <v>1487</v>
      </c>
      <c r="S813" t="s">
        <v>87</v>
      </c>
      <c r="T813" s="2">
        <v>27473</v>
      </c>
      <c r="U813" s="3">
        <f t="shared" ca="1" si="77"/>
        <v>50</v>
      </c>
      <c r="V813" t="s">
        <v>2961</v>
      </c>
      <c r="W813" t="s">
        <v>2961</v>
      </c>
      <c r="X813" t="s">
        <v>89</v>
      </c>
      <c r="Y813" t="s">
        <v>35</v>
      </c>
      <c r="Z813" t="s">
        <v>36</v>
      </c>
      <c r="AA813">
        <v>3</v>
      </c>
      <c r="AB813" s="4">
        <v>87734</v>
      </c>
    </row>
    <row r="814" spans="1:28" x14ac:dyDescent="0.25">
      <c r="A814">
        <v>1239</v>
      </c>
      <c r="B814" t="s">
        <v>3033</v>
      </c>
      <c r="C814" t="s">
        <v>1626</v>
      </c>
      <c r="D814" s="1">
        <v>44723</v>
      </c>
      <c r="E814" s="1">
        <v>45106</v>
      </c>
      <c r="F814">
        <f t="shared" ca="1" si="72"/>
        <v>12</v>
      </c>
      <c r="G814" t="str">
        <f t="shared" ca="1" si="73"/>
        <v>1-2 years</v>
      </c>
      <c r="H814" t="s">
        <v>24</v>
      </c>
      <c r="I814" t="s">
        <v>3034</v>
      </c>
      <c r="J814" t="s">
        <v>3035</v>
      </c>
      <c r="K814" t="s">
        <v>158</v>
      </c>
      <c r="L814">
        <f t="shared" si="74"/>
        <v>0</v>
      </c>
      <c r="M814">
        <f t="shared" si="75"/>
        <v>1</v>
      </c>
      <c r="N814" t="s">
        <v>41</v>
      </c>
      <c r="O814" t="s">
        <v>29</v>
      </c>
      <c r="P814" t="s">
        <v>2688</v>
      </c>
      <c r="Q814" t="str">
        <f t="shared" si="76"/>
        <v>VOLUNTARY</v>
      </c>
      <c r="R814" t="s">
        <v>1487</v>
      </c>
      <c r="S814" t="s">
        <v>115</v>
      </c>
      <c r="T814" s="2">
        <v>26023</v>
      </c>
      <c r="U814" s="3">
        <f t="shared" ca="1" si="77"/>
        <v>54</v>
      </c>
      <c r="V814" t="s">
        <v>2961</v>
      </c>
      <c r="W814" t="s">
        <v>2961</v>
      </c>
      <c r="X814" t="s">
        <v>81</v>
      </c>
      <c r="Y814" t="s">
        <v>35</v>
      </c>
      <c r="Z814" t="s">
        <v>36</v>
      </c>
      <c r="AA814">
        <v>3</v>
      </c>
      <c r="AB814" s="4">
        <v>62830</v>
      </c>
    </row>
    <row r="815" spans="1:28" x14ac:dyDescent="0.25">
      <c r="A815">
        <v>1240</v>
      </c>
      <c r="B815" t="s">
        <v>3036</v>
      </c>
      <c r="C815" t="s">
        <v>3037</v>
      </c>
      <c r="D815" s="1">
        <v>43909</v>
      </c>
      <c r="F815">
        <f t="shared" ca="1" si="72"/>
        <v>66</v>
      </c>
      <c r="G815" t="str">
        <f t="shared" ca="1" si="73"/>
        <v>&gt;5 years</v>
      </c>
      <c r="H815" t="s">
        <v>24</v>
      </c>
      <c r="I815" t="s">
        <v>3038</v>
      </c>
      <c r="J815" t="s">
        <v>3039</v>
      </c>
      <c r="K815" t="s">
        <v>27</v>
      </c>
      <c r="L815">
        <f t="shared" si="74"/>
        <v>1</v>
      </c>
      <c r="M815">
        <f t="shared" si="75"/>
        <v>0</v>
      </c>
      <c r="N815" t="s">
        <v>28</v>
      </c>
      <c r="O815" t="s">
        <v>29</v>
      </c>
      <c r="Q815" t="str">
        <f t="shared" si="76"/>
        <v>ACTIVE</v>
      </c>
      <c r="R815" t="s">
        <v>1487</v>
      </c>
      <c r="S815" t="s">
        <v>2823</v>
      </c>
      <c r="T815" s="2">
        <v>27291</v>
      </c>
      <c r="U815" s="3">
        <f t="shared" ca="1" si="77"/>
        <v>51</v>
      </c>
      <c r="V815" t="s">
        <v>2961</v>
      </c>
      <c r="W815" t="s">
        <v>2961</v>
      </c>
      <c r="X815" t="s">
        <v>364</v>
      </c>
      <c r="Y815" t="s">
        <v>35</v>
      </c>
      <c r="Z815" t="s">
        <v>36</v>
      </c>
      <c r="AA815">
        <v>3</v>
      </c>
      <c r="AB815" s="4">
        <v>241108</v>
      </c>
    </row>
    <row r="816" spans="1:28" x14ac:dyDescent="0.25">
      <c r="A816">
        <v>1241</v>
      </c>
      <c r="B816" t="s">
        <v>2240</v>
      </c>
      <c r="C816" t="s">
        <v>3040</v>
      </c>
      <c r="D816" s="1">
        <v>43776</v>
      </c>
      <c r="E816" s="1">
        <v>44902</v>
      </c>
      <c r="F816">
        <f t="shared" ca="1" si="72"/>
        <v>37</v>
      </c>
      <c r="G816" t="str">
        <f t="shared" ca="1" si="73"/>
        <v>2-5 years</v>
      </c>
      <c r="H816" t="s">
        <v>24</v>
      </c>
      <c r="I816" t="s">
        <v>3041</v>
      </c>
      <c r="J816" t="s">
        <v>3042</v>
      </c>
      <c r="K816" t="s">
        <v>158</v>
      </c>
      <c r="L816">
        <f t="shared" si="74"/>
        <v>0</v>
      </c>
      <c r="M816">
        <f t="shared" si="75"/>
        <v>1</v>
      </c>
      <c r="N816" t="s">
        <v>28</v>
      </c>
      <c r="O816" t="s">
        <v>53</v>
      </c>
      <c r="P816" t="s">
        <v>1431</v>
      </c>
      <c r="Q816" t="str">
        <f t="shared" si="76"/>
        <v>INVOLUNTARY</v>
      </c>
      <c r="R816" t="s">
        <v>1487</v>
      </c>
      <c r="S816" t="s">
        <v>74</v>
      </c>
      <c r="T816" s="2">
        <v>34184</v>
      </c>
      <c r="U816" s="3">
        <f t="shared" ca="1" si="77"/>
        <v>32</v>
      </c>
      <c r="V816" t="s">
        <v>2961</v>
      </c>
      <c r="W816" t="s">
        <v>2961</v>
      </c>
      <c r="X816" t="s">
        <v>69</v>
      </c>
      <c r="Y816" t="s">
        <v>35</v>
      </c>
      <c r="Z816" t="s">
        <v>36</v>
      </c>
      <c r="AA816">
        <v>3</v>
      </c>
      <c r="AB816" s="4">
        <v>47392</v>
      </c>
    </row>
    <row r="817" spans="1:28" x14ac:dyDescent="0.25">
      <c r="A817">
        <v>1242</v>
      </c>
      <c r="B817" t="s">
        <v>681</v>
      </c>
      <c r="C817" t="s">
        <v>746</v>
      </c>
      <c r="D817" s="1">
        <v>45040</v>
      </c>
      <c r="F817">
        <f t="shared" ca="1" si="72"/>
        <v>29</v>
      </c>
      <c r="G817" t="str">
        <f t="shared" ca="1" si="73"/>
        <v>2-5 years</v>
      </c>
      <c r="H817" t="s">
        <v>24</v>
      </c>
      <c r="I817" t="s">
        <v>3043</v>
      </c>
      <c r="J817" t="s">
        <v>3044</v>
      </c>
      <c r="K817" t="s">
        <v>27</v>
      </c>
      <c r="L817">
        <f t="shared" si="74"/>
        <v>1</v>
      </c>
      <c r="M817">
        <f t="shared" si="75"/>
        <v>0</v>
      </c>
      <c r="N817" t="s">
        <v>53</v>
      </c>
      <c r="O817" t="s">
        <v>41</v>
      </c>
      <c r="Q817" t="str">
        <f t="shared" si="76"/>
        <v>ACTIVE</v>
      </c>
      <c r="R817" t="s">
        <v>1487</v>
      </c>
      <c r="S817" t="s">
        <v>257</v>
      </c>
      <c r="T817" s="2">
        <v>25765</v>
      </c>
      <c r="U817" s="3">
        <f t="shared" ca="1" si="77"/>
        <v>55</v>
      </c>
      <c r="V817" t="s">
        <v>2961</v>
      </c>
      <c r="W817" t="s">
        <v>2961</v>
      </c>
      <c r="X817" t="s">
        <v>184</v>
      </c>
      <c r="Y817" t="s">
        <v>35</v>
      </c>
      <c r="Z817" t="s">
        <v>36</v>
      </c>
      <c r="AA817">
        <v>3</v>
      </c>
      <c r="AB817" s="4">
        <v>66203</v>
      </c>
    </row>
    <row r="818" spans="1:28" x14ac:dyDescent="0.25">
      <c r="A818">
        <v>1243</v>
      </c>
      <c r="B818" t="s">
        <v>2935</v>
      </c>
      <c r="C818" t="s">
        <v>3045</v>
      </c>
      <c r="D818" s="1">
        <v>43986</v>
      </c>
      <c r="F818">
        <f t="shared" ca="1" si="72"/>
        <v>64</v>
      </c>
      <c r="G818" t="str">
        <f t="shared" ca="1" si="73"/>
        <v>&gt;5 years</v>
      </c>
      <c r="H818" t="s">
        <v>24</v>
      </c>
      <c r="I818" t="s">
        <v>3046</v>
      </c>
      <c r="J818" t="s">
        <v>3047</v>
      </c>
      <c r="K818" t="s">
        <v>27</v>
      </c>
      <c r="L818">
        <f t="shared" si="74"/>
        <v>1</v>
      </c>
      <c r="M818">
        <f t="shared" si="75"/>
        <v>0</v>
      </c>
      <c r="N818" t="s">
        <v>28</v>
      </c>
      <c r="O818" t="s">
        <v>29</v>
      </c>
      <c r="Q818" t="str">
        <f t="shared" si="76"/>
        <v>ACTIVE</v>
      </c>
      <c r="R818" t="s">
        <v>1487</v>
      </c>
      <c r="S818" t="s">
        <v>68</v>
      </c>
      <c r="T818" s="2">
        <v>33652</v>
      </c>
      <c r="U818" s="3">
        <f t="shared" ca="1" si="77"/>
        <v>33</v>
      </c>
      <c r="V818" t="s">
        <v>2961</v>
      </c>
      <c r="W818" t="s">
        <v>2961</v>
      </c>
      <c r="X818" t="s">
        <v>6</v>
      </c>
      <c r="Y818" t="s">
        <v>35</v>
      </c>
      <c r="Z818" t="s">
        <v>36</v>
      </c>
      <c r="AA818">
        <v>3</v>
      </c>
      <c r="AB818" s="4">
        <v>68943</v>
      </c>
    </row>
    <row r="819" spans="1:28" x14ac:dyDescent="0.25">
      <c r="A819">
        <v>1244</v>
      </c>
      <c r="B819" t="s">
        <v>3048</v>
      </c>
      <c r="C819" t="s">
        <v>546</v>
      </c>
      <c r="D819" s="1">
        <v>44704</v>
      </c>
      <c r="F819">
        <f t="shared" ca="1" si="72"/>
        <v>40</v>
      </c>
      <c r="G819" t="str">
        <f t="shared" ca="1" si="73"/>
        <v>2-5 years</v>
      </c>
      <c r="H819" t="s">
        <v>24</v>
      </c>
      <c r="I819" t="s">
        <v>3049</v>
      </c>
      <c r="J819" t="s">
        <v>3050</v>
      </c>
      <c r="K819" t="s">
        <v>27</v>
      </c>
      <c r="L819">
        <f t="shared" si="74"/>
        <v>1</v>
      </c>
      <c r="M819">
        <f t="shared" si="75"/>
        <v>0</v>
      </c>
      <c r="N819" t="s">
        <v>41</v>
      </c>
      <c r="O819" t="s">
        <v>53</v>
      </c>
      <c r="Q819" t="str">
        <f t="shared" si="76"/>
        <v>ACTIVE</v>
      </c>
      <c r="R819" t="s">
        <v>1487</v>
      </c>
      <c r="S819" t="s">
        <v>2823</v>
      </c>
      <c r="T819" s="2">
        <v>35437</v>
      </c>
      <c r="U819" s="3">
        <f t="shared" ca="1" si="77"/>
        <v>28</v>
      </c>
      <c r="V819" t="s">
        <v>2961</v>
      </c>
      <c r="W819" t="s">
        <v>2961</v>
      </c>
      <c r="X819" t="s">
        <v>81</v>
      </c>
      <c r="Y819" t="s">
        <v>47</v>
      </c>
      <c r="Z819" t="s">
        <v>36</v>
      </c>
      <c r="AA819">
        <v>3</v>
      </c>
      <c r="AB819" s="4">
        <v>75323</v>
      </c>
    </row>
    <row r="820" spans="1:28" x14ac:dyDescent="0.25">
      <c r="A820">
        <v>1245</v>
      </c>
      <c r="B820" t="s">
        <v>1414</v>
      </c>
      <c r="C820" t="s">
        <v>3051</v>
      </c>
      <c r="D820" s="1">
        <v>43602</v>
      </c>
      <c r="F820">
        <f t="shared" ca="1" si="72"/>
        <v>76</v>
      </c>
      <c r="G820" t="str">
        <f t="shared" ca="1" si="73"/>
        <v>&gt;5 years</v>
      </c>
      <c r="H820" t="s">
        <v>24</v>
      </c>
      <c r="I820" t="s">
        <v>3052</v>
      </c>
      <c r="J820" t="s">
        <v>3053</v>
      </c>
      <c r="K820" t="s">
        <v>27</v>
      </c>
      <c r="L820">
        <f t="shared" si="74"/>
        <v>1</v>
      </c>
      <c r="M820">
        <f t="shared" si="75"/>
        <v>0</v>
      </c>
      <c r="N820" t="s">
        <v>53</v>
      </c>
      <c r="O820" t="s">
        <v>29</v>
      </c>
      <c r="Q820" t="str">
        <f t="shared" si="76"/>
        <v>ACTIVE</v>
      </c>
      <c r="R820" t="s">
        <v>1487</v>
      </c>
      <c r="S820" t="s">
        <v>87</v>
      </c>
      <c r="T820" s="2">
        <v>1</v>
      </c>
      <c r="U820" s="3">
        <f t="shared" ca="1" si="77"/>
        <v>125</v>
      </c>
      <c r="V820" t="s">
        <v>2961</v>
      </c>
      <c r="W820" t="s">
        <v>2961</v>
      </c>
      <c r="X820" t="s">
        <v>81</v>
      </c>
      <c r="Y820" t="s">
        <v>47</v>
      </c>
      <c r="Z820" t="s">
        <v>36</v>
      </c>
      <c r="AA820">
        <v>3</v>
      </c>
      <c r="AB820" s="4">
        <v>74827</v>
      </c>
    </row>
    <row r="821" spans="1:28" x14ac:dyDescent="0.25">
      <c r="A821">
        <v>1246</v>
      </c>
      <c r="B821" t="s">
        <v>3054</v>
      </c>
      <c r="C821" t="s">
        <v>271</v>
      </c>
      <c r="D821" s="1">
        <v>43371</v>
      </c>
      <c r="E821" s="1">
        <v>44311</v>
      </c>
      <c r="F821">
        <f t="shared" ca="1" si="72"/>
        <v>30</v>
      </c>
      <c r="G821" t="str">
        <f t="shared" ca="1" si="73"/>
        <v>2-5 years</v>
      </c>
      <c r="H821" t="s">
        <v>24</v>
      </c>
      <c r="I821" t="s">
        <v>3055</v>
      </c>
      <c r="J821" t="s">
        <v>3056</v>
      </c>
      <c r="K821" t="s">
        <v>158</v>
      </c>
      <c r="L821">
        <f t="shared" si="74"/>
        <v>0</v>
      </c>
      <c r="M821">
        <f t="shared" si="75"/>
        <v>1</v>
      </c>
      <c r="N821" t="s">
        <v>41</v>
      </c>
      <c r="O821" t="s">
        <v>29</v>
      </c>
      <c r="P821" t="s">
        <v>2688</v>
      </c>
      <c r="Q821" t="str">
        <f t="shared" si="76"/>
        <v>VOLUNTARY</v>
      </c>
      <c r="R821" t="s">
        <v>1487</v>
      </c>
      <c r="S821" t="s">
        <v>74</v>
      </c>
      <c r="T821" s="2">
        <v>31723</v>
      </c>
      <c r="U821" s="3">
        <f t="shared" ca="1" si="77"/>
        <v>38</v>
      </c>
      <c r="V821" t="s">
        <v>2961</v>
      </c>
      <c r="W821" t="s">
        <v>2961</v>
      </c>
      <c r="X821" t="s">
        <v>3057</v>
      </c>
      <c r="Y821" t="s">
        <v>47</v>
      </c>
      <c r="Z821" t="s">
        <v>36</v>
      </c>
      <c r="AA821">
        <v>3</v>
      </c>
      <c r="AB821" s="4">
        <v>37719</v>
      </c>
    </row>
    <row r="822" spans="1:28" x14ac:dyDescent="0.25">
      <c r="A822">
        <v>1247</v>
      </c>
      <c r="B822" t="s">
        <v>3058</v>
      </c>
      <c r="C822" t="s">
        <v>3059</v>
      </c>
      <c r="D822" s="1">
        <v>43528</v>
      </c>
      <c r="F822">
        <f t="shared" ca="1" si="72"/>
        <v>79</v>
      </c>
      <c r="G822" t="str">
        <f t="shared" ca="1" si="73"/>
        <v>&gt;5 years</v>
      </c>
      <c r="H822" t="s">
        <v>24</v>
      </c>
      <c r="I822" t="s">
        <v>3060</v>
      </c>
      <c r="J822" t="s">
        <v>3061</v>
      </c>
      <c r="K822" t="s">
        <v>27</v>
      </c>
      <c r="L822">
        <f t="shared" si="74"/>
        <v>1</v>
      </c>
      <c r="M822">
        <f t="shared" si="75"/>
        <v>0</v>
      </c>
      <c r="N822" t="s">
        <v>41</v>
      </c>
      <c r="O822" t="s">
        <v>41</v>
      </c>
      <c r="Q822" t="str">
        <f t="shared" si="76"/>
        <v>ACTIVE</v>
      </c>
      <c r="R822" t="s">
        <v>1487</v>
      </c>
      <c r="S822" t="s">
        <v>520</v>
      </c>
      <c r="T822" s="2">
        <v>34723</v>
      </c>
      <c r="U822" s="3">
        <f t="shared" ca="1" si="77"/>
        <v>30</v>
      </c>
      <c r="V822" t="s">
        <v>2961</v>
      </c>
      <c r="W822" t="s">
        <v>2961</v>
      </c>
      <c r="X822" t="s">
        <v>184</v>
      </c>
      <c r="Y822" t="s">
        <v>35</v>
      </c>
      <c r="Z822" t="s">
        <v>36</v>
      </c>
      <c r="AA822">
        <v>3</v>
      </c>
      <c r="AB822" s="4">
        <v>110316</v>
      </c>
    </row>
    <row r="823" spans="1:28" x14ac:dyDescent="0.25">
      <c r="A823">
        <v>1248</v>
      </c>
      <c r="B823" t="s">
        <v>2907</v>
      </c>
      <c r="C823" t="s">
        <v>1410</v>
      </c>
      <c r="D823" s="1">
        <v>44284</v>
      </c>
      <c r="E823" s="1">
        <v>44531</v>
      </c>
      <c r="F823">
        <f t="shared" ca="1" si="72"/>
        <v>8</v>
      </c>
      <c r="G823" t="str">
        <f t="shared" ca="1" si="73"/>
        <v>6-12 months</v>
      </c>
      <c r="H823" t="s">
        <v>24</v>
      </c>
      <c r="I823" t="s">
        <v>3062</v>
      </c>
      <c r="J823" t="s">
        <v>3063</v>
      </c>
      <c r="K823" t="s">
        <v>27</v>
      </c>
      <c r="L823">
        <f t="shared" si="74"/>
        <v>1</v>
      </c>
      <c r="M823">
        <f t="shared" si="75"/>
        <v>0</v>
      </c>
      <c r="N823" t="s">
        <v>41</v>
      </c>
      <c r="O823" t="s">
        <v>53</v>
      </c>
      <c r="Q823" t="str">
        <f t="shared" si="76"/>
        <v>ACTIVE</v>
      </c>
      <c r="R823" t="s">
        <v>1487</v>
      </c>
      <c r="S823" t="s">
        <v>1805</v>
      </c>
      <c r="T823" s="2">
        <v>33442</v>
      </c>
      <c r="U823" s="3">
        <f t="shared" ca="1" si="77"/>
        <v>34</v>
      </c>
      <c r="V823" t="s">
        <v>2961</v>
      </c>
      <c r="W823" t="s">
        <v>2961</v>
      </c>
      <c r="X823" t="s">
        <v>175</v>
      </c>
      <c r="Y823" t="s">
        <v>35</v>
      </c>
      <c r="Z823" t="s">
        <v>36</v>
      </c>
      <c r="AA823">
        <v>3</v>
      </c>
      <c r="AB823" s="4">
        <v>156605</v>
      </c>
    </row>
    <row r="824" spans="1:28" x14ac:dyDescent="0.25">
      <c r="A824">
        <v>1249</v>
      </c>
      <c r="B824" t="s">
        <v>3064</v>
      </c>
      <c r="C824" t="s">
        <v>84</v>
      </c>
      <c r="D824" s="1">
        <v>43653</v>
      </c>
      <c r="E824" s="1">
        <v>43875</v>
      </c>
      <c r="F824">
        <f t="shared" ca="1" si="72"/>
        <v>7</v>
      </c>
      <c r="G824" t="str">
        <f t="shared" ca="1" si="73"/>
        <v>6-12 months</v>
      </c>
      <c r="H824" t="s">
        <v>24</v>
      </c>
      <c r="I824" t="s">
        <v>3065</v>
      </c>
      <c r="J824" t="s">
        <v>3066</v>
      </c>
      <c r="K824" t="s">
        <v>27</v>
      </c>
      <c r="L824">
        <f t="shared" si="74"/>
        <v>1</v>
      </c>
      <c r="M824">
        <f t="shared" si="75"/>
        <v>0</v>
      </c>
      <c r="N824" t="s">
        <v>53</v>
      </c>
      <c r="O824" t="s">
        <v>41</v>
      </c>
      <c r="Q824" t="str">
        <f t="shared" si="76"/>
        <v>ACTIVE</v>
      </c>
      <c r="R824" t="s">
        <v>1487</v>
      </c>
      <c r="S824" t="s">
        <v>74</v>
      </c>
      <c r="T824" s="2">
        <v>35884</v>
      </c>
      <c r="U824" s="3">
        <f t="shared" ca="1" si="77"/>
        <v>27</v>
      </c>
      <c r="V824" t="s">
        <v>2961</v>
      </c>
      <c r="W824" t="s">
        <v>2961</v>
      </c>
      <c r="X824" t="s">
        <v>75</v>
      </c>
      <c r="Y824" t="s">
        <v>35</v>
      </c>
      <c r="Z824" t="s">
        <v>36</v>
      </c>
      <c r="AA824">
        <v>3</v>
      </c>
      <c r="AB824" s="4">
        <v>54228</v>
      </c>
    </row>
    <row r="825" spans="1:28" x14ac:dyDescent="0.25">
      <c r="A825">
        <v>1250</v>
      </c>
      <c r="B825" t="s">
        <v>305</v>
      </c>
      <c r="C825" t="s">
        <v>2293</v>
      </c>
      <c r="D825" s="1">
        <v>43349</v>
      </c>
      <c r="F825">
        <f t="shared" ca="1" si="72"/>
        <v>85</v>
      </c>
      <c r="G825" t="str">
        <f t="shared" ca="1" si="73"/>
        <v>&gt;5 years</v>
      </c>
      <c r="H825" t="s">
        <v>24</v>
      </c>
      <c r="I825" t="s">
        <v>3067</v>
      </c>
      <c r="J825" t="s">
        <v>3068</v>
      </c>
      <c r="K825" t="s">
        <v>27</v>
      </c>
      <c r="L825">
        <f t="shared" si="74"/>
        <v>1</v>
      </c>
      <c r="M825">
        <f t="shared" si="75"/>
        <v>0</v>
      </c>
      <c r="N825" t="s">
        <v>28</v>
      </c>
      <c r="O825" t="s">
        <v>53</v>
      </c>
      <c r="Q825" t="str">
        <f t="shared" si="76"/>
        <v>ACTIVE</v>
      </c>
      <c r="R825" t="s">
        <v>1487</v>
      </c>
      <c r="S825" t="s">
        <v>55</v>
      </c>
      <c r="T825" s="2">
        <v>31188</v>
      </c>
      <c r="U825" s="3">
        <f t="shared" ca="1" si="77"/>
        <v>40</v>
      </c>
      <c r="V825" t="s">
        <v>2961</v>
      </c>
      <c r="W825" t="s">
        <v>2961</v>
      </c>
      <c r="X825" t="s">
        <v>128</v>
      </c>
      <c r="Y825" t="s">
        <v>35</v>
      </c>
      <c r="Z825" t="s">
        <v>36</v>
      </c>
      <c r="AA825">
        <v>3</v>
      </c>
      <c r="AB825" s="4">
        <v>62500</v>
      </c>
    </row>
    <row r="826" spans="1:28" x14ac:dyDescent="0.25">
      <c r="A826">
        <v>1251</v>
      </c>
      <c r="B826" t="s">
        <v>3069</v>
      </c>
      <c r="C826" t="s">
        <v>2026</v>
      </c>
      <c r="D826" s="1">
        <v>43368</v>
      </c>
      <c r="F826">
        <f t="shared" ca="1" si="72"/>
        <v>84</v>
      </c>
      <c r="G826" t="str">
        <f t="shared" ca="1" si="73"/>
        <v>&gt;5 years</v>
      </c>
      <c r="H826" t="s">
        <v>24</v>
      </c>
      <c r="I826" t="s">
        <v>3070</v>
      </c>
      <c r="J826" t="s">
        <v>3071</v>
      </c>
      <c r="K826" t="s">
        <v>27</v>
      </c>
      <c r="L826">
        <f t="shared" si="74"/>
        <v>1</v>
      </c>
      <c r="M826">
        <f t="shared" si="75"/>
        <v>0</v>
      </c>
      <c r="N826" t="s">
        <v>41</v>
      </c>
      <c r="O826" t="s">
        <v>41</v>
      </c>
      <c r="Q826" t="str">
        <f t="shared" si="76"/>
        <v>ACTIVE</v>
      </c>
      <c r="R826" t="s">
        <v>1487</v>
      </c>
      <c r="S826" t="s">
        <v>115</v>
      </c>
      <c r="T826" s="2">
        <v>38460</v>
      </c>
      <c r="U826" s="3">
        <f t="shared" ca="1" si="77"/>
        <v>20</v>
      </c>
      <c r="V826" t="s">
        <v>2961</v>
      </c>
      <c r="W826" t="s">
        <v>2961</v>
      </c>
      <c r="X826" t="s">
        <v>69</v>
      </c>
      <c r="Y826" t="s">
        <v>35</v>
      </c>
      <c r="Z826" t="s">
        <v>36</v>
      </c>
      <c r="AA826">
        <v>3</v>
      </c>
      <c r="AB826" s="4">
        <v>46553</v>
      </c>
    </row>
    <row r="827" spans="1:28" x14ac:dyDescent="0.25">
      <c r="A827">
        <v>1252</v>
      </c>
      <c r="B827" t="s">
        <v>3072</v>
      </c>
      <c r="C827" t="s">
        <v>3073</v>
      </c>
      <c r="D827" s="1">
        <v>44631</v>
      </c>
      <c r="E827" s="1">
        <v>44676</v>
      </c>
      <c r="F827">
        <f t="shared" ca="1" si="72"/>
        <v>1</v>
      </c>
      <c r="G827" t="str">
        <f t="shared" ca="1" si="73"/>
        <v>&lt;6 months</v>
      </c>
      <c r="H827" t="s">
        <v>2648</v>
      </c>
      <c r="I827" t="s">
        <v>3074</v>
      </c>
      <c r="J827" t="s">
        <v>3075</v>
      </c>
      <c r="K827" t="s">
        <v>27</v>
      </c>
      <c r="L827">
        <f t="shared" si="74"/>
        <v>1</v>
      </c>
      <c r="M827">
        <f t="shared" si="75"/>
        <v>0</v>
      </c>
      <c r="N827" t="s">
        <v>41</v>
      </c>
      <c r="O827" t="s">
        <v>29</v>
      </c>
      <c r="Q827" t="str">
        <f t="shared" si="76"/>
        <v>ACTIVE</v>
      </c>
      <c r="R827" t="s">
        <v>1487</v>
      </c>
      <c r="S827" t="s">
        <v>137</v>
      </c>
      <c r="T827" s="2">
        <v>20180</v>
      </c>
      <c r="U827" s="3">
        <f t="shared" ca="1" si="77"/>
        <v>70</v>
      </c>
      <c r="V827" t="s">
        <v>2961</v>
      </c>
      <c r="W827" t="s">
        <v>2961</v>
      </c>
      <c r="X827" t="s">
        <v>81</v>
      </c>
      <c r="Y827" t="s">
        <v>35</v>
      </c>
      <c r="Z827" t="s">
        <v>36</v>
      </c>
      <c r="AA827">
        <v>3</v>
      </c>
      <c r="AB827" s="4">
        <v>39925</v>
      </c>
    </row>
    <row r="828" spans="1:28" x14ac:dyDescent="0.25">
      <c r="A828">
        <v>1253</v>
      </c>
      <c r="B828" t="s">
        <v>3076</v>
      </c>
      <c r="C828" t="s">
        <v>3077</v>
      </c>
      <c r="D828" s="1">
        <v>44025</v>
      </c>
      <c r="E828" s="1">
        <v>44475</v>
      </c>
      <c r="F828">
        <f t="shared" ca="1" si="72"/>
        <v>14</v>
      </c>
      <c r="G828" t="str">
        <f t="shared" ca="1" si="73"/>
        <v>1-2 years</v>
      </c>
      <c r="H828" t="s">
        <v>2648</v>
      </c>
      <c r="I828" t="s">
        <v>3078</v>
      </c>
      <c r="J828" t="s">
        <v>3079</v>
      </c>
      <c r="K828" t="s">
        <v>27</v>
      </c>
      <c r="L828">
        <f t="shared" si="74"/>
        <v>1</v>
      </c>
      <c r="M828">
        <f t="shared" si="75"/>
        <v>0</v>
      </c>
      <c r="N828" t="s">
        <v>41</v>
      </c>
      <c r="O828" t="s">
        <v>41</v>
      </c>
      <c r="Q828" t="str">
        <f t="shared" si="76"/>
        <v>ACTIVE</v>
      </c>
      <c r="R828" t="s">
        <v>1487</v>
      </c>
      <c r="S828" t="s">
        <v>137</v>
      </c>
      <c r="T828" s="2">
        <v>35322</v>
      </c>
      <c r="U828" s="3">
        <f t="shared" ca="1" si="77"/>
        <v>29</v>
      </c>
      <c r="V828" t="s">
        <v>2961</v>
      </c>
      <c r="W828" t="s">
        <v>2961</v>
      </c>
      <c r="X828" t="s">
        <v>89</v>
      </c>
      <c r="Y828" t="s">
        <v>35</v>
      </c>
      <c r="Z828" t="s">
        <v>36</v>
      </c>
      <c r="AA828">
        <v>3</v>
      </c>
      <c r="AB828" s="4">
        <v>45819</v>
      </c>
    </row>
    <row r="829" spans="1:28" x14ac:dyDescent="0.25">
      <c r="A829">
        <v>1254</v>
      </c>
      <c r="B829" t="s">
        <v>3080</v>
      </c>
      <c r="C829" t="s">
        <v>1494</v>
      </c>
      <c r="D829" s="1">
        <v>44004</v>
      </c>
      <c r="F829">
        <f t="shared" ca="1" si="72"/>
        <v>63</v>
      </c>
      <c r="G829" t="str">
        <f t="shared" ca="1" si="73"/>
        <v>&gt;5 years</v>
      </c>
      <c r="H829" t="s">
        <v>641</v>
      </c>
      <c r="I829" t="s">
        <v>3081</v>
      </c>
      <c r="J829" t="s">
        <v>3082</v>
      </c>
      <c r="K829" t="s">
        <v>27</v>
      </c>
      <c r="L829">
        <f t="shared" si="74"/>
        <v>1</v>
      </c>
      <c r="M829">
        <f t="shared" si="75"/>
        <v>0</v>
      </c>
      <c r="N829" t="s">
        <v>28</v>
      </c>
      <c r="O829" t="s">
        <v>53</v>
      </c>
      <c r="Q829" t="str">
        <f t="shared" si="76"/>
        <v>ACTIVE</v>
      </c>
      <c r="R829" t="s">
        <v>1487</v>
      </c>
      <c r="S829" t="s">
        <v>68</v>
      </c>
      <c r="T829" s="2">
        <v>37056</v>
      </c>
      <c r="U829" s="3">
        <f t="shared" ca="1" si="77"/>
        <v>24</v>
      </c>
      <c r="V829" t="s">
        <v>2961</v>
      </c>
      <c r="W829" t="s">
        <v>2961</v>
      </c>
      <c r="X829" t="s">
        <v>299</v>
      </c>
      <c r="Y829" t="s">
        <v>35</v>
      </c>
      <c r="Z829" t="s">
        <v>36</v>
      </c>
      <c r="AA829">
        <v>3</v>
      </c>
      <c r="AB829" s="4">
        <v>65733</v>
      </c>
    </row>
    <row r="830" spans="1:28" x14ac:dyDescent="0.25">
      <c r="A830">
        <v>1255</v>
      </c>
      <c r="B830" t="s">
        <v>1052</v>
      </c>
      <c r="C830" t="s">
        <v>3083</v>
      </c>
      <c r="D830" s="1">
        <v>43738</v>
      </c>
      <c r="E830" s="1">
        <v>44257</v>
      </c>
      <c r="F830">
        <f t="shared" ca="1" si="72"/>
        <v>17</v>
      </c>
      <c r="G830" t="str">
        <f t="shared" ca="1" si="73"/>
        <v>1-2 years</v>
      </c>
      <c r="H830" t="s">
        <v>641</v>
      </c>
      <c r="I830" t="s">
        <v>3084</v>
      </c>
      <c r="J830" t="s">
        <v>3085</v>
      </c>
      <c r="K830" t="s">
        <v>158</v>
      </c>
      <c r="L830">
        <f t="shared" si="74"/>
        <v>0</v>
      </c>
      <c r="M830">
        <f t="shared" si="75"/>
        <v>1</v>
      </c>
      <c r="N830" t="s">
        <v>53</v>
      </c>
      <c r="O830" t="s">
        <v>29</v>
      </c>
      <c r="P830" t="s">
        <v>2688</v>
      </c>
      <c r="Q830" t="str">
        <f t="shared" si="76"/>
        <v>VOLUNTARY</v>
      </c>
      <c r="R830" t="s">
        <v>1487</v>
      </c>
      <c r="S830" t="s">
        <v>68</v>
      </c>
      <c r="T830" s="2">
        <v>33637</v>
      </c>
      <c r="U830" s="3">
        <f t="shared" ca="1" si="77"/>
        <v>33</v>
      </c>
      <c r="V830" t="s">
        <v>2961</v>
      </c>
      <c r="W830" t="s">
        <v>2961</v>
      </c>
      <c r="X830" t="s">
        <v>69</v>
      </c>
      <c r="Y830" t="s">
        <v>35</v>
      </c>
      <c r="Z830" t="s">
        <v>36</v>
      </c>
      <c r="AA830">
        <v>3</v>
      </c>
      <c r="AB830" s="4">
        <v>49614</v>
      </c>
    </row>
    <row r="831" spans="1:28" x14ac:dyDescent="0.25">
      <c r="A831">
        <v>1256</v>
      </c>
      <c r="B831" t="s">
        <v>1832</v>
      </c>
      <c r="C831" t="s">
        <v>614</v>
      </c>
      <c r="D831" s="1">
        <v>43838</v>
      </c>
      <c r="F831">
        <f t="shared" ca="1" si="72"/>
        <v>69</v>
      </c>
      <c r="G831" t="str">
        <f t="shared" ca="1" si="73"/>
        <v>&gt;5 years</v>
      </c>
      <c r="H831" t="s">
        <v>641</v>
      </c>
      <c r="I831" t="s">
        <v>3086</v>
      </c>
      <c r="J831" t="s">
        <v>3087</v>
      </c>
      <c r="K831" t="s">
        <v>27</v>
      </c>
      <c r="L831">
        <f t="shared" si="74"/>
        <v>1</v>
      </c>
      <c r="M831">
        <f t="shared" si="75"/>
        <v>0</v>
      </c>
      <c r="N831" t="s">
        <v>28</v>
      </c>
      <c r="O831" t="s">
        <v>29</v>
      </c>
      <c r="Q831" t="str">
        <f t="shared" si="76"/>
        <v>ACTIVE</v>
      </c>
      <c r="R831" t="s">
        <v>1487</v>
      </c>
      <c r="S831" t="s">
        <v>257</v>
      </c>
      <c r="T831" s="2">
        <v>27188</v>
      </c>
      <c r="U831" s="3">
        <f t="shared" ca="1" si="77"/>
        <v>51</v>
      </c>
      <c r="V831" t="s">
        <v>2961</v>
      </c>
      <c r="W831" t="s">
        <v>2961</v>
      </c>
      <c r="X831" t="s">
        <v>69</v>
      </c>
      <c r="Y831" t="s">
        <v>35</v>
      </c>
      <c r="Z831" t="s">
        <v>36</v>
      </c>
      <c r="AA831">
        <v>3</v>
      </c>
      <c r="AB831" s="4">
        <v>61945</v>
      </c>
    </row>
    <row r="832" spans="1:28" x14ac:dyDescent="0.25">
      <c r="A832">
        <v>1257</v>
      </c>
      <c r="B832" t="s">
        <v>2455</v>
      </c>
      <c r="C832" t="s">
        <v>3088</v>
      </c>
      <c r="D832" s="1">
        <v>44485</v>
      </c>
      <c r="F832">
        <f t="shared" ca="1" si="72"/>
        <v>47</v>
      </c>
      <c r="G832" t="str">
        <f t="shared" ca="1" si="73"/>
        <v>2-5 years</v>
      </c>
      <c r="H832" t="s">
        <v>641</v>
      </c>
      <c r="I832" t="s">
        <v>3089</v>
      </c>
      <c r="J832" t="s">
        <v>3090</v>
      </c>
      <c r="K832" t="s">
        <v>27</v>
      </c>
      <c r="L832">
        <f t="shared" si="74"/>
        <v>1</v>
      </c>
      <c r="M832">
        <f t="shared" si="75"/>
        <v>0</v>
      </c>
      <c r="N832" t="s">
        <v>53</v>
      </c>
      <c r="O832" t="s">
        <v>29</v>
      </c>
      <c r="Q832" t="str">
        <f t="shared" si="76"/>
        <v>ACTIVE</v>
      </c>
      <c r="R832" t="s">
        <v>1487</v>
      </c>
      <c r="S832" t="s">
        <v>87</v>
      </c>
      <c r="T832" s="2">
        <v>20083</v>
      </c>
      <c r="U832" s="3">
        <f t="shared" ca="1" si="77"/>
        <v>70</v>
      </c>
      <c r="V832" t="s">
        <v>2961</v>
      </c>
      <c r="W832" t="s">
        <v>2961</v>
      </c>
      <c r="X832" t="s">
        <v>89</v>
      </c>
      <c r="Y832" t="s">
        <v>35</v>
      </c>
      <c r="Z832" t="s">
        <v>36</v>
      </c>
      <c r="AA832">
        <v>3</v>
      </c>
      <c r="AB832" s="4">
        <v>41820</v>
      </c>
    </row>
    <row r="833" spans="1:28" x14ac:dyDescent="0.25">
      <c r="A833">
        <v>1258</v>
      </c>
      <c r="B833" t="s">
        <v>689</v>
      </c>
      <c r="C833" t="s">
        <v>2426</v>
      </c>
      <c r="D833" s="1">
        <v>44741</v>
      </c>
      <c r="F833">
        <f t="shared" ca="1" si="72"/>
        <v>39</v>
      </c>
      <c r="G833" t="str">
        <f t="shared" ca="1" si="73"/>
        <v>2-5 years</v>
      </c>
      <c r="H833" t="s">
        <v>641</v>
      </c>
      <c r="I833" t="s">
        <v>3091</v>
      </c>
      <c r="J833" t="s">
        <v>3092</v>
      </c>
      <c r="K833" t="s">
        <v>27</v>
      </c>
      <c r="L833">
        <f t="shared" si="74"/>
        <v>1</v>
      </c>
      <c r="M833">
        <f t="shared" si="75"/>
        <v>0</v>
      </c>
      <c r="N833" t="s">
        <v>53</v>
      </c>
      <c r="O833" t="s">
        <v>29</v>
      </c>
      <c r="Q833" t="str">
        <f t="shared" si="76"/>
        <v>ACTIVE</v>
      </c>
      <c r="R833" t="s">
        <v>1487</v>
      </c>
      <c r="S833" t="s">
        <v>221</v>
      </c>
      <c r="T833" s="2">
        <v>32283</v>
      </c>
      <c r="U833" s="3">
        <f t="shared" ca="1" si="77"/>
        <v>37</v>
      </c>
      <c r="V833" t="s">
        <v>2961</v>
      </c>
      <c r="W833" t="s">
        <v>2961</v>
      </c>
      <c r="X833" t="s">
        <v>184</v>
      </c>
      <c r="Y833" t="s">
        <v>35</v>
      </c>
      <c r="Z833" t="s">
        <v>36</v>
      </c>
      <c r="AA833">
        <v>3</v>
      </c>
      <c r="AB833" s="4">
        <v>41202</v>
      </c>
    </row>
    <row r="834" spans="1:28" x14ac:dyDescent="0.25">
      <c r="A834">
        <v>1259</v>
      </c>
      <c r="B834" t="s">
        <v>3093</v>
      </c>
      <c r="C834" t="s">
        <v>1675</v>
      </c>
      <c r="D834" s="1">
        <v>44682</v>
      </c>
      <c r="E834" s="1">
        <v>45040</v>
      </c>
      <c r="F834">
        <f t="shared" ca="1" si="72"/>
        <v>11</v>
      </c>
      <c r="G834" t="str">
        <f t="shared" ca="1" si="73"/>
        <v>6-12 months</v>
      </c>
      <c r="H834" t="s">
        <v>24</v>
      </c>
      <c r="I834" t="s">
        <v>3094</v>
      </c>
      <c r="J834" t="s">
        <v>3095</v>
      </c>
      <c r="K834" t="s">
        <v>158</v>
      </c>
      <c r="L834">
        <f t="shared" si="74"/>
        <v>0</v>
      </c>
      <c r="M834">
        <f t="shared" si="75"/>
        <v>1</v>
      </c>
      <c r="N834" t="s">
        <v>53</v>
      </c>
      <c r="O834" t="s">
        <v>29</v>
      </c>
      <c r="P834" t="s">
        <v>164</v>
      </c>
      <c r="Q834" t="str">
        <f t="shared" si="76"/>
        <v>INVOLUNTARY</v>
      </c>
      <c r="R834" t="s">
        <v>1487</v>
      </c>
      <c r="S834" t="s">
        <v>68</v>
      </c>
      <c r="T834" s="2">
        <v>30867</v>
      </c>
      <c r="U834" s="3">
        <f t="shared" ca="1" si="77"/>
        <v>41</v>
      </c>
      <c r="V834" t="s">
        <v>2961</v>
      </c>
      <c r="W834" t="s">
        <v>2961</v>
      </c>
      <c r="X834" t="s">
        <v>69</v>
      </c>
      <c r="Y834" t="s">
        <v>47</v>
      </c>
      <c r="Z834" t="s">
        <v>36</v>
      </c>
      <c r="AA834">
        <v>3</v>
      </c>
      <c r="AB834" s="4">
        <v>136912</v>
      </c>
    </row>
    <row r="835" spans="1:28" x14ac:dyDescent="0.25">
      <c r="A835">
        <v>1260</v>
      </c>
      <c r="B835" t="s">
        <v>3096</v>
      </c>
      <c r="C835" t="s">
        <v>3097</v>
      </c>
      <c r="D835" s="1">
        <v>43328</v>
      </c>
      <c r="F835">
        <f t="shared" ref="F835:F898" ca="1" si="78">DATEDIF($D835,IF($E835=$E$2,TODAY(),$E835),"m")</f>
        <v>85</v>
      </c>
      <c r="G835" t="str">
        <f t="shared" ref="G835:G898" ca="1" si="79">IF(F835&lt;6,"&lt;6 months",IF(F835&lt;12,"6-12 months",IF(F835&lt;24,"1-2 years",IF(F835&lt;60,"2-5 years","&gt;5 years"))))</f>
        <v>&gt;5 years</v>
      </c>
      <c r="H835" t="s">
        <v>24</v>
      </c>
      <c r="I835" t="s">
        <v>3098</v>
      </c>
      <c r="J835" t="s">
        <v>3099</v>
      </c>
      <c r="K835" t="s">
        <v>27</v>
      </c>
      <c r="L835">
        <f t="shared" ref="L835:L898" si="80">IF($K835=$K$2,1,0)</f>
        <v>1</v>
      </c>
      <c r="M835">
        <f t="shared" ref="M835:M898" si="81">IF($K835=$K$2,0,1)</f>
        <v>0</v>
      </c>
      <c r="N835" t="s">
        <v>53</v>
      </c>
      <c r="O835" t="s">
        <v>41</v>
      </c>
      <c r="Q835" t="str">
        <f t="shared" ref="Q835:Q898" si="82">IF(OR($P835=$AF$14,$P835=$AF$16,$P835=$AF$19,$P835=$AF$20,$P835=$AF$21,$P835=$AF$23),"VOLUNTARY",IF(OR($P835=$AF$17,$P835=$AF$18,$P835=$AF$22,$P835=$AF$15),"INVOLUNTARY","ACTIVE"))</f>
        <v>ACTIVE</v>
      </c>
      <c r="R835" t="s">
        <v>1487</v>
      </c>
      <c r="S835" t="s">
        <v>137</v>
      </c>
      <c r="T835" s="2">
        <v>28937</v>
      </c>
      <c r="U835" s="3">
        <f t="shared" ref="U835:U898" ca="1" si="83">DATEDIF($T835,TODAY(),"y")</f>
        <v>46</v>
      </c>
      <c r="V835" t="s">
        <v>2961</v>
      </c>
      <c r="W835" t="s">
        <v>2961</v>
      </c>
      <c r="X835" t="s">
        <v>6</v>
      </c>
      <c r="Y835" t="s">
        <v>35</v>
      </c>
      <c r="Z835" t="s">
        <v>36</v>
      </c>
      <c r="AA835">
        <v>3</v>
      </c>
      <c r="AB835" s="4">
        <v>30263</v>
      </c>
    </row>
    <row r="836" spans="1:28" x14ac:dyDescent="0.25">
      <c r="A836">
        <v>1261</v>
      </c>
      <c r="B836" t="s">
        <v>3100</v>
      </c>
      <c r="C836" t="s">
        <v>3101</v>
      </c>
      <c r="D836" s="1">
        <v>43826</v>
      </c>
      <c r="F836">
        <f t="shared" ca="1" si="78"/>
        <v>69</v>
      </c>
      <c r="G836" t="str">
        <f t="shared" ca="1" si="79"/>
        <v>&gt;5 years</v>
      </c>
      <c r="H836" t="s">
        <v>24</v>
      </c>
      <c r="I836" t="s">
        <v>3102</v>
      </c>
      <c r="J836" t="s">
        <v>3103</v>
      </c>
      <c r="K836" t="s">
        <v>27</v>
      </c>
      <c r="L836">
        <f t="shared" si="80"/>
        <v>1</v>
      </c>
      <c r="M836">
        <f t="shared" si="81"/>
        <v>0</v>
      </c>
      <c r="N836" t="s">
        <v>41</v>
      </c>
      <c r="O836" t="s">
        <v>29</v>
      </c>
      <c r="Q836" t="str">
        <f t="shared" si="82"/>
        <v>ACTIVE</v>
      </c>
      <c r="R836" t="s">
        <v>1487</v>
      </c>
      <c r="S836" t="s">
        <v>74</v>
      </c>
      <c r="T836" s="2">
        <v>30000</v>
      </c>
      <c r="U836" s="3">
        <f t="shared" ca="1" si="83"/>
        <v>43</v>
      </c>
      <c r="V836" t="s">
        <v>3104</v>
      </c>
      <c r="W836" t="s">
        <v>3105</v>
      </c>
      <c r="X836" t="s">
        <v>69</v>
      </c>
      <c r="Y836" t="s">
        <v>35</v>
      </c>
      <c r="Z836" t="s">
        <v>36</v>
      </c>
      <c r="AA836">
        <v>3</v>
      </c>
      <c r="AB836" s="4">
        <v>115763</v>
      </c>
    </row>
    <row r="837" spans="1:28" x14ac:dyDescent="0.25">
      <c r="A837">
        <v>1262</v>
      </c>
      <c r="B837" t="s">
        <v>3106</v>
      </c>
      <c r="C837" t="s">
        <v>2518</v>
      </c>
      <c r="D837" s="1">
        <v>44378</v>
      </c>
      <c r="E837" s="1">
        <v>45013</v>
      </c>
      <c r="F837">
        <f t="shared" ca="1" si="78"/>
        <v>20</v>
      </c>
      <c r="G837" t="str">
        <f t="shared" ca="1" si="79"/>
        <v>1-2 years</v>
      </c>
      <c r="H837" t="s">
        <v>24</v>
      </c>
      <c r="I837" t="s">
        <v>3107</v>
      </c>
      <c r="J837" t="s">
        <v>3108</v>
      </c>
      <c r="K837" t="s">
        <v>158</v>
      </c>
      <c r="L837">
        <f t="shared" si="80"/>
        <v>0</v>
      </c>
      <c r="M837">
        <f t="shared" si="81"/>
        <v>1</v>
      </c>
      <c r="N837" t="s">
        <v>41</v>
      </c>
      <c r="O837" t="s">
        <v>53</v>
      </c>
      <c r="P837" t="s">
        <v>164</v>
      </c>
      <c r="Q837" t="str">
        <f t="shared" si="82"/>
        <v>INVOLUNTARY</v>
      </c>
      <c r="R837" t="s">
        <v>1487</v>
      </c>
      <c r="S837" t="s">
        <v>87</v>
      </c>
      <c r="T837" s="2">
        <v>28761</v>
      </c>
      <c r="U837" s="3">
        <f t="shared" ca="1" si="83"/>
        <v>47</v>
      </c>
      <c r="V837" t="s">
        <v>2961</v>
      </c>
      <c r="W837" t="s">
        <v>2961</v>
      </c>
      <c r="X837" t="s">
        <v>89</v>
      </c>
      <c r="Y837" t="s">
        <v>35</v>
      </c>
      <c r="Z837" t="s">
        <v>36</v>
      </c>
      <c r="AA837">
        <v>3</v>
      </c>
      <c r="AB837" s="4">
        <v>42367</v>
      </c>
    </row>
    <row r="838" spans="1:28" x14ac:dyDescent="0.25">
      <c r="A838">
        <v>1263</v>
      </c>
      <c r="B838" t="s">
        <v>1918</v>
      </c>
      <c r="C838" t="s">
        <v>2184</v>
      </c>
      <c r="D838" s="1">
        <v>44854</v>
      </c>
      <c r="F838">
        <f t="shared" ca="1" si="78"/>
        <v>35</v>
      </c>
      <c r="G838" t="str">
        <f t="shared" ca="1" si="79"/>
        <v>2-5 years</v>
      </c>
      <c r="H838" t="s">
        <v>24</v>
      </c>
      <c r="I838" t="s">
        <v>3109</v>
      </c>
      <c r="J838" t="s">
        <v>3110</v>
      </c>
      <c r="K838" t="s">
        <v>27</v>
      </c>
      <c r="L838">
        <f t="shared" si="80"/>
        <v>1</v>
      </c>
      <c r="M838">
        <f t="shared" si="81"/>
        <v>0</v>
      </c>
      <c r="N838" t="s">
        <v>53</v>
      </c>
      <c r="O838" t="s">
        <v>53</v>
      </c>
      <c r="Q838" t="str">
        <f t="shared" si="82"/>
        <v>ACTIVE</v>
      </c>
      <c r="R838" t="s">
        <v>1487</v>
      </c>
      <c r="S838" t="s">
        <v>239</v>
      </c>
      <c r="T838" s="2">
        <v>33178</v>
      </c>
      <c r="U838" s="3">
        <f t="shared" ca="1" si="83"/>
        <v>34</v>
      </c>
      <c r="V838" t="s">
        <v>2961</v>
      </c>
      <c r="W838" t="s">
        <v>2961</v>
      </c>
      <c r="X838" t="s">
        <v>184</v>
      </c>
      <c r="Y838" t="s">
        <v>35</v>
      </c>
      <c r="Z838" t="s">
        <v>36</v>
      </c>
      <c r="AA838">
        <v>3</v>
      </c>
      <c r="AB838" s="4">
        <v>24345</v>
      </c>
    </row>
    <row r="839" spans="1:28" x14ac:dyDescent="0.25">
      <c r="A839">
        <v>1264</v>
      </c>
      <c r="B839" t="s">
        <v>491</v>
      </c>
      <c r="C839" t="s">
        <v>288</v>
      </c>
      <c r="D839" s="1">
        <v>43511</v>
      </c>
      <c r="F839">
        <f t="shared" ca="1" si="78"/>
        <v>79</v>
      </c>
      <c r="G839" t="str">
        <f t="shared" ca="1" si="79"/>
        <v>&gt;5 years</v>
      </c>
      <c r="H839" t="s">
        <v>24</v>
      </c>
      <c r="I839" t="s">
        <v>3111</v>
      </c>
      <c r="J839" t="s">
        <v>3112</v>
      </c>
      <c r="K839" t="s">
        <v>27</v>
      </c>
      <c r="L839">
        <f t="shared" si="80"/>
        <v>1</v>
      </c>
      <c r="M839">
        <f t="shared" si="81"/>
        <v>0</v>
      </c>
      <c r="N839" t="s">
        <v>53</v>
      </c>
      <c r="O839" t="s">
        <v>53</v>
      </c>
      <c r="Q839" t="str">
        <f t="shared" si="82"/>
        <v>ACTIVE</v>
      </c>
      <c r="R839" t="s">
        <v>1487</v>
      </c>
      <c r="S839" t="s">
        <v>74</v>
      </c>
      <c r="T839" s="2">
        <v>35969</v>
      </c>
      <c r="U839" s="3">
        <f t="shared" ca="1" si="83"/>
        <v>27</v>
      </c>
      <c r="V839" t="s">
        <v>2961</v>
      </c>
      <c r="W839" t="s">
        <v>2961</v>
      </c>
      <c r="X839" t="s">
        <v>143</v>
      </c>
      <c r="Y839" t="s">
        <v>35</v>
      </c>
      <c r="Z839" t="s">
        <v>36</v>
      </c>
      <c r="AA839">
        <v>3</v>
      </c>
      <c r="AB839" s="4">
        <v>40920</v>
      </c>
    </row>
    <row r="840" spans="1:28" x14ac:dyDescent="0.25">
      <c r="A840">
        <v>1265</v>
      </c>
      <c r="B840" t="s">
        <v>3113</v>
      </c>
      <c r="C840" t="s">
        <v>3114</v>
      </c>
      <c r="D840" s="1">
        <v>44578</v>
      </c>
      <c r="E840" s="1">
        <v>44767</v>
      </c>
      <c r="F840">
        <f t="shared" ca="1" si="78"/>
        <v>6</v>
      </c>
      <c r="G840" t="str">
        <f t="shared" ca="1" si="79"/>
        <v>6-12 months</v>
      </c>
      <c r="H840" t="s">
        <v>24</v>
      </c>
      <c r="I840" t="s">
        <v>3115</v>
      </c>
      <c r="J840" t="s">
        <v>3116</v>
      </c>
      <c r="K840" t="s">
        <v>158</v>
      </c>
      <c r="L840">
        <f t="shared" si="80"/>
        <v>0</v>
      </c>
      <c r="M840">
        <f t="shared" si="81"/>
        <v>1</v>
      </c>
      <c r="N840" t="s">
        <v>41</v>
      </c>
      <c r="O840" t="s">
        <v>53</v>
      </c>
      <c r="P840" t="s">
        <v>164</v>
      </c>
      <c r="Q840" t="str">
        <f t="shared" si="82"/>
        <v>INVOLUNTARY</v>
      </c>
      <c r="R840" t="s">
        <v>1487</v>
      </c>
      <c r="S840" t="s">
        <v>74</v>
      </c>
      <c r="T840" s="2">
        <v>25204</v>
      </c>
      <c r="U840" s="3">
        <f t="shared" ca="1" si="83"/>
        <v>56</v>
      </c>
      <c r="V840" t="s">
        <v>2961</v>
      </c>
      <c r="W840" t="s">
        <v>2961</v>
      </c>
      <c r="X840" t="s">
        <v>69</v>
      </c>
      <c r="Y840" t="s">
        <v>47</v>
      </c>
      <c r="Z840" t="s">
        <v>36</v>
      </c>
      <c r="AA840">
        <v>3</v>
      </c>
      <c r="AB840" s="4">
        <v>60880</v>
      </c>
    </row>
    <row r="841" spans="1:28" x14ac:dyDescent="0.25">
      <c r="A841">
        <v>1266</v>
      </c>
      <c r="B841" t="s">
        <v>2147</v>
      </c>
      <c r="C841" t="s">
        <v>3117</v>
      </c>
      <c r="D841" s="1">
        <v>44514</v>
      </c>
      <c r="E841" s="1">
        <v>44743</v>
      </c>
      <c r="F841">
        <f t="shared" ca="1" si="78"/>
        <v>7</v>
      </c>
      <c r="G841" t="str">
        <f t="shared" ca="1" si="79"/>
        <v>6-12 months</v>
      </c>
      <c r="H841" t="s">
        <v>24</v>
      </c>
      <c r="I841" t="s">
        <v>3118</v>
      </c>
      <c r="J841" t="s">
        <v>3119</v>
      </c>
      <c r="K841" t="s">
        <v>158</v>
      </c>
      <c r="L841">
        <f t="shared" si="80"/>
        <v>0</v>
      </c>
      <c r="M841">
        <f t="shared" si="81"/>
        <v>1</v>
      </c>
      <c r="N841" t="s">
        <v>53</v>
      </c>
      <c r="O841" t="s">
        <v>53</v>
      </c>
      <c r="P841" t="s">
        <v>2310</v>
      </c>
      <c r="Q841" t="str">
        <f t="shared" si="82"/>
        <v>VOLUNTARY</v>
      </c>
      <c r="R841" t="s">
        <v>1487</v>
      </c>
      <c r="S841" t="s">
        <v>137</v>
      </c>
      <c r="T841" s="2">
        <v>23449</v>
      </c>
      <c r="U841" s="3">
        <f t="shared" ca="1" si="83"/>
        <v>61</v>
      </c>
      <c r="V841" t="s">
        <v>2961</v>
      </c>
      <c r="W841" t="s">
        <v>2961</v>
      </c>
      <c r="X841" t="s">
        <v>6</v>
      </c>
      <c r="Y841" t="s">
        <v>47</v>
      </c>
      <c r="Z841" t="s">
        <v>36</v>
      </c>
      <c r="AA841">
        <v>3</v>
      </c>
      <c r="AB841" s="4">
        <v>40722</v>
      </c>
    </row>
    <row r="842" spans="1:28" x14ac:dyDescent="0.25">
      <c r="A842">
        <v>1267</v>
      </c>
      <c r="B842" t="s">
        <v>3120</v>
      </c>
      <c r="C842" t="s">
        <v>1100</v>
      </c>
      <c r="D842" s="1">
        <v>44149</v>
      </c>
      <c r="E842" s="1">
        <v>44187</v>
      </c>
      <c r="F842">
        <f t="shared" ca="1" si="78"/>
        <v>1</v>
      </c>
      <c r="G842" t="str">
        <f t="shared" ca="1" si="79"/>
        <v>&lt;6 months</v>
      </c>
      <c r="H842" t="s">
        <v>24</v>
      </c>
      <c r="I842" t="s">
        <v>3121</v>
      </c>
      <c r="J842" t="s">
        <v>3122</v>
      </c>
      <c r="K842" t="s">
        <v>27</v>
      </c>
      <c r="L842">
        <f t="shared" si="80"/>
        <v>1</v>
      </c>
      <c r="M842">
        <f t="shared" si="81"/>
        <v>0</v>
      </c>
      <c r="N842" t="s">
        <v>41</v>
      </c>
      <c r="O842" t="s">
        <v>53</v>
      </c>
      <c r="Q842" t="str">
        <f t="shared" si="82"/>
        <v>ACTIVE</v>
      </c>
      <c r="R842" t="s">
        <v>1487</v>
      </c>
      <c r="S842" t="s">
        <v>68</v>
      </c>
      <c r="T842" s="2">
        <v>31747</v>
      </c>
      <c r="U842" s="3">
        <f t="shared" ca="1" si="83"/>
        <v>38</v>
      </c>
      <c r="V842" t="s">
        <v>2961</v>
      </c>
      <c r="W842" t="s">
        <v>2961</v>
      </c>
      <c r="X842" t="s">
        <v>128</v>
      </c>
      <c r="Y842" t="s">
        <v>35</v>
      </c>
      <c r="Z842" t="s">
        <v>36</v>
      </c>
      <c r="AA842">
        <v>3</v>
      </c>
      <c r="AB842" s="4">
        <v>102552</v>
      </c>
    </row>
    <row r="843" spans="1:28" x14ac:dyDescent="0.25">
      <c r="A843">
        <v>1268</v>
      </c>
      <c r="B843" t="s">
        <v>3123</v>
      </c>
      <c r="C843" t="s">
        <v>1291</v>
      </c>
      <c r="D843" s="1">
        <v>44982</v>
      </c>
      <c r="F843">
        <f t="shared" ca="1" si="78"/>
        <v>31</v>
      </c>
      <c r="G843" t="str">
        <f t="shared" ca="1" si="79"/>
        <v>2-5 years</v>
      </c>
      <c r="H843" t="s">
        <v>24</v>
      </c>
      <c r="I843" t="s">
        <v>3124</v>
      </c>
      <c r="J843" t="s">
        <v>3125</v>
      </c>
      <c r="K843" t="s">
        <v>27</v>
      </c>
      <c r="L843">
        <f t="shared" si="80"/>
        <v>1</v>
      </c>
      <c r="M843">
        <f t="shared" si="81"/>
        <v>0</v>
      </c>
      <c r="N843" t="s">
        <v>41</v>
      </c>
      <c r="O843" t="s">
        <v>41</v>
      </c>
      <c r="Q843" t="str">
        <f t="shared" si="82"/>
        <v>ACTIVE</v>
      </c>
      <c r="R843" t="s">
        <v>1487</v>
      </c>
      <c r="S843" t="s">
        <v>68</v>
      </c>
      <c r="T843" s="2">
        <v>36698</v>
      </c>
      <c r="U843" s="3">
        <f t="shared" ca="1" si="83"/>
        <v>25</v>
      </c>
      <c r="V843" t="s">
        <v>2961</v>
      </c>
      <c r="W843" t="s">
        <v>2961</v>
      </c>
      <c r="X843" t="s">
        <v>81</v>
      </c>
      <c r="Y843" t="s">
        <v>35</v>
      </c>
      <c r="Z843" t="s">
        <v>36</v>
      </c>
      <c r="AA843">
        <v>3</v>
      </c>
      <c r="AB843" s="4">
        <v>67810</v>
      </c>
    </row>
    <row r="844" spans="1:28" x14ac:dyDescent="0.25">
      <c r="A844">
        <v>1269</v>
      </c>
      <c r="B844" t="s">
        <v>3100</v>
      </c>
      <c r="C844" t="s">
        <v>3051</v>
      </c>
      <c r="D844" s="1">
        <v>44796</v>
      </c>
      <c r="F844">
        <f t="shared" ca="1" si="78"/>
        <v>37</v>
      </c>
      <c r="G844" t="str">
        <f t="shared" ca="1" si="79"/>
        <v>2-5 years</v>
      </c>
      <c r="H844" t="s">
        <v>24</v>
      </c>
      <c r="I844" t="s">
        <v>3126</v>
      </c>
      <c r="J844" t="s">
        <v>3127</v>
      </c>
      <c r="K844" t="s">
        <v>27</v>
      </c>
      <c r="L844">
        <f t="shared" si="80"/>
        <v>1</v>
      </c>
      <c r="M844">
        <f t="shared" si="81"/>
        <v>0</v>
      </c>
      <c r="N844" t="s">
        <v>28</v>
      </c>
      <c r="O844" t="s">
        <v>53</v>
      </c>
      <c r="Q844" t="str">
        <f t="shared" si="82"/>
        <v>ACTIVE</v>
      </c>
      <c r="R844" t="s">
        <v>1487</v>
      </c>
      <c r="S844" t="s">
        <v>440</v>
      </c>
      <c r="T844" s="2">
        <v>33314</v>
      </c>
      <c r="U844" s="3">
        <f t="shared" ca="1" si="83"/>
        <v>34</v>
      </c>
      <c r="V844" t="s">
        <v>2961</v>
      </c>
      <c r="W844" t="s">
        <v>2961</v>
      </c>
      <c r="X844" t="s">
        <v>69</v>
      </c>
      <c r="Y844" t="s">
        <v>35</v>
      </c>
      <c r="Z844" t="s">
        <v>36</v>
      </c>
      <c r="AA844">
        <v>3</v>
      </c>
      <c r="AB844" s="4">
        <v>38011</v>
      </c>
    </row>
    <row r="845" spans="1:28" x14ac:dyDescent="0.25">
      <c r="A845">
        <v>1270</v>
      </c>
      <c r="B845" t="s">
        <v>2743</v>
      </c>
      <c r="C845" t="s">
        <v>3128</v>
      </c>
      <c r="D845" s="1">
        <v>43586</v>
      </c>
      <c r="E845" s="1">
        <v>43830</v>
      </c>
      <c r="F845">
        <f t="shared" ca="1" si="78"/>
        <v>7</v>
      </c>
      <c r="G845" t="str">
        <f t="shared" ca="1" si="79"/>
        <v>6-12 months</v>
      </c>
      <c r="H845" t="s">
        <v>24</v>
      </c>
      <c r="I845" t="s">
        <v>3129</v>
      </c>
      <c r="J845" t="s">
        <v>3130</v>
      </c>
      <c r="K845" t="s">
        <v>27</v>
      </c>
      <c r="L845">
        <f t="shared" si="80"/>
        <v>1</v>
      </c>
      <c r="M845">
        <f t="shared" si="81"/>
        <v>0</v>
      </c>
      <c r="N845" t="s">
        <v>41</v>
      </c>
      <c r="O845" t="s">
        <v>53</v>
      </c>
      <c r="Q845" t="str">
        <f t="shared" si="82"/>
        <v>ACTIVE</v>
      </c>
      <c r="R845" t="s">
        <v>1487</v>
      </c>
      <c r="S845" t="s">
        <v>74</v>
      </c>
      <c r="T845" s="2">
        <v>35495</v>
      </c>
      <c r="U845" s="3">
        <f t="shared" ca="1" si="83"/>
        <v>28</v>
      </c>
      <c r="V845" t="s">
        <v>2961</v>
      </c>
      <c r="W845" t="s">
        <v>2961</v>
      </c>
      <c r="X845" t="s">
        <v>69</v>
      </c>
      <c r="Y845" t="s">
        <v>35</v>
      </c>
      <c r="Z845" t="s">
        <v>36</v>
      </c>
      <c r="AA845">
        <v>3</v>
      </c>
      <c r="AB845" s="4">
        <v>68000</v>
      </c>
    </row>
    <row r="846" spans="1:28" x14ac:dyDescent="0.25">
      <c r="A846">
        <v>1271</v>
      </c>
      <c r="B846" t="s">
        <v>3131</v>
      </c>
      <c r="C846" t="s">
        <v>3132</v>
      </c>
      <c r="D846" s="1">
        <v>43947</v>
      </c>
      <c r="F846">
        <f t="shared" ca="1" si="78"/>
        <v>65</v>
      </c>
      <c r="G846" t="str">
        <f t="shared" ca="1" si="79"/>
        <v>&gt;5 years</v>
      </c>
      <c r="H846" t="s">
        <v>24</v>
      </c>
      <c r="I846" t="s">
        <v>3133</v>
      </c>
      <c r="J846" t="s">
        <v>3134</v>
      </c>
      <c r="K846" t="s">
        <v>27</v>
      </c>
      <c r="L846">
        <f t="shared" si="80"/>
        <v>1</v>
      </c>
      <c r="M846">
        <f t="shared" si="81"/>
        <v>0</v>
      </c>
      <c r="N846" t="s">
        <v>53</v>
      </c>
      <c r="O846" t="s">
        <v>41</v>
      </c>
      <c r="Q846" t="str">
        <f t="shared" si="82"/>
        <v>ACTIVE</v>
      </c>
      <c r="R846" t="s">
        <v>1487</v>
      </c>
      <c r="S846" t="s">
        <v>55</v>
      </c>
      <c r="T846" s="2">
        <v>35306</v>
      </c>
      <c r="U846" s="3">
        <f t="shared" ca="1" si="83"/>
        <v>29</v>
      </c>
      <c r="V846" t="s">
        <v>2961</v>
      </c>
      <c r="W846" t="s">
        <v>2961</v>
      </c>
      <c r="X846" t="s">
        <v>184</v>
      </c>
      <c r="Y846" t="s">
        <v>35</v>
      </c>
      <c r="Z846" t="s">
        <v>36</v>
      </c>
      <c r="AA846">
        <v>3</v>
      </c>
      <c r="AB846" s="4">
        <v>65252</v>
      </c>
    </row>
    <row r="847" spans="1:28" x14ac:dyDescent="0.25">
      <c r="A847">
        <v>1272</v>
      </c>
      <c r="B847" t="s">
        <v>3114</v>
      </c>
      <c r="C847" t="s">
        <v>3051</v>
      </c>
      <c r="D847" s="1">
        <v>44235</v>
      </c>
      <c r="E847" s="1">
        <v>44757</v>
      </c>
      <c r="F847">
        <f t="shared" ca="1" si="78"/>
        <v>17</v>
      </c>
      <c r="G847" t="str">
        <f t="shared" ca="1" si="79"/>
        <v>1-2 years</v>
      </c>
      <c r="H847" t="s">
        <v>24</v>
      </c>
      <c r="I847" t="s">
        <v>3135</v>
      </c>
      <c r="J847" t="s">
        <v>3136</v>
      </c>
      <c r="K847" t="s">
        <v>27</v>
      </c>
      <c r="L847">
        <f t="shared" si="80"/>
        <v>1</v>
      </c>
      <c r="M847">
        <f t="shared" si="81"/>
        <v>0</v>
      </c>
      <c r="N847" t="s">
        <v>53</v>
      </c>
      <c r="O847" t="s">
        <v>29</v>
      </c>
      <c r="Q847" t="str">
        <f t="shared" si="82"/>
        <v>ACTIVE</v>
      </c>
      <c r="R847" t="s">
        <v>1487</v>
      </c>
      <c r="S847" t="s">
        <v>80</v>
      </c>
      <c r="T847" s="2">
        <v>26063</v>
      </c>
      <c r="U847" s="3">
        <f t="shared" ca="1" si="83"/>
        <v>54</v>
      </c>
      <c r="V847" t="s">
        <v>2961</v>
      </c>
      <c r="W847" t="s">
        <v>2961</v>
      </c>
      <c r="X847" t="s">
        <v>138</v>
      </c>
      <c r="Y847" t="s">
        <v>35</v>
      </c>
      <c r="Z847" t="s">
        <v>36</v>
      </c>
      <c r="AA847">
        <v>3</v>
      </c>
      <c r="AB847" s="4">
        <v>45639</v>
      </c>
    </row>
    <row r="848" spans="1:28" x14ac:dyDescent="0.25">
      <c r="A848">
        <v>1273</v>
      </c>
      <c r="B848" t="s">
        <v>3137</v>
      </c>
      <c r="C848" t="s">
        <v>1432</v>
      </c>
      <c r="D848" s="1">
        <v>44133</v>
      </c>
      <c r="E848" s="1">
        <v>44222</v>
      </c>
      <c r="F848">
        <f t="shared" ca="1" si="78"/>
        <v>2</v>
      </c>
      <c r="G848" t="str">
        <f t="shared" ca="1" si="79"/>
        <v>&lt;6 months</v>
      </c>
      <c r="H848" t="s">
        <v>2648</v>
      </c>
      <c r="I848" t="s">
        <v>3138</v>
      </c>
      <c r="J848" t="s">
        <v>3139</v>
      </c>
      <c r="K848" t="s">
        <v>27</v>
      </c>
      <c r="L848">
        <f t="shared" si="80"/>
        <v>1</v>
      </c>
      <c r="M848">
        <f t="shared" si="81"/>
        <v>0</v>
      </c>
      <c r="N848" t="s">
        <v>28</v>
      </c>
      <c r="O848" t="s">
        <v>41</v>
      </c>
      <c r="Q848" t="str">
        <f t="shared" si="82"/>
        <v>ACTIVE</v>
      </c>
      <c r="R848" t="s">
        <v>1487</v>
      </c>
      <c r="S848" t="s">
        <v>55</v>
      </c>
      <c r="T848" s="2">
        <v>28457</v>
      </c>
      <c r="U848" s="3">
        <f t="shared" ca="1" si="83"/>
        <v>47</v>
      </c>
      <c r="V848" t="s">
        <v>2961</v>
      </c>
      <c r="W848" t="s">
        <v>2961</v>
      </c>
      <c r="X848" t="s">
        <v>6</v>
      </c>
      <c r="Y848" t="s">
        <v>35</v>
      </c>
      <c r="Z848" t="s">
        <v>36</v>
      </c>
      <c r="AA848">
        <v>3</v>
      </c>
      <c r="AB848" s="4">
        <v>30252</v>
      </c>
    </row>
    <row r="849" spans="1:28" x14ac:dyDescent="0.25">
      <c r="A849">
        <v>1274</v>
      </c>
      <c r="B849" t="s">
        <v>3140</v>
      </c>
      <c r="C849" t="s">
        <v>3141</v>
      </c>
      <c r="D849" s="1">
        <v>44887</v>
      </c>
      <c r="F849">
        <f t="shared" ca="1" si="78"/>
        <v>34</v>
      </c>
      <c r="G849" t="str">
        <f t="shared" ca="1" si="79"/>
        <v>2-5 years</v>
      </c>
      <c r="H849" t="s">
        <v>2648</v>
      </c>
      <c r="I849" t="s">
        <v>3142</v>
      </c>
      <c r="J849" t="s">
        <v>3143</v>
      </c>
      <c r="K849" t="s">
        <v>27</v>
      </c>
      <c r="L849">
        <f t="shared" si="80"/>
        <v>1</v>
      </c>
      <c r="M849">
        <f t="shared" si="81"/>
        <v>0</v>
      </c>
      <c r="N849" t="s">
        <v>28</v>
      </c>
      <c r="O849" t="s">
        <v>53</v>
      </c>
      <c r="Q849" t="str">
        <f t="shared" si="82"/>
        <v>ACTIVE</v>
      </c>
      <c r="R849" t="s">
        <v>1487</v>
      </c>
      <c r="S849" t="s">
        <v>87</v>
      </c>
      <c r="T849" s="2">
        <v>27508</v>
      </c>
      <c r="U849" s="3">
        <f t="shared" ca="1" si="83"/>
        <v>50</v>
      </c>
      <c r="V849" t="s">
        <v>2961</v>
      </c>
      <c r="W849" t="s">
        <v>2961</v>
      </c>
      <c r="X849" t="s">
        <v>89</v>
      </c>
      <c r="Y849" t="s">
        <v>35</v>
      </c>
      <c r="Z849" t="s">
        <v>36</v>
      </c>
      <c r="AA849">
        <v>3</v>
      </c>
      <c r="AB849" s="4">
        <v>72450</v>
      </c>
    </row>
    <row r="850" spans="1:28" x14ac:dyDescent="0.25">
      <c r="A850">
        <v>1275</v>
      </c>
      <c r="B850" t="s">
        <v>2401</v>
      </c>
      <c r="C850" t="s">
        <v>3144</v>
      </c>
      <c r="D850" s="1">
        <v>44845</v>
      </c>
      <c r="F850">
        <f t="shared" ca="1" si="78"/>
        <v>35</v>
      </c>
      <c r="G850" t="str">
        <f t="shared" ca="1" si="79"/>
        <v>2-5 years</v>
      </c>
      <c r="H850" t="s">
        <v>641</v>
      </c>
      <c r="I850" t="s">
        <v>3145</v>
      </c>
      <c r="J850" t="s">
        <v>3146</v>
      </c>
      <c r="K850" t="s">
        <v>27</v>
      </c>
      <c r="L850">
        <f t="shared" si="80"/>
        <v>1</v>
      </c>
      <c r="M850">
        <f t="shared" si="81"/>
        <v>0</v>
      </c>
      <c r="N850" t="s">
        <v>53</v>
      </c>
      <c r="O850" t="s">
        <v>41</v>
      </c>
      <c r="Q850" t="str">
        <f t="shared" si="82"/>
        <v>ACTIVE</v>
      </c>
      <c r="R850" t="s">
        <v>1487</v>
      </c>
      <c r="S850" t="s">
        <v>221</v>
      </c>
      <c r="T850" s="2">
        <v>33302</v>
      </c>
      <c r="U850" s="3">
        <f t="shared" ca="1" si="83"/>
        <v>34</v>
      </c>
      <c r="V850" t="s">
        <v>2961</v>
      </c>
      <c r="W850" t="s">
        <v>2961</v>
      </c>
      <c r="X850" t="s">
        <v>116</v>
      </c>
      <c r="Y850" t="s">
        <v>35</v>
      </c>
      <c r="Z850" t="s">
        <v>36</v>
      </c>
      <c r="AA850">
        <v>3</v>
      </c>
      <c r="AB850" s="4">
        <v>47159</v>
      </c>
    </row>
    <row r="851" spans="1:28" x14ac:dyDescent="0.25">
      <c r="A851">
        <v>1276</v>
      </c>
      <c r="B851" t="s">
        <v>389</v>
      </c>
      <c r="C851" t="s">
        <v>3147</v>
      </c>
      <c r="D851" s="1">
        <v>43827</v>
      </c>
      <c r="F851">
        <f t="shared" ca="1" si="78"/>
        <v>69</v>
      </c>
      <c r="G851" t="str">
        <f t="shared" ca="1" si="79"/>
        <v>&gt;5 years</v>
      </c>
      <c r="H851" t="s">
        <v>641</v>
      </c>
      <c r="I851" t="s">
        <v>3148</v>
      </c>
      <c r="J851" t="s">
        <v>3149</v>
      </c>
      <c r="K851" t="s">
        <v>27</v>
      </c>
      <c r="L851">
        <f t="shared" si="80"/>
        <v>1</v>
      </c>
      <c r="M851">
        <f t="shared" si="81"/>
        <v>0</v>
      </c>
      <c r="N851" t="s">
        <v>53</v>
      </c>
      <c r="O851" t="s">
        <v>53</v>
      </c>
      <c r="Q851" t="str">
        <f t="shared" si="82"/>
        <v>ACTIVE</v>
      </c>
      <c r="R851" t="s">
        <v>1487</v>
      </c>
      <c r="S851" t="s">
        <v>55</v>
      </c>
      <c r="T851" s="2">
        <v>25945</v>
      </c>
      <c r="U851" s="3">
        <f t="shared" ca="1" si="83"/>
        <v>54</v>
      </c>
      <c r="V851" t="s">
        <v>3150</v>
      </c>
      <c r="W851" t="s">
        <v>3150</v>
      </c>
      <c r="X851" t="s">
        <v>339</v>
      </c>
      <c r="Y851" t="s">
        <v>35</v>
      </c>
      <c r="Z851" t="s">
        <v>36</v>
      </c>
      <c r="AA851">
        <v>3</v>
      </c>
      <c r="AB851" s="4">
        <v>92000</v>
      </c>
    </row>
    <row r="852" spans="1:28" x14ac:dyDescent="0.25">
      <c r="A852">
        <v>1277</v>
      </c>
      <c r="B852" t="s">
        <v>1950</v>
      </c>
      <c r="C852" t="s">
        <v>2017</v>
      </c>
      <c r="D852" s="1">
        <v>43566</v>
      </c>
      <c r="F852">
        <f t="shared" ca="1" si="78"/>
        <v>77</v>
      </c>
      <c r="G852" t="str">
        <f t="shared" ca="1" si="79"/>
        <v>&gt;5 years</v>
      </c>
      <c r="H852" t="s">
        <v>641</v>
      </c>
      <c r="I852" t="s">
        <v>3151</v>
      </c>
      <c r="J852" t="s">
        <v>3152</v>
      </c>
      <c r="K852" t="s">
        <v>27</v>
      </c>
      <c r="L852">
        <f t="shared" si="80"/>
        <v>1</v>
      </c>
      <c r="M852">
        <f t="shared" si="81"/>
        <v>0</v>
      </c>
      <c r="N852" t="s">
        <v>53</v>
      </c>
      <c r="O852" t="s">
        <v>41</v>
      </c>
      <c r="Q852" t="str">
        <f t="shared" si="82"/>
        <v>ACTIVE</v>
      </c>
      <c r="R852" t="s">
        <v>1487</v>
      </c>
      <c r="S852" t="s">
        <v>115</v>
      </c>
      <c r="T852" s="2">
        <v>33655</v>
      </c>
      <c r="U852" s="3">
        <f t="shared" ca="1" si="83"/>
        <v>33</v>
      </c>
      <c r="V852" t="s">
        <v>3150</v>
      </c>
      <c r="W852" t="s">
        <v>3150</v>
      </c>
      <c r="X852" t="s">
        <v>81</v>
      </c>
      <c r="Y852" t="s">
        <v>35</v>
      </c>
      <c r="Z852" t="s">
        <v>36</v>
      </c>
      <c r="AA852">
        <v>3</v>
      </c>
      <c r="AB852" s="4">
        <v>44551</v>
      </c>
    </row>
    <row r="853" spans="1:28" x14ac:dyDescent="0.25">
      <c r="A853">
        <v>1278</v>
      </c>
      <c r="B853" t="s">
        <v>1149</v>
      </c>
      <c r="C853" t="s">
        <v>1052</v>
      </c>
      <c r="D853" s="1">
        <v>44130</v>
      </c>
      <c r="F853">
        <f t="shared" ca="1" si="78"/>
        <v>59</v>
      </c>
      <c r="G853" t="str">
        <f t="shared" ca="1" si="79"/>
        <v>2-5 years</v>
      </c>
      <c r="H853" t="s">
        <v>641</v>
      </c>
      <c r="I853" t="s">
        <v>3153</v>
      </c>
      <c r="J853" t="s">
        <v>3154</v>
      </c>
      <c r="K853" t="s">
        <v>27</v>
      </c>
      <c r="L853">
        <f t="shared" si="80"/>
        <v>1</v>
      </c>
      <c r="M853">
        <f t="shared" si="81"/>
        <v>0</v>
      </c>
      <c r="N853" t="s">
        <v>53</v>
      </c>
      <c r="O853" t="s">
        <v>41</v>
      </c>
      <c r="Q853" t="str">
        <f t="shared" si="82"/>
        <v>ACTIVE</v>
      </c>
      <c r="R853" t="s">
        <v>1487</v>
      </c>
      <c r="S853" t="s">
        <v>74</v>
      </c>
      <c r="T853" s="2">
        <v>35874</v>
      </c>
      <c r="U853" s="3">
        <f t="shared" ca="1" si="83"/>
        <v>27</v>
      </c>
      <c r="V853" t="s">
        <v>3150</v>
      </c>
      <c r="W853" t="s">
        <v>3150</v>
      </c>
      <c r="X853" t="s">
        <v>69</v>
      </c>
      <c r="Y853" t="s">
        <v>35</v>
      </c>
      <c r="Z853" t="s">
        <v>36</v>
      </c>
      <c r="AA853">
        <v>3</v>
      </c>
      <c r="AB853" s="4">
        <v>84132</v>
      </c>
    </row>
    <row r="854" spans="1:28" x14ac:dyDescent="0.25">
      <c r="A854">
        <v>1279</v>
      </c>
      <c r="B854" t="s">
        <v>3155</v>
      </c>
      <c r="C854" t="s">
        <v>3156</v>
      </c>
      <c r="D854" s="1">
        <v>44386</v>
      </c>
      <c r="E854" s="1">
        <v>44953</v>
      </c>
      <c r="F854">
        <f t="shared" ca="1" si="78"/>
        <v>18</v>
      </c>
      <c r="G854" t="str">
        <f t="shared" ca="1" si="79"/>
        <v>1-2 years</v>
      </c>
      <c r="H854" t="s">
        <v>641</v>
      </c>
      <c r="I854" t="s">
        <v>3157</v>
      </c>
      <c r="J854" t="s">
        <v>3158</v>
      </c>
      <c r="K854" t="s">
        <v>158</v>
      </c>
      <c r="L854">
        <f t="shared" si="80"/>
        <v>0</v>
      </c>
      <c r="M854">
        <f t="shared" si="81"/>
        <v>1</v>
      </c>
      <c r="N854" t="s">
        <v>41</v>
      </c>
      <c r="O854" t="s">
        <v>53</v>
      </c>
      <c r="P854" t="s">
        <v>2688</v>
      </c>
      <c r="Q854" t="str">
        <f t="shared" si="82"/>
        <v>VOLUNTARY</v>
      </c>
      <c r="R854" t="s">
        <v>1487</v>
      </c>
      <c r="S854" t="s">
        <v>74</v>
      </c>
      <c r="T854" s="2">
        <v>29763</v>
      </c>
      <c r="U854" s="3">
        <f t="shared" ca="1" si="83"/>
        <v>44</v>
      </c>
      <c r="V854" t="s">
        <v>3150</v>
      </c>
      <c r="W854" t="s">
        <v>3150</v>
      </c>
      <c r="X854" t="s">
        <v>81</v>
      </c>
      <c r="Y854" t="s">
        <v>35</v>
      </c>
      <c r="Z854" t="s">
        <v>36</v>
      </c>
      <c r="AA854">
        <v>3</v>
      </c>
      <c r="AB854" s="4">
        <v>74412</v>
      </c>
    </row>
    <row r="855" spans="1:28" x14ac:dyDescent="0.25">
      <c r="A855">
        <v>1280</v>
      </c>
      <c r="B855" t="s">
        <v>3159</v>
      </c>
      <c r="C855" t="s">
        <v>3160</v>
      </c>
      <c r="D855" s="1">
        <v>44573</v>
      </c>
      <c r="F855">
        <f t="shared" ca="1" si="78"/>
        <v>44</v>
      </c>
      <c r="G855" t="str">
        <f t="shared" ca="1" si="79"/>
        <v>2-5 years</v>
      </c>
      <c r="H855" t="s">
        <v>24</v>
      </c>
      <c r="I855" t="s">
        <v>3161</v>
      </c>
      <c r="J855" t="s">
        <v>3162</v>
      </c>
      <c r="K855" t="s">
        <v>27</v>
      </c>
      <c r="L855">
        <f t="shared" si="80"/>
        <v>1</v>
      </c>
      <c r="M855">
        <f t="shared" si="81"/>
        <v>0</v>
      </c>
      <c r="N855" t="s">
        <v>53</v>
      </c>
      <c r="O855" t="s">
        <v>29</v>
      </c>
      <c r="Q855" t="str">
        <f t="shared" si="82"/>
        <v>ACTIVE</v>
      </c>
      <c r="R855" t="s">
        <v>1487</v>
      </c>
      <c r="S855" t="s">
        <v>55</v>
      </c>
      <c r="T855" s="2">
        <v>32528</v>
      </c>
      <c r="U855" s="3">
        <f t="shared" ca="1" si="83"/>
        <v>36</v>
      </c>
      <c r="V855" t="s">
        <v>3150</v>
      </c>
      <c r="W855" t="s">
        <v>3150</v>
      </c>
      <c r="X855" t="s">
        <v>339</v>
      </c>
      <c r="Y855" t="s">
        <v>47</v>
      </c>
      <c r="Z855" t="s">
        <v>36</v>
      </c>
      <c r="AA855">
        <v>3</v>
      </c>
      <c r="AB855" s="4">
        <v>101092</v>
      </c>
    </row>
    <row r="856" spans="1:28" x14ac:dyDescent="0.25">
      <c r="A856">
        <v>1281</v>
      </c>
      <c r="B856" t="s">
        <v>3163</v>
      </c>
      <c r="C856" t="s">
        <v>3164</v>
      </c>
      <c r="D856" s="1">
        <v>44050</v>
      </c>
      <c r="E856" s="1">
        <v>44397</v>
      </c>
      <c r="F856">
        <f t="shared" ca="1" si="78"/>
        <v>11</v>
      </c>
      <c r="G856" t="str">
        <f t="shared" ca="1" si="79"/>
        <v>6-12 months</v>
      </c>
      <c r="H856" t="s">
        <v>24</v>
      </c>
      <c r="I856" t="s">
        <v>3165</v>
      </c>
      <c r="J856" t="s">
        <v>3166</v>
      </c>
      <c r="K856" t="s">
        <v>158</v>
      </c>
      <c r="L856">
        <f t="shared" si="80"/>
        <v>0</v>
      </c>
      <c r="M856">
        <f t="shared" si="81"/>
        <v>1</v>
      </c>
      <c r="N856" t="s">
        <v>41</v>
      </c>
      <c r="O856" t="s">
        <v>41</v>
      </c>
      <c r="P856" t="s">
        <v>164</v>
      </c>
      <c r="Q856" t="str">
        <f t="shared" si="82"/>
        <v>INVOLUNTARY</v>
      </c>
      <c r="R856" t="s">
        <v>30</v>
      </c>
      <c r="S856" t="s">
        <v>31</v>
      </c>
      <c r="T856" s="2">
        <v>30003</v>
      </c>
      <c r="U856" s="3">
        <f t="shared" ca="1" si="83"/>
        <v>43</v>
      </c>
      <c r="V856" t="s">
        <v>3150</v>
      </c>
      <c r="W856" t="s">
        <v>3150</v>
      </c>
      <c r="X856" t="s">
        <v>537</v>
      </c>
      <c r="Y856" t="s">
        <v>35</v>
      </c>
      <c r="Z856" t="s">
        <v>36</v>
      </c>
      <c r="AA856">
        <v>3</v>
      </c>
      <c r="AB856" s="4">
        <v>62285</v>
      </c>
    </row>
    <row r="857" spans="1:28" x14ac:dyDescent="0.25">
      <c r="A857">
        <v>1282</v>
      </c>
      <c r="B857" t="s">
        <v>480</v>
      </c>
      <c r="C857" t="s">
        <v>3167</v>
      </c>
      <c r="D857" s="1">
        <v>44296</v>
      </c>
      <c r="E857" s="1">
        <v>44884</v>
      </c>
      <c r="F857">
        <f t="shared" ca="1" si="78"/>
        <v>19</v>
      </c>
      <c r="G857" t="str">
        <f t="shared" ca="1" si="79"/>
        <v>1-2 years</v>
      </c>
      <c r="H857" t="s">
        <v>24</v>
      </c>
      <c r="I857" t="s">
        <v>3168</v>
      </c>
      <c r="J857" t="s">
        <v>3169</v>
      </c>
      <c r="K857" t="s">
        <v>158</v>
      </c>
      <c r="L857">
        <f t="shared" si="80"/>
        <v>0</v>
      </c>
      <c r="M857">
        <f t="shared" si="81"/>
        <v>1</v>
      </c>
      <c r="N857" t="s">
        <v>41</v>
      </c>
      <c r="O857" t="s">
        <v>29</v>
      </c>
      <c r="P857" t="s">
        <v>164</v>
      </c>
      <c r="Q857" t="str">
        <f t="shared" si="82"/>
        <v>INVOLUNTARY</v>
      </c>
      <c r="R857" t="s">
        <v>1487</v>
      </c>
      <c r="S857" t="s">
        <v>282</v>
      </c>
      <c r="T857" s="2">
        <v>34162</v>
      </c>
      <c r="U857" s="3">
        <f t="shared" ca="1" si="83"/>
        <v>32</v>
      </c>
      <c r="V857" t="s">
        <v>3150</v>
      </c>
      <c r="W857" t="s">
        <v>3150</v>
      </c>
      <c r="X857" t="s">
        <v>537</v>
      </c>
      <c r="Y857" t="s">
        <v>35</v>
      </c>
      <c r="Z857" t="s">
        <v>36</v>
      </c>
      <c r="AA857">
        <v>3</v>
      </c>
      <c r="AB857" s="4">
        <v>20436</v>
      </c>
    </row>
    <row r="858" spans="1:28" x14ac:dyDescent="0.25">
      <c r="A858">
        <v>1283</v>
      </c>
      <c r="B858" t="s">
        <v>1096</v>
      </c>
      <c r="C858" t="s">
        <v>774</v>
      </c>
      <c r="D858" s="1">
        <v>44207</v>
      </c>
      <c r="F858">
        <f t="shared" ca="1" si="78"/>
        <v>56</v>
      </c>
      <c r="G858" t="str">
        <f t="shared" ca="1" si="79"/>
        <v>2-5 years</v>
      </c>
      <c r="H858" t="s">
        <v>24</v>
      </c>
      <c r="I858" t="s">
        <v>3170</v>
      </c>
      <c r="J858" t="s">
        <v>3171</v>
      </c>
      <c r="K858" t="s">
        <v>27</v>
      </c>
      <c r="L858">
        <f t="shared" si="80"/>
        <v>1</v>
      </c>
      <c r="M858">
        <f t="shared" si="81"/>
        <v>0</v>
      </c>
      <c r="N858" t="s">
        <v>53</v>
      </c>
      <c r="O858" t="s">
        <v>53</v>
      </c>
      <c r="Q858" t="str">
        <f t="shared" si="82"/>
        <v>ACTIVE</v>
      </c>
      <c r="R858" t="s">
        <v>1487</v>
      </c>
      <c r="S858" t="s">
        <v>80</v>
      </c>
      <c r="T858" s="2">
        <v>31468</v>
      </c>
      <c r="U858" s="3">
        <f t="shared" ca="1" si="83"/>
        <v>39</v>
      </c>
      <c r="V858" t="s">
        <v>3150</v>
      </c>
      <c r="W858" t="s">
        <v>3150</v>
      </c>
      <c r="X858" t="s">
        <v>617</v>
      </c>
      <c r="Y858" t="s">
        <v>35</v>
      </c>
      <c r="Z858" t="s">
        <v>36</v>
      </c>
      <c r="AA858">
        <v>3</v>
      </c>
      <c r="AB858" s="4">
        <v>29774</v>
      </c>
    </row>
    <row r="859" spans="1:28" x14ac:dyDescent="0.25">
      <c r="A859">
        <v>1284</v>
      </c>
      <c r="B859" t="s">
        <v>3172</v>
      </c>
      <c r="C859" t="s">
        <v>167</v>
      </c>
      <c r="D859" s="1">
        <v>43807</v>
      </c>
      <c r="F859">
        <f t="shared" ca="1" si="78"/>
        <v>70</v>
      </c>
      <c r="G859" t="str">
        <f t="shared" ca="1" si="79"/>
        <v>&gt;5 years</v>
      </c>
      <c r="H859" t="s">
        <v>24</v>
      </c>
      <c r="I859" t="s">
        <v>3173</v>
      </c>
      <c r="J859" t="s">
        <v>3174</v>
      </c>
      <c r="K859" t="s">
        <v>27</v>
      </c>
      <c r="L859">
        <f t="shared" si="80"/>
        <v>1</v>
      </c>
      <c r="M859">
        <f t="shared" si="81"/>
        <v>0</v>
      </c>
      <c r="N859" t="s">
        <v>28</v>
      </c>
      <c r="O859" t="s">
        <v>53</v>
      </c>
      <c r="Q859" t="str">
        <f t="shared" si="82"/>
        <v>ACTIVE</v>
      </c>
      <c r="R859" t="s">
        <v>1487</v>
      </c>
      <c r="S859" t="s">
        <v>80</v>
      </c>
      <c r="T859" s="2">
        <v>36502</v>
      </c>
      <c r="U859" s="3">
        <f t="shared" ca="1" si="83"/>
        <v>25</v>
      </c>
      <c r="V859" t="s">
        <v>3150</v>
      </c>
      <c r="W859" t="s">
        <v>3150</v>
      </c>
      <c r="X859" t="s">
        <v>148</v>
      </c>
      <c r="Y859" t="s">
        <v>35</v>
      </c>
      <c r="Z859" t="s">
        <v>36</v>
      </c>
      <c r="AA859">
        <v>3</v>
      </c>
      <c r="AB859" s="4">
        <v>54450</v>
      </c>
    </row>
    <row r="860" spans="1:28" x14ac:dyDescent="0.25">
      <c r="A860">
        <v>1285</v>
      </c>
      <c r="B860" t="s">
        <v>3175</v>
      </c>
      <c r="C860" t="s">
        <v>3176</v>
      </c>
      <c r="D860" s="1">
        <v>44465</v>
      </c>
      <c r="F860">
        <f t="shared" ca="1" si="78"/>
        <v>48</v>
      </c>
      <c r="G860" t="str">
        <f t="shared" ca="1" si="79"/>
        <v>2-5 years</v>
      </c>
      <c r="H860" t="s">
        <v>24</v>
      </c>
      <c r="I860" t="s">
        <v>3177</v>
      </c>
      <c r="J860" t="s">
        <v>3178</v>
      </c>
      <c r="K860" t="s">
        <v>27</v>
      </c>
      <c r="L860">
        <f t="shared" si="80"/>
        <v>1</v>
      </c>
      <c r="M860">
        <f t="shared" si="81"/>
        <v>0</v>
      </c>
      <c r="N860" t="s">
        <v>41</v>
      </c>
      <c r="O860" t="s">
        <v>53</v>
      </c>
      <c r="Q860" t="str">
        <f t="shared" si="82"/>
        <v>ACTIVE</v>
      </c>
      <c r="R860" t="s">
        <v>1487</v>
      </c>
      <c r="S860" t="s">
        <v>80</v>
      </c>
      <c r="T860" s="2">
        <v>30370</v>
      </c>
      <c r="U860" s="3">
        <f t="shared" ca="1" si="83"/>
        <v>42</v>
      </c>
      <c r="V860" t="s">
        <v>3150</v>
      </c>
      <c r="W860" t="s">
        <v>3150</v>
      </c>
      <c r="X860" t="s">
        <v>148</v>
      </c>
      <c r="Y860" t="s">
        <v>47</v>
      </c>
      <c r="Z860" t="s">
        <v>36</v>
      </c>
      <c r="AA860">
        <v>3</v>
      </c>
      <c r="AB860" s="4">
        <v>53190</v>
      </c>
    </row>
    <row r="861" spans="1:28" x14ac:dyDescent="0.25">
      <c r="A861">
        <v>1286</v>
      </c>
      <c r="B861" t="s">
        <v>360</v>
      </c>
      <c r="C861" t="s">
        <v>134</v>
      </c>
      <c r="D861" s="1">
        <v>44448</v>
      </c>
      <c r="E861" s="1">
        <v>44497</v>
      </c>
      <c r="F861">
        <f t="shared" ca="1" si="78"/>
        <v>1</v>
      </c>
      <c r="G861" t="str">
        <f t="shared" ca="1" si="79"/>
        <v>&lt;6 months</v>
      </c>
      <c r="H861" t="s">
        <v>24</v>
      </c>
      <c r="I861" t="s">
        <v>3179</v>
      </c>
      <c r="J861" t="s">
        <v>3180</v>
      </c>
      <c r="K861" t="s">
        <v>158</v>
      </c>
      <c r="L861">
        <f t="shared" si="80"/>
        <v>0</v>
      </c>
      <c r="M861">
        <f t="shared" si="81"/>
        <v>1</v>
      </c>
      <c r="N861" t="s">
        <v>53</v>
      </c>
      <c r="O861" t="s">
        <v>29</v>
      </c>
      <c r="P861" t="s">
        <v>2688</v>
      </c>
      <c r="Q861" t="str">
        <f t="shared" si="82"/>
        <v>VOLUNTARY</v>
      </c>
      <c r="R861" t="s">
        <v>1487</v>
      </c>
      <c r="S861" t="s">
        <v>74</v>
      </c>
      <c r="T861" s="2">
        <v>33459</v>
      </c>
      <c r="U861" s="3">
        <f t="shared" ca="1" si="83"/>
        <v>34</v>
      </c>
      <c r="V861" t="s">
        <v>3150</v>
      </c>
      <c r="W861" t="s">
        <v>3150</v>
      </c>
      <c r="X861" t="s">
        <v>153</v>
      </c>
      <c r="Y861" t="s">
        <v>47</v>
      </c>
      <c r="Z861" t="s">
        <v>36</v>
      </c>
      <c r="AA861">
        <v>3</v>
      </c>
      <c r="AB861" s="4">
        <v>370800</v>
      </c>
    </row>
    <row r="862" spans="1:28" x14ac:dyDescent="0.25">
      <c r="A862">
        <v>1287</v>
      </c>
      <c r="B862" t="s">
        <v>3181</v>
      </c>
      <c r="C862" t="s">
        <v>3182</v>
      </c>
      <c r="D862" s="1">
        <v>44093</v>
      </c>
      <c r="E862" s="1">
        <v>44977</v>
      </c>
      <c r="F862">
        <f t="shared" ca="1" si="78"/>
        <v>29</v>
      </c>
      <c r="G862" t="str">
        <f t="shared" ca="1" si="79"/>
        <v>2-5 years</v>
      </c>
      <c r="H862" t="s">
        <v>24</v>
      </c>
      <c r="I862" t="s">
        <v>3183</v>
      </c>
      <c r="J862" t="s">
        <v>3184</v>
      </c>
      <c r="K862" t="s">
        <v>158</v>
      </c>
      <c r="L862">
        <f t="shared" si="80"/>
        <v>0</v>
      </c>
      <c r="M862">
        <f t="shared" si="81"/>
        <v>1</v>
      </c>
      <c r="N862" t="s">
        <v>53</v>
      </c>
      <c r="O862" t="s">
        <v>53</v>
      </c>
      <c r="P862" t="s">
        <v>164</v>
      </c>
      <c r="Q862" t="str">
        <f t="shared" si="82"/>
        <v>INVOLUNTARY</v>
      </c>
      <c r="R862" t="s">
        <v>1487</v>
      </c>
      <c r="S862" t="s">
        <v>68</v>
      </c>
      <c r="T862" s="2">
        <v>30386</v>
      </c>
      <c r="U862" s="3">
        <f t="shared" ca="1" si="83"/>
        <v>42</v>
      </c>
      <c r="V862" t="s">
        <v>3150</v>
      </c>
      <c r="W862" t="s">
        <v>3150</v>
      </c>
      <c r="X862" t="s">
        <v>81</v>
      </c>
      <c r="Y862" t="s">
        <v>35</v>
      </c>
      <c r="Z862" t="s">
        <v>36</v>
      </c>
      <c r="AA862">
        <v>3</v>
      </c>
      <c r="AB862" s="4">
        <v>478740</v>
      </c>
    </row>
    <row r="863" spans="1:28" x14ac:dyDescent="0.25">
      <c r="A863">
        <v>1288</v>
      </c>
      <c r="B863" t="s">
        <v>3185</v>
      </c>
      <c r="C863" t="s">
        <v>3186</v>
      </c>
      <c r="D863" s="1">
        <v>44572</v>
      </c>
      <c r="E863" s="1">
        <v>44860</v>
      </c>
      <c r="F863">
        <f t="shared" ca="1" si="78"/>
        <v>9</v>
      </c>
      <c r="G863" t="str">
        <f t="shared" ca="1" si="79"/>
        <v>6-12 months</v>
      </c>
      <c r="H863" t="s">
        <v>24</v>
      </c>
      <c r="I863" t="s">
        <v>3187</v>
      </c>
      <c r="J863" t="s">
        <v>3188</v>
      </c>
      <c r="K863" t="s">
        <v>27</v>
      </c>
      <c r="L863">
        <f t="shared" si="80"/>
        <v>1</v>
      </c>
      <c r="M863">
        <f t="shared" si="81"/>
        <v>0</v>
      </c>
      <c r="N863" t="s">
        <v>53</v>
      </c>
      <c r="O863" t="s">
        <v>41</v>
      </c>
      <c r="Q863" t="str">
        <f t="shared" si="82"/>
        <v>ACTIVE</v>
      </c>
      <c r="R863" t="s">
        <v>1487</v>
      </c>
      <c r="S863" t="s">
        <v>221</v>
      </c>
      <c r="T863" s="2">
        <v>34561</v>
      </c>
      <c r="U863" s="3">
        <f t="shared" ca="1" si="83"/>
        <v>31</v>
      </c>
      <c r="V863" t="s">
        <v>1614</v>
      </c>
      <c r="W863" t="s">
        <v>1615</v>
      </c>
      <c r="X863" t="s">
        <v>128</v>
      </c>
      <c r="Y863" t="s">
        <v>35</v>
      </c>
      <c r="Z863" t="s">
        <v>36</v>
      </c>
      <c r="AA863">
        <v>3</v>
      </c>
      <c r="AB863" s="4">
        <v>718188</v>
      </c>
    </row>
    <row r="864" spans="1:28" x14ac:dyDescent="0.25">
      <c r="A864">
        <v>1289</v>
      </c>
      <c r="B864" t="s">
        <v>3189</v>
      </c>
      <c r="C864" t="s">
        <v>3190</v>
      </c>
      <c r="D864" s="1">
        <v>43664</v>
      </c>
      <c r="F864">
        <f t="shared" ca="1" si="78"/>
        <v>74</v>
      </c>
      <c r="G864" t="str">
        <f t="shared" ca="1" si="79"/>
        <v>&gt;5 years</v>
      </c>
      <c r="H864" t="s">
        <v>24</v>
      </c>
      <c r="I864" t="s">
        <v>3191</v>
      </c>
      <c r="J864" t="s">
        <v>3192</v>
      </c>
      <c r="K864" t="s">
        <v>27</v>
      </c>
      <c r="L864">
        <f t="shared" si="80"/>
        <v>1</v>
      </c>
      <c r="M864">
        <f t="shared" si="81"/>
        <v>0</v>
      </c>
      <c r="N864" t="s">
        <v>53</v>
      </c>
      <c r="O864" t="s">
        <v>53</v>
      </c>
      <c r="Q864" t="str">
        <f t="shared" si="82"/>
        <v>ACTIVE</v>
      </c>
      <c r="R864" t="s">
        <v>1487</v>
      </c>
      <c r="S864" t="s">
        <v>68</v>
      </c>
      <c r="T864" s="2">
        <v>31826</v>
      </c>
      <c r="U864" s="3">
        <f t="shared" ca="1" si="83"/>
        <v>38</v>
      </c>
      <c r="V864" t="s">
        <v>3193</v>
      </c>
      <c r="W864" t="s">
        <v>3194</v>
      </c>
      <c r="X864" t="s">
        <v>63</v>
      </c>
      <c r="Y864" t="s">
        <v>35</v>
      </c>
      <c r="Z864" t="s">
        <v>36</v>
      </c>
      <c r="AA864">
        <v>3</v>
      </c>
      <c r="AB864" s="4">
        <v>314856</v>
      </c>
    </row>
    <row r="865" spans="1:28" x14ac:dyDescent="0.25">
      <c r="A865">
        <v>1290</v>
      </c>
      <c r="B865" t="s">
        <v>3195</v>
      </c>
      <c r="C865" t="s">
        <v>766</v>
      </c>
      <c r="D865" s="1">
        <v>44299</v>
      </c>
      <c r="F865">
        <f t="shared" ca="1" si="78"/>
        <v>53</v>
      </c>
      <c r="G865" t="str">
        <f t="shared" ca="1" si="79"/>
        <v>2-5 years</v>
      </c>
      <c r="H865" t="s">
        <v>24</v>
      </c>
      <c r="I865" t="s">
        <v>3196</v>
      </c>
      <c r="J865" t="s">
        <v>3197</v>
      </c>
      <c r="K865" t="s">
        <v>27</v>
      </c>
      <c r="L865">
        <f t="shared" si="80"/>
        <v>1</v>
      </c>
      <c r="M865">
        <f t="shared" si="81"/>
        <v>0</v>
      </c>
      <c r="N865" t="s">
        <v>53</v>
      </c>
      <c r="O865" t="s">
        <v>53</v>
      </c>
      <c r="Q865" t="str">
        <f t="shared" si="82"/>
        <v>ACTIVE</v>
      </c>
      <c r="R865" t="s">
        <v>1487</v>
      </c>
      <c r="S865" t="s">
        <v>55</v>
      </c>
      <c r="T865" s="2">
        <v>34250</v>
      </c>
      <c r="U865" s="3">
        <f t="shared" ca="1" si="83"/>
        <v>32</v>
      </c>
      <c r="V865" t="s">
        <v>3198</v>
      </c>
      <c r="W865" t="s">
        <v>3199</v>
      </c>
      <c r="X865" t="s">
        <v>339</v>
      </c>
      <c r="Y865" t="s">
        <v>35</v>
      </c>
      <c r="Z865" t="s">
        <v>36</v>
      </c>
      <c r="AA865">
        <v>3</v>
      </c>
      <c r="AB865" s="4">
        <v>331308</v>
      </c>
    </row>
    <row r="866" spans="1:28" x14ac:dyDescent="0.25">
      <c r="A866">
        <v>1291</v>
      </c>
      <c r="B866" t="s">
        <v>2620</v>
      </c>
      <c r="C866" t="s">
        <v>3200</v>
      </c>
      <c r="D866" s="1">
        <v>45094</v>
      </c>
      <c r="E866" s="1">
        <v>45134</v>
      </c>
      <c r="F866">
        <f t="shared" ca="1" si="78"/>
        <v>1</v>
      </c>
      <c r="G866" t="str">
        <f t="shared" ca="1" si="79"/>
        <v>&lt;6 months</v>
      </c>
      <c r="H866" t="s">
        <v>24</v>
      </c>
      <c r="I866" t="s">
        <v>3201</v>
      </c>
      <c r="J866" t="s">
        <v>3202</v>
      </c>
      <c r="K866" t="s">
        <v>27</v>
      </c>
      <c r="L866">
        <f t="shared" si="80"/>
        <v>1</v>
      </c>
      <c r="M866">
        <f t="shared" si="81"/>
        <v>0</v>
      </c>
      <c r="N866" t="s">
        <v>28</v>
      </c>
      <c r="O866" t="s">
        <v>29</v>
      </c>
      <c r="Q866" t="str">
        <f t="shared" si="82"/>
        <v>ACTIVE</v>
      </c>
      <c r="R866" t="s">
        <v>1487</v>
      </c>
      <c r="S866" t="s">
        <v>87</v>
      </c>
      <c r="T866" s="2">
        <v>26665</v>
      </c>
      <c r="U866" s="3">
        <f t="shared" ca="1" si="83"/>
        <v>52</v>
      </c>
      <c r="V866" t="s">
        <v>3193</v>
      </c>
      <c r="W866" t="s">
        <v>3194</v>
      </c>
      <c r="X866" t="s">
        <v>138</v>
      </c>
      <c r="Y866" t="s">
        <v>35</v>
      </c>
      <c r="Z866" t="s">
        <v>36</v>
      </c>
      <c r="AA866">
        <v>3</v>
      </c>
      <c r="AB866" s="4">
        <v>161810.4</v>
      </c>
    </row>
    <row r="867" spans="1:28" x14ac:dyDescent="0.25">
      <c r="A867">
        <v>1292</v>
      </c>
      <c r="B867" t="s">
        <v>3203</v>
      </c>
      <c r="C867" t="s">
        <v>1389</v>
      </c>
      <c r="D867" s="1">
        <v>43400</v>
      </c>
      <c r="F867">
        <f t="shared" ca="1" si="78"/>
        <v>83</v>
      </c>
      <c r="G867" t="str">
        <f t="shared" ca="1" si="79"/>
        <v>&gt;5 years</v>
      </c>
      <c r="H867" t="s">
        <v>24</v>
      </c>
      <c r="I867" t="s">
        <v>3204</v>
      </c>
      <c r="J867" t="s">
        <v>3205</v>
      </c>
      <c r="K867" t="s">
        <v>27</v>
      </c>
      <c r="L867">
        <f t="shared" si="80"/>
        <v>1</v>
      </c>
      <c r="M867">
        <f t="shared" si="81"/>
        <v>0</v>
      </c>
      <c r="N867" t="s">
        <v>53</v>
      </c>
      <c r="O867" t="s">
        <v>41</v>
      </c>
      <c r="Q867" t="str">
        <f t="shared" si="82"/>
        <v>ACTIVE</v>
      </c>
      <c r="R867" t="s">
        <v>1487</v>
      </c>
      <c r="S867" t="s">
        <v>87</v>
      </c>
      <c r="T867" s="2">
        <v>35270</v>
      </c>
      <c r="U867" s="3">
        <f t="shared" ca="1" si="83"/>
        <v>29</v>
      </c>
      <c r="V867" t="s">
        <v>3193</v>
      </c>
      <c r="W867" t="s">
        <v>3194</v>
      </c>
      <c r="X867" t="s">
        <v>89</v>
      </c>
      <c r="Y867" t="s">
        <v>35</v>
      </c>
      <c r="Z867" t="s">
        <v>36</v>
      </c>
      <c r="AA867">
        <v>3</v>
      </c>
      <c r="AB867" s="4">
        <v>715032</v>
      </c>
    </row>
    <row r="868" spans="1:28" x14ac:dyDescent="0.25">
      <c r="A868">
        <v>1293</v>
      </c>
      <c r="B868" t="s">
        <v>3206</v>
      </c>
      <c r="C868" t="s">
        <v>1403</v>
      </c>
      <c r="D868" s="1">
        <v>44348</v>
      </c>
      <c r="E868" s="1">
        <v>45045</v>
      </c>
      <c r="F868">
        <f t="shared" ca="1" si="78"/>
        <v>22</v>
      </c>
      <c r="G868" t="str">
        <f t="shared" ca="1" si="79"/>
        <v>1-2 years</v>
      </c>
      <c r="H868" t="s">
        <v>24</v>
      </c>
      <c r="I868" t="s">
        <v>3207</v>
      </c>
      <c r="J868" t="s">
        <v>3208</v>
      </c>
      <c r="K868" t="s">
        <v>27</v>
      </c>
      <c r="L868">
        <f t="shared" si="80"/>
        <v>1</v>
      </c>
      <c r="M868">
        <f t="shared" si="81"/>
        <v>0</v>
      </c>
      <c r="N868" t="s">
        <v>28</v>
      </c>
      <c r="O868" t="s">
        <v>53</v>
      </c>
      <c r="Q868" t="str">
        <f t="shared" si="82"/>
        <v>ACTIVE</v>
      </c>
      <c r="R868" t="s">
        <v>1487</v>
      </c>
      <c r="S868" t="s">
        <v>257</v>
      </c>
      <c r="T868" s="2">
        <v>32010</v>
      </c>
      <c r="U868" s="3">
        <f t="shared" ca="1" si="83"/>
        <v>38</v>
      </c>
      <c r="V868" t="s">
        <v>3193</v>
      </c>
      <c r="W868" t="s">
        <v>3194</v>
      </c>
      <c r="X868" t="s">
        <v>128</v>
      </c>
      <c r="Y868" t="s">
        <v>35</v>
      </c>
      <c r="Z868" t="s">
        <v>36</v>
      </c>
      <c r="AA868">
        <v>3</v>
      </c>
      <c r="AB868" s="4">
        <v>727620</v>
      </c>
    </row>
    <row r="869" spans="1:28" x14ac:dyDescent="0.25">
      <c r="A869">
        <v>1294</v>
      </c>
      <c r="B869" t="s">
        <v>2552</v>
      </c>
      <c r="C869" t="s">
        <v>3209</v>
      </c>
      <c r="D869" s="1">
        <v>45023</v>
      </c>
      <c r="E869" s="1">
        <v>45053</v>
      </c>
      <c r="F869">
        <f t="shared" ca="1" si="78"/>
        <v>1</v>
      </c>
      <c r="G869" t="str">
        <f t="shared" ca="1" si="79"/>
        <v>&lt;6 months</v>
      </c>
      <c r="H869" t="s">
        <v>2648</v>
      </c>
      <c r="I869" t="s">
        <v>3210</v>
      </c>
      <c r="J869" t="s">
        <v>3211</v>
      </c>
      <c r="K869" t="s">
        <v>27</v>
      </c>
      <c r="L869">
        <f t="shared" si="80"/>
        <v>1</v>
      </c>
      <c r="M869">
        <f t="shared" si="81"/>
        <v>0</v>
      </c>
      <c r="N869" t="s">
        <v>41</v>
      </c>
      <c r="O869" t="s">
        <v>41</v>
      </c>
      <c r="Q869" t="str">
        <f t="shared" si="82"/>
        <v>ACTIVE</v>
      </c>
      <c r="R869" t="s">
        <v>1487</v>
      </c>
      <c r="S869" t="s">
        <v>257</v>
      </c>
      <c r="T869" s="2">
        <v>32511</v>
      </c>
      <c r="U869" s="3">
        <f t="shared" ca="1" si="83"/>
        <v>36</v>
      </c>
      <c r="V869" t="s">
        <v>3193</v>
      </c>
      <c r="W869" t="s">
        <v>3194</v>
      </c>
      <c r="X869" t="s">
        <v>69</v>
      </c>
      <c r="Y869" t="s">
        <v>35</v>
      </c>
      <c r="Z869" t="s">
        <v>36</v>
      </c>
      <c r="AA869">
        <v>3</v>
      </c>
      <c r="AB869" s="4">
        <v>513588</v>
      </c>
    </row>
    <row r="870" spans="1:28" x14ac:dyDescent="0.25">
      <c r="A870">
        <v>1295</v>
      </c>
      <c r="B870" t="s">
        <v>594</v>
      </c>
      <c r="C870" t="s">
        <v>2336</v>
      </c>
      <c r="D870" s="1">
        <v>44360</v>
      </c>
      <c r="F870">
        <f t="shared" ca="1" si="78"/>
        <v>51</v>
      </c>
      <c r="G870" t="str">
        <f t="shared" ca="1" si="79"/>
        <v>2-5 years</v>
      </c>
      <c r="H870" t="s">
        <v>641</v>
      </c>
      <c r="I870" t="s">
        <v>3212</v>
      </c>
      <c r="J870" t="s">
        <v>3213</v>
      </c>
      <c r="K870" t="s">
        <v>27</v>
      </c>
      <c r="L870">
        <f t="shared" si="80"/>
        <v>1</v>
      </c>
      <c r="M870">
        <f t="shared" si="81"/>
        <v>0</v>
      </c>
      <c r="N870" t="s">
        <v>53</v>
      </c>
      <c r="O870" t="s">
        <v>53</v>
      </c>
      <c r="Q870" t="str">
        <f t="shared" si="82"/>
        <v>ACTIVE</v>
      </c>
      <c r="R870" t="s">
        <v>1487</v>
      </c>
      <c r="S870" t="s">
        <v>68</v>
      </c>
      <c r="T870" s="2">
        <v>36370</v>
      </c>
      <c r="U870" s="3">
        <f t="shared" ca="1" si="83"/>
        <v>26</v>
      </c>
      <c r="V870" t="s">
        <v>1614</v>
      </c>
      <c r="W870" t="s">
        <v>3214</v>
      </c>
      <c r="X870" t="s">
        <v>299</v>
      </c>
      <c r="Y870" t="s">
        <v>35</v>
      </c>
      <c r="Z870" t="s">
        <v>36</v>
      </c>
      <c r="AA870">
        <v>3</v>
      </c>
      <c r="AB870" s="4">
        <v>110160</v>
      </c>
    </row>
    <row r="871" spans="1:28" x14ac:dyDescent="0.25">
      <c r="A871">
        <v>1296</v>
      </c>
      <c r="B871" t="s">
        <v>3215</v>
      </c>
      <c r="C871" t="s">
        <v>3216</v>
      </c>
      <c r="D871" s="1">
        <v>43537</v>
      </c>
      <c r="E871" s="1">
        <v>44086</v>
      </c>
      <c r="F871">
        <f t="shared" ca="1" si="78"/>
        <v>17</v>
      </c>
      <c r="G871" t="str">
        <f t="shared" ca="1" si="79"/>
        <v>1-2 years</v>
      </c>
      <c r="H871" t="s">
        <v>641</v>
      </c>
      <c r="I871" t="s">
        <v>3217</v>
      </c>
      <c r="J871" t="s">
        <v>3218</v>
      </c>
      <c r="K871" t="s">
        <v>158</v>
      </c>
      <c r="L871">
        <f t="shared" si="80"/>
        <v>0</v>
      </c>
      <c r="M871">
        <f t="shared" si="81"/>
        <v>1</v>
      </c>
      <c r="N871" t="s">
        <v>53</v>
      </c>
      <c r="O871" t="s">
        <v>41</v>
      </c>
      <c r="P871" t="s">
        <v>164</v>
      </c>
      <c r="Q871" t="str">
        <f t="shared" si="82"/>
        <v>INVOLUNTARY</v>
      </c>
      <c r="R871" t="s">
        <v>1487</v>
      </c>
      <c r="S871" t="s">
        <v>74</v>
      </c>
      <c r="T871" s="2">
        <v>33552</v>
      </c>
      <c r="U871" s="3">
        <f t="shared" ca="1" si="83"/>
        <v>33</v>
      </c>
      <c r="V871" t="s">
        <v>1614</v>
      </c>
      <c r="W871" t="s">
        <v>3214</v>
      </c>
      <c r="X871" t="s">
        <v>339</v>
      </c>
      <c r="Y871" t="s">
        <v>35</v>
      </c>
      <c r="Z871" t="s">
        <v>36</v>
      </c>
      <c r="AA871">
        <v>3</v>
      </c>
      <c r="AB871" s="4">
        <v>360096</v>
      </c>
    </row>
    <row r="872" spans="1:28" x14ac:dyDescent="0.25">
      <c r="A872">
        <v>1297</v>
      </c>
      <c r="B872" t="s">
        <v>1230</v>
      </c>
      <c r="C872" t="s">
        <v>3219</v>
      </c>
      <c r="D872" s="1">
        <v>43609</v>
      </c>
      <c r="E872" s="1">
        <v>44478</v>
      </c>
      <c r="F872">
        <f t="shared" ca="1" si="78"/>
        <v>28</v>
      </c>
      <c r="G872" t="str">
        <f t="shared" ca="1" si="79"/>
        <v>2-5 years</v>
      </c>
      <c r="H872" t="s">
        <v>641</v>
      </c>
      <c r="I872" t="s">
        <v>3220</v>
      </c>
      <c r="J872" t="s">
        <v>3221</v>
      </c>
      <c r="K872" t="s">
        <v>158</v>
      </c>
      <c r="L872">
        <f t="shared" si="80"/>
        <v>0</v>
      </c>
      <c r="M872">
        <f t="shared" si="81"/>
        <v>1</v>
      </c>
      <c r="N872" t="s">
        <v>41</v>
      </c>
      <c r="O872" t="s">
        <v>29</v>
      </c>
      <c r="P872" t="s">
        <v>2688</v>
      </c>
      <c r="Q872" t="str">
        <f t="shared" si="82"/>
        <v>VOLUNTARY</v>
      </c>
      <c r="R872" t="s">
        <v>1487</v>
      </c>
      <c r="S872" t="s">
        <v>2823</v>
      </c>
      <c r="T872" s="2">
        <v>28863</v>
      </c>
      <c r="U872" s="3">
        <f t="shared" ca="1" si="83"/>
        <v>46</v>
      </c>
      <c r="V872" t="s">
        <v>1614</v>
      </c>
      <c r="W872" t="s">
        <v>3214</v>
      </c>
      <c r="X872" t="s">
        <v>81</v>
      </c>
      <c r="Y872" t="s">
        <v>35</v>
      </c>
      <c r="Z872" t="s">
        <v>36</v>
      </c>
      <c r="AA872">
        <v>3</v>
      </c>
      <c r="AB872" s="4">
        <v>106240.8</v>
      </c>
    </row>
    <row r="873" spans="1:28" x14ac:dyDescent="0.25">
      <c r="A873">
        <v>1298</v>
      </c>
      <c r="B873" t="s">
        <v>3222</v>
      </c>
      <c r="C873" t="s">
        <v>3223</v>
      </c>
      <c r="D873" s="1">
        <v>44982</v>
      </c>
      <c r="F873">
        <f t="shared" ca="1" si="78"/>
        <v>31</v>
      </c>
      <c r="G873" t="str">
        <f t="shared" ca="1" si="79"/>
        <v>2-5 years</v>
      </c>
      <c r="H873" t="s">
        <v>641</v>
      </c>
      <c r="I873" t="s">
        <v>3224</v>
      </c>
      <c r="J873" t="s">
        <v>3225</v>
      </c>
      <c r="K873" t="s">
        <v>27</v>
      </c>
      <c r="L873">
        <f t="shared" si="80"/>
        <v>1</v>
      </c>
      <c r="M873">
        <f t="shared" si="81"/>
        <v>0</v>
      </c>
      <c r="N873" t="s">
        <v>41</v>
      </c>
      <c r="O873" t="s">
        <v>29</v>
      </c>
      <c r="Q873" t="str">
        <f t="shared" si="82"/>
        <v>ACTIVE</v>
      </c>
      <c r="R873" t="s">
        <v>1487</v>
      </c>
      <c r="S873" t="s">
        <v>68</v>
      </c>
      <c r="T873" s="2">
        <v>34806</v>
      </c>
      <c r="U873" s="3">
        <f t="shared" ca="1" si="83"/>
        <v>30</v>
      </c>
      <c r="V873" t="s">
        <v>1614</v>
      </c>
      <c r="W873" t="s">
        <v>3214</v>
      </c>
      <c r="X873" t="s">
        <v>69</v>
      </c>
      <c r="Y873" t="s">
        <v>35</v>
      </c>
      <c r="Z873" t="s">
        <v>36</v>
      </c>
      <c r="AA873">
        <v>3</v>
      </c>
      <c r="AB873" s="4">
        <v>623892</v>
      </c>
    </row>
    <row r="874" spans="1:28" x14ac:dyDescent="0.25">
      <c r="A874">
        <v>1299</v>
      </c>
      <c r="B874" t="s">
        <v>369</v>
      </c>
      <c r="C874" t="s">
        <v>821</v>
      </c>
      <c r="D874" s="1">
        <v>43914</v>
      </c>
      <c r="F874">
        <f t="shared" ca="1" si="78"/>
        <v>66</v>
      </c>
      <c r="G874" t="str">
        <f t="shared" ca="1" si="79"/>
        <v>&gt;5 years</v>
      </c>
      <c r="H874" t="s">
        <v>641</v>
      </c>
      <c r="I874" t="s">
        <v>3226</v>
      </c>
      <c r="J874" t="s">
        <v>3227</v>
      </c>
      <c r="K874" t="s">
        <v>27</v>
      </c>
      <c r="L874">
        <f t="shared" si="80"/>
        <v>1</v>
      </c>
      <c r="M874">
        <f t="shared" si="81"/>
        <v>0</v>
      </c>
      <c r="N874" t="s">
        <v>28</v>
      </c>
      <c r="O874" t="s">
        <v>53</v>
      </c>
      <c r="Q874" t="str">
        <f t="shared" si="82"/>
        <v>ACTIVE</v>
      </c>
      <c r="R874" t="s">
        <v>1487</v>
      </c>
      <c r="S874" t="s">
        <v>221</v>
      </c>
      <c r="T874" s="2">
        <v>26034</v>
      </c>
      <c r="U874" s="3">
        <f t="shared" ca="1" si="83"/>
        <v>54</v>
      </c>
      <c r="V874" t="s">
        <v>1614</v>
      </c>
      <c r="W874" t="s">
        <v>3214</v>
      </c>
      <c r="X874" t="s">
        <v>184</v>
      </c>
      <c r="Y874" t="s">
        <v>35</v>
      </c>
      <c r="Z874" t="s">
        <v>36</v>
      </c>
      <c r="AA874">
        <v>3</v>
      </c>
      <c r="AB874" s="4">
        <v>233616</v>
      </c>
    </row>
    <row r="875" spans="1:28" x14ac:dyDescent="0.25">
      <c r="A875">
        <v>1300</v>
      </c>
      <c r="B875" t="s">
        <v>3228</v>
      </c>
      <c r="C875" t="s">
        <v>3229</v>
      </c>
      <c r="D875" s="1">
        <v>44359</v>
      </c>
      <c r="F875">
        <f t="shared" ca="1" si="78"/>
        <v>51</v>
      </c>
      <c r="G875" t="str">
        <f t="shared" ca="1" si="79"/>
        <v>2-5 years</v>
      </c>
      <c r="H875" t="s">
        <v>641</v>
      </c>
      <c r="I875" t="s">
        <v>3230</v>
      </c>
      <c r="J875" t="s">
        <v>3231</v>
      </c>
      <c r="K875" t="s">
        <v>27</v>
      </c>
      <c r="L875">
        <f t="shared" si="80"/>
        <v>1</v>
      </c>
      <c r="M875">
        <f t="shared" si="81"/>
        <v>0</v>
      </c>
      <c r="N875" t="s">
        <v>28</v>
      </c>
      <c r="O875" t="s">
        <v>29</v>
      </c>
      <c r="Q875" t="str">
        <f t="shared" si="82"/>
        <v>ACTIVE</v>
      </c>
      <c r="R875" t="s">
        <v>1487</v>
      </c>
      <c r="S875" t="s">
        <v>74</v>
      </c>
      <c r="T875" s="2">
        <v>26404</v>
      </c>
      <c r="U875" s="3">
        <f t="shared" ca="1" si="83"/>
        <v>53</v>
      </c>
      <c r="V875" t="s">
        <v>1614</v>
      </c>
      <c r="W875" t="s">
        <v>3214</v>
      </c>
      <c r="X875" t="s">
        <v>69</v>
      </c>
      <c r="Y875" t="s">
        <v>35</v>
      </c>
      <c r="Z875" t="s">
        <v>36</v>
      </c>
      <c r="AA875">
        <v>3</v>
      </c>
      <c r="AB875" s="4">
        <v>170544</v>
      </c>
    </row>
    <row r="876" spans="1:28" x14ac:dyDescent="0.25">
      <c r="A876">
        <v>1301</v>
      </c>
      <c r="B876" t="s">
        <v>3232</v>
      </c>
      <c r="C876" t="s">
        <v>3233</v>
      </c>
      <c r="D876" s="1">
        <v>43546</v>
      </c>
      <c r="E876" s="1">
        <v>44643</v>
      </c>
      <c r="F876">
        <f t="shared" ca="1" si="78"/>
        <v>36</v>
      </c>
      <c r="G876" t="str">
        <f t="shared" ca="1" si="79"/>
        <v>2-5 years</v>
      </c>
      <c r="H876" t="s">
        <v>24</v>
      </c>
      <c r="I876" t="s">
        <v>3234</v>
      </c>
      <c r="J876" t="s">
        <v>3235</v>
      </c>
      <c r="K876" t="s">
        <v>158</v>
      </c>
      <c r="L876">
        <f t="shared" si="80"/>
        <v>0</v>
      </c>
      <c r="M876">
        <f t="shared" si="81"/>
        <v>1</v>
      </c>
      <c r="N876" t="s">
        <v>41</v>
      </c>
      <c r="O876" t="s">
        <v>29</v>
      </c>
      <c r="P876" t="s">
        <v>164</v>
      </c>
      <c r="Q876" t="str">
        <f t="shared" si="82"/>
        <v>INVOLUNTARY</v>
      </c>
      <c r="R876" t="s">
        <v>1487</v>
      </c>
      <c r="S876" t="s">
        <v>74</v>
      </c>
      <c r="T876" s="2">
        <v>28209</v>
      </c>
      <c r="U876" s="3">
        <f t="shared" ca="1" si="83"/>
        <v>48</v>
      </c>
      <c r="V876" t="s">
        <v>1614</v>
      </c>
      <c r="W876" t="s">
        <v>3214</v>
      </c>
      <c r="X876" t="s">
        <v>153</v>
      </c>
      <c r="Y876" t="s">
        <v>35</v>
      </c>
      <c r="Z876" t="s">
        <v>36</v>
      </c>
      <c r="AA876">
        <v>3</v>
      </c>
      <c r="AB876" s="4">
        <v>354264</v>
      </c>
    </row>
    <row r="877" spans="1:28" x14ac:dyDescent="0.25">
      <c r="A877">
        <v>1302</v>
      </c>
      <c r="B877" t="s">
        <v>227</v>
      </c>
      <c r="C877" t="s">
        <v>3236</v>
      </c>
      <c r="D877" s="1">
        <v>44263</v>
      </c>
      <c r="E877" s="1">
        <v>44912</v>
      </c>
      <c r="F877">
        <f t="shared" ca="1" si="78"/>
        <v>21</v>
      </c>
      <c r="G877" t="str">
        <f t="shared" ca="1" si="79"/>
        <v>1-2 years</v>
      </c>
      <c r="H877" t="s">
        <v>24</v>
      </c>
      <c r="I877" t="s">
        <v>3237</v>
      </c>
      <c r="J877" t="s">
        <v>3238</v>
      </c>
      <c r="K877" t="s">
        <v>158</v>
      </c>
      <c r="L877">
        <f t="shared" si="80"/>
        <v>0</v>
      </c>
      <c r="M877">
        <f t="shared" si="81"/>
        <v>1</v>
      </c>
      <c r="N877" t="s">
        <v>53</v>
      </c>
      <c r="O877" t="s">
        <v>53</v>
      </c>
      <c r="P877" t="s">
        <v>2688</v>
      </c>
      <c r="Q877" t="str">
        <f t="shared" si="82"/>
        <v>VOLUNTARY</v>
      </c>
      <c r="R877" t="s">
        <v>1487</v>
      </c>
      <c r="S877" t="s">
        <v>74</v>
      </c>
      <c r="T877" s="2">
        <v>34800</v>
      </c>
      <c r="U877" s="3">
        <f t="shared" ca="1" si="83"/>
        <v>30</v>
      </c>
      <c r="V877" t="s">
        <v>1614</v>
      </c>
      <c r="W877" t="s">
        <v>3214</v>
      </c>
      <c r="X877" t="s">
        <v>69</v>
      </c>
      <c r="Y877" t="s">
        <v>35</v>
      </c>
      <c r="Z877" t="s">
        <v>36</v>
      </c>
      <c r="AA877">
        <v>3</v>
      </c>
      <c r="AB877" s="4">
        <v>359880</v>
      </c>
    </row>
    <row r="878" spans="1:28" x14ac:dyDescent="0.25">
      <c r="A878">
        <v>1303</v>
      </c>
      <c r="B878" t="s">
        <v>3239</v>
      </c>
      <c r="C878" t="s">
        <v>3240</v>
      </c>
      <c r="D878" s="1">
        <v>43966</v>
      </c>
      <c r="F878">
        <f t="shared" ca="1" si="78"/>
        <v>64</v>
      </c>
      <c r="G878" t="str">
        <f t="shared" ca="1" si="79"/>
        <v>&gt;5 years</v>
      </c>
      <c r="H878" t="s">
        <v>24</v>
      </c>
      <c r="I878" t="s">
        <v>3241</v>
      </c>
      <c r="J878" t="s">
        <v>3242</v>
      </c>
      <c r="K878" t="s">
        <v>27</v>
      </c>
      <c r="L878">
        <f t="shared" si="80"/>
        <v>1</v>
      </c>
      <c r="M878">
        <f t="shared" si="81"/>
        <v>0</v>
      </c>
      <c r="N878" t="s">
        <v>28</v>
      </c>
      <c r="O878" t="s">
        <v>53</v>
      </c>
      <c r="Q878" t="str">
        <f t="shared" si="82"/>
        <v>ACTIVE</v>
      </c>
      <c r="R878" t="s">
        <v>30</v>
      </c>
      <c r="S878" t="s">
        <v>31</v>
      </c>
      <c r="T878" s="2">
        <v>36780</v>
      </c>
      <c r="U878" s="3">
        <f t="shared" ca="1" si="83"/>
        <v>25</v>
      </c>
      <c r="V878" t="s">
        <v>1614</v>
      </c>
      <c r="W878" t="s">
        <v>3214</v>
      </c>
      <c r="X878" t="s">
        <v>1107</v>
      </c>
      <c r="Y878" t="s">
        <v>35</v>
      </c>
      <c r="Z878" t="s">
        <v>36</v>
      </c>
      <c r="AA878">
        <v>3</v>
      </c>
      <c r="AB878" s="4">
        <v>228672</v>
      </c>
    </row>
    <row r="879" spans="1:28" x14ac:dyDescent="0.25">
      <c r="A879">
        <v>1304</v>
      </c>
      <c r="B879" t="s">
        <v>1112</v>
      </c>
      <c r="C879" t="s">
        <v>263</v>
      </c>
      <c r="D879" s="1">
        <v>44950</v>
      </c>
      <c r="F879">
        <f t="shared" ca="1" si="78"/>
        <v>32</v>
      </c>
      <c r="G879" t="str">
        <f t="shared" ca="1" si="79"/>
        <v>2-5 years</v>
      </c>
      <c r="H879" t="s">
        <v>24</v>
      </c>
      <c r="I879" t="s">
        <v>3243</v>
      </c>
      <c r="J879" t="s">
        <v>3244</v>
      </c>
      <c r="K879" t="s">
        <v>27</v>
      </c>
      <c r="L879">
        <f t="shared" si="80"/>
        <v>1</v>
      </c>
      <c r="M879">
        <f t="shared" si="81"/>
        <v>0</v>
      </c>
      <c r="N879" t="s">
        <v>53</v>
      </c>
      <c r="O879" t="s">
        <v>41</v>
      </c>
      <c r="Q879" t="str">
        <f t="shared" si="82"/>
        <v>ACTIVE</v>
      </c>
      <c r="R879" t="s">
        <v>1487</v>
      </c>
      <c r="S879" t="s">
        <v>2213</v>
      </c>
      <c r="T879" s="2">
        <v>24957</v>
      </c>
      <c r="U879" s="3">
        <f t="shared" ca="1" si="83"/>
        <v>57</v>
      </c>
      <c r="V879" t="s">
        <v>1614</v>
      </c>
      <c r="W879" t="s">
        <v>3214</v>
      </c>
      <c r="X879" t="s">
        <v>2213</v>
      </c>
      <c r="Y879" t="s">
        <v>35</v>
      </c>
      <c r="Z879" t="s">
        <v>36</v>
      </c>
      <c r="AA879">
        <v>3</v>
      </c>
      <c r="AB879" s="4">
        <v>411636</v>
      </c>
    </row>
    <row r="880" spans="1:28" x14ac:dyDescent="0.25">
      <c r="A880">
        <v>1305</v>
      </c>
      <c r="B880" t="s">
        <v>1810</v>
      </c>
      <c r="C880" t="s">
        <v>469</v>
      </c>
      <c r="D880" s="1">
        <v>44202</v>
      </c>
      <c r="E880" s="1">
        <v>44925</v>
      </c>
      <c r="F880">
        <f t="shared" ca="1" si="78"/>
        <v>23</v>
      </c>
      <c r="G880" t="str">
        <f t="shared" ca="1" si="79"/>
        <v>1-2 years</v>
      </c>
      <c r="H880" t="s">
        <v>24</v>
      </c>
      <c r="I880" t="s">
        <v>3245</v>
      </c>
      <c r="J880" t="s">
        <v>3246</v>
      </c>
      <c r="K880" t="s">
        <v>158</v>
      </c>
      <c r="L880">
        <f t="shared" si="80"/>
        <v>0</v>
      </c>
      <c r="M880">
        <f t="shared" si="81"/>
        <v>1</v>
      </c>
      <c r="N880" t="s">
        <v>53</v>
      </c>
      <c r="O880" t="s">
        <v>29</v>
      </c>
      <c r="P880" t="s">
        <v>2688</v>
      </c>
      <c r="Q880" t="str">
        <f t="shared" si="82"/>
        <v>VOLUNTARY</v>
      </c>
      <c r="R880" t="s">
        <v>1487</v>
      </c>
      <c r="S880" t="s">
        <v>74</v>
      </c>
      <c r="T880" s="2">
        <v>32170</v>
      </c>
      <c r="U880" s="3">
        <f t="shared" ca="1" si="83"/>
        <v>37</v>
      </c>
      <c r="V880" t="s">
        <v>1614</v>
      </c>
      <c r="W880" t="s">
        <v>1615</v>
      </c>
      <c r="X880" t="s">
        <v>69</v>
      </c>
      <c r="Y880" t="s">
        <v>47</v>
      </c>
      <c r="Z880" t="s">
        <v>36</v>
      </c>
      <c r="AA880">
        <v>3</v>
      </c>
      <c r="AB880" s="4">
        <v>457761.96</v>
      </c>
    </row>
    <row r="881" spans="1:28" x14ac:dyDescent="0.25">
      <c r="A881">
        <v>1306</v>
      </c>
      <c r="B881" t="s">
        <v>2932</v>
      </c>
      <c r="C881" t="s">
        <v>666</v>
      </c>
      <c r="D881" s="1">
        <v>44302</v>
      </c>
      <c r="F881">
        <f t="shared" ca="1" si="78"/>
        <v>53</v>
      </c>
      <c r="G881" t="str">
        <f t="shared" ca="1" si="79"/>
        <v>2-5 years</v>
      </c>
      <c r="H881" t="s">
        <v>24</v>
      </c>
      <c r="I881" t="s">
        <v>3247</v>
      </c>
      <c r="J881" t="s">
        <v>3248</v>
      </c>
      <c r="K881" t="s">
        <v>27</v>
      </c>
      <c r="L881">
        <f t="shared" si="80"/>
        <v>1</v>
      </c>
      <c r="M881">
        <f t="shared" si="81"/>
        <v>0</v>
      </c>
      <c r="N881" t="s">
        <v>41</v>
      </c>
      <c r="O881" t="s">
        <v>41</v>
      </c>
      <c r="Q881" t="str">
        <f t="shared" si="82"/>
        <v>ACTIVE</v>
      </c>
      <c r="R881" t="s">
        <v>1487</v>
      </c>
      <c r="S881" t="s">
        <v>137</v>
      </c>
      <c r="T881" s="2">
        <v>27082</v>
      </c>
      <c r="U881" s="3">
        <f t="shared" ca="1" si="83"/>
        <v>51</v>
      </c>
      <c r="V881" t="s">
        <v>1614</v>
      </c>
      <c r="W881" t="s">
        <v>2371</v>
      </c>
      <c r="X881" t="s">
        <v>138</v>
      </c>
      <c r="Y881" t="s">
        <v>47</v>
      </c>
      <c r="Z881" t="s">
        <v>36</v>
      </c>
      <c r="AA881">
        <v>3</v>
      </c>
      <c r="AB881" s="4">
        <v>826068</v>
      </c>
    </row>
    <row r="882" spans="1:28" x14ac:dyDescent="0.25">
      <c r="A882">
        <v>1307</v>
      </c>
      <c r="B882" t="s">
        <v>3249</v>
      </c>
      <c r="C882" t="s">
        <v>3250</v>
      </c>
      <c r="D882" s="1">
        <v>44461</v>
      </c>
      <c r="E882" s="1">
        <v>44494</v>
      </c>
      <c r="F882">
        <f t="shared" ca="1" si="78"/>
        <v>1</v>
      </c>
      <c r="G882" t="str">
        <f t="shared" ca="1" si="79"/>
        <v>&lt;6 months</v>
      </c>
      <c r="H882" t="s">
        <v>24</v>
      </c>
      <c r="I882" t="s">
        <v>3251</v>
      </c>
      <c r="J882" t="s">
        <v>3252</v>
      </c>
      <c r="K882" t="s">
        <v>158</v>
      </c>
      <c r="L882">
        <f t="shared" si="80"/>
        <v>0</v>
      </c>
      <c r="M882">
        <f t="shared" si="81"/>
        <v>1</v>
      </c>
      <c r="N882" t="s">
        <v>28</v>
      </c>
      <c r="O882" t="s">
        <v>53</v>
      </c>
      <c r="P882" t="s">
        <v>212</v>
      </c>
      <c r="Q882" t="str">
        <f t="shared" si="82"/>
        <v>INVOLUNTARY</v>
      </c>
      <c r="R882" t="s">
        <v>1487</v>
      </c>
      <c r="S882" t="s">
        <v>87</v>
      </c>
      <c r="T882" s="2">
        <v>35772</v>
      </c>
      <c r="U882" s="3">
        <f t="shared" ca="1" si="83"/>
        <v>27</v>
      </c>
      <c r="V882" t="s">
        <v>1614</v>
      </c>
      <c r="W882" t="s">
        <v>3214</v>
      </c>
      <c r="X882" t="s">
        <v>143</v>
      </c>
      <c r="Y882" t="s">
        <v>47</v>
      </c>
      <c r="Z882" t="s">
        <v>36</v>
      </c>
      <c r="AA882">
        <v>3</v>
      </c>
      <c r="AB882" s="4">
        <v>495312</v>
      </c>
    </row>
    <row r="883" spans="1:28" x14ac:dyDescent="0.25">
      <c r="A883">
        <v>1308</v>
      </c>
      <c r="B883" t="s">
        <v>3253</v>
      </c>
      <c r="C883" t="s">
        <v>386</v>
      </c>
      <c r="D883" s="1">
        <v>44740</v>
      </c>
      <c r="E883" s="1">
        <v>44992</v>
      </c>
      <c r="F883">
        <f t="shared" ca="1" si="78"/>
        <v>8</v>
      </c>
      <c r="G883" t="str">
        <f t="shared" ca="1" si="79"/>
        <v>6-12 months</v>
      </c>
      <c r="H883" t="s">
        <v>24</v>
      </c>
      <c r="I883" t="s">
        <v>3254</v>
      </c>
      <c r="J883" t="s">
        <v>3255</v>
      </c>
      <c r="K883" t="s">
        <v>27</v>
      </c>
      <c r="L883">
        <f t="shared" si="80"/>
        <v>1</v>
      </c>
      <c r="M883">
        <f t="shared" si="81"/>
        <v>0</v>
      </c>
      <c r="N883" t="s">
        <v>53</v>
      </c>
      <c r="O883" t="s">
        <v>53</v>
      </c>
      <c r="Q883" t="str">
        <f t="shared" si="82"/>
        <v>ACTIVE</v>
      </c>
      <c r="R883" t="s">
        <v>1487</v>
      </c>
      <c r="S883" t="s">
        <v>137</v>
      </c>
      <c r="T883" s="2">
        <v>34878</v>
      </c>
      <c r="U883" s="3">
        <f t="shared" ca="1" si="83"/>
        <v>30</v>
      </c>
      <c r="V883" t="s">
        <v>1614</v>
      </c>
      <c r="W883" t="s">
        <v>3256</v>
      </c>
      <c r="X883" t="s">
        <v>148</v>
      </c>
      <c r="Y883" t="s">
        <v>35</v>
      </c>
      <c r="Z883" t="s">
        <v>36</v>
      </c>
      <c r="AA883">
        <v>3</v>
      </c>
      <c r="AB883" s="4">
        <v>351456</v>
      </c>
    </row>
    <row r="884" spans="1:28" x14ac:dyDescent="0.25">
      <c r="A884">
        <v>1309</v>
      </c>
      <c r="B884" t="s">
        <v>3257</v>
      </c>
      <c r="C884" t="s">
        <v>365</v>
      </c>
      <c r="D884" s="1">
        <v>44060</v>
      </c>
      <c r="F884">
        <f t="shared" ca="1" si="78"/>
        <v>61</v>
      </c>
      <c r="G884" t="str">
        <f t="shared" ca="1" si="79"/>
        <v>&gt;5 years</v>
      </c>
      <c r="H884" t="s">
        <v>24</v>
      </c>
      <c r="I884" t="s">
        <v>3258</v>
      </c>
      <c r="J884" t="s">
        <v>3259</v>
      </c>
      <c r="K884" t="s">
        <v>27</v>
      </c>
      <c r="L884">
        <f t="shared" si="80"/>
        <v>1</v>
      </c>
      <c r="M884">
        <f t="shared" si="81"/>
        <v>0</v>
      </c>
      <c r="N884" t="s">
        <v>41</v>
      </c>
      <c r="O884" t="s">
        <v>41</v>
      </c>
      <c r="Q884" t="str">
        <f t="shared" si="82"/>
        <v>ACTIVE</v>
      </c>
      <c r="R884" t="s">
        <v>1487</v>
      </c>
      <c r="S884" t="s">
        <v>74</v>
      </c>
      <c r="T884" s="2">
        <v>32395</v>
      </c>
      <c r="U884" s="3">
        <f t="shared" ca="1" si="83"/>
        <v>37</v>
      </c>
      <c r="V884" t="s">
        <v>1614</v>
      </c>
      <c r="W884" t="s">
        <v>3256</v>
      </c>
      <c r="X884" t="s">
        <v>153</v>
      </c>
      <c r="Y884" t="s">
        <v>35</v>
      </c>
      <c r="Z884" t="s">
        <v>36</v>
      </c>
      <c r="AA884">
        <v>3</v>
      </c>
      <c r="AB884" s="4">
        <v>837420</v>
      </c>
    </row>
    <row r="885" spans="1:28" x14ac:dyDescent="0.25">
      <c r="A885">
        <v>1310</v>
      </c>
      <c r="B885" t="s">
        <v>2729</v>
      </c>
      <c r="C885" t="s">
        <v>3260</v>
      </c>
      <c r="D885" s="1">
        <v>45019</v>
      </c>
      <c r="E885" s="1">
        <v>45128</v>
      </c>
      <c r="F885">
        <f t="shared" ca="1" si="78"/>
        <v>3</v>
      </c>
      <c r="G885" t="str">
        <f t="shared" ca="1" si="79"/>
        <v>&lt;6 months</v>
      </c>
      <c r="H885" t="s">
        <v>24</v>
      </c>
      <c r="I885" t="s">
        <v>3261</v>
      </c>
      <c r="J885" t="s">
        <v>3262</v>
      </c>
      <c r="K885" t="s">
        <v>27</v>
      </c>
      <c r="L885">
        <f t="shared" si="80"/>
        <v>1</v>
      </c>
      <c r="M885">
        <f t="shared" si="81"/>
        <v>0</v>
      </c>
      <c r="N885" t="s">
        <v>41</v>
      </c>
      <c r="O885" t="s">
        <v>53</v>
      </c>
      <c r="Q885" t="str">
        <f t="shared" si="82"/>
        <v>ACTIVE</v>
      </c>
      <c r="R885" t="s">
        <v>1487</v>
      </c>
      <c r="S885" t="s">
        <v>68</v>
      </c>
      <c r="T885" s="2">
        <v>32049</v>
      </c>
      <c r="U885" s="3">
        <f t="shared" ca="1" si="83"/>
        <v>38</v>
      </c>
      <c r="V885" t="s">
        <v>1614</v>
      </c>
      <c r="W885" t="s">
        <v>3256</v>
      </c>
      <c r="X885" t="s">
        <v>81</v>
      </c>
      <c r="Y885" t="s">
        <v>35</v>
      </c>
      <c r="Z885" t="s">
        <v>36</v>
      </c>
      <c r="AA885">
        <v>3</v>
      </c>
      <c r="AB885" s="4">
        <v>670128</v>
      </c>
    </row>
    <row r="886" spans="1:28" x14ac:dyDescent="0.25">
      <c r="A886">
        <v>1311</v>
      </c>
      <c r="B886" t="s">
        <v>3263</v>
      </c>
      <c r="C886" t="s">
        <v>2224</v>
      </c>
      <c r="D886" s="1">
        <v>45072</v>
      </c>
      <c r="E886" s="1">
        <v>45089</v>
      </c>
      <c r="F886">
        <f t="shared" ca="1" si="78"/>
        <v>0</v>
      </c>
      <c r="G886" t="str">
        <f t="shared" ca="1" si="79"/>
        <v>&lt;6 months</v>
      </c>
      <c r="H886" t="s">
        <v>24</v>
      </c>
      <c r="I886" t="s">
        <v>3264</v>
      </c>
      <c r="J886" t="s">
        <v>3265</v>
      </c>
      <c r="K886" t="s">
        <v>27</v>
      </c>
      <c r="L886">
        <f t="shared" si="80"/>
        <v>1</v>
      </c>
      <c r="M886">
        <f t="shared" si="81"/>
        <v>0</v>
      </c>
      <c r="N886" t="s">
        <v>53</v>
      </c>
      <c r="O886" t="s">
        <v>41</v>
      </c>
      <c r="Q886" t="str">
        <f t="shared" si="82"/>
        <v>ACTIVE</v>
      </c>
      <c r="R886" t="s">
        <v>1487</v>
      </c>
      <c r="S886" t="s">
        <v>87</v>
      </c>
      <c r="T886" s="2">
        <v>30126</v>
      </c>
      <c r="U886" s="3">
        <f t="shared" ca="1" si="83"/>
        <v>43</v>
      </c>
      <c r="V886" t="s">
        <v>1614</v>
      </c>
      <c r="W886" t="s">
        <v>3256</v>
      </c>
      <c r="X886" t="s">
        <v>165</v>
      </c>
      <c r="Y886" t="s">
        <v>47</v>
      </c>
      <c r="Z886" t="s">
        <v>36</v>
      </c>
      <c r="AA886">
        <v>3</v>
      </c>
      <c r="AB886" s="4">
        <v>744324</v>
      </c>
    </row>
    <row r="887" spans="1:28" x14ac:dyDescent="0.25">
      <c r="A887">
        <v>1312</v>
      </c>
      <c r="B887" t="s">
        <v>3266</v>
      </c>
      <c r="C887" t="s">
        <v>3267</v>
      </c>
      <c r="D887" s="1">
        <v>44296</v>
      </c>
      <c r="F887">
        <f t="shared" ca="1" si="78"/>
        <v>53</v>
      </c>
      <c r="G887" t="str">
        <f t="shared" ca="1" si="79"/>
        <v>2-5 years</v>
      </c>
      <c r="H887" t="s">
        <v>24</v>
      </c>
      <c r="I887" t="s">
        <v>3268</v>
      </c>
      <c r="J887" t="s">
        <v>3269</v>
      </c>
      <c r="K887" t="s">
        <v>27</v>
      </c>
      <c r="L887">
        <f t="shared" si="80"/>
        <v>1</v>
      </c>
      <c r="M887">
        <f t="shared" si="81"/>
        <v>0</v>
      </c>
      <c r="N887" t="s">
        <v>53</v>
      </c>
      <c r="O887" t="s">
        <v>53</v>
      </c>
      <c r="Q887" t="str">
        <f t="shared" si="82"/>
        <v>ACTIVE</v>
      </c>
      <c r="R887" t="s">
        <v>1487</v>
      </c>
      <c r="S887" t="s">
        <v>80</v>
      </c>
      <c r="T887" s="2">
        <v>34806</v>
      </c>
      <c r="U887" s="3">
        <f t="shared" ca="1" si="83"/>
        <v>30</v>
      </c>
      <c r="V887" t="s">
        <v>1614</v>
      </c>
      <c r="W887" t="s">
        <v>3256</v>
      </c>
      <c r="X887" t="s">
        <v>81</v>
      </c>
      <c r="Y887" t="s">
        <v>35</v>
      </c>
      <c r="Z887" t="s">
        <v>36</v>
      </c>
      <c r="AA887">
        <v>3</v>
      </c>
      <c r="AB887" s="4">
        <v>462648</v>
      </c>
    </row>
    <row r="888" spans="1:28" x14ac:dyDescent="0.25">
      <c r="A888">
        <v>1313</v>
      </c>
      <c r="B888" t="s">
        <v>3270</v>
      </c>
      <c r="C888" t="s">
        <v>3271</v>
      </c>
      <c r="D888" s="1">
        <v>45034</v>
      </c>
      <c r="F888">
        <f t="shared" ca="1" si="78"/>
        <v>29</v>
      </c>
      <c r="G888" t="str">
        <f t="shared" ca="1" si="79"/>
        <v>2-5 years</v>
      </c>
      <c r="H888" t="s">
        <v>24</v>
      </c>
      <c r="I888" t="s">
        <v>3272</v>
      </c>
      <c r="J888" t="s">
        <v>3273</v>
      </c>
      <c r="K888" t="s">
        <v>27</v>
      </c>
      <c r="L888">
        <f t="shared" si="80"/>
        <v>1</v>
      </c>
      <c r="M888">
        <f t="shared" si="81"/>
        <v>0</v>
      </c>
      <c r="N888" t="s">
        <v>28</v>
      </c>
      <c r="O888" t="s">
        <v>41</v>
      </c>
      <c r="Q888" t="str">
        <f t="shared" si="82"/>
        <v>ACTIVE</v>
      </c>
      <c r="R888" t="s">
        <v>1487</v>
      </c>
      <c r="S888" t="s">
        <v>74</v>
      </c>
      <c r="T888" s="2">
        <v>33464</v>
      </c>
      <c r="U888" s="3">
        <f t="shared" ca="1" si="83"/>
        <v>34</v>
      </c>
      <c r="V888" t="s">
        <v>1614</v>
      </c>
      <c r="W888" t="s">
        <v>3256</v>
      </c>
      <c r="X888" t="s">
        <v>175</v>
      </c>
      <c r="Y888" t="s">
        <v>35</v>
      </c>
      <c r="Z888" t="s">
        <v>36</v>
      </c>
      <c r="AA888">
        <v>3</v>
      </c>
      <c r="AB888" s="4">
        <v>313320</v>
      </c>
    </row>
    <row r="889" spans="1:28" x14ac:dyDescent="0.25">
      <c r="A889">
        <v>1314</v>
      </c>
      <c r="B889" t="s">
        <v>3274</v>
      </c>
      <c r="C889" t="s">
        <v>3275</v>
      </c>
      <c r="D889" s="1">
        <v>44482</v>
      </c>
      <c r="E889" s="1">
        <v>45098</v>
      </c>
      <c r="F889">
        <f t="shared" ca="1" si="78"/>
        <v>20</v>
      </c>
      <c r="G889" t="str">
        <f t="shared" ca="1" si="79"/>
        <v>1-2 years</v>
      </c>
      <c r="H889" t="s">
        <v>24</v>
      </c>
      <c r="I889" t="s">
        <v>3276</v>
      </c>
      <c r="J889" t="s">
        <v>3277</v>
      </c>
      <c r="K889" t="s">
        <v>27</v>
      </c>
      <c r="L889">
        <f t="shared" si="80"/>
        <v>1</v>
      </c>
      <c r="M889">
        <f t="shared" si="81"/>
        <v>0</v>
      </c>
      <c r="N889" t="s">
        <v>28</v>
      </c>
      <c r="O889" t="s">
        <v>53</v>
      </c>
      <c r="Q889" t="str">
        <f t="shared" si="82"/>
        <v>ACTIVE</v>
      </c>
      <c r="R889" t="s">
        <v>1487</v>
      </c>
      <c r="S889" t="s">
        <v>68</v>
      </c>
      <c r="T889" s="2">
        <v>1</v>
      </c>
      <c r="U889" s="3">
        <f t="shared" ca="1" si="83"/>
        <v>125</v>
      </c>
      <c r="V889" t="s">
        <v>1614</v>
      </c>
      <c r="W889" t="s">
        <v>3256</v>
      </c>
      <c r="X889" t="s">
        <v>81</v>
      </c>
      <c r="Y889" t="s">
        <v>35</v>
      </c>
      <c r="Z889" t="s">
        <v>36</v>
      </c>
      <c r="AA889">
        <v>3</v>
      </c>
      <c r="AB889" s="4">
        <v>133436.4</v>
      </c>
    </row>
    <row r="890" spans="1:28" x14ac:dyDescent="0.25">
      <c r="A890">
        <v>1315</v>
      </c>
      <c r="B890" t="s">
        <v>1746</v>
      </c>
      <c r="C890" t="s">
        <v>3278</v>
      </c>
      <c r="D890" s="1">
        <v>44114</v>
      </c>
      <c r="F890">
        <f t="shared" ca="1" si="78"/>
        <v>59</v>
      </c>
      <c r="G890" t="str">
        <f t="shared" ca="1" si="79"/>
        <v>2-5 years</v>
      </c>
      <c r="H890" t="s">
        <v>2119</v>
      </c>
      <c r="I890" t="s">
        <v>3279</v>
      </c>
      <c r="J890" t="s">
        <v>3280</v>
      </c>
      <c r="K890" t="s">
        <v>27</v>
      </c>
      <c r="L890">
        <f t="shared" si="80"/>
        <v>1</v>
      </c>
      <c r="M890">
        <f t="shared" si="81"/>
        <v>0</v>
      </c>
      <c r="N890" t="s">
        <v>41</v>
      </c>
      <c r="O890" t="s">
        <v>29</v>
      </c>
      <c r="Q890" t="str">
        <f t="shared" si="82"/>
        <v>ACTIVE</v>
      </c>
      <c r="R890" t="s">
        <v>1251</v>
      </c>
      <c r="S890" t="s">
        <v>115</v>
      </c>
      <c r="T890" s="2">
        <v>34507</v>
      </c>
      <c r="U890" s="3">
        <f t="shared" ca="1" si="83"/>
        <v>31</v>
      </c>
      <c r="V890" t="s">
        <v>1614</v>
      </c>
      <c r="W890" t="s">
        <v>3214</v>
      </c>
      <c r="X890" t="s">
        <v>1879</v>
      </c>
      <c r="Y890" t="s">
        <v>35</v>
      </c>
      <c r="Z890" t="s">
        <v>36</v>
      </c>
      <c r="AA890">
        <v>3</v>
      </c>
      <c r="AB890" s="4">
        <v>398484</v>
      </c>
    </row>
    <row r="891" spans="1:28" x14ac:dyDescent="0.25">
      <c r="A891">
        <v>1316</v>
      </c>
      <c r="B891" t="s">
        <v>3281</v>
      </c>
      <c r="C891" t="s">
        <v>3282</v>
      </c>
      <c r="D891" s="1">
        <v>43485</v>
      </c>
      <c r="E891" s="1">
        <v>44454</v>
      </c>
      <c r="F891">
        <f t="shared" ca="1" si="78"/>
        <v>31</v>
      </c>
      <c r="G891" t="str">
        <f t="shared" ca="1" si="79"/>
        <v>2-5 years</v>
      </c>
      <c r="H891" t="s">
        <v>3283</v>
      </c>
      <c r="I891" t="s">
        <v>3284</v>
      </c>
      <c r="J891" t="s">
        <v>3285</v>
      </c>
      <c r="K891" t="s">
        <v>27</v>
      </c>
      <c r="L891">
        <f t="shared" si="80"/>
        <v>1</v>
      </c>
      <c r="M891">
        <f t="shared" si="81"/>
        <v>0</v>
      </c>
      <c r="N891" t="s">
        <v>41</v>
      </c>
      <c r="O891" t="s">
        <v>53</v>
      </c>
      <c r="Q891" t="str">
        <f t="shared" si="82"/>
        <v>ACTIVE</v>
      </c>
      <c r="R891" t="s">
        <v>1620</v>
      </c>
      <c r="S891" t="s">
        <v>221</v>
      </c>
      <c r="T891" s="2">
        <v>32161</v>
      </c>
      <c r="U891" s="3">
        <f t="shared" ca="1" si="83"/>
        <v>37</v>
      </c>
      <c r="V891" t="s">
        <v>1614</v>
      </c>
      <c r="W891" t="s">
        <v>1615</v>
      </c>
      <c r="X891" t="s">
        <v>184</v>
      </c>
      <c r="Y891" t="s">
        <v>35</v>
      </c>
      <c r="Z891" t="s">
        <v>36</v>
      </c>
      <c r="AA891">
        <v>3</v>
      </c>
      <c r="AB891" s="4">
        <v>551631.35999999999</v>
      </c>
    </row>
    <row r="892" spans="1:28" x14ac:dyDescent="0.25">
      <c r="A892">
        <v>1317</v>
      </c>
      <c r="B892" t="s">
        <v>3286</v>
      </c>
      <c r="C892" t="s">
        <v>3287</v>
      </c>
      <c r="D892" s="1">
        <v>44325</v>
      </c>
      <c r="E892" s="1">
        <v>44861</v>
      </c>
      <c r="F892">
        <f t="shared" ca="1" si="78"/>
        <v>17</v>
      </c>
      <c r="G892" t="str">
        <f t="shared" ca="1" si="79"/>
        <v>1-2 years</v>
      </c>
      <c r="H892" t="s">
        <v>2119</v>
      </c>
      <c r="I892" t="s">
        <v>3288</v>
      </c>
      <c r="J892" t="s">
        <v>3289</v>
      </c>
      <c r="K892" t="s">
        <v>27</v>
      </c>
      <c r="L892">
        <f t="shared" si="80"/>
        <v>1</v>
      </c>
      <c r="M892">
        <f t="shared" si="81"/>
        <v>0</v>
      </c>
      <c r="N892" t="s">
        <v>53</v>
      </c>
      <c r="O892" t="s">
        <v>41</v>
      </c>
      <c r="Q892" t="str">
        <f t="shared" si="82"/>
        <v>ACTIVE</v>
      </c>
      <c r="R892" t="s">
        <v>1251</v>
      </c>
      <c r="S892" t="s">
        <v>221</v>
      </c>
      <c r="T892" s="2">
        <v>31076</v>
      </c>
      <c r="U892" s="3">
        <f t="shared" ca="1" si="83"/>
        <v>40</v>
      </c>
      <c r="V892" t="s">
        <v>1614</v>
      </c>
      <c r="W892" t="s">
        <v>3256</v>
      </c>
      <c r="X892" t="s">
        <v>128</v>
      </c>
      <c r="Y892" t="s">
        <v>35</v>
      </c>
      <c r="Z892" t="s">
        <v>36</v>
      </c>
      <c r="AA892">
        <v>3</v>
      </c>
      <c r="AB892" s="4">
        <v>743172</v>
      </c>
    </row>
    <row r="893" spans="1:28" x14ac:dyDescent="0.25">
      <c r="A893">
        <v>1318</v>
      </c>
      <c r="B893" t="s">
        <v>3290</v>
      </c>
      <c r="C893" t="s">
        <v>3291</v>
      </c>
      <c r="D893" s="1">
        <v>45136</v>
      </c>
      <c r="E893" s="1">
        <v>45142</v>
      </c>
      <c r="F893">
        <f t="shared" ca="1" si="78"/>
        <v>0</v>
      </c>
      <c r="G893" t="str">
        <f t="shared" ca="1" si="79"/>
        <v>&lt;6 months</v>
      </c>
      <c r="H893" t="s">
        <v>3292</v>
      </c>
      <c r="I893" t="s">
        <v>3293</v>
      </c>
      <c r="J893" t="s">
        <v>3294</v>
      </c>
      <c r="K893" t="s">
        <v>27</v>
      </c>
      <c r="L893">
        <f t="shared" si="80"/>
        <v>1</v>
      </c>
      <c r="M893">
        <f t="shared" si="81"/>
        <v>0</v>
      </c>
      <c r="N893" t="s">
        <v>28</v>
      </c>
      <c r="O893" t="s">
        <v>29</v>
      </c>
      <c r="Q893" t="str">
        <f t="shared" si="82"/>
        <v>ACTIVE</v>
      </c>
      <c r="R893" t="s">
        <v>1251</v>
      </c>
      <c r="S893" t="s">
        <v>74</v>
      </c>
      <c r="T893" s="2">
        <v>35141</v>
      </c>
      <c r="U893" s="3">
        <f t="shared" ca="1" si="83"/>
        <v>29</v>
      </c>
      <c r="V893" t="s">
        <v>1614</v>
      </c>
      <c r="W893" t="s">
        <v>3256</v>
      </c>
      <c r="X893" t="s">
        <v>69</v>
      </c>
      <c r="Y893" t="s">
        <v>35</v>
      </c>
      <c r="Z893" t="s">
        <v>36</v>
      </c>
      <c r="AA893">
        <v>3</v>
      </c>
      <c r="AB893" s="4">
        <v>225192</v>
      </c>
    </row>
    <row r="894" spans="1:28" x14ac:dyDescent="0.25">
      <c r="A894">
        <v>1319</v>
      </c>
      <c r="B894" t="s">
        <v>436</v>
      </c>
      <c r="C894" t="s">
        <v>3295</v>
      </c>
      <c r="D894" s="1">
        <v>43701</v>
      </c>
      <c r="E894" s="1">
        <v>44909</v>
      </c>
      <c r="F894">
        <f t="shared" ca="1" si="78"/>
        <v>39</v>
      </c>
      <c r="G894" t="str">
        <f t="shared" ca="1" si="79"/>
        <v>2-5 years</v>
      </c>
      <c r="H894" t="s">
        <v>3296</v>
      </c>
      <c r="I894" t="s">
        <v>3297</v>
      </c>
      <c r="J894" t="s">
        <v>3298</v>
      </c>
      <c r="K894" t="s">
        <v>27</v>
      </c>
      <c r="L894">
        <f t="shared" si="80"/>
        <v>1</v>
      </c>
      <c r="M894">
        <f t="shared" si="81"/>
        <v>0</v>
      </c>
      <c r="N894" t="s">
        <v>41</v>
      </c>
      <c r="O894" t="s">
        <v>29</v>
      </c>
      <c r="Q894" t="str">
        <f t="shared" si="82"/>
        <v>ACTIVE</v>
      </c>
      <c r="R894" t="s">
        <v>30</v>
      </c>
      <c r="S894" t="s">
        <v>31</v>
      </c>
      <c r="T894" s="2">
        <v>29249</v>
      </c>
      <c r="U894" s="3">
        <f t="shared" ca="1" si="83"/>
        <v>45</v>
      </c>
      <c r="V894" t="s">
        <v>1614</v>
      </c>
      <c r="W894" t="s">
        <v>3256</v>
      </c>
      <c r="X894" t="s">
        <v>1325</v>
      </c>
      <c r="Y894" t="s">
        <v>47</v>
      </c>
      <c r="Z894" t="s">
        <v>36</v>
      </c>
      <c r="AA894">
        <v>3</v>
      </c>
      <c r="AB894" s="4">
        <v>116376</v>
      </c>
    </row>
    <row r="895" spans="1:28" x14ac:dyDescent="0.25">
      <c r="A895">
        <v>1320</v>
      </c>
      <c r="B895" t="s">
        <v>3299</v>
      </c>
      <c r="C895" t="s">
        <v>3300</v>
      </c>
      <c r="D895" s="1">
        <v>43459</v>
      </c>
      <c r="F895">
        <f t="shared" ca="1" si="78"/>
        <v>81</v>
      </c>
      <c r="G895" t="str">
        <f t="shared" ca="1" si="79"/>
        <v>&gt;5 years</v>
      </c>
      <c r="H895" t="s">
        <v>3292</v>
      </c>
      <c r="I895" t="s">
        <v>3301</v>
      </c>
      <c r="J895" t="s">
        <v>3302</v>
      </c>
      <c r="K895" t="s">
        <v>27</v>
      </c>
      <c r="L895">
        <f t="shared" si="80"/>
        <v>1</v>
      </c>
      <c r="M895">
        <f t="shared" si="81"/>
        <v>0</v>
      </c>
      <c r="N895" t="s">
        <v>41</v>
      </c>
      <c r="O895" t="s">
        <v>53</v>
      </c>
      <c r="Q895" t="str">
        <f t="shared" si="82"/>
        <v>ACTIVE</v>
      </c>
      <c r="R895" t="s">
        <v>1251</v>
      </c>
      <c r="S895" t="s">
        <v>257</v>
      </c>
      <c r="T895" s="2">
        <v>33431</v>
      </c>
      <c r="U895" s="3">
        <f t="shared" ca="1" si="83"/>
        <v>34</v>
      </c>
      <c r="V895" t="s">
        <v>3303</v>
      </c>
      <c r="W895" t="s">
        <v>574</v>
      </c>
      <c r="X895" t="s">
        <v>593</v>
      </c>
      <c r="Y895" t="s">
        <v>35</v>
      </c>
      <c r="Z895" t="s">
        <v>36</v>
      </c>
      <c r="AA895">
        <v>3</v>
      </c>
      <c r="AB895" s="4">
        <v>440134.56</v>
      </c>
    </row>
    <row r="896" spans="1:28" x14ac:dyDescent="0.25">
      <c r="A896">
        <v>1321</v>
      </c>
      <c r="B896" t="s">
        <v>3304</v>
      </c>
      <c r="C896" t="s">
        <v>3305</v>
      </c>
      <c r="D896" s="1">
        <v>44343</v>
      </c>
      <c r="E896" s="1">
        <v>44432</v>
      </c>
      <c r="F896">
        <f t="shared" ca="1" si="78"/>
        <v>2</v>
      </c>
      <c r="G896" t="str">
        <f t="shared" ca="1" si="79"/>
        <v>&lt;6 months</v>
      </c>
      <c r="H896" t="s">
        <v>3296</v>
      </c>
      <c r="I896" t="s">
        <v>3306</v>
      </c>
      <c r="J896" t="s">
        <v>3307</v>
      </c>
      <c r="K896" t="s">
        <v>27</v>
      </c>
      <c r="L896">
        <f t="shared" si="80"/>
        <v>1</v>
      </c>
      <c r="M896">
        <f t="shared" si="81"/>
        <v>0</v>
      </c>
      <c r="N896" t="s">
        <v>28</v>
      </c>
      <c r="O896" t="s">
        <v>53</v>
      </c>
      <c r="Q896" t="str">
        <f t="shared" si="82"/>
        <v>ACTIVE</v>
      </c>
      <c r="R896" t="s">
        <v>1251</v>
      </c>
      <c r="S896" t="s">
        <v>137</v>
      </c>
      <c r="T896" s="2">
        <v>22450</v>
      </c>
      <c r="U896" s="3">
        <f t="shared" ca="1" si="83"/>
        <v>64</v>
      </c>
      <c r="V896" t="s">
        <v>1614</v>
      </c>
      <c r="W896" t="s">
        <v>3214</v>
      </c>
      <c r="X896" t="s">
        <v>621</v>
      </c>
      <c r="Y896" t="s">
        <v>47</v>
      </c>
      <c r="Z896" t="s">
        <v>36</v>
      </c>
      <c r="AA896">
        <v>3</v>
      </c>
      <c r="AB896" s="4">
        <v>602400</v>
      </c>
    </row>
    <row r="897" spans="1:28" x14ac:dyDescent="0.25">
      <c r="A897">
        <v>1322</v>
      </c>
      <c r="B897" t="s">
        <v>1671</v>
      </c>
      <c r="C897" t="s">
        <v>3308</v>
      </c>
      <c r="D897" s="1">
        <v>44959</v>
      </c>
      <c r="E897" s="1">
        <v>45100</v>
      </c>
      <c r="F897">
        <f t="shared" ca="1" si="78"/>
        <v>4</v>
      </c>
      <c r="G897" t="str">
        <f t="shared" ca="1" si="79"/>
        <v>&lt;6 months</v>
      </c>
      <c r="H897" t="s">
        <v>3296</v>
      </c>
      <c r="I897" t="s">
        <v>3309</v>
      </c>
      <c r="J897" t="s">
        <v>3310</v>
      </c>
      <c r="K897" t="s">
        <v>27</v>
      </c>
      <c r="L897">
        <f t="shared" si="80"/>
        <v>1</v>
      </c>
      <c r="M897">
        <f t="shared" si="81"/>
        <v>0</v>
      </c>
      <c r="N897" t="s">
        <v>53</v>
      </c>
      <c r="O897" t="s">
        <v>53</v>
      </c>
      <c r="Q897" t="str">
        <f t="shared" si="82"/>
        <v>ACTIVE</v>
      </c>
      <c r="R897" t="s">
        <v>1251</v>
      </c>
      <c r="S897" t="s">
        <v>94</v>
      </c>
      <c r="T897" s="2">
        <v>30391</v>
      </c>
      <c r="U897" s="3">
        <f t="shared" ca="1" si="83"/>
        <v>42</v>
      </c>
      <c r="V897" t="s">
        <v>1614</v>
      </c>
      <c r="W897" t="s">
        <v>3214</v>
      </c>
      <c r="X897" t="s">
        <v>3057</v>
      </c>
      <c r="Y897" t="s">
        <v>35</v>
      </c>
      <c r="Z897" t="s">
        <v>36</v>
      </c>
      <c r="AA897">
        <v>3</v>
      </c>
      <c r="AB897" s="4">
        <v>682500</v>
      </c>
    </row>
    <row r="898" spans="1:28" x14ac:dyDescent="0.25">
      <c r="A898">
        <v>1323</v>
      </c>
      <c r="B898" t="s">
        <v>3311</v>
      </c>
      <c r="C898" t="s">
        <v>1432</v>
      </c>
      <c r="D898" s="1">
        <v>44901</v>
      </c>
      <c r="F898">
        <f t="shared" ca="1" si="78"/>
        <v>34</v>
      </c>
      <c r="G898" t="str">
        <f t="shared" ca="1" si="79"/>
        <v>2-5 years</v>
      </c>
      <c r="H898" t="s">
        <v>3292</v>
      </c>
      <c r="I898" t="s">
        <v>3312</v>
      </c>
      <c r="J898" t="s">
        <v>3313</v>
      </c>
      <c r="K898" t="s">
        <v>27</v>
      </c>
      <c r="L898">
        <f t="shared" si="80"/>
        <v>1</v>
      </c>
      <c r="M898">
        <f t="shared" si="81"/>
        <v>0</v>
      </c>
      <c r="N898" t="s">
        <v>53</v>
      </c>
      <c r="O898" t="s">
        <v>29</v>
      </c>
      <c r="Q898" t="str">
        <f t="shared" si="82"/>
        <v>ACTIVE</v>
      </c>
      <c r="R898" t="s">
        <v>1251</v>
      </c>
      <c r="S898" t="s">
        <v>221</v>
      </c>
      <c r="T898" s="2">
        <v>33019</v>
      </c>
      <c r="U898" s="3">
        <f t="shared" ca="1" si="83"/>
        <v>35</v>
      </c>
      <c r="V898" t="s">
        <v>1614</v>
      </c>
      <c r="W898" t="s">
        <v>3214</v>
      </c>
      <c r="X898" t="s">
        <v>184</v>
      </c>
      <c r="Y898" t="s">
        <v>35</v>
      </c>
      <c r="Z898" t="s">
        <v>36</v>
      </c>
      <c r="AA898">
        <v>3</v>
      </c>
      <c r="AB898" s="4">
        <v>547158.24</v>
      </c>
    </row>
    <row r="899" spans="1:28" x14ac:dyDescent="0.25">
      <c r="A899">
        <v>1324</v>
      </c>
      <c r="B899" t="s">
        <v>3314</v>
      </c>
      <c r="C899" t="s">
        <v>2856</v>
      </c>
      <c r="D899" s="1">
        <v>44400</v>
      </c>
      <c r="F899">
        <f t="shared" ref="F899:F962" ca="1" si="84">DATEDIF($D899,IF($E899=$E$2,TODAY(),$E899),"m")</f>
        <v>50</v>
      </c>
      <c r="G899" t="str">
        <f t="shared" ref="G899:G962" ca="1" si="85">IF(F899&lt;6,"&lt;6 months",IF(F899&lt;12,"6-12 months",IF(F899&lt;24,"1-2 years",IF(F899&lt;60,"2-5 years","&gt;5 years"))))</f>
        <v>2-5 years</v>
      </c>
      <c r="H899" t="s">
        <v>3296</v>
      </c>
      <c r="I899" t="s">
        <v>3315</v>
      </c>
      <c r="J899" t="s">
        <v>3316</v>
      </c>
      <c r="K899" t="s">
        <v>27</v>
      </c>
      <c r="L899">
        <f t="shared" ref="L899:L962" si="86">IF($K899=$K$2,1,0)</f>
        <v>1</v>
      </c>
      <c r="M899">
        <f t="shared" ref="M899:M962" si="87">IF($K899=$K$2,0,1)</f>
        <v>0</v>
      </c>
      <c r="N899" t="s">
        <v>41</v>
      </c>
      <c r="O899" t="s">
        <v>41</v>
      </c>
      <c r="Q899" t="str">
        <f t="shared" ref="Q899:Q962" si="88">IF(OR($P899=$AF$14,$P899=$AF$16,$P899=$AF$19,$P899=$AF$20,$P899=$AF$21,$P899=$AF$23),"VOLUNTARY",IF(OR($P899=$AF$17,$P899=$AF$18,$P899=$AF$22,$P899=$AF$15),"INVOLUNTARY","ACTIVE"))</f>
        <v>ACTIVE</v>
      </c>
      <c r="R899" t="s">
        <v>1251</v>
      </c>
      <c r="S899" t="s">
        <v>68</v>
      </c>
      <c r="T899" s="2">
        <v>25518</v>
      </c>
      <c r="U899" s="3">
        <f t="shared" ref="U899:U962" ca="1" si="89">DATEDIF($T899,TODAY(),"y")</f>
        <v>55</v>
      </c>
      <c r="V899" t="s">
        <v>3317</v>
      </c>
      <c r="W899" t="s">
        <v>3318</v>
      </c>
      <c r="X899" t="s">
        <v>1995</v>
      </c>
      <c r="Y899" t="s">
        <v>35</v>
      </c>
      <c r="Z899" t="s">
        <v>36</v>
      </c>
      <c r="AA899">
        <v>3</v>
      </c>
      <c r="AB899" s="4">
        <v>219888</v>
      </c>
    </row>
    <row r="900" spans="1:28" x14ac:dyDescent="0.25">
      <c r="A900">
        <v>1325</v>
      </c>
      <c r="B900" t="s">
        <v>1286</v>
      </c>
      <c r="C900" t="s">
        <v>3319</v>
      </c>
      <c r="D900" s="1">
        <v>43785</v>
      </c>
      <c r="F900">
        <f t="shared" ca="1" si="84"/>
        <v>70</v>
      </c>
      <c r="G900" t="str">
        <f t="shared" ca="1" si="85"/>
        <v>&gt;5 years</v>
      </c>
      <c r="H900" t="s">
        <v>3296</v>
      </c>
      <c r="I900" t="s">
        <v>3320</v>
      </c>
      <c r="J900" t="s">
        <v>3321</v>
      </c>
      <c r="K900" t="s">
        <v>27</v>
      </c>
      <c r="L900">
        <f t="shared" si="86"/>
        <v>1</v>
      </c>
      <c r="M900">
        <f t="shared" si="87"/>
        <v>0</v>
      </c>
      <c r="N900" t="s">
        <v>28</v>
      </c>
      <c r="O900" t="s">
        <v>29</v>
      </c>
      <c r="Q900" t="str">
        <f t="shared" si="88"/>
        <v>ACTIVE</v>
      </c>
      <c r="R900" t="s">
        <v>1251</v>
      </c>
      <c r="S900" t="s">
        <v>87</v>
      </c>
      <c r="T900" s="2">
        <v>31697</v>
      </c>
      <c r="U900" s="3">
        <f t="shared" ca="1" si="89"/>
        <v>38</v>
      </c>
      <c r="V900" t="s">
        <v>1614</v>
      </c>
      <c r="W900" t="s">
        <v>3256</v>
      </c>
      <c r="X900" t="s">
        <v>617</v>
      </c>
      <c r="Y900" t="s">
        <v>35</v>
      </c>
      <c r="Z900" t="s">
        <v>36</v>
      </c>
      <c r="AA900">
        <v>3</v>
      </c>
      <c r="AB900" s="4">
        <v>449592</v>
      </c>
    </row>
    <row r="901" spans="1:28" x14ac:dyDescent="0.25">
      <c r="A901">
        <v>1326</v>
      </c>
      <c r="B901" t="s">
        <v>3322</v>
      </c>
      <c r="C901" t="s">
        <v>3323</v>
      </c>
      <c r="D901" s="1">
        <v>43898</v>
      </c>
      <c r="E901" s="1">
        <v>44507</v>
      </c>
      <c r="F901">
        <f t="shared" ca="1" si="84"/>
        <v>19</v>
      </c>
      <c r="G901" t="str">
        <f t="shared" ca="1" si="85"/>
        <v>1-2 years</v>
      </c>
      <c r="H901" t="s">
        <v>1567</v>
      </c>
      <c r="I901" t="s">
        <v>3324</v>
      </c>
      <c r="J901" t="s">
        <v>3325</v>
      </c>
      <c r="K901" t="s">
        <v>27</v>
      </c>
      <c r="L901">
        <f t="shared" si="86"/>
        <v>1</v>
      </c>
      <c r="M901">
        <f t="shared" si="87"/>
        <v>0</v>
      </c>
      <c r="N901" t="s">
        <v>53</v>
      </c>
      <c r="O901" t="s">
        <v>29</v>
      </c>
      <c r="Q901" t="str">
        <f t="shared" si="88"/>
        <v>ACTIVE</v>
      </c>
      <c r="R901" t="s">
        <v>1251</v>
      </c>
      <c r="S901" t="s">
        <v>80</v>
      </c>
      <c r="T901" s="2">
        <v>35321</v>
      </c>
      <c r="U901" s="3">
        <f t="shared" ca="1" si="89"/>
        <v>29</v>
      </c>
      <c r="V901" t="s">
        <v>1614</v>
      </c>
      <c r="W901" t="s">
        <v>3256</v>
      </c>
      <c r="X901" t="s">
        <v>593</v>
      </c>
      <c r="Y901" t="s">
        <v>47</v>
      </c>
      <c r="Z901" t="s">
        <v>36</v>
      </c>
      <c r="AA901">
        <v>3</v>
      </c>
      <c r="AB901" s="4">
        <v>472620</v>
      </c>
    </row>
    <row r="902" spans="1:28" x14ac:dyDescent="0.25">
      <c r="A902">
        <v>1327</v>
      </c>
      <c r="B902" t="s">
        <v>1946</v>
      </c>
      <c r="C902" t="s">
        <v>2969</v>
      </c>
      <c r="D902" s="1">
        <v>43479</v>
      </c>
      <c r="F902">
        <f t="shared" ca="1" si="84"/>
        <v>80</v>
      </c>
      <c r="G902" t="str">
        <f t="shared" ca="1" si="85"/>
        <v>&gt;5 years</v>
      </c>
      <c r="H902" t="s">
        <v>1567</v>
      </c>
      <c r="I902" t="s">
        <v>3326</v>
      </c>
      <c r="J902" t="s">
        <v>3327</v>
      </c>
      <c r="K902" t="s">
        <v>27</v>
      </c>
      <c r="L902">
        <f t="shared" si="86"/>
        <v>1</v>
      </c>
      <c r="M902">
        <f t="shared" si="87"/>
        <v>0</v>
      </c>
      <c r="N902" t="s">
        <v>41</v>
      </c>
      <c r="O902" t="s">
        <v>29</v>
      </c>
      <c r="Q902" t="str">
        <f t="shared" si="88"/>
        <v>ACTIVE</v>
      </c>
      <c r="R902" t="s">
        <v>1251</v>
      </c>
      <c r="S902" t="s">
        <v>87</v>
      </c>
      <c r="T902" s="2">
        <v>34740</v>
      </c>
      <c r="U902" s="3">
        <f t="shared" ca="1" si="89"/>
        <v>30</v>
      </c>
      <c r="V902" t="s">
        <v>1614</v>
      </c>
      <c r="W902" t="s">
        <v>3256</v>
      </c>
      <c r="X902" t="s">
        <v>89</v>
      </c>
      <c r="Y902" t="s">
        <v>47</v>
      </c>
      <c r="Z902" t="s">
        <v>36</v>
      </c>
      <c r="AA902">
        <v>3</v>
      </c>
      <c r="AB902" s="4">
        <v>34000</v>
      </c>
    </row>
    <row r="903" spans="1:28" x14ac:dyDescent="0.25">
      <c r="A903">
        <v>1328</v>
      </c>
      <c r="B903" t="s">
        <v>1337</v>
      </c>
      <c r="C903" t="s">
        <v>3328</v>
      </c>
      <c r="D903" s="1">
        <v>43890</v>
      </c>
      <c r="E903" s="1">
        <v>44462</v>
      </c>
      <c r="F903">
        <f t="shared" ca="1" si="84"/>
        <v>18</v>
      </c>
      <c r="G903" t="str">
        <f t="shared" ca="1" si="85"/>
        <v>1-2 years</v>
      </c>
      <c r="H903" t="s">
        <v>1567</v>
      </c>
      <c r="I903" t="s">
        <v>3329</v>
      </c>
      <c r="J903" t="s">
        <v>3330</v>
      </c>
      <c r="K903" t="s">
        <v>27</v>
      </c>
      <c r="L903">
        <f t="shared" si="86"/>
        <v>1</v>
      </c>
      <c r="M903">
        <f t="shared" si="87"/>
        <v>0</v>
      </c>
      <c r="N903" t="s">
        <v>41</v>
      </c>
      <c r="O903" t="s">
        <v>53</v>
      </c>
      <c r="Q903" t="str">
        <f t="shared" si="88"/>
        <v>ACTIVE</v>
      </c>
      <c r="R903" t="s">
        <v>106</v>
      </c>
      <c r="S903" t="s">
        <v>94</v>
      </c>
      <c r="T903" s="2">
        <v>31628</v>
      </c>
      <c r="U903" s="3">
        <f t="shared" ca="1" si="89"/>
        <v>39</v>
      </c>
      <c r="V903" t="s">
        <v>1614</v>
      </c>
      <c r="W903" t="s">
        <v>1615</v>
      </c>
      <c r="X903" t="s">
        <v>621</v>
      </c>
      <c r="Y903" t="s">
        <v>47</v>
      </c>
      <c r="Z903" t="s">
        <v>36</v>
      </c>
      <c r="AA903">
        <v>3</v>
      </c>
      <c r="AB903" s="4">
        <v>278916</v>
      </c>
    </row>
    <row r="904" spans="1:28" x14ac:dyDescent="0.25">
      <c r="A904">
        <v>1329</v>
      </c>
      <c r="B904" t="s">
        <v>2758</v>
      </c>
      <c r="C904" t="s">
        <v>3331</v>
      </c>
      <c r="D904" s="1">
        <v>44890</v>
      </c>
      <c r="E904" s="1">
        <v>45028</v>
      </c>
      <c r="F904">
        <f t="shared" ca="1" si="84"/>
        <v>4</v>
      </c>
      <c r="G904" t="str">
        <f t="shared" ca="1" si="85"/>
        <v>&lt;6 months</v>
      </c>
      <c r="H904" t="s">
        <v>2131</v>
      </c>
      <c r="I904" t="s">
        <v>3332</v>
      </c>
      <c r="J904" t="s">
        <v>3333</v>
      </c>
      <c r="K904" t="s">
        <v>27</v>
      </c>
      <c r="L904">
        <f t="shared" si="86"/>
        <v>1</v>
      </c>
      <c r="M904">
        <f t="shared" si="87"/>
        <v>0</v>
      </c>
      <c r="N904" t="s">
        <v>28</v>
      </c>
      <c r="O904" t="s">
        <v>41</v>
      </c>
      <c r="Q904" t="str">
        <f t="shared" si="88"/>
        <v>ACTIVE</v>
      </c>
      <c r="R904" t="s">
        <v>2134</v>
      </c>
      <c r="S904" t="s">
        <v>74</v>
      </c>
      <c r="T904" s="2">
        <v>32414</v>
      </c>
      <c r="U904" s="3">
        <f t="shared" ca="1" si="89"/>
        <v>37</v>
      </c>
      <c r="V904" t="s">
        <v>1614</v>
      </c>
      <c r="W904" t="s">
        <v>3256</v>
      </c>
      <c r="X904" t="s">
        <v>69</v>
      </c>
      <c r="Y904" t="s">
        <v>47</v>
      </c>
      <c r="Z904" t="s">
        <v>36</v>
      </c>
      <c r="AA904">
        <v>3</v>
      </c>
      <c r="AB904" s="4">
        <v>615900</v>
      </c>
    </row>
    <row r="905" spans="1:28" x14ac:dyDescent="0.25">
      <c r="A905">
        <v>1330</v>
      </c>
      <c r="B905" t="s">
        <v>3270</v>
      </c>
      <c r="C905" t="s">
        <v>1484</v>
      </c>
      <c r="D905" s="1">
        <v>44819</v>
      </c>
      <c r="E905" s="1">
        <v>45051</v>
      </c>
      <c r="F905">
        <f t="shared" ca="1" si="84"/>
        <v>7</v>
      </c>
      <c r="G905" t="str">
        <f t="shared" ca="1" si="85"/>
        <v>6-12 months</v>
      </c>
      <c r="H905" t="s">
        <v>3296</v>
      </c>
      <c r="I905" t="s">
        <v>3334</v>
      </c>
      <c r="J905" t="s">
        <v>3335</v>
      </c>
      <c r="K905" t="s">
        <v>27</v>
      </c>
      <c r="L905">
        <f t="shared" si="86"/>
        <v>1</v>
      </c>
      <c r="M905">
        <f t="shared" si="87"/>
        <v>0</v>
      </c>
      <c r="N905" t="s">
        <v>53</v>
      </c>
      <c r="O905" t="s">
        <v>41</v>
      </c>
      <c r="Q905" t="str">
        <f t="shared" si="88"/>
        <v>ACTIVE</v>
      </c>
      <c r="R905" t="s">
        <v>1251</v>
      </c>
      <c r="S905" t="s">
        <v>68</v>
      </c>
      <c r="T905" s="2">
        <v>33002</v>
      </c>
      <c r="U905" s="3">
        <f t="shared" ca="1" si="89"/>
        <v>35</v>
      </c>
      <c r="V905" t="s">
        <v>1614</v>
      </c>
      <c r="W905" t="s">
        <v>3256</v>
      </c>
      <c r="X905" t="s">
        <v>1082</v>
      </c>
      <c r="Y905" t="s">
        <v>35</v>
      </c>
      <c r="Z905" t="s">
        <v>36</v>
      </c>
      <c r="AA905">
        <v>3</v>
      </c>
      <c r="AB905" s="4">
        <v>711504</v>
      </c>
    </row>
    <row r="906" spans="1:28" x14ac:dyDescent="0.25">
      <c r="A906">
        <v>1331</v>
      </c>
      <c r="B906" t="s">
        <v>3336</v>
      </c>
      <c r="C906" t="s">
        <v>2224</v>
      </c>
      <c r="D906" s="1">
        <v>44419</v>
      </c>
      <c r="F906">
        <f t="shared" ca="1" si="84"/>
        <v>49</v>
      </c>
      <c r="G906" t="str">
        <f t="shared" ca="1" si="85"/>
        <v>2-5 years</v>
      </c>
      <c r="H906" t="s">
        <v>3296</v>
      </c>
      <c r="I906" t="s">
        <v>3337</v>
      </c>
      <c r="J906" t="s">
        <v>3338</v>
      </c>
      <c r="K906" t="s">
        <v>27</v>
      </c>
      <c r="L906">
        <f t="shared" si="86"/>
        <v>1</v>
      </c>
      <c r="M906">
        <f t="shared" si="87"/>
        <v>0</v>
      </c>
      <c r="N906" t="s">
        <v>53</v>
      </c>
      <c r="O906" t="s">
        <v>29</v>
      </c>
      <c r="Q906" t="str">
        <f t="shared" si="88"/>
        <v>ACTIVE</v>
      </c>
      <c r="R906" t="s">
        <v>42</v>
      </c>
      <c r="S906" t="s">
        <v>43</v>
      </c>
      <c r="T906" s="2">
        <v>23106</v>
      </c>
      <c r="U906" s="3">
        <f t="shared" ca="1" si="89"/>
        <v>62</v>
      </c>
      <c r="V906" t="s">
        <v>1614</v>
      </c>
      <c r="W906" t="s">
        <v>3339</v>
      </c>
      <c r="X906" t="s">
        <v>1325</v>
      </c>
      <c r="Y906" t="s">
        <v>35</v>
      </c>
      <c r="Z906" t="s">
        <v>36</v>
      </c>
      <c r="AA906">
        <v>3</v>
      </c>
      <c r="AB906" s="4">
        <v>361788</v>
      </c>
    </row>
    <row r="907" spans="1:28" x14ac:dyDescent="0.25">
      <c r="A907">
        <v>1332</v>
      </c>
      <c r="B907" t="s">
        <v>3340</v>
      </c>
      <c r="C907" t="s">
        <v>1494</v>
      </c>
      <c r="D907" s="1">
        <v>45141</v>
      </c>
      <c r="F907">
        <f t="shared" ca="1" si="84"/>
        <v>26</v>
      </c>
      <c r="G907" t="str">
        <f t="shared" ca="1" si="85"/>
        <v>2-5 years</v>
      </c>
      <c r="H907" t="s">
        <v>1567</v>
      </c>
      <c r="I907" t="s">
        <v>3341</v>
      </c>
      <c r="J907" t="s">
        <v>3342</v>
      </c>
      <c r="K907" t="s">
        <v>27</v>
      </c>
      <c r="L907">
        <f t="shared" si="86"/>
        <v>1</v>
      </c>
      <c r="M907">
        <f t="shared" si="87"/>
        <v>0</v>
      </c>
      <c r="N907" t="s">
        <v>28</v>
      </c>
      <c r="O907" t="s">
        <v>41</v>
      </c>
      <c r="Q907" t="str">
        <f t="shared" si="88"/>
        <v>ACTIVE</v>
      </c>
      <c r="R907" t="s">
        <v>1251</v>
      </c>
      <c r="S907" t="s">
        <v>257</v>
      </c>
      <c r="T907" s="2">
        <v>34547</v>
      </c>
      <c r="U907" s="3">
        <f t="shared" ca="1" si="89"/>
        <v>31</v>
      </c>
      <c r="V907" t="s">
        <v>1614</v>
      </c>
      <c r="W907" t="s">
        <v>3339</v>
      </c>
      <c r="X907" t="s">
        <v>184</v>
      </c>
      <c r="Y907" t="s">
        <v>47</v>
      </c>
      <c r="Z907" t="s">
        <v>36</v>
      </c>
      <c r="AA907">
        <v>3</v>
      </c>
      <c r="AB907" s="4">
        <v>514680</v>
      </c>
    </row>
    <row r="908" spans="1:28" x14ac:dyDescent="0.25">
      <c r="A908">
        <v>1333</v>
      </c>
      <c r="B908" t="s">
        <v>3343</v>
      </c>
      <c r="C908" t="s">
        <v>1787</v>
      </c>
      <c r="D908" s="1">
        <v>44634</v>
      </c>
      <c r="F908">
        <f t="shared" ca="1" si="84"/>
        <v>42</v>
      </c>
      <c r="G908" t="str">
        <f t="shared" ca="1" si="85"/>
        <v>2-5 years</v>
      </c>
      <c r="H908" t="s">
        <v>1567</v>
      </c>
      <c r="I908" t="s">
        <v>3344</v>
      </c>
      <c r="J908" t="s">
        <v>3345</v>
      </c>
      <c r="K908" t="s">
        <v>27</v>
      </c>
      <c r="L908">
        <f t="shared" si="86"/>
        <v>1</v>
      </c>
      <c r="M908">
        <f t="shared" si="87"/>
        <v>0</v>
      </c>
      <c r="N908" t="s">
        <v>41</v>
      </c>
      <c r="O908" t="s">
        <v>41</v>
      </c>
      <c r="Q908" t="str">
        <f t="shared" si="88"/>
        <v>ACTIVE</v>
      </c>
      <c r="R908" t="s">
        <v>106</v>
      </c>
      <c r="S908" t="s">
        <v>74</v>
      </c>
      <c r="T908" s="2">
        <v>29482</v>
      </c>
      <c r="U908" s="3">
        <f t="shared" ca="1" si="89"/>
        <v>45</v>
      </c>
      <c r="V908" t="s">
        <v>1614</v>
      </c>
      <c r="W908" t="s">
        <v>3339</v>
      </c>
      <c r="X908" t="s">
        <v>69</v>
      </c>
      <c r="Y908" t="s">
        <v>47</v>
      </c>
      <c r="Z908" t="s">
        <v>36</v>
      </c>
      <c r="AA908">
        <v>3</v>
      </c>
      <c r="AB908" s="4">
        <v>222360</v>
      </c>
    </row>
    <row r="909" spans="1:28" x14ac:dyDescent="0.25">
      <c r="A909">
        <v>1334</v>
      </c>
      <c r="B909" t="s">
        <v>653</v>
      </c>
      <c r="C909" t="s">
        <v>2167</v>
      </c>
      <c r="D909" s="1">
        <v>44075</v>
      </c>
      <c r="E909" s="1">
        <v>44164</v>
      </c>
      <c r="F909">
        <f t="shared" ca="1" si="84"/>
        <v>2</v>
      </c>
      <c r="G909" t="str">
        <f t="shared" ca="1" si="85"/>
        <v>&lt;6 months</v>
      </c>
      <c r="H909" t="s">
        <v>1567</v>
      </c>
      <c r="I909" t="s">
        <v>3346</v>
      </c>
      <c r="J909" t="s">
        <v>3347</v>
      </c>
      <c r="K909" t="s">
        <v>27</v>
      </c>
      <c r="L909">
        <f t="shared" si="86"/>
        <v>1</v>
      </c>
      <c r="M909">
        <f t="shared" si="87"/>
        <v>0</v>
      </c>
      <c r="N909" t="s">
        <v>53</v>
      </c>
      <c r="O909" t="s">
        <v>41</v>
      </c>
      <c r="Q909" t="str">
        <f t="shared" si="88"/>
        <v>ACTIVE</v>
      </c>
      <c r="R909" t="s">
        <v>106</v>
      </c>
      <c r="S909" t="s">
        <v>1805</v>
      </c>
      <c r="T909" s="2">
        <v>32508</v>
      </c>
      <c r="U909" s="3">
        <f t="shared" ca="1" si="89"/>
        <v>36</v>
      </c>
      <c r="V909" t="s">
        <v>1614</v>
      </c>
      <c r="W909" t="s">
        <v>3339</v>
      </c>
      <c r="X909" t="s">
        <v>69</v>
      </c>
      <c r="Y909" t="s">
        <v>47</v>
      </c>
      <c r="Z909" t="s">
        <v>36</v>
      </c>
      <c r="AA909">
        <v>3</v>
      </c>
      <c r="AB909" s="4">
        <v>598548</v>
      </c>
    </row>
    <row r="910" spans="1:28" x14ac:dyDescent="0.25">
      <c r="A910">
        <v>1335</v>
      </c>
      <c r="B910" t="s">
        <v>3348</v>
      </c>
      <c r="C910" t="s">
        <v>3349</v>
      </c>
      <c r="D910" s="1">
        <v>44500</v>
      </c>
      <c r="F910">
        <f t="shared" ca="1" si="84"/>
        <v>47</v>
      </c>
      <c r="G910" t="str">
        <f t="shared" ca="1" si="85"/>
        <v>2-5 years</v>
      </c>
      <c r="H910" t="s">
        <v>2131</v>
      </c>
      <c r="I910" t="s">
        <v>3350</v>
      </c>
      <c r="J910" t="s">
        <v>3351</v>
      </c>
      <c r="K910" t="s">
        <v>27</v>
      </c>
      <c r="L910">
        <f t="shared" si="86"/>
        <v>1</v>
      </c>
      <c r="M910">
        <f t="shared" si="87"/>
        <v>0</v>
      </c>
      <c r="N910" t="s">
        <v>28</v>
      </c>
      <c r="O910" t="s">
        <v>53</v>
      </c>
      <c r="Q910" t="str">
        <f t="shared" si="88"/>
        <v>ACTIVE</v>
      </c>
      <c r="R910" t="s">
        <v>2134</v>
      </c>
      <c r="S910" t="s">
        <v>68</v>
      </c>
      <c r="T910" s="2">
        <v>25236</v>
      </c>
      <c r="U910" s="3">
        <f t="shared" ca="1" si="89"/>
        <v>56</v>
      </c>
      <c r="V910" t="s">
        <v>1614</v>
      </c>
      <c r="W910" t="s">
        <v>3339</v>
      </c>
      <c r="X910" t="s">
        <v>81</v>
      </c>
      <c r="Y910" t="s">
        <v>35</v>
      </c>
      <c r="Z910" t="s">
        <v>36</v>
      </c>
      <c r="AA910">
        <v>3</v>
      </c>
      <c r="AB910" s="4">
        <v>465384</v>
      </c>
    </row>
    <row r="911" spans="1:28" x14ac:dyDescent="0.25">
      <c r="A911">
        <v>1336</v>
      </c>
      <c r="B911" t="s">
        <v>777</v>
      </c>
      <c r="C911" t="s">
        <v>1432</v>
      </c>
      <c r="D911" s="1">
        <v>43887</v>
      </c>
      <c r="E911" s="1">
        <v>45015</v>
      </c>
      <c r="F911">
        <f t="shared" ca="1" si="84"/>
        <v>37</v>
      </c>
      <c r="G911" t="str">
        <f t="shared" ca="1" si="85"/>
        <v>2-5 years</v>
      </c>
      <c r="H911" t="s">
        <v>3296</v>
      </c>
      <c r="I911" t="s">
        <v>3352</v>
      </c>
      <c r="J911" t="s">
        <v>3353</v>
      </c>
      <c r="K911" t="s">
        <v>27</v>
      </c>
      <c r="L911">
        <f t="shared" si="86"/>
        <v>1</v>
      </c>
      <c r="M911">
        <f t="shared" si="87"/>
        <v>0</v>
      </c>
      <c r="N911" t="s">
        <v>53</v>
      </c>
      <c r="O911" t="s">
        <v>41</v>
      </c>
      <c r="Q911" t="str">
        <f t="shared" si="88"/>
        <v>ACTIVE</v>
      </c>
      <c r="R911" t="s">
        <v>1251</v>
      </c>
      <c r="S911" t="s">
        <v>74</v>
      </c>
      <c r="T911" s="2">
        <v>30345</v>
      </c>
      <c r="U911" s="3">
        <f t="shared" ca="1" si="89"/>
        <v>42</v>
      </c>
      <c r="V911" t="s">
        <v>1614</v>
      </c>
      <c r="W911" t="s">
        <v>3339</v>
      </c>
      <c r="X911" t="s">
        <v>81</v>
      </c>
      <c r="Y911" t="s">
        <v>35</v>
      </c>
      <c r="Z911" t="s">
        <v>36</v>
      </c>
      <c r="AA911">
        <v>3</v>
      </c>
      <c r="AB911" s="4">
        <v>308064</v>
      </c>
    </row>
    <row r="912" spans="1:28" x14ac:dyDescent="0.25">
      <c r="A912">
        <v>1337</v>
      </c>
      <c r="B912" t="s">
        <v>3354</v>
      </c>
      <c r="C912" t="s">
        <v>3355</v>
      </c>
      <c r="D912" s="1">
        <v>43322</v>
      </c>
      <c r="E912" s="1">
        <v>44537</v>
      </c>
      <c r="F912">
        <f t="shared" ca="1" si="84"/>
        <v>39</v>
      </c>
      <c r="G912" t="str">
        <f t="shared" ca="1" si="85"/>
        <v>2-5 years</v>
      </c>
      <c r="H912" t="s">
        <v>3296</v>
      </c>
      <c r="I912" t="s">
        <v>3356</v>
      </c>
      <c r="J912" t="s">
        <v>3357</v>
      </c>
      <c r="K912" t="s">
        <v>27</v>
      </c>
      <c r="L912">
        <f t="shared" si="86"/>
        <v>1</v>
      </c>
      <c r="M912">
        <f t="shared" si="87"/>
        <v>0</v>
      </c>
      <c r="N912" t="s">
        <v>53</v>
      </c>
      <c r="O912" t="s">
        <v>29</v>
      </c>
      <c r="Q912" t="str">
        <f t="shared" si="88"/>
        <v>ACTIVE</v>
      </c>
      <c r="R912" t="s">
        <v>1251</v>
      </c>
      <c r="S912" t="s">
        <v>68</v>
      </c>
      <c r="T912" s="2">
        <v>33998</v>
      </c>
      <c r="U912" s="3">
        <f t="shared" ca="1" si="89"/>
        <v>32</v>
      </c>
      <c r="V912" t="s">
        <v>1614</v>
      </c>
      <c r="W912" t="s">
        <v>3339</v>
      </c>
      <c r="X912" t="s">
        <v>3358</v>
      </c>
      <c r="Y912" t="s">
        <v>35</v>
      </c>
      <c r="Z912" t="s">
        <v>36</v>
      </c>
      <c r="AA912">
        <v>3</v>
      </c>
      <c r="AB912" s="4">
        <v>457116</v>
      </c>
    </row>
    <row r="913" spans="1:28" x14ac:dyDescent="0.25">
      <c r="A913">
        <v>1338</v>
      </c>
      <c r="B913" t="s">
        <v>3359</v>
      </c>
      <c r="C913" t="s">
        <v>3360</v>
      </c>
      <c r="D913" s="1">
        <v>44104</v>
      </c>
      <c r="F913">
        <f t="shared" ca="1" si="84"/>
        <v>60</v>
      </c>
      <c r="G913" t="str">
        <f t="shared" ca="1" si="85"/>
        <v>&gt;5 years</v>
      </c>
      <c r="H913" t="s">
        <v>1567</v>
      </c>
      <c r="I913" t="s">
        <v>3361</v>
      </c>
      <c r="J913" t="s">
        <v>3362</v>
      </c>
      <c r="K913" t="s">
        <v>27</v>
      </c>
      <c r="L913">
        <f t="shared" si="86"/>
        <v>1</v>
      </c>
      <c r="M913">
        <f t="shared" si="87"/>
        <v>0</v>
      </c>
      <c r="N913" t="s">
        <v>28</v>
      </c>
      <c r="O913" t="s">
        <v>41</v>
      </c>
      <c r="Q913" t="str">
        <f t="shared" si="88"/>
        <v>ACTIVE</v>
      </c>
      <c r="R913" t="s">
        <v>1251</v>
      </c>
      <c r="S913" t="s">
        <v>239</v>
      </c>
      <c r="T913" s="2">
        <v>35125</v>
      </c>
      <c r="U913" s="3">
        <f t="shared" ca="1" si="89"/>
        <v>29</v>
      </c>
      <c r="V913" t="s">
        <v>1614</v>
      </c>
      <c r="W913" t="s">
        <v>3339</v>
      </c>
      <c r="X913" t="s">
        <v>240</v>
      </c>
      <c r="Y913" t="s">
        <v>47</v>
      </c>
      <c r="Z913" t="s">
        <v>36</v>
      </c>
      <c r="AA913">
        <v>3</v>
      </c>
      <c r="AB913" s="4">
        <v>370104</v>
      </c>
    </row>
    <row r="914" spans="1:28" x14ac:dyDescent="0.25">
      <c r="A914">
        <v>1339</v>
      </c>
      <c r="B914" t="s">
        <v>3363</v>
      </c>
      <c r="C914" t="s">
        <v>627</v>
      </c>
      <c r="D914" s="1">
        <v>44287</v>
      </c>
      <c r="E914" s="1">
        <v>44787</v>
      </c>
      <c r="F914">
        <f t="shared" ca="1" si="84"/>
        <v>16</v>
      </c>
      <c r="G914" t="str">
        <f t="shared" ca="1" si="85"/>
        <v>1-2 years</v>
      </c>
      <c r="H914" t="s">
        <v>1567</v>
      </c>
      <c r="I914" t="s">
        <v>3364</v>
      </c>
      <c r="J914" t="s">
        <v>3365</v>
      </c>
      <c r="K914" t="s">
        <v>27</v>
      </c>
      <c r="L914">
        <f t="shared" si="86"/>
        <v>1</v>
      </c>
      <c r="M914">
        <f t="shared" si="87"/>
        <v>0</v>
      </c>
      <c r="N914" t="s">
        <v>28</v>
      </c>
      <c r="O914" t="s">
        <v>29</v>
      </c>
      <c r="Q914" t="str">
        <f t="shared" si="88"/>
        <v>ACTIVE</v>
      </c>
      <c r="R914" t="s">
        <v>106</v>
      </c>
      <c r="S914" t="s">
        <v>257</v>
      </c>
      <c r="T914" s="2">
        <v>24199</v>
      </c>
      <c r="U914" s="3">
        <f t="shared" ca="1" si="89"/>
        <v>59</v>
      </c>
      <c r="V914" t="s">
        <v>1614</v>
      </c>
      <c r="W914" t="s">
        <v>3339</v>
      </c>
      <c r="X914" t="s">
        <v>184</v>
      </c>
      <c r="Y914" t="s">
        <v>47</v>
      </c>
      <c r="Z914" t="s">
        <v>36</v>
      </c>
      <c r="AA914">
        <v>3</v>
      </c>
      <c r="AB914" s="4">
        <v>823188</v>
      </c>
    </row>
    <row r="915" spans="1:28" x14ac:dyDescent="0.25">
      <c r="A915">
        <v>1340</v>
      </c>
      <c r="B915" t="s">
        <v>241</v>
      </c>
      <c r="C915" t="s">
        <v>3366</v>
      </c>
      <c r="D915" s="1">
        <v>44276</v>
      </c>
      <c r="E915" s="1">
        <v>44521</v>
      </c>
      <c r="F915">
        <f t="shared" ca="1" si="84"/>
        <v>8</v>
      </c>
      <c r="G915" t="str">
        <f t="shared" ca="1" si="85"/>
        <v>6-12 months</v>
      </c>
      <c r="H915" t="s">
        <v>1567</v>
      </c>
      <c r="I915" t="s">
        <v>3367</v>
      </c>
      <c r="J915" t="s">
        <v>3368</v>
      </c>
      <c r="K915" t="s">
        <v>27</v>
      </c>
      <c r="L915">
        <f t="shared" si="86"/>
        <v>1</v>
      </c>
      <c r="M915">
        <f t="shared" si="87"/>
        <v>0</v>
      </c>
      <c r="N915" t="s">
        <v>53</v>
      </c>
      <c r="O915" t="s">
        <v>41</v>
      </c>
      <c r="Q915" t="str">
        <f t="shared" si="88"/>
        <v>ACTIVE</v>
      </c>
      <c r="R915" t="s">
        <v>106</v>
      </c>
      <c r="S915" t="s">
        <v>80</v>
      </c>
      <c r="T915" s="2">
        <v>32135</v>
      </c>
      <c r="U915" s="3">
        <f t="shared" ca="1" si="89"/>
        <v>37</v>
      </c>
      <c r="V915" t="s">
        <v>1614</v>
      </c>
      <c r="W915" t="s">
        <v>3339</v>
      </c>
      <c r="X915" t="s">
        <v>89</v>
      </c>
      <c r="Y915" t="s">
        <v>47</v>
      </c>
      <c r="Z915" t="s">
        <v>36</v>
      </c>
      <c r="AA915">
        <v>3</v>
      </c>
      <c r="AB915" s="4">
        <v>130416</v>
      </c>
    </row>
    <row r="916" spans="1:28" x14ac:dyDescent="0.25">
      <c r="A916">
        <v>1341</v>
      </c>
      <c r="B916" t="s">
        <v>1537</v>
      </c>
      <c r="C916" t="s">
        <v>3369</v>
      </c>
      <c r="D916" s="1">
        <v>44503</v>
      </c>
      <c r="F916">
        <f t="shared" ca="1" si="84"/>
        <v>47</v>
      </c>
      <c r="G916" t="str">
        <f t="shared" ca="1" si="85"/>
        <v>2-5 years</v>
      </c>
      <c r="H916" t="s">
        <v>2127</v>
      </c>
      <c r="I916" t="s">
        <v>3370</v>
      </c>
      <c r="J916" t="s">
        <v>3371</v>
      </c>
      <c r="K916" t="s">
        <v>27</v>
      </c>
      <c r="L916">
        <f t="shared" si="86"/>
        <v>1</v>
      </c>
      <c r="M916">
        <f t="shared" si="87"/>
        <v>0</v>
      </c>
      <c r="N916" t="s">
        <v>41</v>
      </c>
      <c r="O916" t="s">
        <v>53</v>
      </c>
      <c r="Q916" t="str">
        <f t="shared" si="88"/>
        <v>ACTIVE</v>
      </c>
      <c r="R916" t="s">
        <v>2134</v>
      </c>
      <c r="S916" t="s">
        <v>87</v>
      </c>
      <c r="T916" s="2">
        <v>32354</v>
      </c>
      <c r="U916" s="3">
        <f t="shared" ca="1" si="89"/>
        <v>37</v>
      </c>
      <c r="V916" t="s">
        <v>1614</v>
      </c>
      <c r="W916" t="s">
        <v>3339</v>
      </c>
      <c r="X916" t="s">
        <v>89</v>
      </c>
      <c r="Y916" t="s">
        <v>35</v>
      </c>
      <c r="Z916" t="s">
        <v>36</v>
      </c>
      <c r="AA916">
        <v>3</v>
      </c>
      <c r="AB916" s="4">
        <v>430932</v>
      </c>
    </row>
    <row r="917" spans="1:28" x14ac:dyDescent="0.25">
      <c r="A917">
        <v>1342</v>
      </c>
      <c r="B917" t="s">
        <v>1979</v>
      </c>
      <c r="C917" t="s">
        <v>3372</v>
      </c>
      <c r="D917" s="1">
        <v>43638</v>
      </c>
      <c r="E917" s="1">
        <v>43703</v>
      </c>
      <c r="F917">
        <f t="shared" ca="1" si="84"/>
        <v>2</v>
      </c>
      <c r="G917" t="str">
        <f t="shared" ca="1" si="85"/>
        <v>&lt;6 months</v>
      </c>
      <c r="H917" t="s">
        <v>3296</v>
      </c>
      <c r="I917" t="s">
        <v>3373</v>
      </c>
      <c r="J917" t="s">
        <v>3374</v>
      </c>
      <c r="K917" t="s">
        <v>27</v>
      </c>
      <c r="L917">
        <f t="shared" si="86"/>
        <v>1</v>
      </c>
      <c r="M917">
        <f t="shared" si="87"/>
        <v>0</v>
      </c>
      <c r="N917" t="s">
        <v>53</v>
      </c>
      <c r="O917" t="s">
        <v>41</v>
      </c>
      <c r="Q917" t="str">
        <f t="shared" si="88"/>
        <v>ACTIVE</v>
      </c>
      <c r="R917" t="s">
        <v>1251</v>
      </c>
      <c r="S917" t="s">
        <v>221</v>
      </c>
      <c r="T917" s="2">
        <v>31414</v>
      </c>
      <c r="U917" s="3">
        <f t="shared" ca="1" si="89"/>
        <v>39</v>
      </c>
      <c r="V917" t="s">
        <v>1614</v>
      </c>
      <c r="W917" t="s">
        <v>3339</v>
      </c>
      <c r="X917" t="s">
        <v>128</v>
      </c>
      <c r="Y917" t="s">
        <v>35</v>
      </c>
      <c r="Z917" t="s">
        <v>36</v>
      </c>
      <c r="AA917">
        <v>3</v>
      </c>
      <c r="AB917" s="4">
        <v>998508</v>
      </c>
    </row>
    <row r="918" spans="1:28" x14ac:dyDescent="0.25">
      <c r="A918">
        <v>1343</v>
      </c>
      <c r="B918" t="s">
        <v>913</v>
      </c>
      <c r="C918" t="s">
        <v>2344</v>
      </c>
      <c r="D918" s="1">
        <v>43781</v>
      </c>
      <c r="E918" s="1">
        <v>45065</v>
      </c>
      <c r="F918">
        <f t="shared" ca="1" si="84"/>
        <v>42</v>
      </c>
      <c r="G918" t="str">
        <f t="shared" ca="1" si="85"/>
        <v>2-5 years</v>
      </c>
      <c r="H918" t="s">
        <v>3296</v>
      </c>
      <c r="I918" t="s">
        <v>3375</v>
      </c>
      <c r="J918" t="s">
        <v>3376</v>
      </c>
      <c r="K918" t="s">
        <v>27</v>
      </c>
      <c r="L918">
        <f t="shared" si="86"/>
        <v>1</v>
      </c>
      <c r="M918">
        <f t="shared" si="87"/>
        <v>0</v>
      </c>
      <c r="N918" t="s">
        <v>28</v>
      </c>
      <c r="O918" t="s">
        <v>29</v>
      </c>
      <c r="Q918" t="str">
        <f t="shared" si="88"/>
        <v>ACTIVE</v>
      </c>
      <c r="R918" t="s">
        <v>1251</v>
      </c>
      <c r="S918" t="s">
        <v>239</v>
      </c>
      <c r="T918" s="2">
        <v>34129</v>
      </c>
      <c r="U918" s="3">
        <f t="shared" ca="1" si="89"/>
        <v>32</v>
      </c>
      <c r="V918" t="s">
        <v>1614</v>
      </c>
      <c r="W918" t="s">
        <v>3339</v>
      </c>
      <c r="X918" t="s">
        <v>6</v>
      </c>
      <c r="Y918" t="s">
        <v>35</v>
      </c>
      <c r="Z918" t="s">
        <v>36</v>
      </c>
      <c r="AA918">
        <v>3</v>
      </c>
      <c r="AB918" s="4">
        <v>381348</v>
      </c>
    </row>
    <row r="919" spans="1:28" x14ac:dyDescent="0.25">
      <c r="A919">
        <v>1344</v>
      </c>
      <c r="B919" t="s">
        <v>3377</v>
      </c>
      <c r="C919" t="s">
        <v>2734</v>
      </c>
      <c r="D919" s="1">
        <v>44824</v>
      </c>
      <c r="F919">
        <f t="shared" ca="1" si="84"/>
        <v>36</v>
      </c>
      <c r="G919" t="str">
        <f t="shared" ca="1" si="85"/>
        <v>2-5 years</v>
      </c>
      <c r="H919" t="s">
        <v>3296</v>
      </c>
      <c r="I919" t="s">
        <v>3378</v>
      </c>
      <c r="J919" t="s">
        <v>3379</v>
      </c>
      <c r="K919" t="s">
        <v>27</v>
      </c>
      <c r="L919">
        <f t="shared" si="86"/>
        <v>1</v>
      </c>
      <c r="M919">
        <f t="shared" si="87"/>
        <v>0</v>
      </c>
      <c r="N919" t="s">
        <v>41</v>
      </c>
      <c r="O919" t="s">
        <v>41</v>
      </c>
      <c r="Q919" t="str">
        <f t="shared" si="88"/>
        <v>ACTIVE</v>
      </c>
      <c r="R919" t="s">
        <v>1251</v>
      </c>
      <c r="S919" t="s">
        <v>68</v>
      </c>
      <c r="T919" s="2">
        <v>36183</v>
      </c>
      <c r="U919" s="3">
        <f t="shared" ca="1" si="89"/>
        <v>26</v>
      </c>
      <c r="V919" t="s">
        <v>1614</v>
      </c>
      <c r="W919" t="s">
        <v>3339</v>
      </c>
      <c r="X919" t="s">
        <v>184</v>
      </c>
      <c r="Y919" t="s">
        <v>47</v>
      </c>
      <c r="Z919" t="s">
        <v>36</v>
      </c>
      <c r="AA919">
        <v>3</v>
      </c>
      <c r="AB919" s="4">
        <v>947118</v>
      </c>
    </row>
    <row r="920" spans="1:28" x14ac:dyDescent="0.25">
      <c r="A920">
        <v>1345</v>
      </c>
      <c r="B920" t="s">
        <v>3380</v>
      </c>
      <c r="C920" t="s">
        <v>3381</v>
      </c>
      <c r="D920" s="1">
        <v>44953</v>
      </c>
      <c r="F920">
        <f t="shared" ca="1" si="84"/>
        <v>32</v>
      </c>
      <c r="G920" t="str">
        <f t="shared" ca="1" si="85"/>
        <v>2-5 years</v>
      </c>
      <c r="H920" t="s">
        <v>1567</v>
      </c>
      <c r="I920" t="s">
        <v>3382</v>
      </c>
      <c r="J920" t="s">
        <v>3383</v>
      </c>
      <c r="K920" t="s">
        <v>27</v>
      </c>
      <c r="L920">
        <f t="shared" si="86"/>
        <v>1</v>
      </c>
      <c r="M920">
        <f t="shared" si="87"/>
        <v>0</v>
      </c>
      <c r="N920" t="s">
        <v>53</v>
      </c>
      <c r="O920" t="s">
        <v>53</v>
      </c>
      <c r="Q920" t="str">
        <f t="shared" si="88"/>
        <v>ACTIVE</v>
      </c>
      <c r="R920" t="s">
        <v>1251</v>
      </c>
      <c r="S920" t="s">
        <v>189</v>
      </c>
      <c r="T920" s="2">
        <v>30228</v>
      </c>
      <c r="U920" s="3">
        <f t="shared" ca="1" si="89"/>
        <v>43</v>
      </c>
      <c r="V920" t="s">
        <v>1614</v>
      </c>
      <c r="W920" t="s">
        <v>3339</v>
      </c>
      <c r="X920" t="s">
        <v>89</v>
      </c>
      <c r="Y920" t="s">
        <v>47</v>
      </c>
      <c r="Z920" t="s">
        <v>36</v>
      </c>
      <c r="AA920">
        <v>3</v>
      </c>
      <c r="AB920" s="4">
        <v>100139</v>
      </c>
    </row>
    <row r="921" spans="1:28" x14ac:dyDescent="0.25">
      <c r="A921">
        <v>1346</v>
      </c>
      <c r="B921" t="s">
        <v>1018</v>
      </c>
      <c r="C921" t="s">
        <v>1521</v>
      </c>
      <c r="D921" s="1">
        <v>44248</v>
      </c>
      <c r="E921" s="1">
        <v>44795</v>
      </c>
      <c r="F921">
        <f t="shared" ca="1" si="84"/>
        <v>18</v>
      </c>
      <c r="G921" t="str">
        <f t="shared" ca="1" si="85"/>
        <v>1-2 years</v>
      </c>
      <c r="H921" t="s">
        <v>1567</v>
      </c>
      <c r="I921" t="s">
        <v>3384</v>
      </c>
      <c r="J921" t="s">
        <v>3385</v>
      </c>
      <c r="K921" t="s">
        <v>27</v>
      </c>
      <c r="L921">
        <f t="shared" si="86"/>
        <v>1</v>
      </c>
      <c r="M921">
        <f t="shared" si="87"/>
        <v>0</v>
      </c>
      <c r="N921" t="s">
        <v>28</v>
      </c>
      <c r="O921" t="s">
        <v>29</v>
      </c>
      <c r="Q921" t="str">
        <f t="shared" si="88"/>
        <v>ACTIVE</v>
      </c>
      <c r="R921" t="s">
        <v>106</v>
      </c>
      <c r="S921" t="s">
        <v>74</v>
      </c>
      <c r="T921" s="2">
        <v>33945</v>
      </c>
      <c r="U921" s="3">
        <f t="shared" ca="1" si="89"/>
        <v>32</v>
      </c>
      <c r="V921" t="s">
        <v>1614</v>
      </c>
      <c r="W921" t="s">
        <v>3339</v>
      </c>
      <c r="X921" t="s">
        <v>69</v>
      </c>
      <c r="Y921" t="s">
        <v>47</v>
      </c>
      <c r="Z921" t="s">
        <v>36</v>
      </c>
      <c r="AA921">
        <v>3</v>
      </c>
      <c r="AB921" s="4">
        <v>43890</v>
      </c>
    </row>
    <row r="922" spans="1:28" x14ac:dyDescent="0.25">
      <c r="A922">
        <v>1347</v>
      </c>
      <c r="B922" t="s">
        <v>3386</v>
      </c>
      <c r="C922" t="s">
        <v>186</v>
      </c>
      <c r="D922" s="1">
        <v>44624</v>
      </c>
      <c r="E922" s="1">
        <v>44944</v>
      </c>
      <c r="F922">
        <f t="shared" ca="1" si="84"/>
        <v>10</v>
      </c>
      <c r="G922" t="str">
        <f t="shared" ca="1" si="85"/>
        <v>6-12 months</v>
      </c>
      <c r="H922" t="s">
        <v>1567</v>
      </c>
      <c r="I922" t="s">
        <v>3387</v>
      </c>
      <c r="J922" t="s">
        <v>3388</v>
      </c>
      <c r="K922" t="s">
        <v>27</v>
      </c>
      <c r="L922">
        <f t="shared" si="86"/>
        <v>1</v>
      </c>
      <c r="M922">
        <f t="shared" si="87"/>
        <v>0</v>
      </c>
      <c r="N922" t="s">
        <v>41</v>
      </c>
      <c r="O922" t="s">
        <v>53</v>
      </c>
      <c r="Q922" t="str">
        <f t="shared" si="88"/>
        <v>ACTIVE</v>
      </c>
      <c r="R922" t="s">
        <v>106</v>
      </c>
      <c r="S922" t="s">
        <v>68</v>
      </c>
      <c r="T922" s="2">
        <v>33017</v>
      </c>
      <c r="U922" s="3">
        <f t="shared" ca="1" si="89"/>
        <v>35</v>
      </c>
      <c r="V922" t="s">
        <v>1614</v>
      </c>
      <c r="W922" t="s">
        <v>3339</v>
      </c>
      <c r="X922" t="s">
        <v>138</v>
      </c>
      <c r="Y922" t="s">
        <v>47</v>
      </c>
      <c r="Z922" t="s">
        <v>36</v>
      </c>
      <c r="AA922">
        <v>3</v>
      </c>
      <c r="AB922" s="4">
        <v>620817</v>
      </c>
    </row>
    <row r="923" spans="1:28" x14ac:dyDescent="0.25">
      <c r="A923">
        <v>1348</v>
      </c>
      <c r="B923" t="s">
        <v>3389</v>
      </c>
      <c r="C923" t="s">
        <v>3390</v>
      </c>
      <c r="D923" s="1">
        <v>43576</v>
      </c>
      <c r="E923" s="1">
        <v>44167</v>
      </c>
      <c r="F923">
        <f t="shared" ca="1" si="84"/>
        <v>19</v>
      </c>
      <c r="G923" t="str">
        <f t="shared" ca="1" si="85"/>
        <v>1-2 years</v>
      </c>
      <c r="H923" t="s">
        <v>2127</v>
      </c>
      <c r="I923" t="s">
        <v>3391</v>
      </c>
      <c r="J923" t="s">
        <v>3392</v>
      </c>
      <c r="K923" t="s">
        <v>158</v>
      </c>
      <c r="L923">
        <f t="shared" si="86"/>
        <v>0</v>
      </c>
      <c r="M923">
        <f t="shared" si="87"/>
        <v>1</v>
      </c>
      <c r="N923" t="s">
        <v>28</v>
      </c>
      <c r="O923" t="s">
        <v>41</v>
      </c>
      <c r="P923" t="s">
        <v>1431</v>
      </c>
      <c r="Q923" t="str">
        <f t="shared" si="88"/>
        <v>INVOLUNTARY</v>
      </c>
      <c r="R923" t="s">
        <v>2134</v>
      </c>
      <c r="S923" t="s">
        <v>74</v>
      </c>
      <c r="T923" s="2">
        <v>27583</v>
      </c>
      <c r="U923" s="3">
        <f t="shared" ca="1" si="89"/>
        <v>50</v>
      </c>
      <c r="V923" t="s">
        <v>1614</v>
      </c>
      <c r="W923" t="s">
        <v>3339</v>
      </c>
      <c r="X923" t="s">
        <v>89</v>
      </c>
      <c r="Y923" t="s">
        <v>35</v>
      </c>
      <c r="Z923" t="s">
        <v>36</v>
      </c>
      <c r="AA923">
        <v>3</v>
      </c>
      <c r="AB923" s="4">
        <v>220260</v>
      </c>
    </row>
    <row r="924" spans="1:28" x14ac:dyDescent="0.25">
      <c r="A924">
        <v>1349</v>
      </c>
      <c r="B924" t="s">
        <v>3393</v>
      </c>
      <c r="C924" t="s">
        <v>3394</v>
      </c>
      <c r="D924" s="1">
        <v>44410</v>
      </c>
      <c r="E924" s="1">
        <v>44891</v>
      </c>
      <c r="F924">
        <f t="shared" ca="1" si="84"/>
        <v>15</v>
      </c>
      <c r="G924" t="str">
        <f t="shared" ca="1" si="85"/>
        <v>1-2 years</v>
      </c>
      <c r="H924" t="s">
        <v>3296</v>
      </c>
      <c r="I924" t="s">
        <v>3395</v>
      </c>
      <c r="J924" t="s">
        <v>3396</v>
      </c>
      <c r="K924" t="s">
        <v>27</v>
      </c>
      <c r="L924">
        <f t="shared" si="86"/>
        <v>1</v>
      </c>
      <c r="M924">
        <f t="shared" si="87"/>
        <v>0</v>
      </c>
      <c r="N924" t="s">
        <v>53</v>
      </c>
      <c r="O924" t="s">
        <v>41</v>
      </c>
      <c r="Q924" t="str">
        <f t="shared" si="88"/>
        <v>ACTIVE</v>
      </c>
      <c r="R924" t="s">
        <v>1251</v>
      </c>
      <c r="S924" t="s">
        <v>2213</v>
      </c>
      <c r="T924" s="2">
        <v>23480</v>
      </c>
      <c r="U924" s="3">
        <f t="shared" ca="1" si="89"/>
        <v>61</v>
      </c>
      <c r="V924" t="s">
        <v>1614</v>
      </c>
      <c r="W924" t="s">
        <v>3339</v>
      </c>
      <c r="X924" t="s">
        <v>6</v>
      </c>
      <c r="Y924" t="s">
        <v>35</v>
      </c>
      <c r="Z924" t="s">
        <v>36</v>
      </c>
      <c r="AA924">
        <v>3</v>
      </c>
      <c r="AB924" s="4">
        <v>192648</v>
      </c>
    </row>
    <row r="925" spans="1:28" x14ac:dyDescent="0.25">
      <c r="A925">
        <v>1350</v>
      </c>
      <c r="B925" t="s">
        <v>685</v>
      </c>
      <c r="C925" t="s">
        <v>3397</v>
      </c>
      <c r="D925" s="1">
        <v>44624</v>
      </c>
      <c r="F925">
        <f t="shared" ca="1" si="84"/>
        <v>43</v>
      </c>
      <c r="G925" t="str">
        <f t="shared" ca="1" si="85"/>
        <v>2-5 years</v>
      </c>
      <c r="H925" t="s">
        <v>3296</v>
      </c>
      <c r="I925" t="s">
        <v>3398</v>
      </c>
      <c r="J925" t="s">
        <v>3399</v>
      </c>
      <c r="K925" t="s">
        <v>27</v>
      </c>
      <c r="L925">
        <f t="shared" si="86"/>
        <v>1</v>
      </c>
      <c r="M925">
        <f t="shared" si="87"/>
        <v>0</v>
      </c>
      <c r="N925" t="s">
        <v>41</v>
      </c>
      <c r="O925" t="s">
        <v>29</v>
      </c>
      <c r="Q925" t="str">
        <f t="shared" si="88"/>
        <v>ACTIVE</v>
      </c>
      <c r="R925" t="s">
        <v>1251</v>
      </c>
      <c r="S925" t="s">
        <v>74</v>
      </c>
      <c r="T925" s="2">
        <v>34416</v>
      </c>
      <c r="U925" s="3">
        <f t="shared" ca="1" si="89"/>
        <v>31</v>
      </c>
      <c r="V925" t="s">
        <v>1614</v>
      </c>
      <c r="W925" t="s">
        <v>3339</v>
      </c>
      <c r="X925" t="s">
        <v>69</v>
      </c>
      <c r="Y925" t="s">
        <v>35</v>
      </c>
      <c r="Z925" t="s">
        <v>36</v>
      </c>
      <c r="AA925">
        <v>3</v>
      </c>
      <c r="AB925" s="4">
        <v>588732</v>
      </c>
    </row>
    <row r="926" spans="1:28" x14ac:dyDescent="0.25">
      <c r="A926">
        <v>1351</v>
      </c>
      <c r="B926" t="s">
        <v>2394</v>
      </c>
      <c r="C926" t="s">
        <v>3400</v>
      </c>
      <c r="D926" s="1">
        <v>44283</v>
      </c>
      <c r="F926">
        <f t="shared" ca="1" si="84"/>
        <v>54</v>
      </c>
      <c r="G926" t="str">
        <f t="shared" ca="1" si="85"/>
        <v>2-5 years</v>
      </c>
      <c r="H926" t="s">
        <v>3296</v>
      </c>
      <c r="I926" t="s">
        <v>3401</v>
      </c>
      <c r="J926" t="s">
        <v>3402</v>
      </c>
      <c r="K926" t="s">
        <v>27</v>
      </c>
      <c r="L926">
        <f t="shared" si="86"/>
        <v>1</v>
      </c>
      <c r="M926">
        <f t="shared" si="87"/>
        <v>0</v>
      </c>
      <c r="N926" t="s">
        <v>28</v>
      </c>
      <c r="O926" t="s">
        <v>41</v>
      </c>
      <c r="Q926" t="str">
        <f t="shared" si="88"/>
        <v>ACTIVE</v>
      </c>
      <c r="R926" t="s">
        <v>1251</v>
      </c>
      <c r="S926" t="s">
        <v>74</v>
      </c>
      <c r="T926" s="2">
        <v>35165</v>
      </c>
      <c r="U926" s="3">
        <f t="shared" ca="1" si="89"/>
        <v>29</v>
      </c>
      <c r="V926" t="s">
        <v>1614</v>
      </c>
      <c r="W926" t="s">
        <v>3339</v>
      </c>
      <c r="X926" t="s">
        <v>235</v>
      </c>
      <c r="Y926" t="s">
        <v>47</v>
      </c>
      <c r="Z926" t="s">
        <v>36</v>
      </c>
      <c r="AA926">
        <v>3</v>
      </c>
      <c r="AB926" s="4">
        <v>470400</v>
      </c>
    </row>
    <row r="927" spans="1:28" x14ac:dyDescent="0.25">
      <c r="A927">
        <v>1352</v>
      </c>
      <c r="B927" t="s">
        <v>3403</v>
      </c>
      <c r="C927" t="s">
        <v>1052</v>
      </c>
      <c r="D927" s="1">
        <v>43320</v>
      </c>
      <c r="E927" s="1">
        <v>45078</v>
      </c>
      <c r="F927">
        <f t="shared" ca="1" si="84"/>
        <v>57</v>
      </c>
      <c r="G927" t="str">
        <f t="shared" ca="1" si="85"/>
        <v>2-5 years</v>
      </c>
      <c r="H927" t="s">
        <v>1567</v>
      </c>
      <c r="I927" t="s">
        <v>3404</v>
      </c>
      <c r="J927" t="s">
        <v>3405</v>
      </c>
      <c r="K927" t="s">
        <v>27</v>
      </c>
      <c r="L927">
        <f t="shared" si="86"/>
        <v>1</v>
      </c>
      <c r="M927">
        <f t="shared" si="87"/>
        <v>0</v>
      </c>
      <c r="N927" t="s">
        <v>28</v>
      </c>
      <c r="O927" t="s">
        <v>53</v>
      </c>
      <c r="Q927" t="str">
        <f t="shared" si="88"/>
        <v>ACTIVE</v>
      </c>
      <c r="R927" t="s">
        <v>1251</v>
      </c>
      <c r="S927" t="s">
        <v>74</v>
      </c>
      <c r="T927" s="2">
        <v>33521</v>
      </c>
      <c r="U927" s="3">
        <f t="shared" ca="1" si="89"/>
        <v>33</v>
      </c>
      <c r="V927" t="s">
        <v>1614</v>
      </c>
      <c r="W927" t="s">
        <v>3339</v>
      </c>
      <c r="X927" t="s">
        <v>81</v>
      </c>
      <c r="Y927" t="s">
        <v>47</v>
      </c>
      <c r="Z927" t="s">
        <v>36</v>
      </c>
      <c r="AA927">
        <v>3</v>
      </c>
      <c r="AB927" s="4">
        <v>222420</v>
      </c>
    </row>
    <row r="928" spans="1:28" x14ac:dyDescent="0.25">
      <c r="A928">
        <v>1353</v>
      </c>
      <c r="B928" t="s">
        <v>3406</v>
      </c>
      <c r="C928" t="s">
        <v>840</v>
      </c>
      <c r="D928" s="1">
        <v>44089</v>
      </c>
      <c r="E928" s="1">
        <v>44567</v>
      </c>
      <c r="F928">
        <f t="shared" ca="1" si="84"/>
        <v>15</v>
      </c>
      <c r="G928" t="str">
        <f t="shared" ca="1" si="85"/>
        <v>1-2 years</v>
      </c>
      <c r="H928" t="s">
        <v>1567</v>
      </c>
      <c r="I928" t="s">
        <v>3407</v>
      </c>
      <c r="J928" t="s">
        <v>3408</v>
      </c>
      <c r="K928" t="s">
        <v>27</v>
      </c>
      <c r="L928">
        <f t="shared" si="86"/>
        <v>1</v>
      </c>
      <c r="M928">
        <f t="shared" si="87"/>
        <v>0</v>
      </c>
      <c r="N928" t="s">
        <v>41</v>
      </c>
      <c r="O928" t="s">
        <v>29</v>
      </c>
      <c r="Q928" t="str">
        <f t="shared" si="88"/>
        <v>ACTIVE</v>
      </c>
      <c r="R928" t="s">
        <v>106</v>
      </c>
      <c r="S928" t="s">
        <v>74</v>
      </c>
      <c r="T928" s="2">
        <v>34580</v>
      </c>
      <c r="U928" s="3">
        <f t="shared" ca="1" si="89"/>
        <v>31</v>
      </c>
      <c r="V928" t="s">
        <v>1614</v>
      </c>
      <c r="W928" t="s">
        <v>3339</v>
      </c>
      <c r="X928" t="s">
        <v>148</v>
      </c>
      <c r="Y928" t="s">
        <v>47</v>
      </c>
      <c r="Z928" t="s">
        <v>36</v>
      </c>
      <c r="AA928">
        <v>3</v>
      </c>
      <c r="AB928" s="4">
        <v>282792</v>
      </c>
    </row>
    <row r="929" spans="1:28" x14ac:dyDescent="0.25">
      <c r="A929">
        <v>1354</v>
      </c>
      <c r="B929" t="s">
        <v>3409</v>
      </c>
      <c r="C929" t="s">
        <v>84</v>
      </c>
      <c r="D929" s="1">
        <v>44132</v>
      </c>
      <c r="E929" s="1">
        <v>44619</v>
      </c>
      <c r="F929">
        <f t="shared" ca="1" si="84"/>
        <v>15</v>
      </c>
      <c r="G929" t="str">
        <f t="shared" ca="1" si="85"/>
        <v>1-2 years</v>
      </c>
      <c r="H929" t="s">
        <v>2127</v>
      </c>
      <c r="I929" t="s">
        <v>3410</v>
      </c>
      <c r="J929" t="s">
        <v>3411</v>
      </c>
      <c r="K929" t="s">
        <v>158</v>
      </c>
      <c r="L929">
        <f t="shared" si="86"/>
        <v>0</v>
      </c>
      <c r="M929">
        <f t="shared" si="87"/>
        <v>1</v>
      </c>
      <c r="N929" t="s">
        <v>53</v>
      </c>
      <c r="O929" t="s">
        <v>53</v>
      </c>
      <c r="P929" t="s">
        <v>3412</v>
      </c>
      <c r="Q929" t="str">
        <f t="shared" si="88"/>
        <v>INVOLUNTARY</v>
      </c>
      <c r="R929" t="s">
        <v>2134</v>
      </c>
      <c r="S929" t="s">
        <v>74</v>
      </c>
      <c r="T929" s="2">
        <v>34350</v>
      </c>
      <c r="U929" s="3">
        <f t="shared" ca="1" si="89"/>
        <v>31</v>
      </c>
      <c r="V929" t="s">
        <v>1614</v>
      </c>
      <c r="W929" t="s">
        <v>3339</v>
      </c>
      <c r="X929" t="s">
        <v>507</v>
      </c>
      <c r="Y929" t="s">
        <v>35</v>
      </c>
      <c r="Z929" t="s">
        <v>36</v>
      </c>
      <c r="AA929">
        <v>3</v>
      </c>
      <c r="AB929" s="4">
        <v>284544</v>
      </c>
    </row>
    <row r="930" spans="1:28" x14ac:dyDescent="0.25">
      <c r="A930">
        <v>1355</v>
      </c>
      <c r="B930" t="s">
        <v>2343</v>
      </c>
      <c r="C930" t="s">
        <v>1632</v>
      </c>
      <c r="D930" s="1">
        <v>44363</v>
      </c>
      <c r="E930" s="1">
        <v>44523</v>
      </c>
      <c r="F930">
        <f t="shared" ca="1" si="84"/>
        <v>5</v>
      </c>
      <c r="G930" t="str">
        <f t="shared" ca="1" si="85"/>
        <v>&lt;6 months</v>
      </c>
      <c r="H930" t="s">
        <v>3292</v>
      </c>
      <c r="I930" t="s">
        <v>3413</v>
      </c>
      <c r="J930" t="s">
        <v>3414</v>
      </c>
      <c r="K930" t="s">
        <v>27</v>
      </c>
      <c r="L930">
        <f t="shared" si="86"/>
        <v>1</v>
      </c>
      <c r="M930">
        <f t="shared" si="87"/>
        <v>0</v>
      </c>
      <c r="N930" t="s">
        <v>53</v>
      </c>
      <c r="O930" t="s">
        <v>29</v>
      </c>
      <c r="Q930" t="str">
        <f t="shared" si="88"/>
        <v>ACTIVE</v>
      </c>
      <c r="R930" t="s">
        <v>1251</v>
      </c>
      <c r="S930" t="s">
        <v>68</v>
      </c>
      <c r="T930" s="2">
        <v>32763</v>
      </c>
      <c r="U930" s="3">
        <f t="shared" ca="1" si="89"/>
        <v>36</v>
      </c>
      <c r="V930" t="s">
        <v>1614</v>
      </c>
      <c r="W930" t="s">
        <v>3339</v>
      </c>
      <c r="X930" t="s">
        <v>138</v>
      </c>
      <c r="Y930" t="s">
        <v>35</v>
      </c>
      <c r="Z930" t="s">
        <v>36</v>
      </c>
      <c r="AA930">
        <v>3</v>
      </c>
      <c r="AB930" s="4">
        <v>506184</v>
      </c>
    </row>
    <row r="931" spans="1:28" x14ac:dyDescent="0.25">
      <c r="A931">
        <v>1356</v>
      </c>
      <c r="B931" t="s">
        <v>1717</v>
      </c>
      <c r="C931" t="s">
        <v>3415</v>
      </c>
      <c r="D931" s="1">
        <v>45005</v>
      </c>
      <c r="E931" s="1">
        <v>45098</v>
      </c>
      <c r="F931">
        <f t="shared" ca="1" si="84"/>
        <v>3</v>
      </c>
      <c r="G931" t="str">
        <f t="shared" ca="1" si="85"/>
        <v>&lt;6 months</v>
      </c>
      <c r="H931" t="s">
        <v>3296</v>
      </c>
      <c r="I931" t="s">
        <v>3416</v>
      </c>
      <c r="J931" t="s">
        <v>3417</v>
      </c>
      <c r="K931" t="s">
        <v>27</v>
      </c>
      <c r="L931">
        <f t="shared" si="86"/>
        <v>1</v>
      </c>
      <c r="M931">
        <f t="shared" si="87"/>
        <v>0</v>
      </c>
      <c r="N931" t="s">
        <v>41</v>
      </c>
      <c r="O931" t="s">
        <v>29</v>
      </c>
      <c r="Q931" t="str">
        <f t="shared" si="88"/>
        <v>ACTIVE</v>
      </c>
      <c r="R931" t="s">
        <v>1251</v>
      </c>
      <c r="S931" t="s">
        <v>87</v>
      </c>
      <c r="T931" s="2">
        <v>36365</v>
      </c>
      <c r="U931" s="3">
        <f t="shared" ca="1" si="89"/>
        <v>26</v>
      </c>
      <c r="V931" t="s">
        <v>1614</v>
      </c>
      <c r="W931" t="s">
        <v>3339</v>
      </c>
      <c r="X931" t="s">
        <v>89</v>
      </c>
      <c r="Y931" t="s">
        <v>35</v>
      </c>
      <c r="Z931" t="s">
        <v>36</v>
      </c>
      <c r="AA931">
        <v>3</v>
      </c>
      <c r="AB931" s="4">
        <v>206952</v>
      </c>
    </row>
    <row r="932" spans="1:28" x14ac:dyDescent="0.25">
      <c r="A932">
        <v>1357</v>
      </c>
      <c r="B932" t="s">
        <v>3418</v>
      </c>
      <c r="C932" t="s">
        <v>2109</v>
      </c>
      <c r="D932" s="1">
        <v>43350</v>
      </c>
      <c r="E932" s="1">
        <v>44393</v>
      </c>
      <c r="F932">
        <f t="shared" ca="1" si="84"/>
        <v>34</v>
      </c>
      <c r="G932" t="str">
        <f t="shared" ca="1" si="85"/>
        <v>2-5 years</v>
      </c>
      <c r="H932" t="s">
        <v>3296</v>
      </c>
      <c r="I932" t="s">
        <v>3419</v>
      </c>
      <c r="J932" t="s">
        <v>3420</v>
      </c>
      <c r="K932" t="s">
        <v>27</v>
      </c>
      <c r="L932">
        <f t="shared" si="86"/>
        <v>1</v>
      </c>
      <c r="M932">
        <f t="shared" si="87"/>
        <v>0</v>
      </c>
      <c r="N932" t="s">
        <v>53</v>
      </c>
      <c r="O932" t="s">
        <v>29</v>
      </c>
      <c r="Q932" t="str">
        <f t="shared" si="88"/>
        <v>ACTIVE</v>
      </c>
      <c r="R932" t="s">
        <v>1251</v>
      </c>
      <c r="S932" t="s">
        <v>87</v>
      </c>
      <c r="T932" s="2">
        <v>29908</v>
      </c>
      <c r="U932" s="3">
        <f t="shared" ca="1" si="89"/>
        <v>43</v>
      </c>
      <c r="V932" t="s">
        <v>1614</v>
      </c>
      <c r="W932" t="s">
        <v>3339</v>
      </c>
      <c r="X932" t="s">
        <v>1866</v>
      </c>
      <c r="Y932" t="s">
        <v>47</v>
      </c>
      <c r="Z932" t="s">
        <v>36</v>
      </c>
      <c r="AA932">
        <v>3</v>
      </c>
      <c r="AB932" s="4">
        <v>452868</v>
      </c>
    </row>
    <row r="933" spans="1:28" x14ac:dyDescent="0.25">
      <c r="A933">
        <v>1358</v>
      </c>
      <c r="B933" t="s">
        <v>3421</v>
      </c>
      <c r="C933" t="s">
        <v>1327</v>
      </c>
      <c r="D933" s="1">
        <v>43412</v>
      </c>
      <c r="E933" s="1">
        <v>44862</v>
      </c>
      <c r="F933">
        <f t="shared" ca="1" si="84"/>
        <v>47</v>
      </c>
      <c r="G933" t="str">
        <f t="shared" ca="1" si="85"/>
        <v>2-5 years</v>
      </c>
      <c r="H933" t="s">
        <v>3296</v>
      </c>
      <c r="I933" t="s">
        <v>3422</v>
      </c>
      <c r="J933" t="s">
        <v>3423</v>
      </c>
      <c r="K933" t="s">
        <v>27</v>
      </c>
      <c r="L933">
        <f t="shared" si="86"/>
        <v>1</v>
      </c>
      <c r="M933">
        <f t="shared" si="87"/>
        <v>0</v>
      </c>
      <c r="N933" t="s">
        <v>41</v>
      </c>
      <c r="O933" t="s">
        <v>53</v>
      </c>
      <c r="Q933" t="str">
        <f t="shared" si="88"/>
        <v>ACTIVE</v>
      </c>
      <c r="R933" t="s">
        <v>1251</v>
      </c>
      <c r="S933" t="s">
        <v>74</v>
      </c>
      <c r="T933" s="2">
        <v>27809</v>
      </c>
      <c r="U933" s="3">
        <f t="shared" ca="1" si="89"/>
        <v>49</v>
      </c>
      <c r="V933" t="s">
        <v>1614</v>
      </c>
      <c r="W933" t="s">
        <v>3339</v>
      </c>
      <c r="X933" t="s">
        <v>69</v>
      </c>
      <c r="Y933" t="s">
        <v>47</v>
      </c>
      <c r="Z933" t="s">
        <v>36</v>
      </c>
      <c r="AA933">
        <v>3</v>
      </c>
      <c r="AB933" s="4">
        <v>96432</v>
      </c>
    </row>
    <row r="934" spans="1:28" x14ac:dyDescent="0.25">
      <c r="A934">
        <v>1359</v>
      </c>
      <c r="B934" t="s">
        <v>3424</v>
      </c>
      <c r="C934" t="s">
        <v>3425</v>
      </c>
      <c r="D934" s="1">
        <v>43491</v>
      </c>
      <c r="F934">
        <f t="shared" ca="1" si="84"/>
        <v>80</v>
      </c>
      <c r="G934" t="str">
        <f t="shared" ca="1" si="85"/>
        <v>&gt;5 years</v>
      </c>
      <c r="H934" t="s">
        <v>1567</v>
      </c>
      <c r="I934" t="s">
        <v>3426</v>
      </c>
      <c r="J934" t="s">
        <v>3427</v>
      </c>
      <c r="K934" t="s">
        <v>27</v>
      </c>
      <c r="L934">
        <f t="shared" si="86"/>
        <v>1</v>
      </c>
      <c r="M934">
        <f t="shared" si="87"/>
        <v>0</v>
      </c>
      <c r="N934" t="s">
        <v>53</v>
      </c>
      <c r="O934" t="s">
        <v>41</v>
      </c>
      <c r="Q934" t="str">
        <f t="shared" si="88"/>
        <v>ACTIVE</v>
      </c>
      <c r="R934" t="s">
        <v>1251</v>
      </c>
      <c r="S934" t="s">
        <v>282</v>
      </c>
      <c r="T934" s="2">
        <v>36392</v>
      </c>
      <c r="U934" s="3">
        <f t="shared" ca="1" si="89"/>
        <v>26</v>
      </c>
      <c r="V934" t="s">
        <v>1614</v>
      </c>
      <c r="W934" t="s">
        <v>3339</v>
      </c>
      <c r="X934" t="s">
        <v>184</v>
      </c>
      <c r="Y934" t="s">
        <v>47</v>
      </c>
      <c r="Z934" t="s">
        <v>36</v>
      </c>
      <c r="AA934">
        <v>3</v>
      </c>
      <c r="AB934" s="4">
        <v>51089</v>
      </c>
    </row>
    <row r="935" spans="1:28" x14ac:dyDescent="0.25">
      <c r="A935">
        <v>1360</v>
      </c>
      <c r="B935" t="s">
        <v>3428</v>
      </c>
      <c r="C935" t="s">
        <v>3025</v>
      </c>
      <c r="D935" s="1">
        <v>44438</v>
      </c>
      <c r="F935">
        <f t="shared" ca="1" si="84"/>
        <v>49</v>
      </c>
      <c r="G935" t="str">
        <f t="shared" ca="1" si="85"/>
        <v>2-5 years</v>
      </c>
      <c r="H935" t="s">
        <v>1567</v>
      </c>
      <c r="I935" t="s">
        <v>3429</v>
      </c>
      <c r="J935" t="s">
        <v>3430</v>
      </c>
      <c r="K935" t="s">
        <v>27</v>
      </c>
      <c r="L935">
        <f t="shared" si="86"/>
        <v>1</v>
      </c>
      <c r="M935">
        <f t="shared" si="87"/>
        <v>0</v>
      </c>
      <c r="N935" t="s">
        <v>28</v>
      </c>
      <c r="O935" t="s">
        <v>53</v>
      </c>
      <c r="Q935" t="str">
        <f t="shared" si="88"/>
        <v>ACTIVE</v>
      </c>
      <c r="R935" t="s">
        <v>106</v>
      </c>
      <c r="S935" t="s">
        <v>74</v>
      </c>
      <c r="T935" s="2">
        <v>28179</v>
      </c>
      <c r="U935" s="3">
        <f t="shared" ca="1" si="89"/>
        <v>48</v>
      </c>
      <c r="V935" t="s">
        <v>1614</v>
      </c>
      <c r="W935" t="s">
        <v>3339</v>
      </c>
      <c r="X935" t="s">
        <v>81</v>
      </c>
      <c r="Y935" t="s">
        <v>47</v>
      </c>
      <c r="Z935" t="s">
        <v>652</v>
      </c>
      <c r="AA935">
        <v>3</v>
      </c>
      <c r="AB935" s="4">
        <v>80896</v>
      </c>
    </row>
    <row r="936" spans="1:28" x14ac:dyDescent="0.25">
      <c r="A936">
        <v>1361</v>
      </c>
      <c r="B936" t="s">
        <v>3431</v>
      </c>
      <c r="C936" t="s">
        <v>1027</v>
      </c>
      <c r="D936" s="1">
        <v>44993</v>
      </c>
      <c r="E936" s="1">
        <v>45015</v>
      </c>
      <c r="F936">
        <f t="shared" ca="1" si="84"/>
        <v>0</v>
      </c>
      <c r="G936" t="str">
        <f t="shared" ca="1" si="85"/>
        <v>&lt;6 months</v>
      </c>
      <c r="H936" t="s">
        <v>2119</v>
      </c>
      <c r="I936" t="s">
        <v>3432</v>
      </c>
      <c r="J936" t="s">
        <v>3433</v>
      </c>
      <c r="K936" t="s">
        <v>158</v>
      </c>
      <c r="L936">
        <f t="shared" si="86"/>
        <v>0</v>
      </c>
      <c r="M936">
        <f t="shared" si="87"/>
        <v>1</v>
      </c>
      <c r="N936" t="s">
        <v>53</v>
      </c>
      <c r="O936" t="s">
        <v>53</v>
      </c>
      <c r="P936" t="s">
        <v>2688</v>
      </c>
      <c r="Q936" t="str">
        <f t="shared" si="88"/>
        <v>VOLUNTARY</v>
      </c>
      <c r="R936" t="s">
        <v>1251</v>
      </c>
      <c r="S936" t="s">
        <v>221</v>
      </c>
      <c r="T936" s="2">
        <v>28942</v>
      </c>
      <c r="U936" s="3">
        <f t="shared" ca="1" si="89"/>
        <v>46</v>
      </c>
      <c r="V936" t="s">
        <v>1614</v>
      </c>
      <c r="W936" t="s">
        <v>3339</v>
      </c>
      <c r="X936" t="s">
        <v>148</v>
      </c>
      <c r="Y936" t="s">
        <v>35</v>
      </c>
      <c r="Z936" t="s">
        <v>82</v>
      </c>
      <c r="AA936">
        <v>3</v>
      </c>
      <c r="AB936" s="4">
        <v>182328</v>
      </c>
    </row>
    <row r="937" spans="1:28" x14ac:dyDescent="0.25">
      <c r="A937">
        <v>1362</v>
      </c>
      <c r="B937" t="s">
        <v>893</v>
      </c>
      <c r="C937" t="s">
        <v>458</v>
      </c>
      <c r="D937" s="1">
        <v>43779</v>
      </c>
      <c r="E937" s="1">
        <v>44168</v>
      </c>
      <c r="F937">
        <f t="shared" ca="1" si="84"/>
        <v>12</v>
      </c>
      <c r="G937" t="str">
        <f t="shared" ca="1" si="85"/>
        <v>1-2 years</v>
      </c>
      <c r="H937" t="s">
        <v>3292</v>
      </c>
      <c r="I937" t="s">
        <v>3434</v>
      </c>
      <c r="J937" t="s">
        <v>3435</v>
      </c>
      <c r="K937" t="s">
        <v>27</v>
      </c>
      <c r="L937">
        <f t="shared" si="86"/>
        <v>1</v>
      </c>
      <c r="M937">
        <f t="shared" si="87"/>
        <v>0</v>
      </c>
      <c r="N937" t="s">
        <v>53</v>
      </c>
      <c r="O937" t="s">
        <v>41</v>
      </c>
      <c r="Q937" t="str">
        <f t="shared" si="88"/>
        <v>ACTIVE</v>
      </c>
      <c r="R937" t="s">
        <v>1251</v>
      </c>
      <c r="S937" t="s">
        <v>68</v>
      </c>
      <c r="T937" s="2">
        <v>31335</v>
      </c>
      <c r="U937" s="3">
        <f t="shared" ca="1" si="89"/>
        <v>39</v>
      </c>
      <c r="V937" t="s">
        <v>1614</v>
      </c>
      <c r="W937" t="s">
        <v>3339</v>
      </c>
      <c r="X937" t="s">
        <v>81</v>
      </c>
      <c r="Y937" t="s">
        <v>35</v>
      </c>
      <c r="Z937" t="s">
        <v>82</v>
      </c>
      <c r="AA937">
        <v>3</v>
      </c>
      <c r="AB937" s="4">
        <v>104672</v>
      </c>
    </row>
    <row r="938" spans="1:28" x14ac:dyDescent="0.25">
      <c r="A938">
        <v>1363</v>
      </c>
      <c r="B938" t="s">
        <v>3436</v>
      </c>
      <c r="C938" t="s">
        <v>1918</v>
      </c>
      <c r="D938" s="1">
        <v>45135</v>
      </c>
      <c r="F938">
        <f t="shared" ca="1" si="84"/>
        <v>26</v>
      </c>
      <c r="G938" t="str">
        <f t="shared" ca="1" si="85"/>
        <v>2-5 years</v>
      </c>
      <c r="H938" t="s">
        <v>3296</v>
      </c>
      <c r="I938" t="s">
        <v>3437</v>
      </c>
      <c r="J938" t="s">
        <v>3438</v>
      </c>
      <c r="K938" t="s">
        <v>27</v>
      </c>
      <c r="L938">
        <f t="shared" si="86"/>
        <v>1</v>
      </c>
      <c r="M938">
        <f t="shared" si="87"/>
        <v>0</v>
      </c>
      <c r="N938" t="s">
        <v>53</v>
      </c>
      <c r="O938" t="s">
        <v>53</v>
      </c>
      <c r="Q938" t="str">
        <f t="shared" si="88"/>
        <v>ACTIVE</v>
      </c>
      <c r="R938" t="s">
        <v>1251</v>
      </c>
      <c r="S938" t="s">
        <v>68</v>
      </c>
      <c r="T938" s="2">
        <v>22636</v>
      </c>
      <c r="U938" s="3">
        <f t="shared" ca="1" si="89"/>
        <v>63</v>
      </c>
      <c r="V938" t="s">
        <v>1614</v>
      </c>
      <c r="W938" t="s">
        <v>3339</v>
      </c>
      <c r="X938" t="s">
        <v>69</v>
      </c>
      <c r="Y938" t="s">
        <v>35</v>
      </c>
      <c r="Z938" t="s">
        <v>652</v>
      </c>
      <c r="AA938">
        <v>3</v>
      </c>
      <c r="AB938" s="4">
        <v>65395</v>
      </c>
    </row>
    <row r="939" spans="1:28" x14ac:dyDescent="0.25">
      <c r="A939">
        <v>1364</v>
      </c>
      <c r="B939" t="s">
        <v>3439</v>
      </c>
      <c r="C939" t="s">
        <v>2326</v>
      </c>
      <c r="D939" s="1">
        <v>43558</v>
      </c>
      <c r="E939" s="1">
        <v>43682</v>
      </c>
      <c r="F939">
        <f t="shared" ca="1" si="84"/>
        <v>4</v>
      </c>
      <c r="G939" t="str">
        <f t="shared" ca="1" si="85"/>
        <v>&lt;6 months</v>
      </c>
      <c r="H939" t="s">
        <v>3296</v>
      </c>
      <c r="I939" t="s">
        <v>3440</v>
      </c>
      <c r="J939" t="s">
        <v>3441</v>
      </c>
      <c r="K939" t="s">
        <v>27</v>
      </c>
      <c r="L939">
        <f t="shared" si="86"/>
        <v>1</v>
      </c>
      <c r="M939">
        <f t="shared" si="87"/>
        <v>0</v>
      </c>
      <c r="N939" t="s">
        <v>28</v>
      </c>
      <c r="O939" t="s">
        <v>29</v>
      </c>
      <c r="Q939" t="str">
        <f t="shared" si="88"/>
        <v>ACTIVE</v>
      </c>
      <c r="R939" t="s">
        <v>30</v>
      </c>
      <c r="S939" t="s">
        <v>31</v>
      </c>
      <c r="T939" s="2">
        <v>33859</v>
      </c>
      <c r="U939" s="3">
        <f t="shared" ca="1" si="89"/>
        <v>33</v>
      </c>
      <c r="V939" t="s">
        <v>1614</v>
      </c>
      <c r="W939" t="s">
        <v>3339</v>
      </c>
      <c r="X939" t="s">
        <v>1107</v>
      </c>
      <c r="Y939" t="s">
        <v>47</v>
      </c>
      <c r="Z939" t="s">
        <v>82</v>
      </c>
      <c r="AA939">
        <v>3</v>
      </c>
      <c r="AB939" s="4">
        <v>160000</v>
      </c>
    </row>
    <row r="940" spans="1:28" x14ac:dyDescent="0.25">
      <c r="A940">
        <v>1365</v>
      </c>
      <c r="B940" t="s">
        <v>3442</v>
      </c>
      <c r="C940" t="s">
        <v>228</v>
      </c>
      <c r="D940" s="1">
        <v>43670</v>
      </c>
      <c r="F940">
        <f t="shared" ca="1" si="84"/>
        <v>74</v>
      </c>
      <c r="G940" t="str">
        <f t="shared" ca="1" si="85"/>
        <v>&gt;5 years</v>
      </c>
      <c r="H940" t="s">
        <v>3296</v>
      </c>
      <c r="I940" t="s">
        <v>3443</v>
      </c>
      <c r="J940" t="s">
        <v>3444</v>
      </c>
      <c r="K940" t="s">
        <v>27</v>
      </c>
      <c r="L940">
        <f t="shared" si="86"/>
        <v>1</v>
      </c>
      <c r="M940">
        <f t="shared" si="87"/>
        <v>0</v>
      </c>
      <c r="N940" t="s">
        <v>28</v>
      </c>
      <c r="O940" t="s">
        <v>41</v>
      </c>
      <c r="Q940" t="str">
        <f t="shared" si="88"/>
        <v>ACTIVE</v>
      </c>
      <c r="R940" t="s">
        <v>1251</v>
      </c>
      <c r="S940" t="s">
        <v>74</v>
      </c>
      <c r="T940" s="2">
        <v>35705</v>
      </c>
      <c r="U940" s="3">
        <f t="shared" ca="1" si="89"/>
        <v>28</v>
      </c>
      <c r="V940" t="s">
        <v>1614</v>
      </c>
      <c r="W940" t="s">
        <v>3339</v>
      </c>
      <c r="X940" t="s">
        <v>128</v>
      </c>
      <c r="Y940" t="s">
        <v>47</v>
      </c>
      <c r="Z940" t="s">
        <v>82</v>
      </c>
      <c r="AA940">
        <v>3</v>
      </c>
      <c r="AB940" s="4">
        <v>17647500</v>
      </c>
    </row>
    <row r="941" spans="1:28" x14ac:dyDescent="0.25">
      <c r="A941">
        <v>1366</v>
      </c>
      <c r="B941" t="s">
        <v>3123</v>
      </c>
      <c r="C941" t="s">
        <v>3445</v>
      </c>
      <c r="D941" s="1">
        <v>44680</v>
      </c>
      <c r="E941" s="1">
        <v>44906</v>
      </c>
      <c r="F941">
        <f t="shared" ca="1" si="84"/>
        <v>7</v>
      </c>
      <c r="G941" t="str">
        <f t="shared" ca="1" si="85"/>
        <v>6-12 months</v>
      </c>
      <c r="H941" t="s">
        <v>1567</v>
      </c>
      <c r="I941" t="s">
        <v>3446</v>
      </c>
      <c r="J941" t="s">
        <v>3447</v>
      </c>
      <c r="K941" t="s">
        <v>27</v>
      </c>
      <c r="L941">
        <f t="shared" si="86"/>
        <v>1</v>
      </c>
      <c r="M941">
        <f t="shared" si="87"/>
        <v>0</v>
      </c>
      <c r="N941" t="s">
        <v>28</v>
      </c>
      <c r="O941" t="s">
        <v>29</v>
      </c>
      <c r="Q941" t="str">
        <f t="shared" si="88"/>
        <v>ACTIVE</v>
      </c>
      <c r="R941" t="s">
        <v>106</v>
      </c>
      <c r="S941" t="s">
        <v>68</v>
      </c>
      <c r="T941" s="2">
        <v>28305</v>
      </c>
      <c r="U941" s="3">
        <f t="shared" ca="1" si="89"/>
        <v>48</v>
      </c>
      <c r="V941" t="s">
        <v>1614</v>
      </c>
      <c r="W941" t="s">
        <v>3339</v>
      </c>
      <c r="X941" t="s">
        <v>69</v>
      </c>
      <c r="Y941" t="s">
        <v>47</v>
      </c>
      <c r="Z941" t="s">
        <v>82</v>
      </c>
      <c r="AA941">
        <v>3</v>
      </c>
      <c r="AB941" s="4">
        <v>14916475.6</v>
      </c>
    </row>
    <row r="942" spans="1:28" x14ac:dyDescent="0.25">
      <c r="A942">
        <v>1367</v>
      </c>
      <c r="B942" t="s">
        <v>3448</v>
      </c>
      <c r="C942" t="s">
        <v>887</v>
      </c>
      <c r="D942" s="1">
        <v>44110</v>
      </c>
      <c r="F942">
        <f t="shared" ca="1" si="84"/>
        <v>60</v>
      </c>
      <c r="G942" t="str">
        <f t="shared" ca="1" si="85"/>
        <v>&gt;5 years</v>
      </c>
      <c r="H942" t="s">
        <v>1567</v>
      </c>
      <c r="I942" t="s">
        <v>3449</v>
      </c>
      <c r="J942" t="s">
        <v>3450</v>
      </c>
      <c r="K942" t="s">
        <v>27</v>
      </c>
      <c r="L942">
        <f t="shared" si="86"/>
        <v>1</v>
      </c>
      <c r="M942">
        <f t="shared" si="87"/>
        <v>0</v>
      </c>
      <c r="N942" t="s">
        <v>41</v>
      </c>
      <c r="O942" t="s">
        <v>29</v>
      </c>
      <c r="Q942" t="str">
        <f t="shared" si="88"/>
        <v>ACTIVE</v>
      </c>
      <c r="R942" t="s">
        <v>106</v>
      </c>
      <c r="S942" t="s">
        <v>94</v>
      </c>
      <c r="T942" s="2">
        <v>35253</v>
      </c>
      <c r="U942" s="3">
        <f t="shared" ca="1" si="89"/>
        <v>29</v>
      </c>
      <c r="V942" t="s">
        <v>1614</v>
      </c>
      <c r="W942" t="s">
        <v>3339</v>
      </c>
      <c r="X942" t="s">
        <v>138</v>
      </c>
      <c r="Y942" t="s">
        <v>35</v>
      </c>
      <c r="Z942" t="s">
        <v>82</v>
      </c>
      <c r="AA942">
        <v>3</v>
      </c>
      <c r="AB942" s="4">
        <v>13073314.800000001</v>
      </c>
    </row>
    <row r="943" spans="1:28" x14ac:dyDescent="0.25">
      <c r="A943">
        <v>1368</v>
      </c>
      <c r="B943" t="s">
        <v>673</v>
      </c>
      <c r="C943" t="s">
        <v>2488</v>
      </c>
      <c r="D943" s="1">
        <v>43925</v>
      </c>
      <c r="F943">
        <f t="shared" ca="1" si="84"/>
        <v>66</v>
      </c>
      <c r="G943" t="str">
        <f t="shared" ca="1" si="85"/>
        <v>&gt;5 years</v>
      </c>
      <c r="H943" t="s">
        <v>2119</v>
      </c>
      <c r="I943" t="s">
        <v>3451</v>
      </c>
      <c r="J943" t="s">
        <v>3452</v>
      </c>
      <c r="K943" t="s">
        <v>27</v>
      </c>
      <c r="L943">
        <f t="shared" si="86"/>
        <v>1</v>
      </c>
      <c r="M943">
        <f t="shared" si="87"/>
        <v>0</v>
      </c>
      <c r="N943" t="s">
        <v>41</v>
      </c>
      <c r="O943" t="s">
        <v>29</v>
      </c>
      <c r="Q943" t="str">
        <f t="shared" si="88"/>
        <v>ACTIVE</v>
      </c>
      <c r="R943" t="s">
        <v>1251</v>
      </c>
      <c r="S943" t="s">
        <v>55</v>
      </c>
      <c r="T943" s="2">
        <v>29928</v>
      </c>
      <c r="U943" s="3">
        <f t="shared" ca="1" si="89"/>
        <v>43</v>
      </c>
      <c r="V943" t="s">
        <v>1614</v>
      </c>
      <c r="W943" t="s">
        <v>3339</v>
      </c>
      <c r="X943" t="s">
        <v>2869</v>
      </c>
      <c r="Y943" t="s">
        <v>35</v>
      </c>
      <c r="Z943" t="s">
        <v>82</v>
      </c>
      <c r="AA943">
        <v>3</v>
      </c>
      <c r="AB943" s="4">
        <v>23350600</v>
      </c>
    </row>
    <row r="944" spans="1:28" x14ac:dyDescent="0.25">
      <c r="A944">
        <v>1369</v>
      </c>
      <c r="B944" t="s">
        <v>2921</v>
      </c>
      <c r="C944" t="s">
        <v>3453</v>
      </c>
      <c r="D944" s="1">
        <v>44281</v>
      </c>
      <c r="F944">
        <f t="shared" ca="1" si="84"/>
        <v>54</v>
      </c>
      <c r="G944" t="str">
        <f t="shared" ca="1" si="85"/>
        <v>2-5 years</v>
      </c>
      <c r="H944" t="s">
        <v>3292</v>
      </c>
      <c r="I944" t="s">
        <v>3454</v>
      </c>
      <c r="J944" t="s">
        <v>3455</v>
      </c>
      <c r="K944" t="s">
        <v>27</v>
      </c>
      <c r="L944">
        <f t="shared" si="86"/>
        <v>1</v>
      </c>
      <c r="M944">
        <f t="shared" si="87"/>
        <v>0</v>
      </c>
      <c r="N944" t="s">
        <v>28</v>
      </c>
      <c r="O944" t="s">
        <v>53</v>
      </c>
      <c r="Q944" t="str">
        <f t="shared" si="88"/>
        <v>ACTIVE</v>
      </c>
      <c r="R944" t="s">
        <v>54</v>
      </c>
      <c r="S944" t="s">
        <v>221</v>
      </c>
      <c r="T944" s="2">
        <v>20183</v>
      </c>
      <c r="U944" s="3">
        <f t="shared" ca="1" si="89"/>
        <v>70</v>
      </c>
      <c r="V944" t="s">
        <v>1614</v>
      </c>
      <c r="W944" t="s">
        <v>3339</v>
      </c>
      <c r="X944" t="s">
        <v>184</v>
      </c>
      <c r="Y944" t="s">
        <v>35</v>
      </c>
      <c r="Z944" t="s">
        <v>82</v>
      </c>
      <c r="AA944">
        <v>3</v>
      </c>
      <c r="AB944" s="4">
        <v>7944262.2999999998</v>
      </c>
    </row>
    <row r="945" spans="1:28" x14ac:dyDescent="0.25">
      <c r="A945">
        <v>1370</v>
      </c>
      <c r="B945" t="s">
        <v>3456</v>
      </c>
      <c r="C945" t="s">
        <v>504</v>
      </c>
      <c r="D945" s="1">
        <v>44700</v>
      </c>
      <c r="F945">
        <f t="shared" ca="1" si="84"/>
        <v>40</v>
      </c>
      <c r="G945" t="str">
        <f t="shared" ca="1" si="85"/>
        <v>2-5 years</v>
      </c>
      <c r="H945" t="s">
        <v>3292</v>
      </c>
      <c r="I945" t="s">
        <v>3457</v>
      </c>
      <c r="J945" t="s">
        <v>3458</v>
      </c>
      <c r="K945" t="s">
        <v>27</v>
      </c>
      <c r="L945">
        <f t="shared" si="86"/>
        <v>1</v>
      </c>
      <c r="M945">
        <f t="shared" si="87"/>
        <v>0</v>
      </c>
      <c r="N945" t="s">
        <v>41</v>
      </c>
      <c r="O945" t="s">
        <v>29</v>
      </c>
      <c r="Q945" t="str">
        <f t="shared" si="88"/>
        <v>ACTIVE</v>
      </c>
      <c r="R945" t="s">
        <v>1251</v>
      </c>
      <c r="S945" t="s">
        <v>68</v>
      </c>
      <c r="T945" s="2">
        <v>36426</v>
      </c>
      <c r="U945" s="3">
        <f t="shared" ca="1" si="89"/>
        <v>26</v>
      </c>
      <c r="V945" t="s">
        <v>1614</v>
      </c>
      <c r="W945" t="s">
        <v>3339</v>
      </c>
      <c r="X945" t="s">
        <v>573</v>
      </c>
      <c r="Y945" t="s">
        <v>35</v>
      </c>
      <c r="Z945" t="s">
        <v>82</v>
      </c>
      <c r="AA945">
        <v>3</v>
      </c>
      <c r="AB945" s="4">
        <v>14800500</v>
      </c>
    </row>
    <row r="946" spans="1:28" x14ac:dyDescent="0.25">
      <c r="A946">
        <v>1371</v>
      </c>
      <c r="B946" t="s">
        <v>3459</v>
      </c>
      <c r="C946" t="s">
        <v>3460</v>
      </c>
      <c r="D946" s="1">
        <v>44436</v>
      </c>
      <c r="E946" s="1">
        <v>44485</v>
      </c>
      <c r="F946">
        <f t="shared" ca="1" si="84"/>
        <v>1</v>
      </c>
      <c r="G946" t="str">
        <f t="shared" ca="1" si="85"/>
        <v>&lt;6 months</v>
      </c>
      <c r="H946" t="s">
        <v>3296</v>
      </c>
      <c r="I946" t="s">
        <v>3461</v>
      </c>
      <c r="J946" t="s">
        <v>3462</v>
      </c>
      <c r="K946" t="s">
        <v>27</v>
      </c>
      <c r="L946">
        <f t="shared" si="86"/>
        <v>1</v>
      </c>
      <c r="M946">
        <f t="shared" si="87"/>
        <v>0</v>
      </c>
      <c r="N946" t="s">
        <v>28</v>
      </c>
      <c r="O946" t="s">
        <v>41</v>
      </c>
      <c r="Q946" t="str">
        <f t="shared" si="88"/>
        <v>ACTIVE</v>
      </c>
      <c r="R946" t="s">
        <v>1251</v>
      </c>
      <c r="S946" t="s">
        <v>74</v>
      </c>
      <c r="T946" s="2">
        <v>28072</v>
      </c>
      <c r="U946" s="3">
        <f t="shared" ca="1" si="89"/>
        <v>48</v>
      </c>
      <c r="V946" t="s">
        <v>1614</v>
      </c>
      <c r="W946" t="s">
        <v>3339</v>
      </c>
      <c r="X946" t="s">
        <v>81</v>
      </c>
      <c r="Y946" t="s">
        <v>35</v>
      </c>
      <c r="Z946" t="s">
        <v>82</v>
      </c>
      <c r="AA946">
        <v>3</v>
      </c>
      <c r="AB946" s="4">
        <v>8065077.7999999998</v>
      </c>
    </row>
    <row r="947" spans="1:28" x14ac:dyDescent="0.25">
      <c r="A947">
        <v>1372</v>
      </c>
      <c r="B947" t="s">
        <v>820</v>
      </c>
      <c r="C947" t="s">
        <v>801</v>
      </c>
      <c r="D947" s="1">
        <v>44889</v>
      </c>
      <c r="F947">
        <f t="shared" ca="1" si="84"/>
        <v>34</v>
      </c>
      <c r="G947" t="str">
        <f t="shared" ca="1" si="85"/>
        <v>2-5 years</v>
      </c>
      <c r="H947" t="s">
        <v>3296</v>
      </c>
      <c r="I947" t="s">
        <v>3463</v>
      </c>
      <c r="J947" t="s">
        <v>3464</v>
      </c>
      <c r="K947" t="s">
        <v>27</v>
      </c>
      <c r="L947">
        <f t="shared" si="86"/>
        <v>1</v>
      </c>
      <c r="M947">
        <f t="shared" si="87"/>
        <v>0</v>
      </c>
      <c r="N947" t="s">
        <v>28</v>
      </c>
      <c r="O947" t="s">
        <v>53</v>
      </c>
      <c r="Q947" t="str">
        <f t="shared" si="88"/>
        <v>ACTIVE</v>
      </c>
      <c r="R947" t="s">
        <v>1251</v>
      </c>
      <c r="S947" t="s">
        <v>221</v>
      </c>
      <c r="T947" s="2">
        <v>28534</v>
      </c>
      <c r="U947" s="3">
        <f t="shared" ca="1" si="89"/>
        <v>47</v>
      </c>
      <c r="V947" t="s">
        <v>1614</v>
      </c>
      <c r="W947" t="s">
        <v>3339</v>
      </c>
      <c r="X947" t="s">
        <v>184</v>
      </c>
      <c r="Y947" t="s">
        <v>47</v>
      </c>
      <c r="Z947" t="s">
        <v>82</v>
      </c>
      <c r="AA947">
        <v>3</v>
      </c>
      <c r="AB947" s="4">
        <v>30014400</v>
      </c>
    </row>
    <row r="948" spans="1:28" x14ac:dyDescent="0.25">
      <c r="A948">
        <v>1373</v>
      </c>
      <c r="B948" t="s">
        <v>1420</v>
      </c>
      <c r="C948" t="s">
        <v>3465</v>
      </c>
      <c r="D948" s="1">
        <v>44573</v>
      </c>
      <c r="E948" s="1">
        <v>44876</v>
      </c>
      <c r="F948">
        <f t="shared" ca="1" si="84"/>
        <v>9</v>
      </c>
      <c r="G948" t="str">
        <f t="shared" ca="1" si="85"/>
        <v>6-12 months</v>
      </c>
      <c r="H948" t="s">
        <v>3296</v>
      </c>
      <c r="I948" t="s">
        <v>3466</v>
      </c>
      <c r="J948" t="s">
        <v>3467</v>
      </c>
      <c r="K948" t="s">
        <v>27</v>
      </c>
      <c r="L948">
        <f t="shared" si="86"/>
        <v>1</v>
      </c>
      <c r="M948">
        <f t="shared" si="87"/>
        <v>0</v>
      </c>
      <c r="N948" t="s">
        <v>28</v>
      </c>
      <c r="O948" t="s">
        <v>41</v>
      </c>
      <c r="Q948" t="str">
        <f t="shared" si="88"/>
        <v>ACTIVE</v>
      </c>
      <c r="R948" t="s">
        <v>1251</v>
      </c>
      <c r="S948" t="s">
        <v>74</v>
      </c>
      <c r="T948" s="2">
        <v>33267</v>
      </c>
      <c r="U948" s="3">
        <f t="shared" ca="1" si="89"/>
        <v>34</v>
      </c>
      <c r="V948" t="s">
        <v>1614</v>
      </c>
      <c r="W948" t="s">
        <v>3339</v>
      </c>
      <c r="X948" t="s">
        <v>69</v>
      </c>
      <c r="Y948" t="s">
        <v>47</v>
      </c>
      <c r="Z948" t="s">
        <v>82</v>
      </c>
      <c r="AA948">
        <v>3</v>
      </c>
      <c r="AB948" s="4">
        <v>139039999.80000001</v>
      </c>
    </row>
    <row r="949" spans="1:28" x14ac:dyDescent="0.25">
      <c r="A949">
        <v>1374</v>
      </c>
      <c r="B949" t="s">
        <v>2270</v>
      </c>
      <c r="C949" t="s">
        <v>742</v>
      </c>
      <c r="D949" s="1">
        <v>43653</v>
      </c>
      <c r="F949">
        <f t="shared" ca="1" si="84"/>
        <v>75</v>
      </c>
      <c r="G949" t="str">
        <f t="shared" ca="1" si="85"/>
        <v>&gt;5 years</v>
      </c>
      <c r="H949" t="s">
        <v>1567</v>
      </c>
      <c r="I949" t="s">
        <v>3468</v>
      </c>
      <c r="J949" t="s">
        <v>3469</v>
      </c>
      <c r="K949" t="s">
        <v>27</v>
      </c>
      <c r="L949">
        <f t="shared" si="86"/>
        <v>1</v>
      </c>
      <c r="M949">
        <f t="shared" si="87"/>
        <v>0</v>
      </c>
      <c r="N949" t="s">
        <v>41</v>
      </c>
      <c r="O949" t="s">
        <v>29</v>
      </c>
      <c r="Q949" t="str">
        <f t="shared" si="88"/>
        <v>ACTIVE</v>
      </c>
      <c r="R949" t="s">
        <v>106</v>
      </c>
      <c r="S949" t="s">
        <v>221</v>
      </c>
      <c r="T949" s="2">
        <v>33243</v>
      </c>
      <c r="U949" s="3">
        <f t="shared" ca="1" si="89"/>
        <v>34</v>
      </c>
      <c r="V949" t="s">
        <v>3470</v>
      </c>
      <c r="W949" t="s">
        <v>3470</v>
      </c>
      <c r="X949" t="s">
        <v>184</v>
      </c>
      <c r="Y949" t="s">
        <v>35</v>
      </c>
      <c r="Z949" t="s">
        <v>82</v>
      </c>
      <c r="AA949">
        <v>3</v>
      </c>
      <c r="AB949" s="4">
        <v>225996</v>
      </c>
    </row>
    <row r="950" spans="1:28" x14ac:dyDescent="0.25">
      <c r="A950">
        <v>1375</v>
      </c>
      <c r="B950" t="s">
        <v>3471</v>
      </c>
      <c r="C950" t="s">
        <v>458</v>
      </c>
      <c r="D950" s="1">
        <v>44391</v>
      </c>
      <c r="F950">
        <f t="shared" ca="1" si="84"/>
        <v>50</v>
      </c>
      <c r="G950" t="str">
        <f t="shared" ca="1" si="85"/>
        <v>2-5 years</v>
      </c>
      <c r="H950" t="s">
        <v>2119</v>
      </c>
      <c r="I950" t="s">
        <v>3472</v>
      </c>
      <c r="J950" t="s">
        <v>3473</v>
      </c>
      <c r="K950" t="s">
        <v>27</v>
      </c>
      <c r="L950">
        <f t="shared" si="86"/>
        <v>1</v>
      </c>
      <c r="M950">
        <f t="shared" si="87"/>
        <v>0</v>
      </c>
      <c r="N950" t="s">
        <v>28</v>
      </c>
      <c r="O950" t="s">
        <v>53</v>
      </c>
      <c r="Q950" t="str">
        <f t="shared" si="88"/>
        <v>ACTIVE</v>
      </c>
      <c r="R950" t="s">
        <v>106</v>
      </c>
      <c r="S950" t="s">
        <v>1301</v>
      </c>
      <c r="T950" s="2">
        <v>30630</v>
      </c>
      <c r="U950" s="3">
        <f t="shared" ca="1" si="89"/>
        <v>41</v>
      </c>
      <c r="V950" t="s">
        <v>3470</v>
      </c>
      <c r="W950" t="s">
        <v>3470</v>
      </c>
      <c r="X950" t="s">
        <v>1325</v>
      </c>
      <c r="Y950" t="s">
        <v>35</v>
      </c>
      <c r="Z950" t="s">
        <v>82</v>
      </c>
      <c r="AA950">
        <v>3</v>
      </c>
      <c r="AB950" s="4">
        <v>237156</v>
      </c>
    </row>
    <row r="951" spans="1:28" x14ac:dyDescent="0.25">
      <c r="A951">
        <v>1376</v>
      </c>
      <c r="B951" t="s">
        <v>3474</v>
      </c>
      <c r="C951" t="s">
        <v>1117</v>
      </c>
      <c r="D951" s="1">
        <v>43802</v>
      </c>
      <c r="E951" s="1">
        <v>44602</v>
      </c>
      <c r="F951">
        <f t="shared" ca="1" si="84"/>
        <v>26</v>
      </c>
      <c r="G951" t="str">
        <f t="shared" ca="1" si="85"/>
        <v>2-5 years</v>
      </c>
      <c r="H951" t="s">
        <v>3292</v>
      </c>
      <c r="I951" t="s">
        <v>3475</v>
      </c>
      <c r="J951" t="s">
        <v>3476</v>
      </c>
      <c r="K951" t="s">
        <v>27</v>
      </c>
      <c r="L951">
        <f t="shared" si="86"/>
        <v>1</v>
      </c>
      <c r="M951">
        <f t="shared" si="87"/>
        <v>0</v>
      </c>
      <c r="N951" t="s">
        <v>53</v>
      </c>
      <c r="O951" t="s">
        <v>29</v>
      </c>
      <c r="Q951" t="str">
        <f t="shared" si="88"/>
        <v>ACTIVE</v>
      </c>
      <c r="R951" t="s">
        <v>54</v>
      </c>
      <c r="S951" t="s">
        <v>74</v>
      </c>
      <c r="T951" s="2">
        <v>22550</v>
      </c>
      <c r="U951" s="3">
        <f t="shared" ca="1" si="89"/>
        <v>64</v>
      </c>
      <c r="V951" t="s">
        <v>3470</v>
      </c>
      <c r="W951" t="s">
        <v>3470</v>
      </c>
      <c r="X951" t="s">
        <v>148</v>
      </c>
      <c r="Y951" t="s">
        <v>35</v>
      </c>
      <c r="Z951" t="s">
        <v>82</v>
      </c>
      <c r="AA951">
        <v>3</v>
      </c>
      <c r="AB951" s="4">
        <v>198000</v>
      </c>
    </row>
    <row r="952" spans="1:28" x14ac:dyDescent="0.25">
      <c r="A952">
        <v>1377</v>
      </c>
      <c r="B952" t="s">
        <v>3203</v>
      </c>
      <c r="C952" t="s">
        <v>3477</v>
      </c>
      <c r="D952" s="1">
        <v>44258</v>
      </c>
      <c r="E952" s="1">
        <v>44387</v>
      </c>
      <c r="F952">
        <f t="shared" ca="1" si="84"/>
        <v>4</v>
      </c>
      <c r="G952" t="str">
        <f t="shared" ca="1" si="85"/>
        <v>&lt;6 months</v>
      </c>
      <c r="H952" t="s">
        <v>3292</v>
      </c>
      <c r="I952" t="s">
        <v>3478</v>
      </c>
      <c r="J952" t="s">
        <v>3479</v>
      </c>
      <c r="K952" t="s">
        <v>27</v>
      </c>
      <c r="L952">
        <f t="shared" si="86"/>
        <v>1</v>
      </c>
      <c r="M952">
        <f t="shared" si="87"/>
        <v>0</v>
      </c>
      <c r="N952" t="s">
        <v>41</v>
      </c>
      <c r="O952" t="s">
        <v>53</v>
      </c>
      <c r="Q952" t="str">
        <f t="shared" si="88"/>
        <v>ACTIVE</v>
      </c>
      <c r="R952" t="s">
        <v>1251</v>
      </c>
      <c r="S952" t="s">
        <v>68</v>
      </c>
      <c r="T952" s="2">
        <v>34616</v>
      </c>
      <c r="U952" s="3">
        <f t="shared" ca="1" si="89"/>
        <v>31</v>
      </c>
      <c r="V952" t="s">
        <v>3470</v>
      </c>
      <c r="W952" t="s">
        <v>3470</v>
      </c>
      <c r="X952" t="s">
        <v>81</v>
      </c>
      <c r="Y952" t="s">
        <v>35</v>
      </c>
      <c r="Z952" t="s">
        <v>82</v>
      </c>
      <c r="AA952">
        <v>3</v>
      </c>
      <c r="AB952" s="4">
        <v>122712</v>
      </c>
    </row>
    <row r="953" spans="1:28" x14ac:dyDescent="0.25">
      <c r="A953">
        <v>1378</v>
      </c>
      <c r="B953" t="s">
        <v>3480</v>
      </c>
      <c r="C953" t="s">
        <v>2699</v>
      </c>
      <c r="D953" s="1">
        <v>44725</v>
      </c>
      <c r="F953">
        <f t="shared" ca="1" si="84"/>
        <v>39</v>
      </c>
      <c r="G953" t="str">
        <f t="shared" ca="1" si="85"/>
        <v>2-5 years</v>
      </c>
      <c r="H953" t="s">
        <v>3296</v>
      </c>
      <c r="I953" t="s">
        <v>3481</v>
      </c>
      <c r="J953" t="s">
        <v>3482</v>
      </c>
      <c r="K953" t="s">
        <v>27</v>
      </c>
      <c r="L953">
        <f t="shared" si="86"/>
        <v>1</v>
      </c>
      <c r="M953">
        <f t="shared" si="87"/>
        <v>0</v>
      </c>
      <c r="N953" t="s">
        <v>53</v>
      </c>
      <c r="O953" t="s">
        <v>41</v>
      </c>
      <c r="Q953" t="str">
        <f t="shared" si="88"/>
        <v>ACTIVE</v>
      </c>
      <c r="R953" t="s">
        <v>1251</v>
      </c>
      <c r="S953" t="s">
        <v>189</v>
      </c>
      <c r="T953" s="2">
        <v>29724</v>
      </c>
      <c r="U953" s="3">
        <f t="shared" ca="1" si="89"/>
        <v>44</v>
      </c>
      <c r="V953" t="s">
        <v>3470</v>
      </c>
      <c r="W953" t="s">
        <v>3470</v>
      </c>
      <c r="X953" t="s">
        <v>89</v>
      </c>
      <c r="Y953" t="s">
        <v>35</v>
      </c>
      <c r="Z953" t="s">
        <v>652</v>
      </c>
      <c r="AA953">
        <v>3</v>
      </c>
      <c r="AB953" s="4">
        <v>85596</v>
      </c>
    </row>
    <row r="954" spans="1:28" x14ac:dyDescent="0.25">
      <c r="A954">
        <v>1379</v>
      </c>
      <c r="B954" t="s">
        <v>3483</v>
      </c>
      <c r="C954" t="s">
        <v>214</v>
      </c>
      <c r="D954" s="1">
        <v>44949</v>
      </c>
      <c r="F954">
        <f t="shared" ca="1" si="84"/>
        <v>32</v>
      </c>
      <c r="G954" t="str">
        <f t="shared" ca="1" si="85"/>
        <v>2-5 years</v>
      </c>
      <c r="H954" t="s">
        <v>3296</v>
      </c>
      <c r="I954" t="s">
        <v>3484</v>
      </c>
      <c r="J954" t="s">
        <v>3485</v>
      </c>
      <c r="K954" t="s">
        <v>27</v>
      </c>
      <c r="L954">
        <f t="shared" si="86"/>
        <v>1</v>
      </c>
      <c r="M954">
        <f t="shared" si="87"/>
        <v>0</v>
      </c>
      <c r="N954" t="s">
        <v>41</v>
      </c>
      <c r="O954" t="s">
        <v>29</v>
      </c>
      <c r="Q954" t="str">
        <f t="shared" si="88"/>
        <v>ACTIVE</v>
      </c>
      <c r="R954" t="s">
        <v>1251</v>
      </c>
      <c r="S954" t="s">
        <v>55</v>
      </c>
      <c r="T954" s="2">
        <v>30557</v>
      </c>
      <c r="U954" s="3">
        <f t="shared" ca="1" si="89"/>
        <v>42</v>
      </c>
      <c r="V954" t="s">
        <v>3470</v>
      </c>
      <c r="W954" t="s">
        <v>3470</v>
      </c>
      <c r="X954" t="s">
        <v>148</v>
      </c>
      <c r="Y954" t="s">
        <v>47</v>
      </c>
      <c r="Z954" t="s">
        <v>82</v>
      </c>
      <c r="AA954">
        <v>3</v>
      </c>
      <c r="AB954" s="4">
        <v>57540</v>
      </c>
    </row>
    <row r="955" spans="1:28" x14ac:dyDescent="0.25">
      <c r="A955">
        <v>1380</v>
      </c>
      <c r="B955" t="s">
        <v>1638</v>
      </c>
      <c r="C955" t="s">
        <v>3486</v>
      </c>
      <c r="D955" s="1">
        <v>44080</v>
      </c>
      <c r="F955">
        <f t="shared" ca="1" si="84"/>
        <v>61</v>
      </c>
      <c r="G955" t="str">
        <f t="shared" ca="1" si="85"/>
        <v>&gt;5 years</v>
      </c>
      <c r="H955" t="s">
        <v>3296</v>
      </c>
      <c r="I955" t="s">
        <v>3487</v>
      </c>
      <c r="J955" t="s">
        <v>3488</v>
      </c>
      <c r="K955" t="s">
        <v>27</v>
      </c>
      <c r="L955">
        <f t="shared" si="86"/>
        <v>1</v>
      </c>
      <c r="M955">
        <f t="shared" si="87"/>
        <v>0</v>
      </c>
      <c r="N955" t="s">
        <v>41</v>
      </c>
      <c r="O955" t="s">
        <v>29</v>
      </c>
      <c r="Q955" t="str">
        <f t="shared" si="88"/>
        <v>ACTIVE</v>
      </c>
      <c r="R955" t="s">
        <v>1251</v>
      </c>
      <c r="S955" t="s">
        <v>74</v>
      </c>
      <c r="T955" s="2">
        <v>27100</v>
      </c>
      <c r="U955" s="3">
        <f t="shared" ca="1" si="89"/>
        <v>51</v>
      </c>
      <c r="V955" t="s">
        <v>3470</v>
      </c>
      <c r="W955" t="s">
        <v>3470</v>
      </c>
      <c r="X955" t="s">
        <v>69</v>
      </c>
      <c r="Y955" t="s">
        <v>47</v>
      </c>
      <c r="Z955" t="s">
        <v>82</v>
      </c>
      <c r="AA955">
        <v>3</v>
      </c>
      <c r="AB955" s="4">
        <v>102384</v>
      </c>
    </row>
    <row r="956" spans="1:28" x14ac:dyDescent="0.25">
      <c r="A956">
        <v>1381</v>
      </c>
      <c r="B956" t="s">
        <v>3489</v>
      </c>
      <c r="C956" t="s">
        <v>3073</v>
      </c>
      <c r="D956" s="1">
        <v>44851</v>
      </c>
      <c r="F956">
        <f t="shared" ca="1" si="84"/>
        <v>35</v>
      </c>
      <c r="G956" t="str">
        <f t="shared" ca="1" si="85"/>
        <v>2-5 years</v>
      </c>
      <c r="H956" t="s">
        <v>1567</v>
      </c>
      <c r="I956" t="s">
        <v>3490</v>
      </c>
      <c r="J956" t="s">
        <v>3491</v>
      </c>
      <c r="K956" t="s">
        <v>27</v>
      </c>
      <c r="L956">
        <f t="shared" si="86"/>
        <v>1</v>
      </c>
      <c r="M956">
        <f t="shared" si="87"/>
        <v>0</v>
      </c>
      <c r="N956" t="s">
        <v>53</v>
      </c>
      <c r="O956" t="s">
        <v>29</v>
      </c>
      <c r="Q956" t="str">
        <f t="shared" si="88"/>
        <v>ACTIVE</v>
      </c>
      <c r="R956" t="s">
        <v>106</v>
      </c>
      <c r="S956" t="s">
        <v>221</v>
      </c>
      <c r="T956" s="2">
        <v>23227</v>
      </c>
      <c r="U956" s="3">
        <f t="shared" ca="1" si="89"/>
        <v>62</v>
      </c>
      <c r="V956" t="s">
        <v>3470</v>
      </c>
      <c r="W956" t="s">
        <v>3470</v>
      </c>
      <c r="X956" t="s">
        <v>184</v>
      </c>
      <c r="Y956" t="s">
        <v>35</v>
      </c>
      <c r="Z956" t="s">
        <v>652</v>
      </c>
      <c r="AA956">
        <v>3</v>
      </c>
      <c r="AB956" s="4">
        <v>72996</v>
      </c>
    </row>
    <row r="957" spans="1:28" x14ac:dyDescent="0.25">
      <c r="A957">
        <v>1382</v>
      </c>
      <c r="B957" t="s">
        <v>3492</v>
      </c>
      <c r="C957" t="s">
        <v>370</v>
      </c>
      <c r="D957" s="1">
        <v>43623</v>
      </c>
      <c r="F957">
        <f t="shared" ca="1" si="84"/>
        <v>76</v>
      </c>
      <c r="G957" t="str">
        <f t="shared" ca="1" si="85"/>
        <v>&gt;5 years</v>
      </c>
      <c r="H957" t="s">
        <v>2119</v>
      </c>
      <c r="I957" t="s">
        <v>3493</v>
      </c>
      <c r="J957" t="s">
        <v>3494</v>
      </c>
      <c r="K957" t="s">
        <v>27</v>
      </c>
      <c r="L957">
        <f t="shared" si="86"/>
        <v>1</v>
      </c>
      <c r="M957">
        <f t="shared" si="87"/>
        <v>0</v>
      </c>
      <c r="N957" t="s">
        <v>53</v>
      </c>
      <c r="O957" t="s">
        <v>41</v>
      </c>
      <c r="Q957" t="str">
        <f t="shared" si="88"/>
        <v>ACTIVE</v>
      </c>
      <c r="R957" t="s">
        <v>1251</v>
      </c>
      <c r="S957" t="s">
        <v>74</v>
      </c>
      <c r="T957" s="2">
        <v>28989</v>
      </c>
      <c r="U957" s="3">
        <f t="shared" ca="1" si="89"/>
        <v>46</v>
      </c>
      <c r="V957" t="s">
        <v>3470</v>
      </c>
      <c r="W957" t="s">
        <v>3470</v>
      </c>
      <c r="X957" t="s">
        <v>148</v>
      </c>
      <c r="Y957" t="s">
        <v>35</v>
      </c>
      <c r="Z957" t="s">
        <v>82</v>
      </c>
      <c r="AA957">
        <v>3</v>
      </c>
      <c r="AB957" s="4">
        <v>76608</v>
      </c>
    </row>
    <row r="958" spans="1:28" x14ac:dyDescent="0.25">
      <c r="A958">
        <v>1383</v>
      </c>
      <c r="B958" t="s">
        <v>3495</v>
      </c>
      <c r="C958" t="s">
        <v>3496</v>
      </c>
      <c r="D958" s="1">
        <v>44589</v>
      </c>
      <c r="E958" s="1">
        <v>44820</v>
      </c>
      <c r="F958">
        <f t="shared" ca="1" si="84"/>
        <v>7</v>
      </c>
      <c r="G958" t="str">
        <f t="shared" ca="1" si="85"/>
        <v>6-12 months</v>
      </c>
      <c r="H958" t="s">
        <v>2119</v>
      </c>
      <c r="I958" t="s">
        <v>3497</v>
      </c>
      <c r="J958" t="s">
        <v>3498</v>
      </c>
      <c r="K958" t="s">
        <v>27</v>
      </c>
      <c r="L958">
        <f t="shared" si="86"/>
        <v>1</v>
      </c>
      <c r="M958">
        <f t="shared" si="87"/>
        <v>0</v>
      </c>
      <c r="N958" t="s">
        <v>28</v>
      </c>
      <c r="O958" t="s">
        <v>41</v>
      </c>
      <c r="Q958" t="str">
        <f t="shared" si="88"/>
        <v>ACTIVE</v>
      </c>
      <c r="R958" t="s">
        <v>1251</v>
      </c>
      <c r="S958" t="s">
        <v>68</v>
      </c>
      <c r="T958" s="2">
        <v>27586</v>
      </c>
      <c r="U958" s="3">
        <f t="shared" ca="1" si="89"/>
        <v>50</v>
      </c>
      <c r="V958" t="s">
        <v>3470</v>
      </c>
      <c r="W958" t="s">
        <v>3470</v>
      </c>
      <c r="X958" t="s">
        <v>81</v>
      </c>
      <c r="Y958" t="s">
        <v>35</v>
      </c>
      <c r="Z958" t="s">
        <v>82</v>
      </c>
      <c r="AA958">
        <v>3</v>
      </c>
      <c r="AB958" s="4">
        <v>98484</v>
      </c>
    </row>
    <row r="959" spans="1:28" x14ac:dyDescent="0.25">
      <c r="A959">
        <v>1384</v>
      </c>
      <c r="B959" t="s">
        <v>2477</v>
      </c>
      <c r="C959" t="s">
        <v>2378</v>
      </c>
      <c r="D959" s="1">
        <v>44013</v>
      </c>
      <c r="E959" s="1">
        <v>44260</v>
      </c>
      <c r="F959">
        <f t="shared" ca="1" si="84"/>
        <v>8</v>
      </c>
      <c r="G959" t="str">
        <f t="shared" ca="1" si="85"/>
        <v>6-12 months</v>
      </c>
      <c r="H959" t="s">
        <v>3292</v>
      </c>
      <c r="I959" t="s">
        <v>3499</v>
      </c>
      <c r="J959" t="s">
        <v>3500</v>
      </c>
      <c r="K959" t="s">
        <v>27</v>
      </c>
      <c r="L959">
        <f t="shared" si="86"/>
        <v>1</v>
      </c>
      <c r="M959">
        <f t="shared" si="87"/>
        <v>0</v>
      </c>
      <c r="N959" t="s">
        <v>41</v>
      </c>
      <c r="O959" t="s">
        <v>53</v>
      </c>
      <c r="Q959" t="str">
        <f t="shared" si="88"/>
        <v>ACTIVE</v>
      </c>
      <c r="R959" t="s">
        <v>1251</v>
      </c>
      <c r="S959" t="s">
        <v>74</v>
      </c>
      <c r="T959" s="2">
        <v>26619</v>
      </c>
      <c r="U959" s="3">
        <f t="shared" ca="1" si="89"/>
        <v>52</v>
      </c>
      <c r="V959" t="s">
        <v>3470</v>
      </c>
      <c r="W959" t="s">
        <v>3470</v>
      </c>
      <c r="X959" t="s">
        <v>299</v>
      </c>
      <c r="Y959" t="s">
        <v>35</v>
      </c>
      <c r="Z959" t="s">
        <v>652</v>
      </c>
      <c r="AA959">
        <v>3</v>
      </c>
      <c r="AB959" s="4">
        <v>71688</v>
      </c>
    </row>
    <row r="960" spans="1:28" x14ac:dyDescent="0.25">
      <c r="A960">
        <v>1385</v>
      </c>
      <c r="B960" t="s">
        <v>1031</v>
      </c>
      <c r="C960" t="s">
        <v>2784</v>
      </c>
      <c r="D960" s="1">
        <v>43981</v>
      </c>
      <c r="F960">
        <f t="shared" ca="1" si="84"/>
        <v>64</v>
      </c>
      <c r="G960" t="str">
        <f t="shared" ca="1" si="85"/>
        <v>&gt;5 years</v>
      </c>
      <c r="H960" t="s">
        <v>3292</v>
      </c>
      <c r="I960" t="s">
        <v>3501</v>
      </c>
      <c r="J960" t="s">
        <v>3502</v>
      </c>
      <c r="K960" t="s">
        <v>27</v>
      </c>
      <c r="L960">
        <f t="shared" si="86"/>
        <v>1</v>
      </c>
      <c r="M960">
        <f t="shared" si="87"/>
        <v>0</v>
      </c>
      <c r="N960" t="s">
        <v>53</v>
      </c>
      <c r="O960" t="s">
        <v>41</v>
      </c>
      <c r="Q960" t="str">
        <f t="shared" si="88"/>
        <v>ACTIVE</v>
      </c>
      <c r="R960" t="s">
        <v>1251</v>
      </c>
      <c r="S960" t="s">
        <v>74</v>
      </c>
      <c r="T960" s="2">
        <v>32106</v>
      </c>
      <c r="U960" s="3">
        <f t="shared" ca="1" si="89"/>
        <v>37</v>
      </c>
      <c r="V960" t="s">
        <v>3470</v>
      </c>
      <c r="W960" t="s">
        <v>3470</v>
      </c>
      <c r="X960" t="s">
        <v>69</v>
      </c>
      <c r="Y960" t="s">
        <v>35</v>
      </c>
      <c r="Z960" t="s">
        <v>652</v>
      </c>
      <c r="AA960">
        <v>3</v>
      </c>
      <c r="AB960" s="4">
        <v>144756</v>
      </c>
    </row>
    <row r="961" spans="1:28" x14ac:dyDescent="0.25">
      <c r="A961">
        <v>1386</v>
      </c>
      <c r="B961" t="s">
        <v>1203</v>
      </c>
      <c r="C961" t="s">
        <v>2164</v>
      </c>
      <c r="D961" s="1">
        <v>43743</v>
      </c>
      <c r="E961" s="1">
        <v>44961</v>
      </c>
      <c r="F961">
        <f t="shared" ca="1" si="84"/>
        <v>39</v>
      </c>
      <c r="G961" t="str">
        <f t="shared" ca="1" si="85"/>
        <v>2-5 years</v>
      </c>
      <c r="H961" t="s">
        <v>3296</v>
      </c>
      <c r="I961" t="s">
        <v>3503</v>
      </c>
      <c r="J961" t="s">
        <v>3504</v>
      </c>
      <c r="K961" t="s">
        <v>27</v>
      </c>
      <c r="L961">
        <f t="shared" si="86"/>
        <v>1</v>
      </c>
      <c r="M961">
        <f t="shared" si="87"/>
        <v>0</v>
      </c>
      <c r="N961" t="s">
        <v>28</v>
      </c>
      <c r="O961" t="s">
        <v>53</v>
      </c>
      <c r="Q961" t="str">
        <f t="shared" si="88"/>
        <v>ACTIVE</v>
      </c>
      <c r="R961" t="s">
        <v>1251</v>
      </c>
      <c r="S961" t="s">
        <v>68</v>
      </c>
      <c r="T961" s="2">
        <v>32261</v>
      </c>
      <c r="U961" s="3">
        <f t="shared" ca="1" si="89"/>
        <v>37</v>
      </c>
      <c r="V961" t="s">
        <v>3470</v>
      </c>
      <c r="W961" t="s">
        <v>3470</v>
      </c>
      <c r="X961" t="s">
        <v>81</v>
      </c>
      <c r="Y961" t="s">
        <v>35</v>
      </c>
      <c r="Z961" t="s">
        <v>82</v>
      </c>
      <c r="AA961">
        <v>3</v>
      </c>
      <c r="AB961" s="4">
        <v>244728</v>
      </c>
    </row>
    <row r="962" spans="1:28" x14ac:dyDescent="0.25">
      <c r="A962">
        <v>1387</v>
      </c>
      <c r="B962" t="s">
        <v>3505</v>
      </c>
      <c r="C962" t="s">
        <v>883</v>
      </c>
      <c r="D962" s="1">
        <v>44506</v>
      </c>
      <c r="E962" s="1">
        <v>45036</v>
      </c>
      <c r="F962">
        <f t="shared" ca="1" si="84"/>
        <v>17</v>
      </c>
      <c r="G962" t="str">
        <f t="shared" ca="1" si="85"/>
        <v>1-2 years</v>
      </c>
      <c r="H962" t="s">
        <v>3296</v>
      </c>
      <c r="I962" t="s">
        <v>3506</v>
      </c>
      <c r="J962" t="s">
        <v>3507</v>
      </c>
      <c r="K962" t="s">
        <v>27</v>
      </c>
      <c r="L962">
        <f t="shared" si="86"/>
        <v>1</v>
      </c>
      <c r="M962">
        <f t="shared" si="87"/>
        <v>0</v>
      </c>
      <c r="N962" t="s">
        <v>28</v>
      </c>
      <c r="O962" t="s">
        <v>53</v>
      </c>
      <c r="Q962" t="str">
        <f t="shared" si="88"/>
        <v>ACTIVE</v>
      </c>
      <c r="R962" t="s">
        <v>1251</v>
      </c>
      <c r="S962" t="s">
        <v>68</v>
      </c>
      <c r="T962" s="2">
        <v>33055</v>
      </c>
      <c r="U962" s="3">
        <f t="shared" ca="1" si="89"/>
        <v>35</v>
      </c>
      <c r="V962" t="s">
        <v>3470</v>
      </c>
      <c r="W962" t="s">
        <v>3470</v>
      </c>
      <c r="X962" t="s">
        <v>69</v>
      </c>
      <c r="Y962" t="s">
        <v>47</v>
      </c>
      <c r="Z962" t="s">
        <v>652</v>
      </c>
      <c r="AA962">
        <v>3</v>
      </c>
      <c r="AB962" s="4">
        <v>122155.2</v>
      </c>
    </row>
    <row r="963" spans="1:28" x14ac:dyDescent="0.25">
      <c r="A963">
        <v>1388</v>
      </c>
      <c r="B963" t="s">
        <v>1388</v>
      </c>
      <c r="C963" t="s">
        <v>3240</v>
      </c>
      <c r="D963" s="1">
        <v>43594</v>
      </c>
      <c r="E963" s="1">
        <v>43958</v>
      </c>
      <c r="F963">
        <f t="shared" ref="F963:F1026" ca="1" si="90">DATEDIF($D963,IF($E963=$E$2,TODAY(),$E963),"m")</f>
        <v>11</v>
      </c>
      <c r="G963" t="str">
        <f t="shared" ref="G963:G1026" ca="1" si="91">IF(F963&lt;6,"&lt;6 months",IF(F963&lt;12,"6-12 months",IF(F963&lt;24,"1-2 years",IF(F963&lt;60,"2-5 years","&gt;5 years"))))</f>
        <v>6-12 months</v>
      </c>
      <c r="H963" t="s">
        <v>3296</v>
      </c>
      <c r="I963" t="s">
        <v>3508</v>
      </c>
      <c r="J963" t="s">
        <v>3509</v>
      </c>
      <c r="K963" t="s">
        <v>27</v>
      </c>
      <c r="L963">
        <f t="shared" ref="L963:L1026" si="92">IF($K963=$K$2,1,0)</f>
        <v>1</v>
      </c>
      <c r="M963">
        <f t="shared" ref="M963:M1026" si="93">IF($K963=$K$2,0,1)</f>
        <v>0</v>
      </c>
      <c r="N963" t="s">
        <v>41</v>
      </c>
      <c r="O963" t="s">
        <v>53</v>
      </c>
      <c r="Q963" t="str">
        <f t="shared" ref="Q963:Q1026" si="94">IF(OR($P963=$AF$14,$P963=$AF$16,$P963=$AF$19,$P963=$AF$20,$P963=$AF$21,$P963=$AF$23),"VOLUNTARY",IF(OR($P963=$AF$17,$P963=$AF$18,$P963=$AF$22,$P963=$AF$15),"INVOLUNTARY","ACTIVE"))</f>
        <v>ACTIVE</v>
      </c>
      <c r="R963" t="s">
        <v>1251</v>
      </c>
      <c r="S963" t="s">
        <v>74</v>
      </c>
      <c r="T963" s="2">
        <v>33877</v>
      </c>
      <c r="U963" s="3">
        <f t="shared" ref="U963:U1026" ca="1" si="95">DATEDIF($T963,TODAY(),"y")</f>
        <v>33</v>
      </c>
      <c r="V963" t="s">
        <v>3470</v>
      </c>
      <c r="W963" t="s">
        <v>3470</v>
      </c>
      <c r="X963" t="s">
        <v>731</v>
      </c>
      <c r="Y963" t="s">
        <v>35</v>
      </c>
      <c r="Z963" t="s">
        <v>82</v>
      </c>
      <c r="AA963">
        <v>3</v>
      </c>
      <c r="AB963" s="4">
        <v>84048</v>
      </c>
    </row>
    <row r="964" spans="1:28" x14ac:dyDescent="0.25">
      <c r="A964">
        <v>1389</v>
      </c>
      <c r="B964" t="s">
        <v>3510</v>
      </c>
      <c r="C964" t="s">
        <v>323</v>
      </c>
      <c r="D964" s="1">
        <v>43766</v>
      </c>
      <c r="F964">
        <f t="shared" ca="1" si="90"/>
        <v>71</v>
      </c>
      <c r="G964" t="str">
        <f t="shared" ca="1" si="91"/>
        <v>&gt;5 years</v>
      </c>
      <c r="H964" t="s">
        <v>641</v>
      </c>
      <c r="I964" t="s">
        <v>3511</v>
      </c>
      <c r="J964" t="s">
        <v>3512</v>
      </c>
      <c r="K964" t="s">
        <v>27</v>
      </c>
      <c r="L964">
        <f t="shared" si="92"/>
        <v>1</v>
      </c>
      <c r="M964">
        <f t="shared" si="93"/>
        <v>0</v>
      </c>
      <c r="N964" t="s">
        <v>41</v>
      </c>
      <c r="O964" t="s">
        <v>53</v>
      </c>
      <c r="Q964" t="str">
        <f t="shared" si="94"/>
        <v>ACTIVE</v>
      </c>
      <c r="R964" t="s">
        <v>1487</v>
      </c>
      <c r="S964" t="s">
        <v>2823</v>
      </c>
      <c r="T964" s="2">
        <v>28168</v>
      </c>
      <c r="U964" s="3">
        <f t="shared" ca="1" si="95"/>
        <v>48</v>
      </c>
      <c r="V964" t="s">
        <v>3470</v>
      </c>
      <c r="W964" t="s">
        <v>3470</v>
      </c>
      <c r="X964" t="s">
        <v>6</v>
      </c>
      <c r="Y964" t="s">
        <v>47</v>
      </c>
      <c r="Z964" t="s">
        <v>82</v>
      </c>
      <c r="AA964">
        <v>3</v>
      </c>
      <c r="AB964" s="4">
        <v>166260</v>
      </c>
    </row>
    <row r="965" spans="1:28" x14ac:dyDescent="0.25">
      <c r="A965">
        <v>1390</v>
      </c>
      <c r="B965" t="s">
        <v>3513</v>
      </c>
      <c r="C965" t="s">
        <v>323</v>
      </c>
      <c r="D965" s="1">
        <v>43476</v>
      </c>
      <c r="F965">
        <f t="shared" ca="1" si="90"/>
        <v>80</v>
      </c>
      <c r="G965" t="str">
        <f t="shared" ca="1" si="91"/>
        <v>&gt;5 years</v>
      </c>
      <c r="H965" t="s">
        <v>24</v>
      </c>
      <c r="I965" t="s">
        <v>3514</v>
      </c>
      <c r="J965" t="s">
        <v>3515</v>
      </c>
      <c r="K965" t="s">
        <v>27</v>
      </c>
      <c r="L965">
        <f t="shared" si="92"/>
        <v>1</v>
      </c>
      <c r="M965">
        <f t="shared" si="93"/>
        <v>0</v>
      </c>
      <c r="N965" t="s">
        <v>28</v>
      </c>
      <c r="O965" t="s">
        <v>41</v>
      </c>
      <c r="Q965" t="str">
        <f t="shared" si="94"/>
        <v>ACTIVE</v>
      </c>
      <c r="R965" t="s">
        <v>1487</v>
      </c>
      <c r="S965" t="s">
        <v>68</v>
      </c>
      <c r="T965" s="2">
        <v>30155</v>
      </c>
      <c r="U965" s="3">
        <f t="shared" ca="1" si="95"/>
        <v>43</v>
      </c>
      <c r="V965" t="s">
        <v>3470</v>
      </c>
      <c r="W965" t="s">
        <v>3470</v>
      </c>
      <c r="X965" t="s">
        <v>128</v>
      </c>
      <c r="Y965" t="s">
        <v>47</v>
      </c>
      <c r="Z965" t="s">
        <v>82</v>
      </c>
      <c r="AA965">
        <v>3</v>
      </c>
      <c r="AB965" s="4">
        <v>138216</v>
      </c>
    </row>
    <row r="966" spans="1:28" x14ac:dyDescent="0.25">
      <c r="A966">
        <v>1391</v>
      </c>
      <c r="B966" t="s">
        <v>2224</v>
      </c>
      <c r="C966" t="s">
        <v>3516</v>
      </c>
      <c r="D966" s="1">
        <v>43923</v>
      </c>
      <c r="F966">
        <f t="shared" ca="1" si="90"/>
        <v>66</v>
      </c>
      <c r="G966" t="str">
        <f t="shared" ca="1" si="91"/>
        <v>&gt;5 years</v>
      </c>
      <c r="H966" t="s">
        <v>24</v>
      </c>
      <c r="I966" t="s">
        <v>3517</v>
      </c>
      <c r="J966" t="s">
        <v>3518</v>
      </c>
      <c r="K966" t="s">
        <v>27</v>
      </c>
      <c r="L966">
        <f t="shared" si="92"/>
        <v>1</v>
      </c>
      <c r="M966">
        <f t="shared" si="93"/>
        <v>0</v>
      </c>
      <c r="N966" t="s">
        <v>28</v>
      </c>
      <c r="O966" t="s">
        <v>29</v>
      </c>
      <c r="Q966" t="str">
        <f t="shared" si="94"/>
        <v>ACTIVE</v>
      </c>
      <c r="R966" t="s">
        <v>1487</v>
      </c>
      <c r="S966" t="s">
        <v>520</v>
      </c>
      <c r="T966" s="2">
        <v>29758</v>
      </c>
      <c r="U966" s="3">
        <f t="shared" ca="1" si="95"/>
        <v>44</v>
      </c>
      <c r="V966" t="s">
        <v>3470</v>
      </c>
      <c r="W966" t="s">
        <v>3470</v>
      </c>
      <c r="X966" t="s">
        <v>148</v>
      </c>
      <c r="Y966" t="s">
        <v>35</v>
      </c>
      <c r="Z966" t="s">
        <v>194</v>
      </c>
      <c r="AA966">
        <v>3</v>
      </c>
      <c r="AB966" s="4">
        <v>76680</v>
      </c>
    </row>
    <row r="967" spans="1:28" x14ac:dyDescent="0.25">
      <c r="A967">
        <v>1392</v>
      </c>
      <c r="B967" t="s">
        <v>3519</v>
      </c>
      <c r="C967" t="s">
        <v>3520</v>
      </c>
      <c r="D967" s="1">
        <v>43623</v>
      </c>
      <c r="E967" s="1">
        <v>43692</v>
      </c>
      <c r="F967">
        <f t="shared" ca="1" si="90"/>
        <v>2</v>
      </c>
      <c r="G967" t="str">
        <f t="shared" ca="1" si="91"/>
        <v>&lt;6 months</v>
      </c>
      <c r="H967" t="s">
        <v>24</v>
      </c>
      <c r="I967" t="s">
        <v>3521</v>
      </c>
      <c r="J967" t="s">
        <v>3522</v>
      </c>
      <c r="K967" t="s">
        <v>27</v>
      </c>
      <c r="L967">
        <f t="shared" si="92"/>
        <v>1</v>
      </c>
      <c r="M967">
        <f t="shared" si="93"/>
        <v>0</v>
      </c>
      <c r="N967" t="s">
        <v>41</v>
      </c>
      <c r="O967" t="s">
        <v>41</v>
      </c>
      <c r="Q967" t="str">
        <f t="shared" si="94"/>
        <v>ACTIVE</v>
      </c>
      <c r="R967" t="s">
        <v>1487</v>
      </c>
      <c r="S967" t="s">
        <v>74</v>
      </c>
      <c r="T967" s="2">
        <v>33273</v>
      </c>
      <c r="U967" s="3">
        <f t="shared" ca="1" si="95"/>
        <v>34</v>
      </c>
      <c r="V967" t="s">
        <v>3470</v>
      </c>
      <c r="W967" t="s">
        <v>3470</v>
      </c>
      <c r="X967" t="s">
        <v>175</v>
      </c>
      <c r="Y967" t="s">
        <v>35</v>
      </c>
      <c r="Z967" t="s">
        <v>82</v>
      </c>
      <c r="AA967">
        <v>3</v>
      </c>
      <c r="AB967" s="4">
        <v>312048</v>
      </c>
    </row>
    <row r="968" spans="1:28" x14ac:dyDescent="0.25">
      <c r="A968">
        <v>1393</v>
      </c>
      <c r="B968" t="s">
        <v>3523</v>
      </c>
      <c r="C968" t="s">
        <v>3524</v>
      </c>
      <c r="D968" s="1">
        <v>44522</v>
      </c>
      <c r="E968" s="1">
        <v>44888</v>
      </c>
      <c r="F968">
        <f t="shared" ca="1" si="90"/>
        <v>12</v>
      </c>
      <c r="G968" t="str">
        <f t="shared" ca="1" si="91"/>
        <v>1-2 years</v>
      </c>
      <c r="H968" t="s">
        <v>24</v>
      </c>
      <c r="I968" t="s">
        <v>3525</v>
      </c>
      <c r="J968" t="s">
        <v>3526</v>
      </c>
      <c r="K968" t="s">
        <v>27</v>
      </c>
      <c r="L968">
        <f t="shared" si="92"/>
        <v>1</v>
      </c>
      <c r="M968">
        <f t="shared" si="93"/>
        <v>0</v>
      </c>
      <c r="N968" t="s">
        <v>41</v>
      </c>
      <c r="O968" t="s">
        <v>41</v>
      </c>
      <c r="Q968" t="str">
        <f t="shared" si="94"/>
        <v>ACTIVE</v>
      </c>
      <c r="R968" t="s">
        <v>1487</v>
      </c>
      <c r="S968" t="s">
        <v>68</v>
      </c>
      <c r="T968" s="2">
        <v>33556</v>
      </c>
      <c r="U968" s="3">
        <f t="shared" ca="1" si="95"/>
        <v>33</v>
      </c>
      <c r="V968" t="s">
        <v>3470</v>
      </c>
      <c r="W968" t="s">
        <v>3470</v>
      </c>
      <c r="X968" t="s">
        <v>245</v>
      </c>
      <c r="Y968" t="s">
        <v>35</v>
      </c>
      <c r="Z968" t="s">
        <v>82</v>
      </c>
      <c r="AA968">
        <v>3</v>
      </c>
      <c r="AB968" s="4">
        <v>155376</v>
      </c>
    </row>
    <row r="969" spans="1:28" x14ac:dyDescent="0.25">
      <c r="A969">
        <v>1394</v>
      </c>
      <c r="B969" t="s">
        <v>3527</v>
      </c>
      <c r="C969" t="s">
        <v>3528</v>
      </c>
      <c r="D969" s="1">
        <v>43484</v>
      </c>
      <c r="F969">
        <f t="shared" ca="1" si="90"/>
        <v>80</v>
      </c>
      <c r="G969" t="str">
        <f t="shared" ca="1" si="91"/>
        <v>&gt;5 years</v>
      </c>
      <c r="H969" t="s">
        <v>24</v>
      </c>
      <c r="I969" t="s">
        <v>3529</v>
      </c>
      <c r="J969" t="s">
        <v>3530</v>
      </c>
      <c r="K969" t="s">
        <v>27</v>
      </c>
      <c r="L969">
        <f t="shared" si="92"/>
        <v>1</v>
      </c>
      <c r="M969">
        <f t="shared" si="93"/>
        <v>0</v>
      </c>
      <c r="N969" t="s">
        <v>53</v>
      </c>
      <c r="O969" t="s">
        <v>41</v>
      </c>
      <c r="Q969" t="str">
        <f t="shared" si="94"/>
        <v>ACTIVE</v>
      </c>
      <c r="R969" t="s">
        <v>1487</v>
      </c>
      <c r="S969" t="s">
        <v>74</v>
      </c>
      <c r="T969" s="2">
        <v>33372</v>
      </c>
      <c r="U969" s="3">
        <f t="shared" ca="1" si="95"/>
        <v>34</v>
      </c>
      <c r="V969" t="s">
        <v>3470</v>
      </c>
      <c r="W969" t="s">
        <v>3470</v>
      </c>
      <c r="X969" t="s">
        <v>69</v>
      </c>
      <c r="Y969" t="s">
        <v>47</v>
      </c>
      <c r="Z969" t="s">
        <v>82</v>
      </c>
      <c r="AA969">
        <v>3</v>
      </c>
      <c r="AB969" s="4">
        <v>78192</v>
      </c>
    </row>
    <row r="970" spans="1:28" x14ac:dyDescent="0.25">
      <c r="A970">
        <v>1395</v>
      </c>
      <c r="B970" t="s">
        <v>1341</v>
      </c>
      <c r="C970" t="s">
        <v>3531</v>
      </c>
      <c r="D970" s="1">
        <v>44547</v>
      </c>
      <c r="E970" s="1">
        <v>44556</v>
      </c>
      <c r="F970">
        <f t="shared" ca="1" si="90"/>
        <v>0</v>
      </c>
      <c r="G970" t="str">
        <f t="shared" ca="1" si="91"/>
        <v>&lt;6 months</v>
      </c>
      <c r="H970" t="s">
        <v>641</v>
      </c>
      <c r="I970" t="s">
        <v>3532</v>
      </c>
      <c r="J970" t="s">
        <v>3533</v>
      </c>
      <c r="K970" t="s">
        <v>158</v>
      </c>
      <c r="L970">
        <f t="shared" si="92"/>
        <v>0</v>
      </c>
      <c r="M970">
        <f t="shared" si="93"/>
        <v>1</v>
      </c>
      <c r="N970" t="s">
        <v>53</v>
      </c>
      <c r="O970" t="s">
        <v>41</v>
      </c>
      <c r="P970" t="s">
        <v>2688</v>
      </c>
      <c r="Q970" t="str">
        <f t="shared" si="94"/>
        <v>VOLUNTARY</v>
      </c>
      <c r="R970" t="s">
        <v>1487</v>
      </c>
      <c r="S970" t="s">
        <v>68</v>
      </c>
      <c r="T970" s="2">
        <v>33339</v>
      </c>
      <c r="U970" s="3">
        <f t="shared" ca="1" si="95"/>
        <v>34</v>
      </c>
      <c r="V970" t="s">
        <v>3470</v>
      </c>
      <c r="W970" t="s">
        <v>3470</v>
      </c>
      <c r="X970" t="s">
        <v>69</v>
      </c>
      <c r="Y970" t="s">
        <v>47</v>
      </c>
      <c r="Z970" t="s">
        <v>82</v>
      </c>
      <c r="AA970">
        <v>3</v>
      </c>
      <c r="AB970" s="4">
        <v>160692</v>
      </c>
    </row>
    <row r="971" spans="1:28" x14ac:dyDescent="0.25">
      <c r="A971">
        <v>1396</v>
      </c>
      <c r="B971" t="s">
        <v>3534</v>
      </c>
      <c r="C971" t="s">
        <v>3535</v>
      </c>
      <c r="D971" s="1">
        <v>43589</v>
      </c>
      <c r="E971" s="1">
        <v>44242</v>
      </c>
      <c r="F971">
        <f t="shared" ca="1" si="90"/>
        <v>21</v>
      </c>
      <c r="G971" t="str">
        <f t="shared" ca="1" si="91"/>
        <v>1-2 years</v>
      </c>
      <c r="H971" t="s">
        <v>24</v>
      </c>
      <c r="I971" t="s">
        <v>3536</v>
      </c>
      <c r="J971" t="s">
        <v>3537</v>
      </c>
      <c r="K971" t="s">
        <v>27</v>
      </c>
      <c r="L971">
        <f t="shared" si="92"/>
        <v>1</v>
      </c>
      <c r="M971">
        <f t="shared" si="93"/>
        <v>0</v>
      </c>
      <c r="N971" t="s">
        <v>41</v>
      </c>
      <c r="O971" t="s">
        <v>53</v>
      </c>
      <c r="Q971" t="str">
        <f t="shared" si="94"/>
        <v>ACTIVE</v>
      </c>
      <c r="R971" t="s">
        <v>1487</v>
      </c>
      <c r="S971" t="s">
        <v>80</v>
      </c>
      <c r="T971" s="2">
        <v>29889</v>
      </c>
      <c r="U971" s="3">
        <f t="shared" ca="1" si="95"/>
        <v>43</v>
      </c>
      <c r="V971" t="s">
        <v>1614</v>
      </c>
      <c r="W971" t="s">
        <v>3214</v>
      </c>
      <c r="X971" t="s">
        <v>89</v>
      </c>
      <c r="Y971" t="s">
        <v>35</v>
      </c>
      <c r="Z971" t="s">
        <v>82</v>
      </c>
      <c r="AA971">
        <v>3</v>
      </c>
      <c r="AB971" s="4">
        <v>88164</v>
      </c>
    </row>
    <row r="972" spans="1:28" x14ac:dyDescent="0.25">
      <c r="A972">
        <v>1397</v>
      </c>
      <c r="B972" t="s">
        <v>3538</v>
      </c>
      <c r="C972" t="s">
        <v>3539</v>
      </c>
      <c r="D972" s="1">
        <v>43459</v>
      </c>
      <c r="E972" s="1">
        <v>43535</v>
      </c>
      <c r="F972">
        <f t="shared" ca="1" si="90"/>
        <v>2</v>
      </c>
      <c r="G972" t="str">
        <f t="shared" ca="1" si="91"/>
        <v>&lt;6 months</v>
      </c>
      <c r="H972" t="s">
        <v>24</v>
      </c>
      <c r="I972" t="s">
        <v>3540</v>
      </c>
      <c r="J972" t="s">
        <v>3541</v>
      </c>
      <c r="K972" t="s">
        <v>27</v>
      </c>
      <c r="L972">
        <f t="shared" si="92"/>
        <v>1</v>
      </c>
      <c r="M972">
        <f t="shared" si="93"/>
        <v>0</v>
      </c>
      <c r="N972" t="s">
        <v>28</v>
      </c>
      <c r="O972" t="s">
        <v>41</v>
      </c>
      <c r="Q972" t="str">
        <f t="shared" si="94"/>
        <v>ACTIVE</v>
      </c>
      <c r="R972" t="s">
        <v>1487</v>
      </c>
      <c r="S972" t="s">
        <v>68</v>
      </c>
      <c r="T972" s="2">
        <v>24371</v>
      </c>
      <c r="U972" s="3">
        <f t="shared" ca="1" si="95"/>
        <v>59</v>
      </c>
      <c r="V972" t="s">
        <v>3470</v>
      </c>
      <c r="W972" t="s">
        <v>3470</v>
      </c>
      <c r="X972" t="s">
        <v>69</v>
      </c>
      <c r="Y972" t="s">
        <v>47</v>
      </c>
      <c r="Z972" t="s">
        <v>82</v>
      </c>
      <c r="AA972">
        <v>3</v>
      </c>
      <c r="AB972" s="4">
        <v>102084</v>
      </c>
    </row>
    <row r="973" spans="1:28" x14ac:dyDescent="0.25">
      <c r="A973">
        <v>1398</v>
      </c>
      <c r="B973" t="s">
        <v>3542</v>
      </c>
      <c r="C973" t="s">
        <v>3543</v>
      </c>
      <c r="D973" s="1">
        <v>44199</v>
      </c>
      <c r="E973" s="1">
        <v>44993</v>
      </c>
      <c r="F973">
        <f t="shared" ca="1" si="90"/>
        <v>26</v>
      </c>
      <c r="G973" t="str">
        <f t="shared" ca="1" si="91"/>
        <v>2-5 years</v>
      </c>
      <c r="H973" t="s">
        <v>24</v>
      </c>
      <c r="I973" t="s">
        <v>3544</v>
      </c>
      <c r="J973" t="s">
        <v>3545</v>
      </c>
      <c r="K973" t="s">
        <v>27</v>
      </c>
      <c r="L973">
        <f t="shared" si="92"/>
        <v>1</v>
      </c>
      <c r="M973">
        <f t="shared" si="93"/>
        <v>0</v>
      </c>
      <c r="N973" t="s">
        <v>41</v>
      </c>
      <c r="O973" t="s">
        <v>53</v>
      </c>
      <c r="Q973" t="str">
        <f t="shared" si="94"/>
        <v>ACTIVE</v>
      </c>
      <c r="R973" t="s">
        <v>1487</v>
      </c>
      <c r="S973" t="s">
        <v>115</v>
      </c>
      <c r="T973" s="2">
        <v>24395</v>
      </c>
      <c r="U973" s="3">
        <f t="shared" ca="1" si="95"/>
        <v>58</v>
      </c>
      <c r="V973" t="s">
        <v>3470</v>
      </c>
      <c r="W973" t="s">
        <v>3470</v>
      </c>
      <c r="X973" t="s">
        <v>933</v>
      </c>
      <c r="Y973" t="s">
        <v>35</v>
      </c>
      <c r="Z973" t="s">
        <v>194</v>
      </c>
      <c r="AA973">
        <v>3</v>
      </c>
      <c r="AB973" s="4">
        <v>177240</v>
      </c>
    </row>
    <row r="974" spans="1:28" x14ac:dyDescent="0.25">
      <c r="A974">
        <v>1399</v>
      </c>
      <c r="B974" t="s">
        <v>3546</v>
      </c>
      <c r="C974" t="s">
        <v>3547</v>
      </c>
      <c r="D974" s="1">
        <v>45092</v>
      </c>
      <c r="F974">
        <f t="shared" ca="1" si="90"/>
        <v>27</v>
      </c>
      <c r="G974" t="str">
        <f t="shared" ca="1" si="91"/>
        <v>2-5 years</v>
      </c>
      <c r="H974" t="s">
        <v>24</v>
      </c>
      <c r="I974" t="s">
        <v>3548</v>
      </c>
      <c r="J974" t="s">
        <v>3549</v>
      </c>
      <c r="K974" t="s">
        <v>27</v>
      </c>
      <c r="L974">
        <f t="shared" si="92"/>
        <v>1</v>
      </c>
      <c r="M974">
        <f t="shared" si="93"/>
        <v>0</v>
      </c>
      <c r="N974" t="s">
        <v>41</v>
      </c>
      <c r="O974" t="s">
        <v>53</v>
      </c>
      <c r="Q974" t="str">
        <f t="shared" si="94"/>
        <v>ACTIVE</v>
      </c>
      <c r="R974" t="s">
        <v>1487</v>
      </c>
      <c r="S974" t="s">
        <v>68</v>
      </c>
      <c r="T974" s="2">
        <v>35242</v>
      </c>
      <c r="U974" s="3">
        <f t="shared" ca="1" si="95"/>
        <v>29</v>
      </c>
      <c r="V974" t="s">
        <v>3470</v>
      </c>
      <c r="W974" t="s">
        <v>3470</v>
      </c>
      <c r="X974" t="s">
        <v>184</v>
      </c>
      <c r="Y974" t="s">
        <v>35</v>
      </c>
      <c r="Z974" t="s">
        <v>194</v>
      </c>
      <c r="AA974">
        <v>3</v>
      </c>
      <c r="AB974" s="4">
        <v>69000.240000000005</v>
      </c>
    </row>
    <row r="975" spans="1:28" x14ac:dyDescent="0.25">
      <c r="A975">
        <v>1400</v>
      </c>
      <c r="B975" t="s">
        <v>3550</v>
      </c>
      <c r="C975" t="s">
        <v>3551</v>
      </c>
      <c r="D975" s="1">
        <v>43341</v>
      </c>
      <c r="E975" s="1">
        <v>44966</v>
      </c>
      <c r="F975">
        <f t="shared" ca="1" si="90"/>
        <v>53</v>
      </c>
      <c r="G975" t="str">
        <f t="shared" ca="1" si="91"/>
        <v>2-5 years</v>
      </c>
      <c r="H975" t="s">
        <v>641</v>
      </c>
      <c r="I975" t="s">
        <v>3552</v>
      </c>
      <c r="J975" t="s">
        <v>3553</v>
      </c>
      <c r="K975" t="s">
        <v>27</v>
      </c>
      <c r="L975">
        <f t="shared" si="92"/>
        <v>1</v>
      </c>
      <c r="M975">
        <f t="shared" si="93"/>
        <v>0</v>
      </c>
      <c r="N975" t="s">
        <v>53</v>
      </c>
      <c r="O975" t="s">
        <v>53</v>
      </c>
      <c r="Q975" t="str">
        <f t="shared" si="94"/>
        <v>ACTIVE</v>
      </c>
      <c r="R975" t="s">
        <v>1487</v>
      </c>
      <c r="S975" t="s">
        <v>74</v>
      </c>
      <c r="T975" s="2">
        <v>28459</v>
      </c>
      <c r="U975" s="3">
        <f t="shared" ca="1" si="95"/>
        <v>47</v>
      </c>
      <c r="V975" t="s">
        <v>3470</v>
      </c>
      <c r="W975" t="s">
        <v>3470</v>
      </c>
      <c r="X975" t="s">
        <v>69</v>
      </c>
      <c r="Y975" t="s">
        <v>35</v>
      </c>
      <c r="Z975" t="s">
        <v>82</v>
      </c>
      <c r="AA975">
        <v>3</v>
      </c>
      <c r="AB975" s="4">
        <v>104400</v>
      </c>
    </row>
    <row r="976" spans="1:28" x14ac:dyDescent="0.25">
      <c r="A976">
        <v>1401</v>
      </c>
      <c r="B976" t="s">
        <v>3554</v>
      </c>
      <c r="C976" t="s">
        <v>1503</v>
      </c>
      <c r="D976" s="1">
        <v>43469</v>
      </c>
      <c r="F976">
        <f t="shared" ca="1" si="90"/>
        <v>81</v>
      </c>
      <c r="G976" t="str">
        <f t="shared" ca="1" si="91"/>
        <v>&gt;5 years</v>
      </c>
      <c r="H976" t="s">
        <v>24</v>
      </c>
      <c r="I976" t="s">
        <v>3555</v>
      </c>
      <c r="J976" t="s">
        <v>3556</v>
      </c>
      <c r="K976" t="s">
        <v>27</v>
      </c>
      <c r="L976">
        <f t="shared" si="92"/>
        <v>1</v>
      </c>
      <c r="M976">
        <f t="shared" si="93"/>
        <v>0</v>
      </c>
      <c r="N976" t="s">
        <v>28</v>
      </c>
      <c r="O976" t="s">
        <v>41</v>
      </c>
      <c r="Q976" t="str">
        <f t="shared" si="94"/>
        <v>ACTIVE</v>
      </c>
      <c r="R976" t="s">
        <v>1487</v>
      </c>
      <c r="S976" t="s">
        <v>115</v>
      </c>
      <c r="T976" s="2">
        <v>27653</v>
      </c>
      <c r="U976" s="3">
        <f t="shared" ca="1" si="95"/>
        <v>50</v>
      </c>
      <c r="V976" t="s">
        <v>3470</v>
      </c>
      <c r="W976" t="s">
        <v>3470</v>
      </c>
      <c r="X976" t="s">
        <v>128</v>
      </c>
      <c r="Y976" t="s">
        <v>47</v>
      </c>
      <c r="Z976" t="s">
        <v>82</v>
      </c>
      <c r="AA976">
        <v>3</v>
      </c>
      <c r="AB976" s="4">
        <v>69072</v>
      </c>
    </row>
    <row r="977" spans="1:28" x14ac:dyDescent="0.25">
      <c r="A977">
        <v>1402</v>
      </c>
      <c r="B977" t="s">
        <v>1594</v>
      </c>
      <c r="C977" t="s">
        <v>3557</v>
      </c>
      <c r="D977" s="1">
        <v>44449</v>
      </c>
      <c r="F977">
        <f t="shared" ca="1" si="90"/>
        <v>48</v>
      </c>
      <c r="G977" t="str">
        <f t="shared" ca="1" si="91"/>
        <v>2-5 years</v>
      </c>
      <c r="H977" t="s">
        <v>24</v>
      </c>
      <c r="I977" t="s">
        <v>3558</v>
      </c>
      <c r="J977" t="s">
        <v>3559</v>
      </c>
      <c r="K977" t="s">
        <v>27</v>
      </c>
      <c r="L977">
        <f t="shared" si="92"/>
        <v>1</v>
      </c>
      <c r="M977">
        <f t="shared" si="93"/>
        <v>0</v>
      </c>
      <c r="N977" t="s">
        <v>53</v>
      </c>
      <c r="O977" t="s">
        <v>53</v>
      </c>
      <c r="Q977" t="str">
        <f t="shared" si="94"/>
        <v>ACTIVE</v>
      </c>
      <c r="R977" t="s">
        <v>1487</v>
      </c>
      <c r="S977" t="s">
        <v>55</v>
      </c>
      <c r="T977" s="2">
        <v>34190</v>
      </c>
      <c r="U977" s="3">
        <f t="shared" ca="1" si="95"/>
        <v>32</v>
      </c>
      <c r="V977" t="s">
        <v>3470</v>
      </c>
      <c r="W977" t="s">
        <v>3470</v>
      </c>
      <c r="X977" t="s">
        <v>81</v>
      </c>
      <c r="Y977" t="s">
        <v>35</v>
      </c>
      <c r="Z977" t="s">
        <v>82</v>
      </c>
      <c r="AA977">
        <v>3</v>
      </c>
      <c r="AB977" s="4">
        <v>149760</v>
      </c>
    </row>
    <row r="978" spans="1:28" x14ac:dyDescent="0.25">
      <c r="A978">
        <v>1403</v>
      </c>
      <c r="B978" t="s">
        <v>3403</v>
      </c>
      <c r="C978" t="s">
        <v>3560</v>
      </c>
      <c r="D978" s="1">
        <v>44385</v>
      </c>
      <c r="F978">
        <f t="shared" ca="1" si="90"/>
        <v>51</v>
      </c>
      <c r="G978" t="str">
        <f t="shared" ca="1" si="91"/>
        <v>2-5 years</v>
      </c>
      <c r="H978" t="s">
        <v>24</v>
      </c>
      <c r="I978" t="s">
        <v>3561</v>
      </c>
      <c r="J978" t="s">
        <v>3562</v>
      </c>
      <c r="K978" t="s">
        <v>27</v>
      </c>
      <c r="L978">
        <f t="shared" si="92"/>
        <v>1</v>
      </c>
      <c r="M978">
        <f t="shared" si="93"/>
        <v>0</v>
      </c>
      <c r="N978" t="s">
        <v>53</v>
      </c>
      <c r="O978" t="s">
        <v>29</v>
      </c>
      <c r="Q978" t="str">
        <f t="shared" si="94"/>
        <v>ACTIVE</v>
      </c>
      <c r="R978" t="s">
        <v>1487</v>
      </c>
      <c r="S978" t="s">
        <v>74</v>
      </c>
      <c r="T978" s="2">
        <v>29489</v>
      </c>
      <c r="U978" s="3">
        <f t="shared" ca="1" si="95"/>
        <v>45</v>
      </c>
      <c r="V978" t="s">
        <v>3470</v>
      </c>
      <c r="W978" t="s">
        <v>3470</v>
      </c>
      <c r="X978" t="s">
        <v>81</v>
      </c>
      <c r="Y978" t="s">
        <v>35</v>
      </c>
      <c r="Z978" t="s">
        <v>82</v>
      </c>
      <c r="AA978">
        <v>3</v>
      </c>
      <c r="AB978" s="4">
        <v>60732</v>
      </c>
    </row>
    <row r="979" spans="1:28" x14ac:dyDescent="0.25">
      <c r="A979">
        <v>1404</v>
      </c>
      <c r="B979" t="s">
        <v>3563</v>
      </c>
      <c r="C979" t="s">
        <v>1915</v>
      </c>
      <c r="D979" s="1">
        <v>43405</v>
      </c>
      <c r="E979" s="1">
        <v>44315</v>
      </c>
      <c r="F979">
        <f t="shared" ca="1" si="90"/>
        <v>29</v>
      </c>
      <c r="G979" t="str">
        <f t="shared" ca="1" si="91"/>
        <v>2-5 years</v>
      </c>
      <c r="H979" t="s">
        <v>641</v>
      </c>
      <c r="I979" t="s">
        <v>3564</v>
      </c>
      <c r="J979" t="s">
        <v>3565</v>
      </c>
      <c r="K979" t="s">
        <v>158</v>
      </c>
      <c r="L979">
        <f t="shared" si="92"/>
        <v>0</v>
      </c>
      <c r="M979">
        <f t="shared" si="93"/>
        <v>1</v>
      </c>
      <c r="N979" t="s">
        <v>28</v>
      </c>
      <c r="O979" t="s">
        <v>41</v>
      </c>
      <c r="P979" t="s">
        <v>1431</v>
      </c>
      <c r="Q979" t="str">
        <f t="shared" si="94"/>
        <v>INVOLUNTARY</v>
      </c>
      <c r="R979" t="s">
        <v>30</v>
      </c>
      <c r="S979" t="s">
        <v>31</v>
      </c>
      <c r="T979" s="2">
        <v>31546</v>
      </c>
      <c r="U979" s="3">
        <f t="shared" ca="1" si="95"/>
        <v>39</v>
      </c>
      <c r="V979" t="s">
        <v>3470</v>
      </c>
      <c r="W979" t="s">
        <v>3470</v>
      </c>
      <c r="X979" t="s">
        <v>6</v>
      </c>
      <c r="Y979" t="s">
        <v>47</v>
      </c>
      <c r="Z979" t="s">
        <v>82</v>
      </c>
      <c r="AA979">
        <v>3</v>
      </c>
      <c r="AB979" s="4">
        <v>47976</v>
      </c>
    </row>
    <row r="980" spans="1:28" x14ac:dyDescent="0.25">
      <c r="A980">
        <v>1405</v>
      </c>
      <c r="B980" t="s">
        <v>3566</v>
      </c>
      <c r="C980" t="s">
        <v>3567</v>
      </c>
      <c r="D980" s="1">
        <v>43442</v>
      </c>
      <c r="E980" s="1">
        <v>44723</v>
      </c>
      <c r="F980">
        <f t="shared" ca="1" si="90"/>
        <v>42</v>
      </c>
      <c r="G980" t="str">
        <f t="shared" ca="1" si="91"/>
        <v>2-5 years</v>
      </c>
      <c r="H980" t="s">
        <v>641</v>
      </c>
      <c r="I980" t="s">
        <v>3568</v>
      </c>
      <c r="J980" t="s">
        <v>3569</v>
      </c>
      <c r="K980" t="s">
        <v>27</v>
      </c>
      <c r="L980">
        <f t="shared" si="92"/>
        <v>1</v>
      </c>
      <c r="M980">
        <f t="shared" si="93"/>
        <v>0</v>
      </c>
      <c r="N980" t="s">
        <v>41</v>
      </c>
      <c r="O980" t="s">
        <v>29</v>
      </c>
      <c r="Q980" t="str">
        <f t="shared" si="94"/>
        <v>ACTIVE</v>
      </c>
      <c r="R980" t="s">
        <v>1487</v>
      </c>
      <c r="S980" t="s">
        <v>74</v>
      </c>
      <c r="T980" s="2">
        <v>26418</v>
      </c>
      <c r="U980" s="3">
        <f t="shared" ca="1" si="95"/>
        <v>53</v>
      </c>
      <c r="V980" t="s">
        <v>3470</v>
      </c>
      <c r="W980" t="s">
        <v>3470</v>
      </c>
      <c r="X980" t="s">
        <v>731</v>
      </c>
      <c r="Y980" t="s">
        <v>35</v>
      </c>
      <c r="Z980" t="s">
        <v>82</v>
      </c>
      <c r="AA980">
        <v>3</v>
      </c>
      <c r="AB980" s="4">
        <v>120893.33</v>
      </c>
    </row>
    <row r="981" spans="1:28" x14ac:dyDescent="0.25">
      <c r="A981">
        <v>1406</v>
      </c>
      <c r="B981" t="s">
        <v>689</v>
      </c>
      <c r="C981" t="s">
        <v>3570</v>
      </c>
      <c r="D981" s="1">
        <v>44859</v>
      </c>
      <c r="F981">
        <f t="shared" ca="1" si="90"/>
        <v>35</v>
      </c>
      <c r="G981" t="str">
        <f t="shared" ca="1" si="91"/>
        <v>2-5 years</v>
      </c>
      <c r="H981" t="s">
        <v>641</v>
      </c>
      <c r="I981" t="s">
        <v>3571</v>
      </c>
      <c r="J981" t="s">
        <v>3572</v>
      </c>
      <c r="K981" t="s">
        <v>27</v>
      </c>
      <c r="L981">
        <f t="shared" si="92"/>
        <v>1</v>
      </c>
      <c r="M981">
        <f t="shared" si="93"/>
        <v>0</v>
      </c>
      <c r="N981" t="s">
        <v>41</v>
      </c>
      <c r="O981" t="s">
        <v>53</v>
      </c>
      <c r="Q981" t="str">
        <f t="shared" si="94"/>
        <v>ACTIVE</v>
      </c>
      <c r="R981" t="s">
        <v>1487</v>
      </c>
      <c r="S981" t="s">
        <v>68</v>
      </c>
      <c r="T981" s="2">
        <v>32324</v>
      </c>
      <c r="U981" s="3">
        <f t="shared" ca="1" si="95"/>
        <v>37</v>
      </c>
      <c r="V981" t="s">
        <v>3470</v>
      </c>
      <c r="W981" t="s">
        <v>3470</v>
      </c>
      <c r="X981" t="s">
        <v>245</v>
      </c>
      <c r="Y981" t="s">
        <v>35</v>
      </c>
      <c r="Z981" t="s">
        <v>82</v>
      </c>
      <c r="AA981">
        <v>3</v>
      </c>
      <c r="AB981" s="4">
        <v>93880</v>
      </c>
    </row>
    <row r="982" spans="1:28" x14ac:dyDescent="0.25">
      <c r="A982">
        <v>1407</v>
      </c>
      <c r="B982" t="s">
        <v>3573</v>
      </c>
      <c r="C982" t="s">
        <v>209</v>
      </c>
      <c r="D982" s="1">
        <v>45020</v>
      </c>
      <c r="F982">
        <f t="shared" ca="1" si="90"/>
        <v>30</v>
      </c>
      <c r="G982" t="str">
        <f t="shared" ca="1" si="91"/>
        <v>2-5 years</v>
      </c>
      <c r="H982" t="s">
        <v>24</v>
      </c>
      <c r="I982" t="s">
        <v>3574</v>
      </c>
      <c r="J982" t="s">
        <v>3575</v>
      </c>
      <c r="K982" t="s">
        <v>27</v>
      </c>
      <c r="L982">
        <f t="shared" si="92"/>
        <v>1</v>
      </c>
      <c r="M982">
        <f t="shared" si="93"/>
        <v>0</v>
      </c>
      <c r="N982" t="s">
        <v>53</v>
      </c>
      <c r="O982" t="s">
        <v>29</v>
      </c>
      <c r="Q982" t="str">
        <f t="shared" si="94"/>
        <v>ACTIVE</v>
      </c>
      <c r="R982" t="s">
        <v>1487</v>
      </c>
      <c r="S982" t="s">
        <v>55</v>
      </c>
      <c r="T982" s="2">
        <v>35212</v>
      </c>
      <c r="U982" s="3">
        <f t="shared" ca="1" si="95"/>
        <v>29</v>
      </c>
      <c r="V982" t="s">
        <v>3470</v>
      </c>
      <c r="W982" t="s">
        <v>3470</v>
      </c>
      <c r="X982" t="s">
        <v>537</v>
      </c>
      <c r="Y982" t="s">
        <v>47</v>
      </c>
      <c r="Z982" t="s">
        <v>82</v>
      </c>
      <c r="AA982">
        <v>3</v>
      </c>
      <c r="AB982" s="4">
        <v>55320</v>
      </c>
    </row>
    <row r="983" spans="1:28" x14ac:dyDescent="0.25">
      <c r="A983">
        <v>1408</v>
      </c>
      <c r="B983" t="s">
        <v>3576</v>
      </c>
      <c r="C983" t="s">
        <v>3577</v>
      </c>
      <c r="D983" s="1">
        <v>44272</v>
      </c>
      <c r="F983">
        <f t="shared" ca="1" si="90"/>
        <v>54</v>
      </c>
      <c r="G983" t="str">
        <f t="shared" ca="1" si="91"/>
        <v>2-5 years</v>
      </c>
      <c r="H983" t="s">
        <v>24</v>
      </c>
      <c r="I983" t="s">
        <v>3578</v>
      </c>
      <c r="J983" t="s">
        <v>3579</v>
      </c>
      <c r="K983" t="s">
        <v>27</v>
      </c>
      <c r="L983">
        <f t="shared" si="92"/>
        <v>1</v>
      </c>
      <c r="M983">
        <f t="shared" si="93"/>
        <v>0</v>
      </c>
      <c r="N983" t="s">
        <v>28</v>
      </c>
      <c r="O983" t="s">
        <v>41</v>
      </c>
      <c r="Q983" t="str">
        <f t="shared" si="94"/>
        <v>ACTIVE</v>
      </c>
      <c r="R983" t="s">
        <v>1487</v>
      </c>
      <c r="S983" t="s">
        <v>74</v>
      </c>
      <c r="T983" s="2">
        <v>32636</v>
      </c>
      <c r="U983" s="3">
        <f t="shared" ca="1" si="95"/>
        <v>36</v>
      </c>
      <c r="V983" t="s">
        <v>3470</v>
      </c>
      <c r="W983" t="s">
        <v>3470</v>
      </c>
      <c r="X983" t="s">
        <v>148</v>
      </c>
      <c r="Y983" t="s">
        <v>35</v>
      </c>
      <c r="Z983" t="s">
        <v>82</v>
      </c>
      <c r="AA983">
        <v>3</v>
      </c>
      <c r="AB983" s="4">
        <v>58667</v>
      </c>
    </row>
    <row r="984" spans="1:28" x14ac:dyDescent="0.25">
      <c r="A984">
        <v>1409</v>
      </c>
      <c r="B984" t="s">
        <v>3580</v>
      </c>
      <c r="C984" t="s">
        <v>3581</v>
      </c>
      <c r="D984" s="1">
        <v>43535</v>
      </c>
      <c r="E984" s="1">
        <v>44445</v>
      </c>
      <c r="F984">
        <f t="shared" ca="1" si="90"/>
        <v>29</v>
      </c>
      <c r="G984" t="str">
        <f t="shared" ca="1" si="91"/>
        <v>2-5 years</v>
      </c>
      <c r="H984" t="s">
        <v>24</v>
      </c>
      <c r="I984" t="s">
        <v>3582</v>
      </c>
      <c r="J984" t="s">
        <v>3583</v>
      </c>
      <c r="K984" t="s">
        <v>158</v>
      </c>
      <c r="L984">
        <f t="shared" si="92"/>
        <v>0</v>
      </c>
      <c r="M984">
        <f t="shared" si="93"/>
        <v>1</v>
      </c>
      <c r="N984" t="s">
        <v>53</v>
      </c>
      <c r="O984" t="s">
        <v>41</v>
      </c>
      <c r="P984" t="s">
        <v>3412</v>
      </c>
      <c r="Q984" t="str">
        <f t="shared" si="94"/>
        <v>INVOLUNTARY</v>
      </c>
      <c r="R984" t="s">
        <v>1487</v>
      </c>
      <c r="S984" t="s">
        <v>68</v>
      </c>
      <c r="T984" s="2">
        <v>30882</v>
      </c>
      <c r="U984" s="3">
        <f t="shared" ca="1" si="95"/>
        <v>41</v>
      </c>
      <c r="V984" t="s">
        <v>3470</v>
      </c>
      <c r="W984" t="s">
        <v>3470</v>
      </c>
      <c r="X984" t="s">
        <v>81</v>
      </c>
      <c r="Y984" t="s">
        <v>35</v>
      </c>
      <c r="Z984" t="s">
        <v>82</v>
      </c>
      <c r="AA984">
        <v>3</v>
      </c>
      <c r="AB984" s="4">
        <v>342048</v>
      </c>
    </row>
    <row r="985" spans="1:28" x14ac:dyDescent="0.25">
      <c r="A985">
        <v>1410</v>
      </c>
      <c r="B985" t="s">
        <v>3058</v>
      </c>
      <c r="C985" t="s">
        <v>3584</v>
      </c>
      <c r="D985" s="1">
        <v>44617</v>
      </c>
      <c r="E985" s="1">
        <v>45044</v>
      </c>
      <c r="F985">
        <f t="shared" ca="1" si="90"/>
        <v>14</v>
      </c>
      <c r="G985" t="str">
        <f t="shared" ca="1" si="91"/>
        <v>1-2 years</v>
      </c>
      <c r="H985" t="s">
        <v>24</v>
      </c>
      <c r="I985" t="s">
        <v>3585</v>
      </c>
      <c r="J985" t="s">
        <v>3586</v>
      </c>
      <c r="K985" t="s">
        <v>27</v>
      </c>
      <c r="L985">
        <f t="shared" si="92"/>
        <v>1</v>
      </c>
      <c r="M985">
        <f t="shared" si="93"/>
        <v>0</v>
      </c>
      <c r="N985" t="s">
        <v>28</v>
      </c>
      <c r="O985" t="s">
        <v>29</v>
      </c>
      <c r="Q985" t="str">
        <f t="shared" si="94"/>
        <v>ACTIVE</v>
      </c>
      <c r="R985" t="s">
        <v>1487</v>
      </c>
      <c r="S985" t="s">
        <v>257</v>
      </c>
      <c r="T985" s="2">
        <v>34877</v>
      </c>
      <c r="U985" s="3">
        <f t="shared" ca="1" si="95"/>
        <v>30</v>
      </c>
      <c r="V985" t="s">
        <v>3470</v>
      </c>
      <c r="W985" t="s">
        <v>3470</v>
      </c>
      <c r="X985" t="s">
        <v>69</v>
      </c>
      <c r="Y985" t="s">
        <v>35</v>
      </c>
      <c r="Z985" t="s">
        <v>82</v>
      </c>
      <c r="AA985">
        <v>3</v>
      </c>
      <c r="AB985" s="4">
        <v>209546.67</v>
      </c>
    </row>
    <row r="986" spans="1:28" x14ac:dyDescent="0.25">
      <c r="A986">
        <v>1411</v>
      </c>
      <c r="B986" t="s">
        <v>3348</v>
      </c>
      <c r="C986" t="s">
        <v>3587</v>
      </c>
      <c r="D986" s="1">
        <v>43648</v>
      </c>
      <c r="F986">
        <f t="shared" ca="1" si="90"/>
        <v>75</v>
      </c>
      <c r="G986" t="str">
        <f t="shared" ca="1" si="91"/>
        <v>&gt;5 years</v>
      </c>
      <c r="H986" t="s">
        <v>24</v>
      </c>
      <c r="I986" t="s">
        <v>3588</v>
      </c>
      <c r="J986" t="s">
        <v>3589</v>
      </c>
      <c r="K986" t="s">
        <v>27</v>
      </c>
      <c r="L986">
        <f t="shared" si="92"/>
        <v>1</v>
      </c>
      <c r="M986">
        <f t="shared" si="93"/>
        <v>0</v>
      </c>
      <c r="N986" t="s">
        <v>41</v>
      </c>
      <c r="O986" t="s">
        <v>41</v>
      </c>
      <c r="Q986" t="str">
        <f t="shared" si="94"/>
        <v>ACTIVE</v>
      </c>
      <c r="R986" t="s">
        <v>1487</v>
      </c>
      <c r="S986" t="s">
        <v>221</v>
      </c>
      <c r="T986" s="2">
        <v>34929</v>
      </c>
      <c r="U986" s="3">
        <f t="shared" ca="1" si="95"/>
        <v>30</v>
      </c>
      <c r="V986" t="s">
        <v>3470</v>
      </c>
      <c r="W986" t="s">
        <v>3470</v>
      </c>
      <c r="X986" t="s">
        <v>184</v>
      </c>
      <c r="Y986" t="s">
        <v>35</v>
      </c>
      <c r="Z986" t="s">
        <v>82</v>
      </c>
      <c r="AA986">
        <v>3</v>
      </c>
      <c r="AB986" s="4">
        <v>92333</v>
      </c>
    </row>
    <row r="987" spans="1:28" x14ac:dyDescent="0.25">
      <c r="A987">
        <v>1412</v>
      </c>
      <c r="B987" t="s">
        <v>3590</v>
      </c>
      <c r="C987" t="s">
        <v>301</v>
      </c>
      <c r="D987" s="1">
        <v>43636</v>
      </c>
      <c r="F987">
        <f t="shared" ca="1" si="90"/>
        <v>75</v>
      </c>
      <c r="G987" t="str">
        <f t="shared" ca="1" si="91"/>
        <v>&gt;5 years</v>
      </c>
      <c r="H987" t="s">
        <v>24</v>
      </c>
      <c r="I987" t="s">
        <v>3591</v>
      </c>
      <c r="J987" t="s">
        <v>3592</v>
      </c>
      <c r="K987" t="s">
        <v>27</v>
      </c>
      <c r="L987">
        <f t="shared" si="92"/>
        <v>1</v>
      </c>
      <c r="M987">
        <f t="shared" si="93"/>
        <v>0</v>
      </c>
      <c r="N987" t="s">
        <v>41</v>
      </c>
      <c r="O987" t="s">
        <v>53</v>
      </c>
      <c r="Q987" t="str">
        <f t="shared" si="94"/>
        <v>ACTIVE</v>
      </c>
      <c r="R987" t="s">
        <v>1487</v>
      </c>
      <c r="S987" t="s">
        <v>74</v>
      </c>
      <c r="T987" s="2">
        <v>32780</v>
      </c>
      <c r="U987" s="3">
        <f t="shared" ca="1" si="95"/>
        <v>36</v>
      </c>
      <c r="V987" t="s">
        <v>3470</v>
      </c>
      <c r="W987" t="s">
        <v>3470</v>
      </c>
      <c r="X987" t="s">
        <v>3593</v>
      </c>
      <c r="Y987" t="s">
        <v>35</v>
      </c>
      <c r="Z987" t="s">
        <v>82</v>
      </c>
      <c r="AA987">
        <v>3</v>
      </c>
      <c r="AB987" s="4">
        <v>83800</v>
      </c>
    </row>
    <row r="988" spans="1:28" x14ac:dyDescent="0.25">
      <c r="A988">
        <v>1413</v>
      </c>
      <c r="B988" t="s">
        <v>1439</v>
      </c>
      <c r="C988" t="s">
        <v>3594</v>
      </c>
      <c r="D988" s="1">
        <v>43735</v>
      </c>
      <c r="E988" s="1">
        <v>44965</v>
      </c>
      <c r="F988">
        <f t="shared" ca="1" si="90"/>
        <v>40</v>
      </c>
      <c r="G988" t="str">
        <f t="shared" ca="1" si="91"/>
        <v>2-5 years</v>
      </c>
      <c r="H988" t="s">
        <v>24</v>
      </c>
      <c r="I988" t="s">
        <v>3595</v>
      </c>
      <c r="J988" t="s">
        <v>3596</v>
      </c>
      <c r="K988" t="s">
        <v>27</v>
      </c>
      <c r="L988">
        <f t="shared" si="92"/>
        <v>1</v>
      </c>
      <c r="M988">
        <f t="shared" si="93"/>
        <v>0</v>
      </c>
      <c r="N988" t="s">
        <v>41</v>
      </c>
      <c r="O988" t="s">
        <v>53</v>
      </c>
      <c r="Q988" t="str">
        <f t="shared" si="94"/>
        <v>ACTIVE</v>
      </c>
      <c r="R988" t="s">
        <v>30</v>
      </c>
      <c r="S988" t="s">
        <v>31</v>
      </c>
      <c r="T988" s="2">
        <v>34717</v>
      </c>
      <c r="U988" s="3">
        <f t="shared" ca="1" si="95"/>
        <v>30</v>
      </c>
      <c r="V988" t="s">
        <v>3470</v>
      </c>
      <c r="W988" t="s">
        <v>3470</v>
      </c>
      <c r="X988" t="s">
        <v>34</v>
      </c>
      <c r="Y988" t="s">
        <v>47</v>
      </c>
      <c r="Z988" t="s">
        <v>194</v>
      </c>
      <c r="AA988">
        <v>3</v>
      </c>
      <c r="AB988" s="4">
        <v>46533</v>
      </c>
    </row>
    <row r="989" spans="1:28" x14ac:dyDescent="0.25">
      <c r="A989">
        <v>1414</v>
      </c>
      <c r="B989" t="s">
        <v>3597</v>
      </c>
      <c r="C989" t="s">
        <v>3598</v>
      </c>
      <c r="D989" s="1">
        <v>44880</v>
      </c>
      <c r="E989" s="1">
        <v>45133</v>
      </c>
      <c r="F989">
        <f t="shared" ca="1" si="90"/>
        <v>8</v>
      </c>
      <c r="G989" t="str">
        <f t="shared" ca="1" si="91"/>
        <v>6-12 months</v>
      </c>
      <c r="H989" t="s">
        <v>24</v>
      </c>
      <c r="I989" t="s">
        <v>3599</v>
      </c>
      <c r="J989" t="s">
        <v>3600</v>
      </c>
      <c r="K989" t="s">
        <v>27</v>
      </c>
      <c r="L989">
        <f t="shared" si="92"/>
        <v>1</v>
      </c>
      <c r="M989">
        <f t="shared" si="93"/>
        <v>0</v>
      </c>
      <c r="N989" t="s">
        <v>28</v>
      </c>
      <c r="O989" t="s">
        <v>53</v>
      </c>
      <c r="Q989" t="str">
        <f t="shared" si="94"/>
        <v>ACTIVE</v>
      </c>
      <c r="R989" t="s">
        <v>1487</v>
      </c>
      <c r="S989" t="s">
        <v>221</v>
      </c>
      <c r="T989" s="2">
        <v>30251</v>
      </c>
      <c r="U989" s="3">
        <f t="shared" ca="1" si="95"/>
        <v>42</v>
      </c>
      <c r="V989" t="s">
        <v>3470</v>
      </c>
      <c r="W989" t="s">
        <v>3470</v>
      </c>
      <c r="X989" t="s">
        <v>46</v>
      </c>
      <c r="Y989" t="s">
        <v>47</v>
      </c>
      <c r="Z989" t="s">
        <v>82</v>
      </c>
      <c r="AA989">
        <v>3</v>
      </c>
      <c r="AB989" s="4">
        <v>133333</v>
      </c>
    </row>
    <row r="990" spans="1:28" x14ac:dyDescent="0.25">
      <c r="A990">
        <v>1415</v>
      </c>
      <c r="B990" t="s">
        <v>3601</v>
      </c>
      <c r="C990" t="s">
        <v>3602</v>
      </c>
      <c r="D990" s="1">
        <v>44065</v>
      </c>
      <c r="F990">
        <f t="shared" ca="1" si="90"/>
        <v>61</v>
      </c>
      <c r="G990" t="str">
        <f t="shared" ca="1" si="91"/>
        <v>&gt;5 years</v>
      </c>
      <c r="H990" t="s">
        <v>24</v>
      </c>
      <c r="I990" t="s">
        <v>3603</v>
      </c>
      <c r="J990" t="s">
        <v>3604</v>
      </c>
      <c r="K990" t="s">
        <v>27</v>
      </c>
      <c r="L990">
        <f t="shared" si="92"/>
        <v>1</v>
      </c>
      <c r="M990">
        <f t="shared" si="93"/>
        <v>0</v>
      </c>
      <c r="N990" t="s">
        <v>41</v>
      </c>
      <c r="O990" t="s">
        <v>41</v>
      </c>
      <c r="Q990" t="str">
        <f t="shared" si="94"/>
        <v>ACTIVE</v>
      </c>
      <c r="R990" t="s">
        <v>1487</v>
      </c>
      <c r="S990" t="s">
        <v>74</v>
      </c>
      <c r="T990" s="2">
        <v>27030</v>
      </c>
      <c r="U990" s="3">
        <f t="shared" ca="1" si="95"/>
        <v>51</v>
      </c>
      <c r="V990" t="s">
        <v>3470</v>
      </c>
      <c r="W990" t="s">
        <v>3470</v>
      </c>
      <c r="X990" t="s">
        <v>235</v>
      </c>
      <c r="Y990" t="s">
        <v>47</v>
      </c>
      <c r="Z990" t="s">
        <v>82</v>
      </c>
      <c r="AA990">
        <v>3</v>
      </c>
      <c r="AB990" s="4">
        <v>88000</v>
      </c>
    </row>
    <row r="991" spans="1:28" x14ac:dyDescent="0.25">
      <c r="A991">
        <v>1416</v>
      </c>
      <c r="B991" t="s">
        <v>48</v>
      </c>
      <c r="C991" t="s">
        <v>454</v>
      </c>
      <c r="D991" s="1">
        <v>43930</v>
      </c>
      <c r="F991">
        <f t="shared" ca="1" si="90"/>
        <v>66</v>
      </c>
      <c r="G991" t="str">
        <f t="shared" ca="1" si="91"/>
        <v>&gt;5 years</v>
      </c>
      <c r="H991" t="s">
        <v>24</v>
      </c>
      <c r="I991" t="s">
        <v>3605</v>
      </c>
      <c r="J991" t="s">
        <v>3606</v>
      </c>
      <c r="K991" t="s">
        <v>27</v>
      </c>
      <c r="L991">
        <f t="shared" si="92"/>
        <v>1</v>
      </c>
      <c r="M991">
        <f t="shared" si="93"/>
        <v>0</v>
      </c>
      <c r="N991" t="s">
        <v>41</v>
      </c>
      <c r="O991" t="s">
        <v>53</v>
      </c>
      <c r="Q991" t="str">
        <f t="shared" si="94"/>
        <v>ACTIVE</v>
      </c>
      <c r="R991" t="s">
        <v>1487</v>
      </c>
      <c r="S991" t="s">
        <v>74</v>
      </c>
      <c r="T991" s="2">
        <v>35767</v>
      </c>
      <c r="U991" s="3">
        <f t="shared" ca="1" si="95"/>
        <v>27</v>
      </c>
      <c r="V991" t="s">
        <v>3470</v>
      </c>
      <c r="W991" t="s">
        <v>3470</v>
      </c>
      <c r="X991" t="s">
        <v>245</v>
      </c>
      <c r="Y991" t="s">
        <v>47</v>
      </c>
      <c r="Z991" t="s">
        <v>82</v>
      </c>
      <c r="AA991">
        <v>3</v>
      </c>
      <c r="AB991" s="4">
        <v>62973.33</v>
      </c>
    </row>
    <row r="992" spans="1:28" x14ac:dyDescent="0.25">
      <c r="A992">
        <v>1417</v>
      </c>
      <c r="B992" t="s">
        <v>3607</v>
      </c>
      <c r="C992" t="s">
        <v>2755</v>
      </c>
      <c r="D992" s="1">
        <v>44285</v>
      </c>
      <c r="F992">
        <f t="shared" ca="1" si="90"/>
        <v>54</v>
      </c>
      <c r="G992" t="str">
        <f t="shared" ca="1" si="91"/>
        <v>2-5 years</v>
      </c>
      <c r="H992" t="s">
        <v>24</v>
      </c>
      <c r="I992" t="s">
        <v>3608</v>
      </c>
      <c r="J992" t="s">
        <v>3609</v>
      </c>
      <c r="K992" t="s">
        <v>27</v>
      </c>
      <c r="L992">
        <f t="shared" si="92"/>
        <v>1</v>
      </c>
      <c r="M992">
        <f t="shared" si="93"/>
        <v>0</v>
      </c>
      <c r="N992" t="s">
        <v>53</v>
      </c>
      <c r="O992" t="s">
        <v>41</v>
      </c>
      <c r="Q992" t="str">
        <f t="shared" si="94"/>
        <v>ACTIVE</v>
      </c>
      <c r="R992" t="s">
        <v>1487</v>
      </c>
      <c r="S992" t="s">
        <v>221</v>
      </c>
      <c r="T992" s="2">
        <v>22235</v>
      </c>
      <c r="U992" s="3">
        <f t="shared" ca="1" si="95"/>
        <v>64</v>
      </c>
      <c r="V992" t="s">
        <v>3470</v>
      </c>
      <c r="W992" t="s">
        <v>3470</v>
      </c>
      <c r="X992" t="s">
        <v>148</v>
      </c>
      <c r="Y992" t="s">
        <v>35</v>
      </c>
      <c r="Z992" t="s">
        <v>82</v>
      </c>
      <c r="AA992">
        <v>3</v>
      </c>
      <c r="AB992" s="4">
        <v>200840</v>
      </c>
    </row>
    <row r="993" spans="1:28" x14ac:dyDescent="0.25">
      <c r="A993">
        <v>1418</v>
      </c>
      <c r="B993" t="s">
        <v>3610</v>
      </c>
      <c r="C993" t="s">
        <v>3141</v>
      </c>
      <c r="D993" s="1">
        <v>43369</v>
      </c>
      <c r="F993">
        <f t="shared" ca="1" si="90"/>
        <v>84</v>
      </c>
      <c r="G993" t="str">
        <f t="shared" ca="1" si="91"/>
        <v>&gt;5 years</v>
      </c>
      <c r="H993" t="s">
        <v>24</v>
      </c>
      <c r="I993" t="s">
        <v>3611</v>
      </c>
      <c r="J993" t="s">
        <v>3612</v>
      </c>
      <c r="K993" t="s">
        <v>27</v>
      </c>
      <c r="L993">
        <f t="shared" si="92"/>
        <v>1</v>
      </c>
      <c r="M993">
        <f t="shared" si="93"/>
        <v>0</v>
      </c>
      <c r="N993" t="s">
        <v>41</v>
      </c>
      <c r="O993" t="s">
        <v>29</v>
      </c>
      <c r="Q993" t="str">
        <f t="shared" si="94"/>
        <v>ACTIVE</v>
      </c>
      <c r="R993" t="s">
        <v>1487</v>
      </c>
      <c r="S993" t="s">
        <v>257</v>
      </c>
      <c r="T993" s="2">
        <v>33640</v>
      </c>
      <c r="U993" s="3">
        <f t="shared" ca="1" si="95"/>
        <v>33</v>
      </c>
      <c r="V993" t="s">
        <v>3470</v>
      </c>
      <c r="W993" t="s">
        <v>3470</v>
      </c>
      <c r="X993" t="s">
        <v>364</v>
      </c>
      <c r="Y993" t="s">
        <v>35</v>
      </c>
      <c r="Z993" t="s">
        <v>194</v>
      </c>
      <c r="AA993">
        <v>3</v>
      </c>
      <c r="AB993" s="4">
        <v>47506.67</v>
      </c>
    </row>
    <row r="994" spans="1:28" x14ac:dyDescent="0.25">
      <c r="A994">
        <v>1419</v>
      </c>
      <c r="B994" t="s">
        <v>3613</v>
      </c>
      <c r="C994" t="s">
        <v>1484</v>
      </c>
      <c r="D994" s="1">
        <v>45068</v>
      </c>
      <c r="F994">
        <f t="shared" ca="1" si="90"/>
        <v>28</v>
      </c>
      <c r="G994" t="str">
        <f t="shared" ca="1" si="91"/>
        <v>2-5 years</v>
      </c>
      <c r="H994" t="s">
        <v>24</v>
      </c>
      <c r="I994" t="s">
        <v>3614</v>
      </c>
      <c r="J994" t="s">
        <v>3615</v>
      </c>
      <c r="K994" t="s">
        <v>27</v>
      </c>
      <c r="L994">
        <f t="shared" si="92"/>
        <v>1</v>
      </c>
      <c r="M994">
        <f t="shared" si="93"/>
        <v>0</v>
      </c>
      <c r="N994" t="s">
        <v>28</v>
      </c>
      <c r="O994" t="s">
        <v>53</v>
      </c>
      <c r="Q994" t="str">
        <f t="shared" si="94"/>
        <v>ACTIVE</v>
      </c>
      <c r="R994" t="s">
        <v>1487</v>
      </c>
      <c r="S994" t="s">
        <v>74</v>
      </c>
      <c r="T994" s="2">
        <v>34163</v>
      </c>
      <c r="U994" s="3">
        <f t="shared" ca="1" si="95"/>
        <v>32</v>
      </c>
      <c r="V994" t="s">
        <v>3470</v>
      </c>
      <c r="W994" t="s">
        <v>3470</v>
      </c>
      <c r="X994" t="s">
        <v>69</v>
      </c>
      <c r="Y994" t="s">
        <v>35</v>
      </c>
      <c r="Z994" t="s">
        <v>82</v>
      </c>
      <c r="AA994">
        <v>3</v>
      </c>
      <c r="AB994" s="4">
        <v>133333</v>
      </c>
    </row>
    <row r="995" spans="1:28" x14ac:dyDescent="0.25">
      <c r="A995">
        <v>1420</v>
      </c>
      <c r="B995" t="s">
        <v>3616</v>
      </c>
      <c r="C995" t="s">
        <v>1053</v>
      </c>
      <c r="D995" s="1">
        <v>44351</v>
      </c>
      <c r="F995">
        <f t="shared" ca="1" si="90"/>
        <v>52</v>
      </c>
      <c r="G995" t="str">
        <f t="shared" ca="1" si="91"/>
        <v>2-5 years</v>
      </c>
      <c r="H995" t="s">
        <v>24</v>
      </c>
      <c r="I995" t="s">
        <v>3617</v>
      </c>
      <c r="J995" t="s">
        <v>3618</v>
      </c>
      <c r="K995" t="s">
        <v>27</v>
      </c>
      <c r="L995">
        <f t="shared" si="92"/>
        <v>1</v>
      </c>
      <c r="M995">
        <f t="shared" si="93"/>
        <v>0</v>
      </c>
      <c r="N995" t="s">
        <v>28</v>
      </c>
      <c r="O995" t="s">
        <v>29</v>
      </c>
      <c r="Q995" t="str">
        <f t="shared" si="94"/>
        <v>ACTIVE</v>
      </c>
      <c r="R995" t="s">
        <v>1487</v>
      </c>
      <c r="S995" t="s">
        <v>137</v>
      </c>
      <c r="T995" s="2">
        <v>32965</v>
      </c>
      <c r="U995" s="3">
        <f t="shared" ca="1" si="95"/>
        <v>35</v>
      </c>
      <c r="V995" t="s">
        <v>3470</v>
      </c>
      <c r="W995" t="s">
        <v>3470</v>
      </c>
      <c r="X995" t="s">
        <v>364</v>
      </c>
      <c r="Y995" t="s">
        <v>35</v>
      </c>
      <c r="Z995" t="s">
        <v>82</v>
      </c>
      <c r="AA995">
        <v>3</v>
      </c>
      <c r="AB995" s="4">
        <v>41933</v>
      </c>
    </row>
    <row r="996" spans="1:28" x14ac:dyDescent="0.25">
      <c r="A996">
        <v>1421</v>
      </c>
      <c r="B996" t="s">
        <v>3619</v>
      </c>
      <c r="C996" t="s">
        <v>1038</v>
      </c>
      <c r="D996" s="1">
        <v>43760</v>
      </c>
      <c r="E996" s="1">
        <v>45132</v>
      </c>
      <c r="F996">
        <f t="shared" ca="1" si="90"/>
        <v>45</v>
      </c>
      <c r="G996" t="str">
        <f t="shared" ca="1" si="91"/>
        <v>2-5 years</v>
      </c>
      <c r="H996" t="s">
        <v>24</v>
      </c>
      <c r="I996" t="s">
        <v>3620</v>
      </c>
      <c r="J996" t="s">
        <v>3621</v>
      </c>
      <c r="K996" t="s">
        <v>27</v>
      </c>
      <c r="L996">
        <f t="shared" si="92"/>
        <v>1</v>
      </c>
      <c r="M996">
        <f t="shared" si="93"/>
        <v>0</v>
      </c>
      <c r="N996" t="s">
        <v>28</v>
      </c>
      <c r="O996" t="s">
        <v>53</v>
      </c>
      <c r="Q996" t="str">
        <f t="shared" si="94"/>
        <v>ACTIVE</v>
      </c>
      <c r="R996" t="s">
        <v>1487</v>
      </c>
      <c r="S996" t="s">
        <v>68</v>
      </c>
      <c r="T996" s="2">
        <v>28596</v>
      </c>
      <c r="U996" s="3">
        <f t="shared" ca="1" si="95"/>
        <v>47</v>
      </c>
      <c r="V996" t="s">
        <v>3470</v>
      </c>
      <c r="W996" t="s">
        <v>3470</v>
      </c>
      <c r="X996" t="s">
        <v>1107</v>
      </c>
      <c r="Y996" t="s">
        <v>35</v>
      </c>
      <c r="Z996" t="s">
        <v>82</v>
      </c>
      <c r="AA996">
        <v>3</v>
      </c>
      <c r="AB996" s="4">
        <v>188586.67</v>
      </c>
    </row>
    <row r="997" spans="1:28" x14ac:dyDescent="0.25">
      <c r="A997">
        <v>1422</v>
      </c>
      <c r="B997" t="s">
        <v>3622</v>
      </c>
      <c r="C997" t="s">
        <v>1811</v>
      </c>
      <c r="D997" s="1">
        <v>43742</v>
      </c>
      <c r="E997" s="1">
        <v>44122</v>
      </c>
      <c r="F997">
        <f t="shared" ca="1" si="90"/>
        <v>12</v>
      </c>
      <c r="G997" t="str">
        <f t="shared" ca="1" si="91"/>
        <v>1-2 years</v>
      </c>
      <c r="H997" t="s">
        <v>24</v>
      </c>
      <c r="I997" t="s">
        <v>3623</v>
      </c>
      <c r="J997" t="s">
        <v>3624</v>
      </c>
      <c r="K997" t="s">
        <v>158</v>
      </c>
      <c r="L997">
        <f t="shared" si="92"/>
        <v>0</v>
      </c>
      <c r="M997">
        <f t="shared" si="93"/>
        <v>1</v>
      </c>
      <c r="N997" t="s">
        <v>53</v>
      </c>
      <c r="O997" t="s">
        <v>53</v>
      </c>
      <c r="P997" t="s">
        <v>3412</v>
      </c>
      <c r="Q997" t="str">
        <f t="shared" si="94"/>
        <v>INVOLUNTARY</v>
      </c>
      <c r="R997" t="s">
        <v>106</v>
      </c>
      <c r="S997" t="s">
        <v>1301</v>
      </c>
      <c r="T997" s="2">
        <v>30774</v>
      </c>
      <c r="U997" s="3">
        <f t="shared" ca="1" si="95"/>
        <v>41</v>
      </c>
      <c r="V997" t="s">
        <v>3470</v>
      </c>
      <c r="W997" t="s">
        <v>3470</v>
      </c>
      <c r="X997" t="s">
        <v>81</v>
      </c>
      <c r="Y997" t="s">
        <v>35</v>
      </c>
      <c r="Z997" t="s">
        <v>194</v>
      </c>
      <c r="AA997">
        <v>3</v>
      </c>
      <c r="AB997" s="4">
        <v>158640</v>
      </c>
    </row>
    <row r="998" spans="1:28" x14ac:dyDescent="0.25">
      <c r="A998">
        <v>1423</v>
      </c>
      <c r="B998" t="s">
        <v>3625</v>
      </c>
      <c r="C998" t="s">
        <v>3073</v>
      </c>
      <c r="D998" s="1">
        <v>44737</v>
      </c>
      <c r="F998">
        <f t="shared" ca="1" si="90"/>
        <v>39</v>
      </c>
      <c r="G998" t="str">
        <f t="shared" ca="1" si="91"/>
        <v>2-5 years</v>
      </c>
      <c r="H998" t="s">
        <v>24</v>
      </c>
      <c r="I998" t="s">
        <v>3626</v>
      </c>
      <c r="J998" t="s">
        <v>3627</v>
      </c>
      <c r="K998" t="s">
        <v>27</v>
      </c>
      <c r="L998">
        <f t="shared" si="92"/>
        <v>1</v>
      </c>
      <c r="M998">
        <f t="shared" si="93"/>
        <v>0</v>
      </c>
      <c r="N998" t="s">
        <v>53</v>
      </c>
      <c r="O998" t="s">
        <v>53</v>
      </c>
      <c r="Q998" t="str">
        <f t="shared" si="94"/>
        <v>ACTIVE</v>
      </c>
      <c r="R998" t="s">
        <v>1487</v>
      </c>
      <c r="S998" t="s">
        <v>221</v>
      </c>
      <c r="T998" s="2">
        <v>34448</v>
      </c>
      <c r="U998" s="3">
        <f t="shared" ca="1" si="95"/>
        <v>31</v>
      </c>
      <c r="V998" t="s">
        <v>3470</v>
      </c>
      <c r="W998" t="s">
        <v>3470</v>
      </c>
      <c r="X998" t="s">
        <v>69</v>
      </c>
      <c r="Y998" t="s">
        <v>35</v>
      </c>
      <c r="Z998" t="s">
        <v>194</v>
      </c>
      <c r="AA998">
        <v>3</v>
      </c>
      <c r="AB998" s="4">
        <v>125000.16</v>
      </c>
    </row>
    <row r="999" spans="1:28" x14ac:dyDescent="0.25">
      <c r="A999">
        <v>1424</v>
      </c>
      <c r="B999" t="s">
        <v>2850</v>
      </c>
      <c r="C999" t="s">
        <v>3628</v>
      </c>
      <c r="D999" s="1">
        <v>44517</v>
      </c>
      <c r="E999" s="1">
        <v>44776</v>
      </c>
      <c r="F999">
        <f t="shared" ca="1" si="90"/>
        <v>8</v>
      </c>
      <c r="G999" t="str">
        <f t="shared" ca="1" si="91"/>
        <v>6-12 months</v>
      </c>
      <c r="H999" t="s">
        <v>24</v>
      </c>
      <c r="I999" t="s">
        <v>3629</v>
      </c>
      <c r="J999" t="s">
        <v>3630</v>
      </c>
      <c r="K999" t="s">
        <v>27</v>
      </c>
      <c r="L999">
        <f t="shared" si="92"/>
        <v>1</v>
      </c>
      <c r="M999">
        <f t="shared" si="93"/>
        <v>0</v>
      </c>
      <c r="N999" t="s">
        <v>53</v>
      </c>
      <c r="O999" t="s">
        <v>41</v>
      </c>
      <c r="Q999" t="str">
        <f t="shared" si="94"/>
        <v>ACTIVE</v>
      </c>
      <c r="R999" t="s">
        <v>1487</v>
      </c>
      <c r="S999" t="s">
        <v>68</v>
      </c>
      <c r="T999" s="2">
        <v>33801</v>
      </c>
      <c r="U999" s="3">
        <f t="shared" ca="1" si="95"/>
        <v>33</v>
      </c>
      <c r="V999" t="s">
        <v>3470</v>
      </c>
      <c r="W999" t="s">
        <v>3470</v>
      </c>
      <c r="X999" t="s">
        <v>69</v>
      </c>
      <c r="Y999" t="s">
        <v>35</v>
      </c>
      <c r="Z999" t="s">
        <v>194</v>
      </c>
      <c r="AA999">
        <v>3</v>
      </c>
      <c r="AB999" s="4">
        <v>198926</v>
      </c>
    </row>
    <row r="1000" spans="1:28" x14ac:dyDescent="0.25">
      <c r="A1000">
        <v>1425</v>
      </c>
      <c r="B1000" t="s">
        <v>3631</v>
      </c>
      <c r="C1000" t="s">
        <v>3632</v>
      </c>
      <c r="D1000" s="1">
        <v>43681</v>
      </c>
      <c r="F1000">
        <f t="shared" ca="1" si="90"/>
        <v>74</v>
      </c>
      <c r="G1000" t="str">
        <f t="shared" ca="1" si="91"/>
        <v>&gt;5 years</v>
      </c>
      <c r="H1000" t="s">
        <v>24</v>
      </c>
      <c r="I1000" t="s">
        <v>3633</v>
      </c>
      <c r="J1000" t="s">
        <v>3634</v>
      </c>
      <c r="K1000" t="s">
        <v>27</v>
      </c>
      <c r="L1000">
        <f t="shared" si="92"/>
        <v>1</v>
      </c>
      <c r="M1000">
        <f t="shared" si="93"/>
        <v>0</v>
      </c>
      <c r="N1000" t="s">
        <v>41</v>
      </c>
      <c r="O1000" t="s">
        <v>53</v>
      </c>
      <c r="Q1000" t="str">
        <f t="shared" si="94"/>
        <v>ACTIVE</v>
      </c>
      <c r="R1000" t="s">
        <v>1487</v>
      </c>
      <c r="S1000" t="s">
        <v>74</v>
      </c>
      <c r="T1000" s="2">
        <v>28517</v>
      </c>
      <c r="U1000" s="3">
        <f t="shared" ca="1" si="95"/>
        <v>47</v>
      </c>
      <c r="V1000" t="s">
        <v>3470</v>
      </c>
      <c r="W1000" t="s">
        <v>3470</v>
      </c>
      <c r="X1000" t="s">
        <v>81</v>
      </c>
      <c r="Y1000" t="s">
        <v>35</v>
      </c>
      <c r="Z1000" t="s">
        <v>194</v>
      </c>
      <c r="AA1000">
        <v>3</v>
      </c>
      <c r="AB1000" s="4">
        <v>76076</v>
      </c>
    </row>
    <row r="1001" spans="1:28" x14ac:dyDescent="0.25">
      <c r="A1001">
        <v>1426</v>
      </c>
      <c r="B1001" t="s">
        <v>457</v>
      </c>
      <c r="C1001" t="s">
        <v>837</v>
      </c>
      <c r="D1001" s="1">
        <v>44628</v>
      </c>
      <c r="E1001" s="1">
        <v>44877</v>
      </c>
      <c r="F1001">
        <f t="shared" ca="1" si="90"/>
        <v>8</v>
      </c>
      <c r="G1001" t="str">
        <f t="shared" ca="1" si="91"/>
        <v>6-12 months</v>
      </c>
      <c r="H1001" t="s">
        <v>24</v>
      </c>
      <c r="I1001" t="s">
        <v>3635</v>
      </c>
      <c r="J1001" t="s">
        <v>3636</v>
      </c>
      <c r="K1001" t="s">
        <v>158</v>
      </c>
      <c r="L1001">
        <f t="shared" si="92"/>
        <v>0</v>
      </c>
      <c r="M1001">
        <f t="shared" si="93"/>
        <v>1</v>
      </c>
      <c r="N1001" t="s">
        <v>53</v>
      </c>
      <c r="O1001" t="s">
        <v>53</v>
      </c>
      <c r="P1001" t="s">
        <v>2310</v>
      </c>
      <c r="Q1001" t="str">
        <f t="shared" si="94"/>
        <v>VOLUNTARY</v>
      </c>
      <c r="R1001" t="s">
        <v>1487</v>
      </c>
      <c r="S1001" t="s">
        <v>68</v>
      </c>
      <c r="T1001" s="2">
        <v>22869</v>
      </c>
      <c r="U1001" s="3">
        <f t="shared" ca="1" si="95"/>
        <v>63</v>
      </c>
      <c r="V1001" t="s">
        <v>3470</v>
      </c>
      <c r="W1001" t="s">
        <v>3470</v>
      </c>
      <c r="X1001" t="s">
        <v>81</v>
      </c>
      <c r="Y1001" t="s">
        <v>35</v>
      </c>
      <c r="Z1001" t="s">
        <v>82</v>
      </c>
      <c r="AA1001">
        <v>3</v>
      </c>
      <c r="AB1001" s="4">
        <v>202631</v>
      </c>
    </row>
    <row r="1002" spans="1:28" x14ac:dyDescent="0.25">
      <c r="A1002">
        <v>1427</v>
      </c>
      <c r="B1002" t="s">
        <v>644</v>
      </c>
      <c r="C1002" t="s">
        <v>2680</v>
      </c>
      <c r="D1002" s="1">
        <v>43518</v>
      </c>
      <c r="F1002">
        <f t="shared" ca="1" si="90"/>
        <v>79</v>
      </c>
      <c r="G1002" t="str">
        <f t="shared" ca="1" si="91"/>
        <v>&gt;5 years</v>
      </c>
      <c r="H1002" t="s">
        <v>641</v>
      </c>
      <c r="I1002" t="s">
        <v>3637</v>
      </c>
      <c r="J1002" t="s">
        <v>3638</v>
      </c>
      <c r="K1002" t="s">
        <v>27</v>
      </c>
      <c r="L1002">
        <f t="shared" si="92"/>
        <v>1</v>
      </c>
      <c r="M1002">
        <f t="shared" si="93"/>
        <v>0</v>
      </c>
      <c r="N1002" t="s">
        <v>53</v>
      </c>
      <c r="O1002" t="s">
        <v>41</v>
      </c>
      <c r="Q1002" t="str">
        <f t="shared" si="94"/>
        <v>ACTIVE</v>
      </c>
      <c r="R1002" t="s">
        <v>1487</v>
      </c>
      <c r="S1002" t="s">
        <v>87</v>
      </c>
      <c r="T1002" s="2">
        <v>32673</v>
      </c>
      <c r="U1002" s="3">
        <f t="shared" ca="1" si="95"/>
        <v>36</v>
      </c>
      <c r="V1002" t="s">
        <v>3470</v>
      </c>
      <c r="W1002" t="s">
        <v>3470</v>
      </c>
      <c r="X1002" t="s">
        <v>364</v>
      </c>
      <c r="Y1002" t="s">
        <v>47</v>
      </c>
      <c r="Z1002" t="s">
        <v>194</v>
      </c>
      <c r="AA1002">
        <v>3</v>
      </c>
      <c r="AB1002" s="4">
        <v>108168</v>
      </c>
    </row>
    <row r="1003" spans="1:28" x14ac:dyDescent="0.25">
      <c r="A1003">
        <v>1428</v>
      </c>
      <c r="B1003" t="s">
        <v>3639</v>
      </c>
      <c r="C1003" t="s">
        <v>3640</v>
      </c>
      <c r="D1003" s="1">
        <v>44903</v>
      </c>
      <c r="F1003">
        <f t="shared" ca="1" si="90"/>
        <v>34</v>
      </c>
      <c r="G1003" t="str">
        <f t="shared" ca="1" si="91"/>
        <v>2-5 years</v>
      </c>
      <c r="H1003" t="s">
        <v>641</v>
      </c>
      <c r="I1003" t="s">
        <v>3641</v>
      </c>
      <c r="J1003" t="s">
        <v>3642</v>
      </c>
      <c r="K1003" t="s">
        <v>27</v>
      </c>
      <c r="L1003">
        <f t="shared" si="92"/>
        <v>1</v>
      </c>
      <c r="M1003">
        <f t="shared" si="93"/>
        <v>0</v>
      </c>
      <c r="N1003" t="s">
        <v>53</v>
      </c>
      <c r="O1003" t="s">
        <v>41</v>
      </c>
      <c r="Q1003" t="str">
        <f t="shared" si="94"/>
        <v>ACTIVE</v>
      </c>
      <c r="R1003" t="s">
        <v>1487</v>
      </c>
      <c r="S1003" t="s">
        <v>94</v>
      </c>
      <c r="T1003" s="2">
        <v>34978</v>
      </c>
      <c r="U1003" s="3">
        <f t="shared" ca="1" si="95"/>
        <v>30</v>
      </c>
      <c r="V1003" t="s">
        <v>3470</v>
      </c>
      <c r="W1003" t="s">
        <v>3470</v>
      </c>
      <c r="X1003" t="s">
        <v>143</v>
      </c>
      <c r="Y1003" t="s">
        <v>47</v>
      </c>
      <c r="Z1003" t="s">
        <v>82</v>
      </c>
      <c r="AA1003">
        <v>3</v>
      </c>
      <c r="AB1003" s="4">
        <v>79170</v>
      </c>
    </row>
    <row r="1004" spans="1:28" x14ac:dyDescent="0.25">
      <c r="A1004">
        <v>1429</v>
      </c>
      <c r="B1004" t="s">
        <v>1364</v>
      </c>
      <c r="C1004" t="s">
        <v>1395</v>
      </c>
      <c r="D1004" s="1">
        <v>43791</v>
      </c>
      <c r="E1004" s="1">
        <v>44632</v>
      </c>
      <c r="F1004">
        <f t="shared" ca="1" si="90"/>
        <v>27</v>
      </c>
      <c r="G1004" t="str">
        <f t="shared" ca="1" si="91"/>
        <v>2-5 years</v>
      </c>
      <c r="H1004" t="s">
        <v>641</v>
      </c>
      <c r="I1004" t="s">
        <v>3643</v>
      </c>
      <c r="J1004" t="s">
        <v>3644</v>
      </c>
      <c r="K1004" t="s">
        <v>158</v>
      </c>
      <c r="L1004">
        <f t="shared" si="92"/>
        <v>0</v>
      </c>
      <c r="M1004">
        <f t="shared" si="93"/>
        <v>1</v>
      </c>
      <c r="N1004" t="s">
        <v>28</v>
      </c>
      <c r="O1004" t="s">
        <v>29</v>
      </c>
      <c r="P1004" t="s">
        <v>212</v>
      </c>
      <c r="Q1004" t="str">
        <f t="shared" si="94"/>
        <v>INVOLUNTARY</v>
      </c>
      <c r="R1004" t="s">
        <v>1487</v>
      </c>
      <c r="S1004" t="s">
        <v>74</v>
      </c>
      <c r="T1004" s="2">
        <v>31726</v>
      </c>
      <c r="U1004" s="3">
        <f t="shared" ca="1" si="95"/>
        <v>38</v>
      </c>
      <c r="V1004" t="s">
        <v>3470</v>
      </c>
      <c r="W1004" t="s">
        <v>3470</v>
      </c>
      <c r="X1004" t="s">
        <v>81</v>
      </c>
      <c r="Y1004" t="s">
        <v>35</v>
      </c>
      <c r="Z1004" t="s">
        <v>82</v>
      </c>
      <c r="AA1004">
        <v>3</v>
      </c>
      <c r="AB1004" s="4">
        <v>64779</v>
      </c>
    </row>
    <row r="1005" spans="1:28" x14ac:dyDescent="0.25">
      <c r="A1005">
        <v>1430</v>
      </c>
      <c r="B1005" t="s">
        <v>3645</v>
      </c>
      <c r="C1005" t="s">
        <v>3646</v>
      </c>
      <c r="D1005" s="1">
        <v>44970</v>
      </c>
      <c r="E1005" s="1">
        <v>44988</v>
      </c>
      <c r="F1005">
        <f t="shared" ca="1" si="90"/>
        <v>0</v>
      </c>
      <c r="G1005" t="str">
        <f t="shared" ca="1" si="91"/>
        <v>&lt;6 months</v>
      </c>
      <c r="H1005" t="s">
        <v>641</v>
      </c>
      <c r="I1005" t="s">
        <v>3647</v>
      </c>
      <c r="J1005" t="s">
        <v>3648</v>
      </c>
      <c r="K1005" t="s">
        <v>158</v>
      </c>
      <c r="L1005">
        <f t="shared" si="92"/>
        <v>0</v>
      </c>
      <c r="M1005">
        <f t="shared" si="93"/>
        <v>1</v>
      </c>
      <c r="N1005" t="s">
        <v>41</v>
      </c>
      <c r="O1005" t="s">
        <v>29</v>
      </c>
      <c r="P1005" t="s">
        <v>3412</v>
      </c>
      <c r="Q1005" t="str">
        <f t="shared" si="94"/>
        <v>INVOLUNTARY</v>
      </c>
      <c r="R1005" t="s">
        <v>1487</v>
      </c>
      <c r="S1005" t="s">
        <v>440</v>
      </c>
      <c r="T1005" s="2">
        <v>35609</v>
      </c>
      <c r="U1005" s="3">
        <f t="shared" ca="1" si="95"/>
        <v>28</v>
      </c>
      <c r="V1005" t="s">
        <v>3470</v>
      </c>
      <c r="W1005" t="s">
        <v>3470</v>
      </c>
      <c r="X1005" t="s">
        <v>2728</v>
      </c>
      <c r="Y1005" t="s">
        <v>35</v>
      </c>
      <c r="Z1005" t="s">
        <v>194</v>
      </c>
      <c r="AA1005">
        <v>3</v>
      </c>
      <c r="AB1005" s="4">
        <v>54951</v>
      </c>
    </row>
    <row r="1006" spans="1:28" x14ac:dyDescent="0.25">
      <c r="A1006">
        <v>1431</v>
      </c>
      <c r="B1006" t="s">
        <v>3649</v>
      </c>
      <c r="C1006" t="s">
        <v>1351</v>
      </c>
      <c r="D1006" s="1">
        <v>43539</v>
      </c>
      <c r="F1006">
        <f t="shared" ca="1" si="90"/>
        <v>78</v>
      </c>
      <c r="G1006" t="str">
        <f t="shared" ca="1" si="91"/>
        <v>&gt;5 years</v>
      </c>
      <c r="H1006" t="s">
        <v>641</v>
      </c>
      <c r="I1006" t="s">
        <v>3650</v>
      </c>
      <c r="J1006" t="s">
        <v>3651</v>
      </c>
      <c r="K1006" t="s">
        <v>27</v>
      </c>
      <c r="L1006">
        <f t="shared" si="92"/>
        <v>1</v>
      </c>
      <c r="M1006">
        <f t="shared" si="93"/>
        <v>0</v>
      </c>
      <c r="N1006" t="s">
        <v>53</v>
      </c>
      <c r="O1006" t="s">
        <v>53</v>
      </c>
      <c r="Q1006" t="str">
        <f t="shared" si="94"/>
        <v>ACTIVE</v>
      </c>
      <c r="R1006" t="s">
        <v>1487</v>
      </c>
      <c r="S1006" t="s">
        <v>74</v>
      </c>
      <c r="T1006" s="2">
        <v>34613</v>
      </c>
      <c r="U1006" s="3">
        <f t="shared" ca="1" si="95"/>
        <v>31</v>
      </c>
      <c r="V1006" t="s">
        <v>3470</v>
      </c>
      <c r="W1006" t="s">
        <v>3470</v>
      </c>
      <c r="X1006" t="s">
        <v>69</v>
      </c>
      <c r="Y1006" t="s">
        <v>35</v>
      </c>
      <c r="Z1006" t="s">
        <v>82</v>
      </c>
      <c r="AA1006">
        <v>3</v>
      </c>
      <c r="AB1006" s="4">
        <v>37438.959999999999</v>
      </c>
    </row>
    <row r="1007" spans="1:28" x14ac:dyDescent="0.25">
      <c r="A1007">
        <v>1432</v>
      </c>
      <c r="B1007" t="s">
        <v>3652</v>
      </c>
      <c r="C1007" t="s">
        <v>3653</v>
      </c>
      <c r="D1007" s="1">
        <v>43664</v>
      </c>
      <c r="F1007">
        <f t="shared" ca="1" si="90"/>
        <v>74</v>
      </c>
      <c r="G1007" t="str">
        <f t="shared" ca="1" si="91"/>
        <v>&gt;5 years</v>
      </c>
      <c r="H1007" t="s">
        <v>641</v>
      </c>
      <c r="I1007" t="s">
        <v>3654</v>
      </c>
      <c r="J1007" t="s">
        <v>3655</v>
      </c>
      <c r="K1007" t="s">
        <v>27</v>
      </c>
      <c r="L1007">
        <f t="shared" si="92"/>
        <v>1</v>
      </c>
      <c r="M1007">
        <f t="shared" si="93"/>
        <v>0</v>
      </c>
      <c r="N1007" t="s">
        <v>28</v>
      </c>
      <c r="O1007" t="s">
        <v>41</v>
      </c>
      <c r="Q1007" t="str">
        <f t="shared" si="94"/>
        <v>ACTIVE</v>
      </c>
      <c r="R1007" t="s">
        <v>1487</v>
      </c>
      <c r="S1007" t="s">
        <v>137</v>
      </c>
      <c r="T1007" s="2">
        <v>36332</v>
      </c>
      <c r="U1007" s="3">
        <f t="shared" ca="1" si="95"/>
        <v>26</v>
      </c>
      <c r="V1007" t="s">
        <v>3470</v>
      </c>
      <c r="W1007" t="s">
        <v>3470</v>
      </c>
      <c r="X1007" t="s">
        <v>1107</v>
      </c>
      <c r="Y1007" t="s">
        <v>47</v>
      </c>
      <c r="Z1007" t="s">
        <v>82</v>
      </c>
      <c r="AA1007">
        <v>3</v>
      </c>
      <c r="AB1007" s="4">
        <v>30953</v>
      </c>
    </row>
    <row r="1008" spans="1:28" x14ac:dyDescent="0.25">
      <c r="A1008">
        <v>1433</v>
      </c>
      <c r="B1008" t="s">
        <v>3656</v>
      </c>
      <c r="C1008" t="s">
        <v>3291</v>
      </c>
      <c r="D1008" s="1">
        <v>44295</v>
      </c>
      <c r="E1008" s="1">
        <v>44528</v>
      </c>
      <c r="F1008">
        <f t="shared" ca="1" si="90"/>
        <v>7</v>
      </c>
      <c r="G1008" t="str">
        <f t="shared" ca="1" si="91"/>
        <v>6-12 months</v>
      </c>
      <c r="H1008" t="s">
        <v>24</v>
      </c>
      <c r="I1008" t="s">
        <v>3657</v>
      </c>
      <c r="J1008" t="s">
        <v>3658</v>
      </c>
      <c r="K1008" t="s">
        <v>27</v>
      </c>
      <c r="L1008">
        <f t="shared" si="92"/>
        <v>1</v>
      </c>
      <c r="M1008">
        <f t="shared" si="93"/>
        <v>0</v>
      </c>
      <c r="N1008" t="s">
        <v>41</v>
      </c>
      <c r="O1008" t="s">
        <v>41</v>
      </c>
      <c r="Q1008" t="str">
        <f t="shared" si="94"/>
        <v>ACTIVE</v>
      </c>
      <c r="R1008" t="s">
        <v>1487</v>
      </c>
      <c r="S1008" t="s">
        <v>68</v>
      </c>
      <c r="T1008" s="2">
        <v>32861</v>
      </c>
      <c r="U1008" s="3">
        <f t="shared" ca="1" si="95"/>
        <v>35</v>
      </c>
      <c r="V1008" t="s">
        <v>3470</v>
      </c>
      <c r="W1008" t="s">
        <v>3470</v>
      </c>
      <c r="X1008" t="s">
        <v>63</v>
      </c>
      <c r="Y1008" t="s">
        <v>35</v>
      </c>
      <c r="Z1008" t="s">
        <v>194</v>
      </c>
      <c r="AA1008">
        <v>3</v>
      </c>
      <c r="AB1008" s="4">
        <v>43576</v>
      </c>
    </row>
    <row r="1009" spans="1:28" x14ac:dyDescent="0.25">
      <c r="A1009">
        <v>1434</v>
      </c>
      <c r="B1009" t="s">
        <v>3659</v>
      </c>
      <c r="C1009" t="s">
        <v>1507</v>
      </c>
      <c r="D1009" s="1">
        <v>43464</v>
      </c>
      <c r="E1009" s="1">
        <v>45015</v>
      </c>
      <c r="F1009">
        <f t="shared" ca="1" si="90"/>
        <v>51</v>
      </c>
      <c r="G1009" t="str">
        <f t="shared" ca="1" si="91"/>
        <v>2-5 years</v>
      </c>
      <c r="H1009" t="s">
        <v>24</v>
      </c>
      <c r="I1009" t="s">
        <v>3660</v>
      </c>
      <c r="J1009" t="s">
        <v>3661</v>
      </c>
      <c r="K1009" t="s">
        <v>27</v>
      </c>
      <c r="L1009">
        <f t="shared" si="92"/>
        <v>1</v>
      </c>
      <c r="M1009">
        <f t="shared" si="93"/>
        <v>0</v>
      </c>
      <c r="N1009" t="s">
        <v>41</v>
      </c>
      <c r="O1009" t="s">
        <v>41</v>
      </c>
      <c r="Q1009" t="str">
        <f t="shared" si="94"/>
        <v>ACTIVE</v>
      </c>
      <c r="R1009" t="s">
        <v>1487</v>
      </c>
      <c r="S1009" t="s">
        <v>115</v>
      </c>
      <c r="T1009" s="2">
        <v>30473</v>
      </c>
      <c r="U1009" s="3">
        <f t="shared" ca="1" si="95"/>
        <v>42</v>
      </c>
      <c r="V1009" t="s">
        <v>3470</v>
      </c>
      <c r="W1009" t="s">
        <v>3470</v>
      </c>
      <c r="X1009" t="s">
        <v>116</v>
      </c>
      <c r="Y1009" t="s">
        <v>35</v>
      </c>
      <c r="Z1009" t="s">
        <v>82</v>
      </c>
      <c r="AA1009">
        <v>3</v>
      </c>
      <c r="AB1009" s="4">
        <v>24154</v>
      </c>
    </row>
    <row r="1010" spans="1:28" x14ac:dyDescent="0.25">
      <c r="A1010">
        <v>1435</v>
      </c>
      <c r="B1010" t="s">
        <v>2446</v>
      </c>
      <c r="C1010" t="s">
        <v>3662</v>
      </c>
      <c r="D1010" s="1">
        <v>44407</v>
      </c>
      <c r="F1010">
        <f t="shared" ca="1" si="90"/>
        <v>50</v>
      </c>
      <c r="G1010" t="str">
        <f t="shared" ca="1" si="91"/>
        <v>2-5 years</v>
      </c>
      <c r="H1010" t="s">
        <v>24</v>
      </c>
      <c r="I1010" t="s">
        <v>3663</v>
      </c>
      <c r="J1010" t="s">
        <v>3664</v>
      </c>
      <c r="K1010" t="s">
        <v>27</v>
      </c>
      <c r="L1010">
        <f t="shared" si="92"/>
        <v>1</v>
      </c>
      <c r="M1010">
        <f t="shared" si="93"/>
        <v>0</v>
      </c>
      <c r="N1010" t="s">
        <v>28</v>
      </c>
      <c r="O1010" t="s">
        <v>29</v>
      </c>
      <c r="Q1010" t="str">
        <f t="shared" si="94"/>
        <v>ACTIVE</v>
      </c>
      <c r="R1010" t="s">
        <v>1487</v>
      </c>
      <c r="S1010" t="s">
        <v>74</v>
      </c>
      <c r="T1010" s="2">
        <v>29302</v>
      </c>
      <c r="U1010" s="3">
        <f t="shared" ca="1" si="95"/>
        <v>45</v>
      </c>
      <c r="V1010" t="s">
        <v>3470</v>
      </c>
      <c r="W1010" t="s">
        <v>3470</v>
      </c>
      <c r="X1010" t="s">
        <v>69</v>
      </c>
      <c r="Y1010" t="s">
        <v>35</v>
      </c>
      <c r="Z1010" t="s">
        <v>82</v>
      </c>
      <c r="AA1010">
        <v>3</v>
      </c>
      <c r="AB1010" s="4">
        <v>59813</v>
      </c>
    </row>
    <row r="1011" spans="1:28" x14ac:dyDescent="0.25">
      <c r="A1011">
        <v>1436</v>
      </c>
      <c r="B1011" t="s">
        <v>3665</v>
      </c>
      <c r="C1011" t="s">
        <v>3666</v>
      </c>
      <c r="D1011" s="1">
        <v>44862</v>
      </c>
      <c r="F1011">
        <f t="shared" ca="1" si="90"/>
        <v>35</v>
      </c>
      <c r="G1011" t="str">
        <f t="shared" ca="1" si="91"/>
        <v>2-5 years</v>
      </c>
      <c r="H1011" t="s">
        <v>24</v>
      </c>
      <c r="I1011" t="s">
        <v>3667</v>
      </c>
      <c r="J1011" t="s">
        <v>3668</v>
      </c>
      <c r="K1011" t="s">
        <v>27</v>
      </c>
      <c r="L1011">
        <f t="shared" si="92"/>
        <v>1</v>
      </c>
      <c r="M1011">
        <f t="shared" si="93"/>
        <v>0</v>
      </c>
      <c r="N1011" t="s">
        <v>53</v>
      </c>
      <c r="O1011" t="s">
        <v>29</v>
      </c>
      <c r="Q1011" t="str">
        <f t="shared" si="94"/>
        <v>ACTIVE</v>
      </c>
      <c r="R1011" t="s">
        <v>1487</v>
      </c>
      <c r="S1011" t="s">
        <v>74</v>
      </c>
      <c r="T1011" s="2">
        <v>31421</v>
      </c>
      <c r="U1011" s="3">
        <f t="shared" ca="1" si="95"/>
        <v>39</v>
      </c>
      <c r="V1011" t="s">
        <v>3470</v>
      </c>
      <c r="W1011" t="s">
        <v>3470</v>
      </c>
      <c r="X1011" t="s">
        <v>69</v>
      </c>
      <c r="Y1011" t="s">
        <v>47</v>
      </c>
      <c r="Z1011" t="s">
        <v>194</v>
      </c>
      <c r="AA1011">
        <v>3</v>
      </c>
      <c r="AB1011" s="4">
        <v>96967</v>
      </c>
    </row>
    <row r="1012" spans="1:28" x14ac:dyDescent="0.25">
      <c r="A1012">
        <v>1437</v>
      </c>
      <c r="B1012" t="s">
        <v>1790</v>
      </c>
      <c r="C1012" t="s">
        <v>3669</v>
      </c>
      <c r="D1012" s="1">
        <v>44133</v>
      </c>
      <c r="F1012">
        <f t="shared" ca="1" si="90"/>
        <v>59</v>
      </c>
      <c r="G1012" t="str">
        <f t="shared" ca="1" si="91"/>
        <v>2-5 years</v>
      </c>
      <c r="H1012" t="s">
        <v>24</v>
      </c>
      <c r="I1012" t="s">
        <v>3670</v>
      </c>
      <c r="J1012" t="s">
        <v>3671</v>
      </c>
      <c r="K1012" t="s">
        <v>27</v>
      </c>
      <c r="L1012">
        <f t="shared" si="92"/>
        <v>1</v>
      </c>
      <c r="M1012">
        <f t="shared" si="93"/>
        <v>0</v>
      </c>
      <c r="N1012" t="s">
        <v>28</v>
      </c>
      <c r="O1012" t="s">
        <v>29</v>
      </c>
      <c r="Q1012" t="str">
        <f t="shared" si="94"/>
        <v>ACTIVE</v>
      </c>
      <c r="R1012" t="s">
        <v>1487</v>
      </c>
      <c r="S1012" t="s">
        <v>137</v>
      </c>
      <c r="T1012" s="2">
        <v>31645</v>
      </c>
      <c r="U1012" s="3">
        <f t="shared" ca="1" si="95"/>
        <v>39</v>
      </c>
      <c r="V1012" t="s">
        <v>3470</v>
      </c>
      <c r="W1012" t="s">
        <v>3470</v>
      </c>
      <c r="X1012" t="s">
        <v>6</v>
      </c>
      <c r="Y1012" t="s">
        <v>47</v>
      </c>
      <c r="Z1012" t="s">
        <v>82</v>
      </c>
      <c r="AA1012">
        <v>3</v>
      </c>
      <c r="AB1012" s="4">
        <v>84474</v>
      </c>
    </row>
    <row r="1013" spans="1:28" x14ac:dyDescent="0.25">
      <c r="A1013">
        <v>1438</v>
      </c>
      <c r="B1013" t="s">
        <v>3672</v>
      </c>
      <c r="C1013" t="s">
        <v>3673</v>
      </c>
      <c r="D1013" s="1">
        <v>45002</v>
      </c>
      <c r="E1013" s="1">
        <v>45007</v>
      </c>
      <c r="F1013">
        <f t="shared" ca="1" si="90"/>
        <v>0</v>
      </c>
      <c r="G1013" t="str">
        <f t="shared" ca="1" si="91"/>
        <v>&lt;6 months</v>
      </c>
      <c r="H1013" t="s">
        <v>24</v>
      </c>
      <c r="I1013" t="s">
        <v>3674</v>
      </c>
      <c r="J1013" t="s">
        <v>3675</v>
      </c>
      <c r="K1013" t="s">
        <v>27</v>
      </c>
      <c r="L1013">
        <f t="shared" si="92"/>
        <v>1</v>
      </c>
      <c r="M1013">
        <f t="shared" si="93"/>
        <v>0</v>
      </c>
      <c r="N1013" t="s">
        <v>28</v>
      </c>
      <c r="O1013" t="s">
        <v>41</v>
      </c>
      <c r="Q1013" t="str">
        <f t="shared" si="94"/>
        <v>ACTIVE</v>
      </c>
      <c r="R1013" t="s">
        <v>1487</v>
      </c>
      <c r="S1013" t="s">
        <v>74</v>
      </c>
      <c r="T1013" s="2">
        <v>35672</v>
      </c>
      <c r="U1013" s="3">
        <f t="shared" ca="1" si="95"/>
        <v>28</v>
      </c>
      <c r="V1013" t="s">
        <v>3470</v>
      </c>
      <c r="W1013" t="s">
        <v>3470</v>
      </c>
      <c r="X1013" t="s">
        <v>184</v>
      </c>
      <c r="Y1013" t="s">
        <v>47</v>
      </c>
      <c r="Z1013" t="s">
        <v>82</v>
      </c>
      <c r="AA1013">
        <v>3</v>
      </c>
      <c r="AB1013" s="4">
        <v>49218</v>
      </c>
    </row>
    <row r="1014" spans="1:28" x14ac:dyDescent="0.25">
      <c r="A1014">
        <v>1439</v>
      </c>
      <c r="B1014" t="s">
        <v>3676</v>
      </c>
      <c r="C1014" t="s">
        <v>3677</v>
      </c>
      <c r="D1014" s="1">
        <v>44762</v>
      </c>
      <c r="E1014" s="1">
        <v>45042</v>
      </c>
      <c r="F1014">
        <f t="shared" ca="1" si="90"/>
        <v>9</v>
      </c>
      <c r="G1014" t="str">
        <f t="shared" ca="1" si="91"/>
        <v>6-12 months</v>
      </c>
      <c r="H1014" t="s">
        <v>24</v>
      </c>
      <c r="I1014" t="s">
        <v>3678</v>
      </c>
      <c r="J1014" t="s">
        <v>3679</v>
      </c>
      <c r="K1014" t="s">
        <v>27</v>
      </c>
      <c r="L1014">
        <f t="shared" si="92"/>
        <v>1</v>
      </c>
      <c r="M1014">
        <f t="shared" si="93"/>
        <v>0</v>
      </c>
      <c r="N1014" t="s">
        <v>53</v>
      </c>
      <c r="O1014" t="s">
        <v>29</v>
      </c>
      <c r="Q1014" t="str">
        <f t="shared" si="94"/>
        <v>ACTIVE</v>
      </c>
      <c r="R1014" t="s">
        <v>1487</v>
      </c>
      <c r="S1014" t="s">
        <v>68</v>
      </c>
      <c r="T1014" s="2">
        <v>34348</v>
      </c>
      <c r="U1014" s="3">
        <f t="shared" ca="1" si="95"/>
        <v>31</v>
      </c>
      <c r="V1014" t="s">
        <v>3470</v>
      </c>
      <c r="W1014" t="s">
        <v>3470</v>
      </c>
      <c r="X1014" t="s">
        <v>69</v>
      </c>
      <c r="Y1014" t="s">
        <v>35</v>
      </c>
      <c r="Z1014" t="s">
        <v>194</v>
      </c>
      <c r="AA1014">
        <v>3</v>
      </c>
      <c r="AB1014" s="4">
        <v>31369</v>
      </c>
    </row>
    <row r="1015" spans="1:28" x14ac:dyDescent="0.25">
      <c r="A1015">
        <v>1440</v>
      </c>
      <c r="B1015" t="s">
        <v>3680</v>
      </c>
      <c r="C1015" t="s">
        <v>3681</v>
      </c>
      <c r="D1015" s="1">
        <v>45142</v>
      </c>
      <c r="F1015">
        <f t="shared" ca="1" si="90"/>
        <v>26</v>
      </c>
      <c r="G1015" t="str">
        <f t="shared" ca="1" si="91"/>
        <v>2-5 years</v>
      </c>
      <c r="H1015" t="s">
        <v>24</v>
      </c>
      <c r="I1015" t="s">
        <v>3682</v>
      </c>
      <c r="J1015" t="s">
        <v>3683</v>
      </c>
      <c r="K1015" t="s">
        <v>27</v>
      </c>
      <c r="L1015">
        <f t="shared" si="92"/>
        <v>1</v>
      </c>
      <c r="M1015">
        <f t="shared" si="93"/>
        <v>0</v>
      </c>
      <c r="N1015" t="s">
        <v>41</v>
      </c>
      <c r="O1015" t="s">
        <v>29</v>
      </c>
      <c r="Q1015" t="str">
        <f t="shared" si="94"/>
        <v>ACTIVE</v>
      </c>
      <c r="R1015" t="s">
        <v>1487</v>
      </c>
      <c r="S1015" t="s">
        <v>74</v>
      </c>
      <c r="T1015" s="2">
        <v>23816</v>
      </c>
      <c r="U1015" s="3">
        <f t="shared" ca="1" si="95"/>
        <v>60</v>
      </c>
      <c r="V1015" t="s">
        <v>3470</v>
      </c>
      <c r="W1015" t="s">
        <v>3470</v>
      </c>
      <c r="X1015" t="s">
        <v>75</v>
      </c>
      <c r="Y1015" t="s">
        <v>35</v>
      </c>
      <c r="Z1015" t="s">
        <v>194</v>
      </c>
      <c r="AA1015">
        <v>3</v>
      </c>
      <c r="AB1015" s="4">
        <v>41912</v>
      </c>
    </row>
    <row r="1016" spans="1:28" x14ac:dyDescent="0.25">
      <c r="A1016">
        <v>1441</v>
      </c>
      <c r="B1016" t="s">
        <v>196</v>
      </c>
      <c r="C1016" t="s">
        <v>3684</v>
      </c>
      <c r="D1016" s="1">
        <v>44526</v>
      </c>
      <c r="E1016" s="1">
        <v>44827</v>
      </c>
      <c r="F1016">
        <f t="shared" ca="1" si="90"/>
        <v>9</v>
      </c>
      <c r="G1016" t="str">
        <f t="shared" ca="1" si="91"/>
        <v>6-12 months</v>
      </c>
      <c r="H1016" t="s">
        <v>24</v>
      </c>
      <c r="I1016" t="s">
        <v>3685</v>
      </c>
      <c r="J1016" t="s">
        <v>3686</v>
      </c>
      <c r="K1016" t="s">
        <v>27</v>
      </c>
      <c r="L1016">
        <f t="shared" si="92"/>
        <v>1</v>
      </c>
      <c r="M1016">
        <f t="shared" si="93"/>
        <v>0</v>
      </c>
      <c r="N1016" t="s">
        <v>28</v>
      </c>
      <c r="O1016" t="s">
        <v>29</v>
      </c>
      <c r="Q1016" t="str">
        <f t="shared" si="94"/>
        <v>ACTIVE</v>
      </c>
      <c r="R1016" t="s">
        <v>1487</v>
      </c>
      <c r="S1016" t="s">
        <v>74</v>
      </c>
      <c r="T1016" s="2">
        <v>36095</v>
      </c>
      <c r="U1016" s="3">
        <f t="shared" ca="1" si="95"/>
        <v>26</v>
      </c>
      <c r="V1016" t="s">
        <v>2961</v>
      </c>
      <c r="W1016" t="s">
        <v>2961</v>
      </c>
      <c r="X1016" t="s">
        <v>69</v>
      </c>
      <c r="Y1016" t="s">
        <v>35</v>
      </c>
      <c r="Z1016" t="s">
        <v>194</v>
      </c>
      <c r="AA1016">
        <v>3</v>
      </c>
      <c r="AB1016" s="4">
        <v>58513</v>
      </c>
    </row>
    <row r="1017" spans="1:28" x14ac:dyDescent="0.25">
      <c r="A1017">
        <v>1442</v>
      </c>
      <c r="B1017" t="s">
        <v>3687</v>
      </c>
      <c r="C1017" t="s">
        <v>3688</v>
      </c>
      <c r="D1017" s="1">
        <v>43370</v>
      </c>
      <c r="F1017">
        <f t="shared" ca="1" si="90"/>
        <v>84</v>
      </c>
      <c r="G1017" t="str">
        <f t="shared" ca="1" si="91"/>
        <v>&gt;5 years</v>
      </c>
      <c r="H1017" t="s">
        <v>24</v>
      </c>
      <c r="I1017" t="s">
        <v>3689</v>
      </c>
      <c r="J1017" t="s">
        <v>3690</v>
      </c>
      <c r="K1017" t="s">
        <v>27</v>
      </c>
      <c r="L1017">
        <f t="shared" si="92"/>
        <v>1</v>
      </c>
      <c r="M1017">
        <f t="shared" si="93"/>
        <v>0</v>
      </c>
      <c r="N1017" t="s">
        <v>53</v>
      </c>
      <c r="O1017" t="s">
        <v>29</v>
      </c>
      <c r="Q1017" t="str">
        <f t="shared" si="94"/>
        <v>ACTIVE</v>
      </c>
      <c r="R1017" t="s">
        <v>1487</v>
      </c>
      <c r="S1017" t="s">
        <v>2213</v>
      </c>
      <c r="T1017" s="2">
        <v>26960</v>
      </c>
      <c r="U1017" s="3">
        <f t="shared" ca="1" si="95"/>
        <v>51</v>
      </c>
      <c r="V1017" t="s">
        <v>3470</v>
      </c>
      <c r="W1017" t="s">
        <v>3470</v>
      </c>
      <c r="X1017" t="s">
        <v>2213</v>
      </c>
      <c r="Y1017" t="s">
        <v>35</v>
      </c>
      <c r="Z1017" t="s">
        <v>194</v>
      </c>
      <c r="AA1017">
        <v>3</v>
      </c>
      <c r="AB1017" s="4">
        <v>177588</v>
      </c>
    </row>
    <row r="1018" spans="1:28" x14ac:dyDescent="0.25">
      <c r="A1018">
        <v>1443</v>
      </c>
      <c r="B1018" t="s">
        <v>2514</v>
      </c>
      <c r="C1018" t="s">
        <v>3691</v>
      </c>
      <c r="D1018" s="1">
        <v>43681</v>
      </c>
      <c r="F1018">
        <f t="shared" ca="1" si="90"/>
        <v>74</v>
      </c>
      <c r="G1018" t="str">
        <f t="shared" ca="1" si="91"/>
        <v>&gt;5 years</v>
      </c>
      <c r="H1018" t="s">
        <v>24</v>
      </c>
      <c r="I1018" t="s">
        <v>3692</v>
      </c>
      <c r="J1018" t="s">
        <v>3693</v>
      </c>
      <c r="K1018" t="s">
        <v>27</v>
      </c>
      <c r="L1018">
        <f t="shared" si="92"/>
        <v>1</v>
      </c>
      <c r="M1018">
        <f t="shared" si="93"/>
        <v>0</v>
      </c>
      <c r="N1018" t="s">
        <v>28</v>
      </c>
      <c r="O1018" t="s">
        <v>41</v>
      </c>
      <c r="Q1018" t="str">
        <f t="shared" si="94"/>
        <v>ACTIVE</v>
      </c>
      <c r="R1018" t="s">
        <v>1487</v>
      </c>
      <c r="S1018" t="s">
        <v>74</v>
      </c>
      <c r="T1018" s="2">
        <v>33356</v>
      </c>
      <c r="U1018" s="3">
        <f t="shared" ca="1" si="95"/>
        <v>34</v>
      </c>
      <c r="V1018" t="s">
        <v>3470</v>
      </c>
      <c r="W1018" t="s">
        <v>3470</v>
      </c>
      <c r="X1018" t="s">
        <v>81</v>
      </c>
      <c r="Y1018" t="s">
        <v>35</v>
      </c>
      <c r="Z1018" t="s">
        <v>194</v>
      </c>
      <c r="AA1018">
        <v>3</v>
      </c>
      <c r="AB1018" s="4">
        <v>37102</v>
      </c>
    </row>
    <row r="1019" spans="1:28" x14ac:dyDescent="0.25">
      <c r="A1019">
        <v>1444</v>
      </c>
      <c r="B1019" t="s">
        <v>396</v>
      </c>
      <c r="C1019" t="s">
        <v>3694</v>
      </c>
      <c r="D1019" s="1">
        <v>43741</v>
      </c>
      <c r="F1019">
        <f t="shared" ca="1" si="90"/>
        <v>72</v>
      </c>
      <c r="G1019" t="str">
        <f t="shared" ca="1" si="91"/>
        <v>&gt;5 years</v>
      </c>
      <c r="H1019" t="s">
        <v>24</v>
      </c>
      <c r="I1019" t="s">
        <v>3695</v>
      </c>
      <c r="J1019" t="s">
        <v>3696</v>
      </c>
      <c r="K1019" t="s">
        <v>27</v>
      </c>
      <c r="L1019">
        <f t="shared" si="92"/>
        <v>1</v>
      </c>
      <c r="M1019">
        <f t="shared" si="93"/>
        <v>0</v>
      </c>
      <c r="N1019" t="s">
        <v>28</v>
      </c>
      <c r="O1019" t="s">
        <v>41</v>
      </c>
      <c r="Q1019" t="str">
        <f t="shared" si="94"/>
        <v>ACTIVE</v>
      </c>
      <c r="R1019" t="s">
        <v>1487</v>
      </c>
      <c r="S1019" t="s">
        <v>68</v>
      </c>
      <c r="T1019" s="2">
        <v>33245</v>
      </c>
      <c r="U1019" s="3">
        <f t="shared" ca="1" si="95"/>
        <v>34</v>
      </c>
      <c r="V1019" t="s">
        <v>3470</v>
      </c>
      <c r="W1019" t="s">
        <v>3470</v>
      </c>
      <c r="X1019" t="s">
        <v>69</v>
      </c>
      <c r="Y1019" t="s">
        <v>35</v>
      </c>
      <c r="Z1019" t="s">
        <v>194</v>
      </c>
      <c r="AA1019">
        <v>3</v>
      </c>
      <c r="AB1019" s="4">
        <v>34645</v>
      </c>
    </row>
    <row r="1020" spans="1:28" x14ac:dyDescent="0.25">
      <c r="A1020">
        <v>1445</v>
      </c>
      <c r="B1020" t="s">
        <v>3697</v>
      </c>
      <c r="C1020" t="s">
        <v>1477</v>
      </c>
      <c r="D1020" s="1">
        <v>44444</v>
      </c>
      <c r="E1020" s="1">
        <v>44833</v>
      </c>
      <c r="F1020">
        <f t="shared" ca="1" si="90"/>
        <v>12</v>
      </c>
      <c r="G1020" t="str">
        <f t="shared" ca="1" si="91"/>
        <v>1-2 years</v>
      </c>
      <c r="H1020" t="s">
        <v>24</v>
      </c>
      <c r="I1020" t="s">
        <v>3698</v>
      </c>
      <c r="J1020" t="s">
        <v>3699</v>
      </c>
      <c r="K1020" t="s">
        <v>158</v>
      </c>
      <c r="L1020">
        <f t="shared" si="92"/>
        <v>0</v>
      </c>
      <c r="M1020">
        <f t="shared" si="93"/>
        <v>1</v>
      </c>
      <c r="N1020" t="s">
        <v>41</v>
      </c>
      <c r="O1020" t="s">
        <v>41</v>
      </c>
      <c r="P1020" t="s">
        <v>2688</v>
      </c>
      <c r="Q1020" t="str">
        <f t="shared" si="94"/>
        <v>VOLUNTARY</v>
      </c>
      <c r="R1020" t="s">
        <v>1487</v>
      </c>
      <c r="S1020" t="s">
        <v>221</v>
      </c>
      <c r="T1020" s="2">
        <v>34385</v>
      </c>
      <c r="U1020" s="3">
        <f t="shared" ca="1" si="95"/>
        <v>31</v>
      </c>
      <c r="V1020" t="s">
        <v>3470</v>
      </c>
      <c r="W1020" t="s">
        <v>3470</v>
      </c>
      <c r="X1020" t="s">
        <v>46</v>
      </c>
      <c r="Y1020" t="s">
        <v>35</v>
      </c>
      <c r="Z1020" t="s">
        <v>82</v>
      </c>
      <c r="AA1020">
        <v>3</v>
      </c>
      <c r="AB1020" s="4">
        <v>133008</v>
      </c>
    </row>
    <row r="1021" spans="1:28" x14ac:dyDescent="0.25">
      <c r="A1021">
        <v>1446</v>
      </c>
      <c r="B1021" t="s">
        <v>3131</v>
      </c>
      <c r="C1021" t="s">
        <v>742</v>
      </c>
      <c r="D1021" s="1">
        <v>44033</v>
      </c>
      <c r="E1021" s="1">
        <v>44985</v>
      </c>
      <c r="F1021">
        <f t="shared" ca="1" si="90"/>
        <v>31</v>
      </c>
      <c r="G1021" t="str">
        <f t="shared" ca="1" si="91"/>
        <v>2-5 years</v>
      </c>
      <c r="H1021" t="s">
        <v>24</v>
      </c>
      <c r="I1021" t="s">
        <v>3700</v>
      </c>
      <c r="J1021" t="s">
        <v>3701</v>
      </c>
      <c r="K1021" t="s">
        <v>158</v>
      </c>
      <c r="L1021">
        <f t="shared" si="92"/>
        <v>0</v>
      </c>
      <c r="M1021">
        <f t="shared" si="93"/>
        <v>1</v>
      </c>
      <c r="N1021" t="s">
        <v>53</v>
      </c>
      <c r="O1021" t="s">
        <v>29</v>
      </c>
      <c r="P1021" t="s">
        <v>3412</v>
      </c>
      <c r="Q1021" t="str">
        <f t="shared" si="94"/>
        <v>INVOLUNTARY</v>
      </c>
      <c r="R1021" t="s">
        <v>1487</v>
      </c>
      <c r="S1021" t="s">
        <v>221</v>
      </c>
      <c r="T1021" s="2">
        <v>32096</v>
      </c>
      <c r="U1021" s="3">
        <f t="shared" ca="1" si="95"/>
        <v>37</v>
      </c>
      <c r="V1021" t="s">
        <v>3470</v>
      </c>
      <c r="W1021" t="s">
        <v>3470</v>
      </c>
      <c r="X1021" t="s">
        <v>75</v>
      </c>
      <c r="Y1021" t="s">
        <v>35</v>
      </c>
      <c r="Z1021" t="s">
        <v>82</v>
      </c>
      <c r="AA1021">
        <v>3</v>
      </c>
      <c r="AB1021" s="4">
        <v>87633</v>
      </c>
    </row>
    <row r="1022" spans="1:28" x14ac:dyDescent="0.25">
      <c r="A1022">
        <v>1447</v>
      </c>
      <c r="B1022" t="s">
        <v>3672</v>
      </c>
      <c r="C1022" t="s">
        <v>3702</v>
      </c>
      <c r="D1022" s="1">
        <v>44907</v>
      </c>
      <c r="E1022" s="1">
        <v>45103</v>
      </c>
      <c r="F1022">
        <f t="shared" ca="1" si="90"/>
        <v>6</v>
      </c>
      <c r="G1022" t="str">
        <f t="shared" ca="1" si="91"/>
        <v>6-12 months</v>
      </c>
      <c r="H1022" t="s">
        <v>24</v>
      </c>
      <c r="I1022" t="s">
        <v>3703</v>
      </c>
      <c r="J1022" t="s">
        <v>3704</v>
      </c>
      <c r="K1022" t="s">
        <v>27</v>
      </c>
      <c r="L1022">
        <f t="shared" si="92"/>
        <v>1</v>
      </c>
      <c r="M1022">
        <f t="shared" si="93"/>
        <v>0</v>
      </c>
      <c r="N1022" t="s">
        <v>53</v>
      </c>
      <c r="O1022" t="s">
        <v>41</v>
      </c>
      <c r="Q1022" t="str">
        <f t="shared" si="94"/>
        <v>ACTIVE</v>
      </c>
      <c r="R1022" t="s">
        <v>1487</v>
      </c>
      <c r="S1022" t="s">
        <v>74</v>
      </c>
      <c r="T1022" s="2">
        <v>33687</v>
      </c>
      <c r="U1022" s="3">
        <f t="shared" ca="1" si="95"/>
        <v>33</v>
      </c>
      <c r="V1022" t="s">
        <v>2961</v>
      </c>
      <c r="W1022" t="s">
        <v>2961</v>
      </c>
      <c r="X1022" t="s">
        <v>148</v>
      </c>
      <c r="Y1022" t="s">
        <v>35</v>
      </c>
      <c r="Z1022" t="s">
        <v>82</v>
      </c>
      <c r="AA1022">
        <v>3</v>
      </c>
      <c r="AB1022" s="4">
        <v>31980</v>
      </c>
    </row>
    <row r="1023" spans="1:28" x14ac:dyDescent="0.25">
      <c r="A1023">
        <v>1448</v>
      </c>
      <c r="B1023" t="s">
        <v>3705</v>
      </c>
      <c r="C1023" t="s">
        <v>3706</v>
      </c>
      <c r="D1023" s="1">
        <v>44087</v>
      </c>
      <c r="F1023">
        <f t="shared" ca="1" si="90"/>
        <v>60</v>
      </c>
      <c r="G1023" t="str">
        <f t="shared" ca="1" si="91"/>
        <v>&gt;5 years</v>
      </c>
      <c r="H1023" t="s">
        <v>24</v>
      </c>
      <c r="I1023" t="s">
        <v>3707</v>
      </c>
      <c r="J1023" t="s">
        <v>3708</v>
      </c>
      <c r="K1023" t="s">
        <v>27</v>
      </c>
      <c r="L1023">
        <f t="shared" si="92"/>
        <v>1</v>
      </c>
      <c r="M1023">
        <f t="shared" si="93"/>
        <v>0</v>
      </c>
      <c r="N1023" t="s">
        <v>41</v>
      </c>
      <c r="O1023" t="s">
        <v>41</v>
      </c>
      <c r="Q1023" t="str">
        <f t="shared" si="94"/>
        <v>ACTIVE</v>
      </c>
      <c r="R1023" t="s">
        <v>1487</v>
      </c>
      <c r="S1023" t="s">
        <v>68</v>
      </c>
      <c r="T1023" s="2">
        <v>34225</v>
      </c>
      <c r="U1023" s="3">
        <f t="shared" ca="1" si="95"/>
        <v>32</v>
      </c>
      <c r="V1023" t="s">
        <v>3470</v>
      </c>
      <c r="W1023" t="s">
        <v>3470</v>
      </c>
      <c r="X1023" t="s">
        <v>81</v>
      </c>
      <c r="Y1023" t="s">
        <v>35</v>
      </c>
      <c r="Z1023" t="s">
        <v>194</v>
      </c>
      <c r="AA1023">
        <v>3</v>
      </c>
      <c r="AB1023" s="4">
        <v>41496</v>
      </c>
    </row>
    <row r="1024" spans="1:28" x14ac:dyDescent="0.25">
      <c r="A1024">
        <v>1449</v>
      </c>
      <c r="B1024" t="s">
        <v>3709</v>
      </c>
      <c r="C1024" t="s">
        <v>2447</v>
      </c>
      <c r="D1024" s="1">
        <v>44880</v>
      </c>
      <c r="F1024">
        <f t="shared" ca="1" si="90"/>
        <v>34</v>
      </c>
      <c r="G1024" t="str">
        <f t="shared" ca="1" si="91"/>
        <v>2-5 years</v>
      </c>
      <c r="H1024" t="s">
        <v>641</v>
      </c>
      <c r="I1024" t="s">
        <v>3710</v>
      </c>
      <c r="J1024" t="s">
        <v>3711</v>
      </c>
      <c r="K1024" t="s">
        <v>27</v>
      </c>
      <c r="L1024">
        <f t="shared" si="92"/>
        <v>1</v>
      </c>
      <c r="M1024">
        <f t="shared" si="93"/>
        <v>0</v>
      </c>
      <c r="N1024" t="s">
        <v>41</v>
      </c>
      <c r="O1024" t="s">
        <v>29</v>
      </c>
      <c r="Q1024" t="str">
        <f t="shared" si="94"/>
        <v>ACTIVE</v>
      </c>
      <c r="R1024" t="s">
        <v>1487</v>
      </c>
      <c r="S1024" t="s">
        <v>55</v>
      </c>
      <c r="T1024" s="2">
        <v>34986</v>
      </c>
      <c r="U1024" s="3">
        <f t="shared" ca="1" si="95"/>
        <v>29</v>
      </c>
      <c r="V1024" t="s">
        <v>1614</v>
      </c>
      <c r="W1024" t="s">
        <v>3214</v>
      </c>
      <c r="X1024" t="s">
        <v>339</v>
      </c>
      <c r="Y1024" t="s">
        <v>47</v>
      </c>
      <c r="Z1024" t="s">
        <v>194</v>
      </c>
      <c r="AA1024">
        <v>3</v>
      </c>
      <c r="AB1024" s="4">
        <v>12480</v>
      </c>
    </row>
    <row r="1025" spans="1:28" x14ac:dyDescent="0.25">
      <c r="A1025">
        <v>1450</v>
      </c>
      <c r="B1025" t="s">
        <v>3712</v>
      </c>
      <c r="C1025" t="s">
        <v>3216</v>
      </c>
      <c r="D1025" s="1">
        <v>43868</v>
      </c>
      <c r="E1025" s="1">
        <v>44671</v>
      </c>
      <c r="F1025">
        <f t="shared" ca="1" si="90"/>
        <v>26</v>
      </c>
      <c r="G1025" t="str">
        <f t="shared" ca="1" si="91"/>
        <v>2-5 years</v>
      </c>
      <c r="H1025" t="s">
        <v>641</v>
      </c>
      <c r="I1025" t="s">
        <v>3713</v>
      </c>
      <c r="J1025" t="s">
        <v>3714</v>
      </c>
      <c r="K1025" t="s">
        <v>158</v>
      </c>
      <c r="L1025">
        <f t="shared" si="92"/>
        <v>0</v>
      </c>
      <c r="M1025">
        <f t="shared" si="93"/>
        <v>1</v>
      </c>
      <c r="N1025" t="s">
        <v>53</v>
      </c>
      <c r="O1025" t="s">
        <v>29</v>
      </c>
      <c r="P1025" t="s">
        <v>3412</v>
      </c>
      <c r="Q1025" t="str">
        <f t="shared" si="94"/>
        <v>INVOLUNTARY</v>
      </c>
      <c r="R1025" t="s">
        <v>1487</v>
      </c>
      <c r="S1025" t="s">
        <v>74</v>
      </c>
      <c r="T1025" s="2">
        <v>35560</v>
      </c>
      <c r="U1025" s="3">
        <f t="shared" ca="1" si="95"/>
        <v>28</v>
      </c>
      <c r="V1025" t="s">
        <v>1614</v>
      </c>
      <c r="W1025" t="s">
        <v>3214</v>
      </c>
      <c r="X1025" t="s">
        <v>6</v>
      </c>
      <c r="Y1025" t="s">
        <v>47</v>
      </c>
      <c r="Z1025" t="s">
        <v>194</v>
      </c>
      <c r="AA1025">
        <v>3</v>
      </c>
      <c r="AB1025" s="4">
        <v>47244</v>
      </c>
    </row>
    <row r="1026" spans="1:28" x14ac:dyDescent="0.25">
      <c r="A1026">
        <v>1451</v>
      </c>
      <c r="B1026" t="s">
        <v>2221</v>
      </c>
      <c r="C1026" t="s">
        <v>2536</v>
      </c>
      <c r="D1026" s="1">
        <v>44926</v>
      </c>
      <c r="F1026">
        <f t="shared" ca="1" si="90"/>
        <v>33</v>
      </c>
      <c r="G1026" t="str">
        <f t="shared" ca="1" si="91"/>
        <v>2-5 years</v>
      </c>
      <c r="H1026" t="s">
        <v>641</v>
      </c>
      <c r="I1026" t="s">
        <v>3715</v>
      </c>
      <c r="J1026" t="s">
        <v>3716</v>
      </c>
      <c r="K1026" t="s">
        <v>27</v>
      </c>
      <c r="L1026">
        <f t="shared" si="92"/>
        <v>1</v>
      </c>
      <c r="M1026">
        <f t="shared" si="93"/>
        <v>0</v>
      </c>
      <c r="N1026" t="s">
        <v>41</v>
      </c>
      <c r="O1026" t="s">
        <v>41</v>
      </c>
      <c r="Q1026" t="str">
        <f t="shared" si="94"/>
        <v>ACTIVE</v>
      </c>
      <c r="R1026" t="s">
        <v>1487</v>
      </c>
      <c r="S1026" t="s">
        <v>115</v>
      </c>
      <c r="T1026" s="2">
        <v>24346</v>
      </c>
      <c r="U1026" s="3">
        <f t="shared" ca="1" si="95"/>
        <v>59</v>
      </c>
      <c r="V1026" t="s">
        <v>3470</v>
      </c>
      <c r="W1026" t="s">
        <v>3470</v>
      </c>
      <c r="X1026" t="s">
        <v>81</v>
      </c>
      <c r="Y1026" t="s">
        <v>35</v>
      </c>
      <c r="Z1026" t="s">
        <v>194</v>
      </c>
      <c r="AA1026">
        <v>3</v>
      </c>
      <c r="AB1026" s="4">
        <v>143580</v>
      </c>
    </row>
    <row r="1027" spans="1:28" x14ac:dyDescent="0.25">
      <c r="A1027">
        <v>1452</v>
      </c>
      <c r="B1027" t="s">
        <v>3717</v>
      </c>
      <c r="C1027" t="s">
        <v>1248</v>
      </c>
      <c r="D1027" s="1">
        <v>43550</v>
      </c>
      <c r="F1027">
        <f t="shared" ref="F1027:F1090" ca="1" si="96">DATEDIF($D1027,IF($E1027=$E$2,TODAY(),$E1027),"m")</f>
        <v>78</v>
      </c>
      <c r="G1027" t="str">
        <f t="shared" ref="G1027:G1090" ca="1" si="97">IF(F1027&lt;6,"&lt;6 months",IF(F1027&lt;12,"6-12 months",IF(F1027&lt;24,"1-2 years",IF(F1027&lt;60,"2-5 years","&gt;5 years"))))</f>
        <v>&gt;5 years</v>
      </c>
      <c r="H1027" t="s">
        <v>641</v>
      </c>
      <c r="I1027" t="s">
        <v>3718</v>
      </c>
      <c r="J1027" t="s">
        <v>3719</v>
      </c>
      <c r="K1027" t="s">
        <v>27</v>
      </c>
      <c r="L1027">
        <f t="shared" ref="L1027:L1090" si="98">IF($K1027=$K$2,1,0)</f>
        <v>1</v>
      </c>
      <c r="M1027">
        <f t="shared" ref="M1027:M1090" si="99">IF($K1027=$K$2,0,1)</f>
        <v>0</v>
      </c>
      <c r="N1027" t="s">
        <v>53</v>
      </c>
      <c r="O1027" t="s">
        <v>53</v>
      </c>
      <c r="Q1027" t="str">
        <f t="shared" ref="Q1027:Q1090" si="100">IF(OR($P1027=$AF$14,$P1027=$AF$16,$P1027=$AF$19,$P1027=$AF$20,$P1027=$AF$21,$P1027=$AF$23),"VOLUNTARY",IF(OR($P1027=$AF$17,$P1027=$AF$18,$P1027=$AF$22,$P1027=$AF$15),"INVOLUNTARY","ACTIVE"))</f>
        <v>ACTIVE</v>
      </c>
      <c r="R1027" t="s">
        <v>1487</v>
      </c>
      <c r="S1027" t="s">
        <v>74</v>
      </c>
      <c r="T1027" s="2">
        <v>25640</v>
      </c>
      <c r="U1027" s="3">
        <f t="shared" ref="U1027:U1090" ca="1" si="101">DATEDIF($T1027,TODAY(),"y")</f>
        <v>55</v>
      </c>
      <c r="V1027" t="s">
        <v>3470</v>
      </c>
      <c r="W1027" t="s">
        <v>3470</v>
      </c>
      <c r="X1027" t="s">
        <v>75</v>
      </c>
      <c r="Y1027" t="s">
        <v>35</v>
      </c>
      <c r="Z1027" t="s">
        <v>194</v>
      </c>
      <c r="AA1027">
        <v>3</v>
      </c>
      <c r="AB1027" s="4">
        <v>39276</v>
      </c>
    </row>
    <row r="1028" spans="1:28" x14ac:dyDescent="0.25">
      <c r="A1028">
        <v>1453</v>
      </c>
      <c r="B1028" t="s">
        <v>2325</v>
      </c>
      <c r="C1028" t="s">
        <v>3720</v>
      </c>
      <c r="D1028" s="1">
        <v>45007</v>
      </c>
      <c r="F1028">
        <f t="shared" ca="1" si="96"/>
        <v>30</v>
      </c>
      <c r="G1028" t="str">
        <f t="shared" ca="1" si="97"/>
        <v>2-5 years</v>
      </c>
      <c r="H1028" t="s">
        <v>641</v>
      </c>
      <c r="I1028" t="s">
        <v>3721</v>
      </c>
      <c r="J1028" t="s">
        <v>3722</v>
      </c>
      <c r="K1028" t="s">
        <v>27</v>
      </c>
      <c r="L1028">
        <f t="shared" si="98"/>
        <v>1</v>
      </c>
      <c r="M1028">
        <f t="shared" si="99"/>
        <v>0</v>
      </c>
      <c r="N1028" t="s">
        <v>53</v>
      </c>
      <c r="O1028" t="s">
        <v>29</v>
      </c>
      <c r="Q1028" t="str">
        <f t="shared" si="100"/>
        <v>ACTIVE</v>
      </c>
      <c r="R1028" t="s">
        <v>1487</v>
      </c>
      <c r="S1028" t="s">
        <v>87</v>
      </c>
      <c r="T1028" s="2">
        <v>24230</v>
      </c>
      <c r="U1028" s="3">
        <f t="shared" ca="1" si="101"/>
        <v>59</v>
      </c>
      <c r="V1028" t="s">
        <v>3470</v>
      </c>
      <c r="W1028" t="s">
        <v>3470</v>
      </c>
      <c r="X1028" t="s">
        <v>89</v>
      </c>
      <c r="Y1028" t="s">
        <v>47</v>
      </c>
      <c r="Z1028" t="s">
        <v>194</v>
      </c>
      <c r="AA1028">
        <v>3</v>
      </c>
      <c r="AB1028" s="4">
        <v>53844</v>
      </c>
    </row>
    <row r="1029" spans="1:28" x14ac:dyDescent="0.25">
      <c r="A1029">
        <v>1454</v>
      </c>
      <c r="B1029" t="s">
        <v>405</v>
      </c>
      <c r="C1029" t="s">
        <v>3723</v>
      </c>
      <c r="D1029" s="1">
        <v>44918</v>
      </c>
      <c r="E1029" s="1">
        <v>44920</v>
      </c>
      <c r="F1029">
        <f t="shared" ca="1" si="96"/>
        <v>0</v>
      </c>
      <c r="G1029" t="str">
        <f t="shared" ca="1" si="97"/>
        <v>&lt;6 months</v>
      </c>
      <c r="H1029" t="s">
        <v>641</v>
      </c>
      <c r="I1029" t="s">
        <v>3724</v>
      </c>
      <c r="J1029" t="s">
        <v>3725</v>
      </c>
      <c r="K1029" t="s">
        <v>158</v>
      </c>
      <c r="L1029">
        <f t="shared" si="98"/>
        <v>0</v>
      </c>
      <c r="M1029">
        <f t="shared" si="99"/>
        <v>1</v>
      </c>
      <c r="N1029" t="s">
        <v>53</v>
      </c>
      <c r="O1029" t="s">
        <v>29</v>
      </c>
      <c r="P1029" t="s">
        <v>2688</v>
      </c>
      <c r="Q1029" t="str">
        <f t="shared" si="100"/>
        <v>VOLUNTARY</v>
      </c>
      <c r="R1029" t="s">
        <v>1487</v>
      </c>
      <c r="S1029" t="s">
        <v>68</v>
      </c>
      <c r="T1029" s="2">
        <v>33214</v>
      </c>
      <c r="U1029" s="3">
        <f t="shared" ca="1" si="101"/>
        <v>34</v>
      </c>
      <c r="V1029" t="s">
        <v>3470</v>
      </c>
      <c r="W1029" t="s">
        <v>3470</v>
      </c>
      <c r="X1029" t="s">
        <v>128</v>
      </c>
      <c r="Y1029" t="s">
        <v>47</v>
      </c>
      <c r="Z1029" t="s">
        <v>194</v>
      </c>
      <c r="AA1029">
        <v>3</v>
      </c>
      <c r="AB1029" s="4">
        <v>56220</v>
      </c>
    </row>
    <row r="1030" spans="1:28" x14ac:dyDescent="0.25">
      <c r="A1030">
        <v>1455</v>
      </c>
      <c r="B1030" t="s">
        <v>3726</v>
      </c>
      <c r="C1030" t="s">
        <v>3727</v>
      </c>
      <c r="D1030" s="1">
        <v>43826</v>
      </c>
      <c r="F1030">
        <f t="shared" ca="1" si="96"/>
        <v>69</v>
      </c>
      <c r="G1030" t="str">
        <f t="shared" ca="1" si="97"/>
        <v>&gt;5 years</v>
      </c>
      <c r="H1030" t="s">
        <v>24</v>
      </c>
      <c r="I1030" t="s">
        <v>3728</v>
      </c>
      <c r="J1030" t="s">
        <v>3729</v>
      </c>
      <c r="K1030" t="s">
        <v>27</v>
      </c>
      <c r="L1030">
        <f t="shared" si="98"/>
        <v>1</v>
      </c>
      <c r="M1030">
        <f t="shared" si="99"/>
        <v>0</v>
      </c>
      <c r="N1030" t="s">
        <v>28</v>
      </c>
      <c r="O1030" t="s">
        <v>53</v>
      </c>
      <c r="Q1030" t="str">
        <f t="shared" si="100"/>
        <v>ACTIVE</v>
      </c>
      <c r="R1030" t="s">
        <v>1487</v>
      </c>
      <c r="S1030" t="s">
        <v>55</v>
      </c>
      <c r="T1030" s="2">
        <v>34123</v>
      </c>
      <c r="U1030" s="3">
        <f t="shared" ca="1" si="101"/>
        <v>32</v>
      </c>
      <c r="V1030" t="s">
        <v>3470</v>
      </c>
      <c r="W1030" t="s">
        <v>3470</v>
      </c>
      <c r="X1030" t="s">
        <v>339</v>
      </c>
      <c r="Y1030" t="s">
        <v>35</v>
      </c>
      <c r="Z1030" t="s">
        <v>194</v>
      </c>
      <c r="AA1030">
        <v>3</v>
      </c>
      <c r="AB1030" s="4">
        <v>210000</v>
      </c>
    </row>
    <row r="1031" spans="1:28" x14ac:dyDescent="0.25">
      <c r="A1031">
        <v>1456</v>
      </c>
      <c r="B1031" t="s">
        <v>3730</v>
      </c>
      <c r="C1031" t="s">
        <v>3731</v>
      </c>
      <c r="D1031" s="1">
        <v>43641</v>
      </c>
      <c r="E1031" s="1">
        <v>43655</v>
      </c>
      <c r="F1031">
        <f t="shared" ca="1" si="96"/>
        <v>0</v>
      </c>
      <c r="G1031" t="str">
        <f t="shared" ca="1" si="97"/>
        <v>&lt;6 months</v>
      </c>
      <c r="H1031" t="s">
        <v>24</v>
      </c>
      <c r="I1031" t="s">
        <v>3732</v>
      </c>
      <c r="J1031" t="s">
        <v>3733</v>
      </c>
      <c r="K1031" t="s">
        <v>27</v>
      </c>
      <c r="L1031">
        <f t="shared" si="98"/>
        <v>1</v>
      </c>
      <c r="M1031">
        <f t="shared" si="99"/>
        <v>0</v>
      </c>
      <c r="N1031" t="s">
        <v>53</v>
      </c>
      <c r="O1031" t="s">
        <v>53</v>
      </c>
      <c r="Q1031" t="str">
        <f t="shared" si="100"/>
        <v>ACTIVE</v>
      </c>
      <c r="R1031" t="s">
        <v>1487</v>
      </c>
      <c r="S1031" t="s">
        <v>87</v>
      </c>
      <c r="T1031" s="2">
        <v>34844</v>
      </c>
      <c r="U1031" s="3">
        <f t="shared" ca="1" si="101"/>
        <v>30</v>
      </c>
      <c r="V1031" t="s">
        <v>3470</v>
      </c>
      <c r="W1031" t="s">
        <v>3470</v>
      </c>
      <c r="X1031" t="s">
        <v>89</v>
      </c>
      <c r="Y1031" t="s">
        <v>35</v>
      </c>
      <c r="Z1031" t="s">
        <v>82</v>
      </c>
      <c r="AA1031">
        <v>3</v>
      </c>
      <c r="AB1031" s="4">
        <v>73099</v>
      </c>
    </row>
    <row r="1032" spans="1:28" x14ac:dyDescent="0.25">
      <c r="A1032">
        <v>1457</v>
      </c>
      <c r="B1032" t="s">
        <v>3734</v>
      </c>
      <c r="C1032" t="s">
        <v>177</v>
      </c>
      <c r="D1032" s="1">
        <v>43427</v>
      </c>
      <c r="F1032">
        <f t="shared" ca="1" si="96"/>
        <v>82</v>
      </c>
      <c r="G1032" t="str">
        <f t="shared" ca="1" si="97"/>
        <v>&gt;5 years</v>
      </c>
      <c r="H1032" t="s">
        <v>24</v>
      </c>
      <c r="I1032" t="s">
        <v>3735</v>
      </c>
      <c r="J1032" t="s">
        <v>3736</v>
      </c>
      <c r="K1032" t="s">
        <v>27</v>
      </c>
      <c r="L1032">
        <f t="shared" si="98"/>
        <v>1</v>
      </c>
      <c r="M1032">
        <f t="shared" si="99"/>
        <v>0</v>
      </c>
      <c r="N1032" t="s">
        <v>28</v>
      </c>
      <c r="O1032" t="s">
        <v>41</v>
      </c>
      <c r="Q1032" t="str">
        <f t="shared" si="100"/>
        <v>ACTIVE</v>
      </c>
      <c r="R1032" t="s">
        <v>1487</v>
      </c>
      <c r="S1032" t="s">
        <v>74</v>
      </c>
      <c r="T1032" s="2">
        <v>31060</v>
      </c>
      <c r="U1032" s="3">
        <f t="shared" ca="1" si="101"/>
        <v>40</v>
      </c>
      <c r="V1032" t="s">
        <v>3470</v>
      </c>
      <c r="W1032" t="s">
        <v>3470</v>
      </c>
      <c r="X1032" t="s">
        <v>153</v>
      </c>
      <c r="Y1032" t="s">
        <v>35</v>
      </c>
      <c r="Z1032" t="s">
        <v>82</v>
      </c>
      <c r="AA1032">
        <v>3</v>
      </c>
      <c r="AB1032" s="4">
        <v>78528</v>
      </c>
    </row>
    <row r="1033" spans="1:28" x14ac:dyDescent="0.25">
      <c r="A1033">
        <v>1458</v>
      </c>
      <c r="B1033" t="s">
        <v>1023</v>
      </c>
      <c r="C1033" t="s">
        <v>1517</v>
      </c>
      <c r="D1033" s="1">
        <v>44213</v>
      </c>
      <c r="F1033">
        <f t="shared" ca="1" si="96"/>
        <v>56</v>
      </c>
      <c r="G1033" t="str">
        <f t="shared" ca="1" si="97"/>
        <v>2-5 years</v>
      </c>
      <c r="H1033" t="s">
        <v>24</v>
      </c>
      <c r="I1033" t="s">
        <v>3737</v>
      </c>
      <c r="J1033" t="s">
        <v>3738</v>
      </c>
      <c r="K1033" t="s">
        <v>27</v>
      </c>
      <c r="L1033">
        <f t="shared" si="98"/>
        <v>1</v>
      </c>
      <c r="M1033">
        <f t="shared" si="99"/>
        <v>0</v>
      </c>
      <c r="N1033" t="s">
        <v>53</v>
      </c>
      <c r="O1033" t="s">
        <v>41</v>
      </c>
      <c r="Q1033" t="str">
        <f t="shared" si="100"/>
        <v>ACTIVE</v>
      </c>
      <c r="R1033" t="s">
        <v>1487</v>
      </c>
      <c r="S1033" t="s">
        <v>257</v>
      </c>
      <c r="T1033" s="2">
        <v>30209</v>
      </c>
      <c r="U1033" s="3">
        <f t="shared" ca="1" si="101"/>
        <v>43</v>
      </c>
      <c r="V1033" t="s">
        <v>3470</v>
      </c>
      <c r="W1033" t="s">
        <v>3470</v>
      </c>
      <c r="X1033" t="s">
        <v>184</v>
      </c>
      <c r="Y1033" t="s">
        <v>35</v>
      </c>
      <c r="Z1033" t="s">
        <v>82</v>
      </c>
      <c r="AA1033">
        <v>3</v>
      </c>
      <c r="AB1033" s="4">
        <v>140352</v>
      </c>
    </row>
    <row r="1034" spans="1:28" x14ac:dyDescent="0.25">
      <c r="A1034">
        <v>1459</v>
      </c>
      <c r="B1034" t="s">
        <v>3406</v>
      </c>
      <c r="C1034" t="s">
        <v>3739</v>
      </c>
      <c r="D1034" s="1">
        <v>44447</v>
      </c>
      <c r="F1034">
        <f t="shared" ca="1" si="96"/>
        <v>49</v>
      </c>
      <c r="G1034" t="str">
        <f t="shared" ca="1" si="97"/>
        <v>2-5 years</v>
      </c>
      <c r="H1034" t="s">
        <v>24</v>
      </c>
      <c r="I1034" t="s">
        <v>3740</v>
      </c>
      <c r="J1034" t="s">
        <v>3741</v>
      </c>
      <c r="K1034" t="s">
        <v>27</v>
      </c>
      <c r="L1034">
        <f t="shared" si="98"/>
        <v>1</v>
      </c>
      <c r="M1034">
        <f t="shared" si="99"/>
        <v>0</v>
      </c>
      <c r="N1034" t="s">
        <v>28</v>
      </c>
      <c r="O1034" t="s">
        <v>29</v>
      </c>
      <c r="Q1034" t="str">
        <f t="shared" si="100"/>
        <v>ACTIVE</v>
      </c>
      <c r="R1034" t="s">
        <v>1487</v>
      </c>
      <c r="S1034" t="s">
        <v>87</v>
      </c>
      <c r="T1034" s="2">
        <v>31621</v>
      </c>
      <c r="U1034" s="3">
        <f t="shared" ca="1" si="101"/>
        <v>39</v>
      </c>
      <c r="V1034" t="s">
        <v>3470</v>
      </c>
      <c r="W1034" t="s">
        <v>3470</v>
      </c>
      <c r="X1034" t="s">
        <v>81</v>
      </c>
      <c r="Y1034" t="s">
        <v>47</v>
      </c>
      <c r="Z1034" t="s">
        <v>82</v>
      </c>
      <c r="AA1034">
        <v>3</v>
      </c>
      <c r="AB1034" s="4">
        <v>118464</v>
      </c>
    </row>
    <row r="1035" spans="1:28" x14ac:dyDescent="0.25">
      <c r="A1035">
        <v>1460</v>
      </c>
      <c r="B1035" t="s">
        <v>3093</v>
      </c>
      <c r="C1035" t="s">
        <v>3602</v>
      </c>
      <c r="D1035" s="1">
        <v>44251</v>
      </c>
      <c r="E1035" s="1">
        <v>44730</v>
      </c>
      <c r="F1035">
        <f t="shared" ca="1" si="96"/>
        <v>15</v>
      </c>
      <c r="G1035" t="str">
        <f t="shared" ca="1" si="97"/>
        <v>1-2 years</v>
      </c>
      <c r="H1035" t="s">
        <v>24</v>
      </c>
      <c r="I1035" t="s">
        <v>3742</v>
      </c>
      <c r="J1035" t="s">
        <v>3743</v>
      </c>
      <c r="K1035" t="s">
        <v>27</v>
      </c>
      <c r="L1035">
        <f t="shared" si="98"/>
        <v>1</v>
      </c>
      <c r="M1035">
        <f t="shared" si="99"/>
        <v>0</v>
      </c>
      <c r="N1035" t="s">
        <v>53</v>
      </c>
      <c r="O1035" t="s">
        <v>29</v>
      </c>
      <c r="Q1035" t="str">
        <f t="shared" si="100"/>
        <v>ACTIVE</v>
      </c>
      <c r="R1035" t="s">
        <v>1487</v>
      </c>
      <c r="S1035" t="s">
        <v>257</v>
      </c>
      <c r="T1035" s="2">
        <v>28795</v>
      </c>
      <c r="U1035" s="3">
        <f t="shared" ca="1" si="101"/>
        <v>46</v>
      </c>
      <c r="V1035" t="s">
        <v>3470</v>
      </c>
      <c r="W1035" t="s">
        <v>3470</v>
      </c>
      <c r="X1035" t="s">
        <v>184</v>
      </c>
      <c r="Y1035" t="s">
        <v>47</v>
      </c>
      <c r="Z1035" t="s">
        <v>82</v>
      </c>
      <c r="AA1035">
        <v>3</v>
      </c>
      <c r="AB1035" s="4">
        <v>75000</v>
      </c>
    </row>
    <row r="1036" spans="1:28" x14ac:dyDescent="0.25">
      <c r="A1036">
        <v>1461</v>
      </c>
      <c r="B1036" t="s">
        <v>3744</v>
      </c>
      <c r="C1036" t="s">
        <v>3745</v>
      </c>
      <c r="D1036" s="1">
        <v>43567</v>
      </c>
      <c r="E1036" s="1">
        <v>44102</v>
      </c>
      <c r="F1036">
        <f t="shared" ca="1" si="96"/>
        <v>17</v>
      </c>
      <c r="G1036" t="str">
        <f t="shared" ca="1" si="97"/>
        <v>1-2 years</v>
      </c>
      <c r="H1036" t="s">
        <v>24</v>
      </c>
      <c r="I1036" t="s">
        <v>3746</v>
      </c>
      <c r="J1036" t="s">
        <v>3747</v>
      </c>
      <c r="K1036" t="s">
        <v>27</v>
      </c>
      <c r="L1036">
        <f t="shared" si="98"/>
        <v>1</v>
      </c>
      <c r="M1036">
        <f t="shared" si="99"/>
        <v>0</v>
      </c>
      <c r="N1036" t="s">
        <v>53</v>
      </c>
      <c r="O1036" t="s">
        <v>53</v>
      </c>
      <c r="Q1036" t="str">
        <f t="shared" si="100"/>
        <v>ACTIVE</v>
      </c>
      <c r="R1036" t="s">
        <v>1487</v>
      </c>
      <c r="S1036" t="s">
        <v>137</v>
      </c>
      <c r="T1036" s="2">
        <v>23446</v>
      </c>
      <c r="U1036" s="3">
        <f t="shared" ca="1" si="101"/>
        <v>61</v>
      </c>
      <c r="V1036" t="s">
        <v>3470</v>
      </c>
      <c r="W1036" t="s">
        <v>3470</v>
      </c>
      <c r="X1036" t="s">
        <v>81</v>
      </c>
      <c r="Y1036" t="s">
        <v>35</v>
      </c>
      <c r="Z1036" t="s">
        <v>82</v>
      </c>
      <c r="AA1036">
        <v>3</v>
      </c>
      <c r="AB1036" s="4">
        <v>48756</v>
      </c>
    </row>
    <row r="1037" spans="1:28" x14ac:dyDescent="0.25">
      <c r="A1037">
        <v>1462</v>
      </c>
      <c r="B1037" t="s">
        <v>3748</v>
      </c>
      <c r="C1037" t="s">
        <v>3749</v>
      </c>
      <c r="D1037" s="1">
        <v>45120</v>
      </c>
      <c r="F1037">
        <f t="shared" ca="1" si="96"/>
        <v>26</v>
      </c>
      <c r="G1037" t="str">
        <f t="shared" ca="1" si="97"/>
        <v>2-5 years</v>
      </c>
      <c r="H1037" t="s">
        <v>24</v>
      </c>
      <c r="I1037" t="s">
        <v>3750</v>
      </c>
      <c r="J1037" t="s">
        <v>3751</v>
      </c>
      <c r="K1037" t="s">
        <v>27</v>
      </c>
      <c r="L1037">
        <f t="shared" si="98"/>
        <v>1</v>
      </c>
      <c r="M1037">
        <f t="shared" si="99"/>
        <v>0</v>
      </c>
      <c r="N1037" t="s">
        <v>28</v>
      </c>
      <c r="O1037" t="s">
        <v>29</v>
      </c>
      <c r="Q1037" t="str">
        <f t="shared" si="100"/>
        <v>ACTIVE</v>
      </c>
      <c r="R1037" t="s">
        <v>1487</v>
      </c>
      <c r="S1037" t="s">
        <v>189</v>
      </c>
      <c r="T1037" s="2">
        <v>33553</v>
      </c>
      <c r="U1037" s="3">
        <f t="shared" ca="1" si="101"/>
        <v>33</v>
      </c>
      <c r="V1037" t="s">
        <v>3470</v>
      </c>
      <c r="W1037" t="s">
        <v>3470</v>
      </c>
      <c r="X1037" t="s">
        <v>89</v>
      </c>
      <c r="Y1037" t="s">
        <v>35</v>
      </c>
      <c r="Z1037" t="s">
        <v>82</v>
      </c>
      <c r="AA1037">
        <v>3</v>
      </c>
      <c r="AB1037" s="4">
        <v>26688</v>
      </c>
    </row>
    <row r="1038" spans="1:28" x14ac:dyDescent="0.25">
      <c r="A1038">
        <v>1463</v>
      </c>
      <c r="B1038" t="s">
        <v>3752</v>
      </c>
      <c r="C1038" t="s">
        <v>473</v>
      </c>
      <c r="D1038" s="1">
        <v>44109</v>
      </c>
      <c r="F1038">
        <f t="shared" ca="1" si="96"/>
        <v>60</v>
      </c>
      <c r="G1038" t="str">
        <f t="shared" ca="1" si="97"/>
        <v>&gt;5 years</v>
      </c>
      <c r="H1038" t="s">
        <v>24</v>
      </c>
      <c r="I1038" t="s">
        <v>3753</v>
      </c>
      <c r="J1038" t="s">
        <v>3754</v>
      </c>
      <c r="K1038" t="s">
        <v>27</v>
      </c>
      <c r="L1038">
        <f t="shared" si="98"/>
        <v>1</v>
      </c>
      <c r="M1038">
        <f t="shared" si="99"/>
        <v>0</v>
      </c>
      <c r="N1038" t="s">
        <v>28</v>
      </c>
      <c r="O1038" t="s">
        <v>29</v>
      </c>
      <c r="Q1038" t="str">
        <f t="shared" si="100"/>
        <v>ACTIVE</v>
      </c>
      <c r="R1038" t="s">
        <v>1487</v>
      </c>
      <c r="S1038" t="s">
        <v>74</v>
      </c>
      <c r="T1038" s="2">
        <v>25473</v>
      </c>
      <c r="U1038" s="3">
        <f t="shared" ca="1" si="101"/>
        <v>56</v>
      </c>
      <c r="V1038" t="s">
        <v>3470</v>
      </c>
      <c r="W1038" t="s">
        <v>3470</v>
      </c>
      <c r="X1038" t="s">
        <v>81</v>
      </c>
      <c r="Y1038" t="s">
        <v>35</v>
      </c>
      <c r="Z1038" t="s">
        <v>82</v>
      </c>
      <c r="AA1038">
        <v>3</v>
      </c>
      <c r="AB1038" s="4">
        <v>64020</v>
      </c>
    </row>
    <row r="1039" spans="1:28" x14ac:dyDescent="0.25">
      <c r="A1039">
        <v>1464</v>
      </c>
      <c r="B1039" t="s">
        <v>3755</v>
      </c>
      <c r="C1039" t="s">
        <v>3756</v>
      </c>
      <c r="D1039" s="1">
        <v>43492</v>
      </c>
      <c r="F1039">
        <f t="shared" ca="1" si="96"/>
        <v>80</v>
      </c>
      <c r="G1039" t="str">
        <f t="shared" ca="1" si="97"/>
        <v>&gt;5 years</v>
      </c>
      <c r="H1039" t="s">
        <v>24</v>
      </c>
      <c r="I1039" t="s">
        <v>3757</v>
      </c>
      <c r="J1039" t="s">
        <v>3758</v>
      </c>
      <c r="K1039" t="s">
        <v>27</v>
      </c>
      <c r="L1039">
        <f t="shared" si="98"/>
        <v>1</v>
      </c>
      <c r="M1039">
        <f t="shared" si="99"/>
        <v>0</v>
      </c>
      <c r="N1039" t="s">
        <v>41</v>
      </c>
      <c r="O1039" t="s">
        <v>53</v>
      </c>
      <c r="Q1039" t="str">
        <f t="shared" si="100"/>
        <v>ACTIVE</v>
      </c>
      <c r="R1039" t="s">
        <v>1487</v>
      </c>
      <c r="S1039" t="s">
        <v>55</v>
      </c>
      <c r="T1039" s="2">
        <v>31683</v>
      </c>
      <c r="U1039" s="3">
        <f t="shared" ca="1" si="101"/>
        <v>39</v>
      </c>
      <c r="V1039" t="s">
        <v>3470</v>
      </c>
      <c r="W1039" t="s">
        <v>3470</v>
      </c>
      <c r="X1039" t="s">
        <v>148</v>
      </c>
      <c r="Y1039" t="s">
        <v>35</v>
      </c>
      <c r="Z1039" t="s">
        <v>82</v>
      </c>
      <c r="AA1039">
        <v>3</v>
      </c>
      <c r="AB1039" s="4">
        <v>63408</v>
      </c>
    </row>
    <row r="1040" spans="1:28" x14ac:dyDescent="0.25">
      <c r="A1040">
        <v>1465</v>
      </c>
      <c r="B1040" t="s">
        <v>1207</v>
      </c>
      <c r="C1040" t="s">
        <v>817</v>
      </c>
      <c r="D1040" s="1">
        <v>44182</v>
      </c>
      <c r="E1040" s="1">
        <v>44520</v>
      </c>
      <c r="F1040">
        <f t="shared" ca="1" si="96"/>
        <v>11</v>
      </c>
      <c r="G1040" t="str">
        <f t="shared" ca="1" si="97"/>
        <v>6-12 months</v>
      </c>
      <c r="H1040" t="s">
        <v>24</v>
      </c>
      <c r="I1040" t="s">
        <v>3759</v>
      </c>
      <c r="J1040" t="s">
        <v>3760</v>
      </c>
      <c r="K1040" t="s">
        <v>27</v>
      </c>
      <c r="L1040">
        <f t="shared" si="98"/>
        <v>1</v>
      </c>
      <c r="M1040">
        <f t="shared" si="99"/>
        <v>0</v>
      </c>
      <c r="N1040" t="s">
        <v>41</v>
      </c>
      <c r="O1040" t="s">
        <v>53</v>
      </c>
      <c r="Q1040" t="str">
        <f t="shared" si="100"/>
        <v>ACTIVE</v>
      </c>
      <c r="R1040" t="s">
        <v>106</v>
      </c>
      <c r="S1040" t="s">
        <v>1301</v>
      </c>
      <c r="T1040" s="2">
        <v>35847</v>
      </c>
      <c r="U1040" s="3">
        <f t="shared" ca="1" si="101"/>
        <v>27</v>
      </c>
      <c r="V1040" t="s">
        <v>3470</v>
      </c>
      <c r="W1040" t="s">
        <v>3470</v>
      </c>
      <c r="X1040" t="s">
        <v>3761</v>
      </c>
      <c r="Y1040" t="s">
        <v>35</v>
      </c>
      <c r="Z1040" t="s">
        <v>82</v>
      </c>
      <c r="AA1040">
        <v>3</v>
      </c>
      <c r="AB1040" s="4">
        <v>74820</v>
      </c>
    </row>
    <row r="1041" spans="1:28" x14ac:dyDescent="0.25">
      <c r="A1041">
        <v>1466</v>
      </c>
      <c r="B1041" t="s">
        <v>3762</v>
      </c>
      <c r="C1041" t="s">
        <v>3763</v>
      </c>
      <c r="D1041" s="1">
        <v>44259</v>
      </c>
      <c r="F1041">
        <f t="shared" ca="1" si="96"/>
        <v>55</v>
      </c>
      <c r="G1041" t="str">
        <f t="shared" ca="1" si="97"/>
        <v>2-5 years</v>
      </c>
      <c r="H1041" t="s">
        <v>24</v>
      </c>
      <c r="I1041" t="s">
        <v>3764</v>
      </c>
      <c r="J1041" t="s">
        <v>3765</v>
      </c>
      <c r="K1041" t="s">
        <v>27</v>
      </c>
      <c r="L1041">
        <f t="shared" si="98"/>
        <v>1</v>
      </c>
      <c r="M1041">
        <f t="shared" si="99"/>
        <v>0</v>
      </c>
      <c r="N1041" t="s">
        <v>53</v>
      </c>
      <c r="O1041" t="s">
        <v>29</v>
      </c>
      <c r="Q1041" t="str">
        <f t="shared" si="100"/>
        <v>ACTIVE</v>
      </c>
      <c r="R1041" t="s">
        <v>1487</v>
      </c>
      <c r="S1041" t="s">
        <v>1913</v>
      </c>
      <c r="T1041" s="2">
        <v>32758</v>
      </c>
      <c r="U1041" s="3">
        <f t="shared" ca="1" si="101"/>
        <v>36</v>
      </c>
      <c r="V1041" t="s">
        <v>2974</v>
      </c>
      <c r="W1041" t="s">
        <v>2975</v>
      </c>
      <c r="X1041" t="s">
        <v>89</v>
      </c>
      <c r="Y1041" t="s">
        <v>35</v>
      </c>
      <c r="Z1041" t="s">
        <v>82</v>
      </c>
      <c r="AA1041">
        <v>3</v>
      </c>
      <c r="AB1041" s="4">
        <v>69043</v>
      </c>
    </row>
    <row r="1042" spans="1:28" x14ac:dyDescent="0.25">
      <c r="A1042">
        <v>1467</v>
      </c>
      <c r="B1042" t="s">
        <v>3766</v>
      </c>
      <c r="C1042" t="s">
        <v>3767</v>
      </c>
      <c r="D1042" s="1">
        <v>45015</v>
      </c>
      <c r="F1042">
        <f t="shared" ca="1" si="96"/>
        <v>30</v>
      </c>
      <c r="G1042" t="str">
        <f t="shared" ca="1" si="97"/>
        <v>2-5 years</v>
      </c>
      <c r="H1042" t="s">
        <v>24</v>
      </c>
      <c r="I1042" t="s">
        <v>3768</v>
      </c>
      <c r="J1042" t="s">
        <v>3769</v>
      </c>
      <c r="K1042" t="s">
        <v>27</v>
      </c>
      <c r="L1042">
        <f t="shared" si="98"/>
        <v>1</v>
      </c>
      <c r="M1042">
        <f t="shared" si="99"/>
        <v>0</v>
      </c>
      <c r="N1042" t="s">
        <v>53</v>
      </c>
      <c r="O1042" t="s">
        <v>29</v>
      </c>
      <c r="Q1042" t="str">
        <f t="shared" si="100"/>
        <v>ACTIVE</v>
      </c>
      <c r="R1042" t="s">
        <v>42</v>
      </c>
      <c r="S1042" t="s">
        <v>43</v>
      </c>
      <c r="T1042" s="2">
        <v>32454</v>
      </c>
      <c r="U1042" s="3">
        <f t="shared" ca="1" si="101"/>
        <v>36</v>
      </c>
      <c r="V1042" t="s">
        <v>1908</v>
      </c>
      <c r="W1042" t="s">
        <v>1908</v>
      </c>
      <c r="X1042" t="s">
        <v>3770</v>
      </c>
      <c r="Y1042" t="s">
        <v>35</v>
      </c>
      <c r="Z1042" t="s">
        <v>36</v>
      </c>
      <c r="AA1042">
        <v>3</v>
      </c>
      <c r="AB1042" s="4">
        <v>23868</v>
      </c>
    </row>
    <row r="1043" spans="1:28" x14ac:dyDescent="0.25">
      <c r="A1043">
        <v>1468</v>
      </c>
      <c r="B1043" t="s">
        <v>1174</v>
      </c>
      <c r="C1043" t="s">
        <v>23</v>
      </c>
      <c r="D1043" s="1">
        <v>43461</v>
      </c>
      <c r="F1043">
        <f t="shared" ca="1" si="96"/>
        <v>81</v>
      </c>
      <c r="G1043" t="str">
        <f t="shared" ca="1" si="97"/>
        <v>&gt;5 years</v>
      </c>
      <c r="H1043" t="s">
        <v>24</v>
      </c>
      <c r="I1043" t="s">
        <v>3771</v>
      </c>
      <c r="J1043" t="s">
        <v>3772</v>
      </c>
      <c r="K1043" t="s">
        <v>27</v>
      </c>
      <c r="L1043">
        <f t="shared" si="98"/>
        <v>1</v>
      </c>
      <c r="M1043">
        <f t="shared" si="99"/>
        <v>0</v>
      </c>
      <c r="N1043" t="s">
        <v>28</v>
      </c>
      <c r="O1043" t="s">
        <v>41</v>
      </c>
      <c r="Q1043" t="str">
        <f t="shared" si="100"/>
        <v>ACTIVE</v>
      </c>
      <c r="R1043" t="s">
        <v>1487</v>
      </c>
      <c r="S1043" t="s">
        <v>74</v>
      </c>
      <c r="T1043" s="2">
        <v>35643</v>
      </c>
      <c r="U1043" s="3">
        <f t="shared" ca="1" si="101"/>
        <v>28</v>
      </c>
      <c r="V1043" t="s">
        <v>1908</v>
      </c>
      <c r="W1043" t="s">
        <v>1908</v>
      </c>
      <c r="X1043" t="s">
        <v>69</v>
      </c>
      <c r="Y1043" t="s">
        <v>35</v>
      </c>
      <c r="Z1043" t="s">
        <v>82</v>
      </c>
      <c r="AA1043">
        <v>3</v>
      </c>
      <c r="AB1043" s="4">
        <v>62808</v>
      </c>
    </row>
    <row r="1044" spans="1:28" x14ac:dyDescent="0.25">
      <c r="A1044">
        <v>1469</v>
      </c>
      <c r="B1044" t="s">
        <v>3773</v>
      </c>
      <c r="C1044" t="s">
        <v>3628</v>
      </c>
      <c r="D1044" s="1">
        <v>44459</v>
      </c>
      <c r="F1044">
        <f t="shared" ca="1" si="96"/>
        <v>48</v>
      </c>
      <c r="G1044" t="str">
        <f t="shared" ca="1" si="97"/>
        <v>2-5 years</v>
      </c>
      <c r="H1044" t="s">
        <v>24</v>
      </c>
      <c r="I1044" t="s">
        <v>3774</v>
      </c>
      <c r="J1044" t="s">
        <v>3775</v>
      </c>
      <c r="K1044" t="s">
        <v>27</v>
      </c>
      <c r="L1044">
        <f t="shared" si="98"/>
        <v>1</v>
      </c>
      <c r="M1044">
        <f t="shared" si="99"/>
        <v>0</v>
      </c>
      <c r="N1044" t="s">
        <v>53</v>
      </c>
      <c r="O1044" t="s">
        <v>29</v>
      </c>
      <c r="Q1044" t="str">
        <f t="shared" si="100"/>
        <v>ACTIVE</v>
      </c>
      <c r="R1044" t="s">
        <v>1487</v>
      </c>
      <c r="S1044" t="s">
        <v>74</v>
      </c>
      <c r="T1044" s="2">
        <v>32838</v>
      </c>
      <c r="U1044" s="3">
        <f t="shared" ca="1" si="101"/>
        <v>35</v>
      </c>
      <c r="V1044" t="s">
        <v>1908</v>
      </c>
      <c r="W1044" t="s">
        <v>1908</v>
      </c>
      <c r="X1044" t="s">
        <v>128</v>
      </c>
      <c r="Y1044" t="s">
        <v>35</v>
      </c>
      <c r="Z1044" t="s">
        <v>82</v>
      </c>
      <c r="AA1044">
        <v>3</v>
      </c>
      <c r="AB1044" s="4">
        <v>51927.96</v>
      </c>
    </row>
    <row r="1045" spans="1:28" x14ac:dyDescent="0.25">
      <c r="A1045">
        <v>1470</v>
      </c>
      <c r="B1045" t="s">
        <v>2046</v>
      </c>
      <c r="C1045" t="s">
        <v>3206</v>
      </c>
      <c r="D1045" s="1">
        <v>44965</v>
      </c>
      <c r="F1045">
        <f t="shared" ca="1" si="96"/>
        <v>32</v>
      </c>
      <c r="G1045" t="str">
        <f t="shared" ca="1" si="97"/>
        <v>2-5 years</v>
      </c>
      <c r="H1045" t="s">
        <v>24</v>
      </c>
      <c r="I1045" t="s">
        <v>3776</v>
      </c>
      <c r="J1045" t="s">
        <v>3777</v>
      </c>
      <c r="K1045" t="s">
        <v>27</v>
      </c>
      <c r="L1045">
        <f t="shared" si="98"/>
        <v>1</v>
      </c>
      <c r="M1045">
        <f t="shared" si="99"/>
        <v>0</v>
      </c>
      <c r="N1045" t="s">
        <v>41</v>
      </c>
      <c r="O1045" t="s">
        <v>41</v>
      </c>
      <c r="Q1045" t="str">
        <f t="shared" si="100"/>
        <v>ACTIVE</v>
      </c>
      <c r="R1045" t="s">
        <v>1487</v>
      </c>
      <c r="S1045" t="s">
        <v>55</v>
      </c>
      <c r="T1045" s="2">
        <v>34896</v>
      </c>
      <c r="U1045" s="3">
        <f t="shared" ca="1" si="101"/>
        <v>30</v>
      </c>
      <c r="V1045" t="s">
        <v>1908</v>
      </c>
      <c r="W1045" t="s">
        <v>1908</v>
      </c>
      <c r="X1045" t="s">
        <v>339</v>
      </c>
      <c r="Y1045" t="s">
        <v>35</v>
      </c>
      <c r="Z1045" t="s">
        <v>82</v>
      </c>
      <c r="AA1045">
        <v>3</v>
      </c>
      <c r="AB1045" s="4">
        <v>66924</v>
      </c>
    </row>
    <row r="1046" spans="1:28" x14ac:dyDescent="0.25">
      <c r="A1046">
        <v>1471</v>
      </c>
      <c r="B1046" t="s">
        <v>3778</v>
      </c>
      <c r="C1046" t="s">
        <v>1207</v>
      </c>
      <c r="D1046" s="1">
        <v>43754</v>
      </c>
      <c r="E1046" s="1">
        <v>44573</v>
      </c>
      <c r="F1046">
        <f t="shared" ca="1" si="96"/>
        <v>26</v>
      </c>
      <c r="G1046" t="str">
        <f t="shared" ca="1" si="97"/>
        <v>2-5 years</v>
      </c>
      <c r="H1046" t="s">
        <v>641</v>
      </c>
      <c r="I1046" t="s">
        <v>3779</v>
      </c>
      <c r="J1046" t="s">
        <v>3780</v>
      </c>
      <c r="K1046" t="s">
        <v>158</v>
      </c>
      <c r="L1046">
        <f t="shared" si="98"/>
        <v>0</v>
      </c>
      <c r="M1046">
        <f t="shared" si="99"/>
        <v>1</v>
      </c>
      <c r="N1046" t="s">
        <v>53</v>
      </c>
      <c r="O1046" t="s">
        <v>41</v>
      </c>
      <c r="P1046" t="s">
        <v>3412</v>
      </c>
      <c r="Q1046" t="str">
        <f t="shared" si="100"/>
        <v>INVOLUNTARY</v>
      </c>
      <c r="R1046" t="s">
        <v>1487</v>
      </c>
      <c r="S1046" t="s">
        <v>74</v>
      </c>
      <c r="T1046" s="2">
        <v>33217</v>
      </c>
      <c r="U1046" s="3">
        <f t="shared" ca="1" si="101"/>
        <v>34</v>
      </c>
      <c r="V1046" t="s">
        <v>1908</v>
      </c>
      <c r="W1046" t="s">
        <v>1908</v>
      </c>
      <c r="X1046" t="s">
        <v>128</v>
      </c>
      <c r="Y1046" t="s">
        <v>47</v>
      </c>
      <c r="Z1046" t="s">
        <v>82</v>
      </c>
      <c r="AA1046">
        <v>3</v>
      </c>
      <c r="AB1046" s="4">
        <v>35136</v>
      </c>
    </row>
    <row r="1047" spans="1:28" x14ac:dyDescent="0.25">
      <c r="A1047">
        <v>1472</v>
      </c>
      <c r="B1047" t="s">
        <v>3781</v>
      </c>
      <c r="C1047" t="s">
        <v>3782</v>
      </c>
      <c r="D1047" s="1">
        <v>44439</v>
      </c>
      <c r="F1047">
        <f t="shared" ca="1" si="96"/>
        <v>49</v>
      </c>
      <c r="G1047" t="str">
        <f t="shared" ca="1" si="97"/>
        <v>2-5 years</v>
      </c>
      <c r="H1047" t="s">
        <v>641</v>
      </c>
      <c r="I1047" t="s">
        <v>3783</v>
      </c>
      <c r="J1047" t="s">
        <v>3784</v>
      </c>
      <c r="K1047" t="s">
        <v>27</v>
      </c>
      <c r="L1047">
        <f t="shared" si="98"/>
        <v>1</v>
      </c>
      <c r="M1047">
        <f t="shared" si="99"/>
        <v>0</v>
      </c>
      <c r="N1047" t="s">
        <v>28</v>
      </c>
      <c r="O1047" t="s">
        <v>53</v>
      </c>
      <c r="Q1047" t="str">
        <f t="shared" si="100"/>
        <v>ACTIVE</v>
      </c>
      <c r="R1047" t="s">
        <v>1487</v>
      </c>
      <c r="S1047" t="s">
        <v>137</v>
      </c>
      <c r="T1047" s="2">
        <v>36201</v>
      </c>
      <c r="U1047" s="3">
        <f t="shared" ca="1" si="101"/>
        <v>26</v>
      </c>
      <c r="V1047" t="s">
        <v>1908</v>
      </c>
      <c r="W1047" t="s">
        <v>1908</v>
      </c>
      <c r="X1047" t="s">
        <v>851</v>
      </c>
      <c r="Y1047" t="s">
        <v>47</v>
      </c>
      <c r="Z1047" t="s">
        <v>82</v>
      </c>
      <c r="AA1047">
        <v>3</v>
      </c>
      <c r="AB1047" s="4">
        <v>638170</v>
      </c>
    </row>
    <row r="1048" spans="1:28" x14ac:dyDescent="0.25">
      <c r="A1048">
        <v>1473</v>
      </c>
      <c r="B1048" t="s">
        <v>855</v>
      </c>
      <c r="C1048" t="s">
        <v>3785</v>
      </c>
      <c r="D1048" s="1">
        <v>44099</v>
      </c>
      <c r="F1048">
        <f t="shared" ca="1" si="96"/>
        <v>60</v>
      </c>
      <c r="G1048" t="str">
        <f t="shared" ca="1" si="97"/>
        <v>&gt;5 years</v>
      </c>
      <c r="H1048" t="s">
        <v>641</v>
      </c>
      <c r="I1048" t="s">
        <v>3786</v>
      </c>
      <c r="J1048" t="s">
        <v>3787</v>
      </c>
      <c r="K1048" t="s">
        <v>27</v>
      </c>
      <c r="L1048">
        <f t="shared" si="98"/>
        <v>1</v>
      </c>
      <c r="M1048">
        <f t="shared" si="99"/>
        <v>0</v>
      </c>
      <c r="N1048" t="s">
        <v>28</v>
      </c>
      <c r="O1048" t="s">
        <v>53</v>
      </c>
      <c r="Q1048" t="str">
        <f t="shared" si="100"/>
        <v>ACTIVE</v>
      </c>
      <c r="R1048" t="s">
        <v>1487</v>
      </c>
      <c r="S1048" t="s">
        <v>74</v>
      </c>
      <c r="T1048" s="2">
        <v>26389</v>
      </c>
      <c r="U1048" s="3">
        <f t="shared" ca="1" si="101"/>
        <v>53</v>
      </c>
      <c r="V1048" t="s">
        <v>3788</v>
      </c>
      <c r="W1048" t="s">
        <v>3789</v>
      </c>
      <c r="X1048" t="s">
        <v>69</v>
      </c>
      <c r="Y1048" t="s">
        <v>35</v>
      </c>
      <c r="Z1048" t="s">
        <v>82</v>
      </c>
      <c r="AA1048">
        <v>3</v>
      </c>
      <c r="AB1048" s="4">
        <v>276900</v>
      </c>
    </row>
    <row r="1049" spans="1:28" x14ac:dyDescent="0.25">
      <c r="A1049">
        <v>1474</v>
      </c>
      <c r="B1049" t="s">
        <v>1502</v>
      </c>
      <c r="C1049" t="s">
        <v>3790</v>
      </c>
      <c r="D1049" s="1">
        <v>44958</v>
      </c>
      <c r="E1049" s="1">
        <v>44960</v>
      </c>
      <c r="F1049">
        <f t="shared" ca="1" si="96"/>
        <v>0</v>
      </c>
      <c r="G1049" t="str">
        <f t="shared" ca="1" si="97"/>
        <v>&lt;6 months</v>
      </c>
      <c r="H1049" t="s">
        <v>641</v>
      </c>
      <c r="I1049" t="s">
        <v>3791</v>
      </c>
      <c r="J1049" t="s">
        <v>3792</v>
      </c>
      <c r="K1049" t="s">
        <v>158</v>
      </c>
      <c r="L1049">
        <f t="shared" si="98"/>
        <v>0</v>
      </c>
      <c r="M1049">
        <f t="shared" si="99"/>
        <v>1</v>
      </c>
      <c r="N1049" t="s">
        <v>53</v>
      </c>
      <c r="O1049" t="s">
        <v>41</v>
      </c>
      <c r="P1049" t="s">
        <v>2688</v>
      </c>
      <c r="Q1049" t="str">
        <f t="shared" si="100"/>
        <v>VOLUNTARY</v>
      </c>
      <c r="R1049" t="s">
        <v>1487</v>
      </c>
      <c r="S1049" t="s">
        <v>87</v>
      </c>
      <c r="T1049" s="2">
        <v>29863</v>
      </c>
      <c r="U1049" s="3">
        <f t="shared" ca="1" si="101"/>
        <v>44</v>
      </c>
      <c r="V1049" t="s">
        <v>3788</v>
      </c>
      <c r="W1049" t="s">
        <v>3789</v>
      </c>
      <c r="X1049" t="s">
        <v>89</v>
      </c>
      <c r="Y1049" t="s">
        <v>35</v>
      </c>
      <c r="Z1049" t="s">
        <v>82</v>
      </c>
      <c r="AA1049">
        <v>3</v>
      </c>
      <c r="AB1049" s="4">
        <v>383500</v>
      </c>
    </row>
    <row r="1050" spans="1:28" x14ac:dyDescent="0.25">
      <c r="A1050">
        <v>1475</v>
      </c>
      <c r="B1050" t="s">
        <v>3793</v>
      </c>
      <c r="C1050" t="s">
        <v>558</v>
      </c>
      <c r="D1050" s="1">
        <v>44943</v>
      </c>
      <c r="E1050" s="1">
        <v>45067</v>
      </c>
      <c r="F1050">
        <f t="shared" ca="1" si="96"/>
        <v>4</v>
      </c>
      <c r="G1050" t="str">
        <f t="shared" ca="1" si="97"/>
        <v>&lt;6 months</v>
      </c>
      <c r="H1050" t="s">
        <v>641</v>
      </c>
      <c r="I1050" t="s">
        <v>3794</v>
      </c>
      <c r="J1050" t="s">
        <v>3795</v>
      </c>
      <c r="K1050" t="s">
        <v>27</v>
      </c>
      <c r="L1050">
        <f t="shared" si="98"/>
        <v>1</v>
      </c>
      <c r="M1050">
        <f t="shared" si="99"/>
        <v>0</v>
      </c>
      <c r="N1050" t="s">
        <v>53</v>
      </c>
      <c r="O1050" t="s">
        <v>29</v>
      </c>
      <c r="Q1050" t="str">
        <f t="shared" si="100"/>
        <v>ACTIVE</v>
      </c>
      <c r="R1050" t="s">
        <v>1487</v>
      </c>
      <c r="S1050" t="s">
        <v>257</v>
      </c>
      <c r="T1050" s="2">
        <v>32415</v>
      </c>
      <c r="U1050" s="3">
        <f t="shared" ca="1" si="101"/>
        <v>37</v>
      </c>
      <c r="V1050" t="s">
        <v>3788</v>
      </c>
      <c r="W1050" t="s">
        <v>3789</v>
      </c>
      <c r="X1050" t="s">
        <v>69</v>
      </c>
      <c r="Y1050" t="s">
        <v>47</v>
      </c>
      <c r="Z1050" t="s">
        <v>82</v>
      </c>
      <c r="AA1050">
        <v>3</v>
      </c>
      <c r="AB1050" s="4">
        <v>294320</v>
      </c>
    </row>
    <row r="1051" spans="1:28" x14ac:dyDescent="0.25">
      <c r="A1051">
        <v>1476</v>
      </c>
      <c r="B1051" t="s">
        <v>3796</v>
      </c>
      <c r="C1051" t="s">
        <v>414</v>
      </c>
      <c r="D1051" s="1">
        <v>43806</v>
      </c>
      <c r="E1051" s="1">
        <v>44076</v>
      </c>
      <c r="F1051">
        <f t="shared" ca="1" si="96"/>
        <v>8</v>
      </c>
      <c r="G1051" t="str">
        <f t="shared" ca="1" si="97"/>
        <v>6-12 months</v>
      </c>
      <c r="H1051" t="s">
        <v>641</v>
      </c>
      <c r="I1051" t="s">
        <v>3797</v>
      </c>
      <c r="J1051" t="s">
        <v>3798</v>
      </c>
      <c r="K1051" t="s">
        <v>158</v>
      </c>
      <c r="L1051">
        <f t="shared" si="98"/>
        <v>0</v>
      </c>
      <c r="M1051">
        <f t="shared" si="99"/>
        <v>1</v>
      </c>
      <c r="N1051" t="s">
        <v>28</v>
      </c>
      <c r="O1051" t="s">
        <v>41</v>
      </c>
      <c r="P1051" t="s">
        <v>212</v>
      </c>
      <c r="Q1051" t="str">
        <f t="shared" si="100"/>
        <v>INVOLUNTARY</v>
      </c>
      <c r="R1051" t="s">
        <v>1487</v>
      </c>
      <c r="S1051" t="s">
        <v>74</v>
      </c>
      <c r="T1051" s="2">
        <v>36203</v>
      </c>
      <c r="U1051" s="3">
        <f t="shared" ca="1" si="101"/>
        <v>26</v>
      </c>
      <c r="V1051" t="s">
        <v>3788</v>
      </c>
      <c r="W1051" t="s">
        <v>3789</v>
      </c>
      <c r="X1051" t="s">
        <v>184</v>
      </c>
      <c r="Y1051" t="s">
        <v>47</v>
      </c>
      <c r="Z1051" t="s">
        <v>652</v>
      </c>
      <c r="AA1051">
        <v>3</v>
      </c>
      <c r="AB1051" s="4">
        <v>287300</v>
      </c>
    </row>
    <row r="1052" spans="1:28" x14ac:dyDescent="0.25">
      <c r="A1052">
        <v>1477</v>
      </c>
      <c r="B1052" t="s">
        <v>2443</v>
      </c>
      <c r="C1052" t="s">
        <v>1551</v>
      </c>
      <c r="D1052" s="1">
        <v>43425</v>
      </c>
      <c r="E1052" s="1">
        <v>44572</v>
      </c>
      <c r="F1052">
        <f t="shared" ca="1" si="96"/>
        <v>37</v>
      </c>
      <c r="G1052" t="str">
        <f t="shared" ca="1" si="97"/>
        <v>2-5 years</v>
      </c>
      <c r="H1052" t="s">
        <v>24</v>
      </c>
      <c r="I1052" t="s">
        <v>3799</v>
      </c>
      <c r="J1052" t="s">
        <v>3800</v>
      </c>
      <c r="K1052" t="s">
        <v>27</v>
      </c>
      <c r="L1052">
        <f t="shared" si="98"/>
        <v>1</v>
      </c>
      <c r="M1052">
        <f t="shared" si="99"/>
        <v>0</v>
      </c>
      <c r="N1052" t="s">
        <v>28</v>
      </c>
      <c r="O1052" t="s">
        <v>53</v>
      </c>
      <c r="Q1052" t="str">
        <f t="shared" si="100"/>
        <v>ACTIVE</v>
      </c>
      <c r="R1052" t="s">
        <v>1487</v>
      </c>
      <c r="S1052" t="s">
        <v>257</v>
      </c>
      <c r="T1052" s="2">
        <v>35758</v>
      </c>
      <c r="U1052" s="3">
        <f t="shared" ca="1" si="101"/>
        <v>27</v>
      </c>
      <c r="V1052" t="s">
        <v>3788</v>
      </c>
      <c r="W1052" t="s">
        <v>3789</v>
      </c>
      <c r="X1052" t="s">
        <v>69</v>
      </c>
      <c r="Y1052" t="s">
        <v>35</v>
      </c>
      <c r="Z1052" t="s">
        <v>82</v>
      </c>
      <c r="AA1052">
        <v>3</v>
      </c>
      <c r="AB1052" s="4">
        <v>130000</v>
      </c>
    </row>
    <row r="1053" spans="1:28" x14ac:dyDescent="0.25">
      <c r="A1053">
        <v>1478</v>
      </c>
      <c r="B1053" t="s">
        <v>3801</v>
      </c>
      <c r="C1053" t="s">
        <v>3640</v>
      </c>
      <c r="D1053" s="1">
        <v>44242</v>
      </c>
      <c r="E1053" s="1">
        <v>45125</v>
      </c>
      <c r="F1053">
        <f t="shared" ca="1" si="96"/>
        <v>29</v>
      </c>
      <c r="G1053" t="str">
        <f t="shared" ca="1" si="97"/>
        <v>2-5 years</v>
      </c>
      <c r="H1053" t="s">
        <v>24</v>
      </c>
      <c r="I1053" t="s">
        <v>3802</v>
      </c>
      <c r="J1053" t="s">
        <v>3803</v>
      </c>
      <c r="K1053" t="s">
        <v>27</v>
      </c>
      <c r="L1053">
        <f t="shared" si="98"/>
        <v>1</v>
      </c>
      <c r="M1053">
        <f t="shared" si="99"/>
        <v>0</v>
      </c>
      <c r="N1053" t="s">
        <v>41</v>
      </c>
      <c r="O1053" t="s">
        <v>41</v>
      </c>
      <c r="Q1053" t="str">
        <f t="shared" si="100"/>
        <v>ACTIVE</v>
      </c>
      <c r="R1053" t="s">
        <v>1487</v>
      </c>
      <c r="S1053" t="s">
        <v>74</v>
      </c>
      <c r="T1053" s="2">
        <v>32124</v>
      </c>
      <c r="U1053" s="3">
        <f t="shared" ca="1" si="101"/>
        <v>37</v>
      </c>
      <c r="V1053" t="s">
        <v>3788</v>
      </c>
      <c r="W1053" t="s">
        <v>3789</v>
      </c>
      <c r="X1053" t="s">
        <v>573</v>
      </c>
      <c r="Y1053" t="s">
        <v>35</v>
      </c>
      <c r="Z1053" t="s">
        <v>82</v>
      </c>
      <c r="AA1053">
        <v>3</v>
      </c>
      <c r="AB1053" s="4">
        <v>576810</v>
      </c>
    </row>
    <row r="1054" spans="1:28" x14ac:dyDescent="0.25">
      <c r="A1054">
        <v>1479</v>
      </c>
      <c r="B1054" t="s">
        <v>2353</v>
      </c>
      <c r="C1054" t="s">
        <v>3523</v>
      </c>
      <c r="D1054" s="1">
        <v>44202</v>
      </c>
      <c r="F1054">
        <f t="shared" ca="1" si="96"/>
        <v>57</v>
      </c>
      <c r="G1054" t="str">
        <f t="shared" ca="1" si="97"/>
        <v>2-5 years</v>
      </c>
      <c r="H1054" t="s">
        <v>24</v>
      </c>
      <c r="I1054" t="s">
        <v>3804</v>
      </c>
      <c r="J1054" t="s">
        <v>3805</v>
      </c>
      <c r="K1054" t="s">
        <v>27</v>
      </c>
      <c r="L1054">
        <f t="shared" si="98"/>
        <v>1</v>
      </c>
      <c r="M1054">
        <f t="shared" si="99"/>
        <v>0</v>
      </c>
      <c r="N1054" t="s">
        <v>41</v>
      </c>
      <c r="O1054" t="s">
        <v>53</v>
      </c>
      <c r="Q1054" t="str">
        <f t="shared" si="100"/>
        <v>ACTIVE</v>
      </c>
      <c r="R1054" t="s">
        <v>1487</v>
      </c>
      <c r="S1054" t="s">
        <v>137</v>
      </c>
      <c r="T1054" s="2">
        <v>30787</v>
      </c>
      <c r="U1054" s="3">
        <f t="shared" ca="1" si="101"/>
        <v>41</v>
      </c>
      <c r="V1054" t="s">
        <v>3788</v>
      </c>
      <c r="W1054" t="s">
        <v>3789</v>
      </c>
      <c r="X1054" t="s">
        <v>138</v>
      </c>
      <c r="Y1054" t="s">
        <v>35</v>
      </c>
      <c r="Z1054" t="s">
        <v>82</v>
      </c>
      <c r="AA1054">
        <v>3</v>
      </c>
      <c r="AB1054" s="4">
        <v>109200</v>
      </c>
    </row>
    <row r="1055" spans="1:28" x14ac:dyDescent="0.25">
      <c r="A1055">
        <v>1480</v>
      </c>
      <c r="B1055" t="s">
        <v>3806</v>
      </c>
      <c r="C1055" t="s">
        <v>3807</v>
      </c>
      <c r="D1055" s="1">
        <v>43483</v>
      </c>
      <c r="F1055">
        <f t="shared" ca="1" si="96"/>
        <v>80</v>
      </c>
      <c r="G1055" t="str">
        <f t="shared" ca="1" si="97"/>
        <v>&gt;5 years</v>
      </c>
      <c r="H1055" t="s">
        <v>24</v>
      </c>
      <c r="I1055" t="s">
        <v>3808</v>
      </c>
      <c r="J1055" t="s">
        <v>3809</v>
      </c>
      <c r="K1055" t="s">
        <v>27</v>
      </c>
      <c r="L1055">
        <f t="shared" si="98"/>
        <v>1</v>
      </c>
      <c r="M1055">
        <f t="shared" si="99"/>
        <v>0</v>
      </c>
      <c r="N1055" t="s">
        <v>41</v>
      </c>
      <c r="O1055" t="s">
        <v>41</v>
      </c>
      <c r="Q1055" t="str">
        <f t="shared" si="100"/>
        <v>ACTIVE</v>
      </c>
      <c r="R1055" t="s">
        <v>1487</v>
      </c>
      <c r="S1055" t="s">
        <v>239</v>
      </c>
      <c r="T1055" s="2">
        <v>29627</v>
      </c>
      <c r="U1055" s="3">
        <f t="shared" ca="1" si="101"/>
        <v>44</v>
      </c>
      <c r="V1055" t="s">
        <v>3788</v>
      </c>
      <c r="W1055" t="s">
        <v>3789</v>
      </c>
      <c r="X1055" t="s">
        <v>240</v>
      </c>
      <c r="Y1055" t="s">
        <v>47</v>
      </c>
      <c r="Z1055" t="s">
        <v>194</v>
      </c>
      <c r="AA1055">
        <v>3</v>
      </c>
      <c r="AB1055" s="4">
        <v>287300</v>
      </c>
    </row>
    <row r="1056" spans="1:28" x14ac:dyDescent="0.25">
      <c r="A1056">
        <v>1481</v>
      </c>
      <c r="B1056" t="s">
        <v>3810</v>
      </c>
      <c r="C1056" t="s">
        <v>3723</v>
      </c>
      <c r="D1056" s="1">
        <v>45000</v>
      </c>
      <c r="F1056">
        <f t="shared" ca="1" si="96"/>
        <v>30</v>
      </c>
      <c r="G1056" t="str">
        <f t="shared" ca="1" si="97"/>
        <v>2-5 years</v>
      </c>
      <c r="H1056" t="s">
        <v>24</v>
      </c>
      <c r="I1056" t="s">
        <v>3811</v>
      </c>
      <c r="J1056" t="s">
        <v>3812</v>
      </c>
      <c r="K1056" t="s">
        <v>27</v>
      </c>
      <c r="L1056">
        <f t="shared" si="98"/>
        <v>1</v>
      </c>
      <c r="M1056">
        <f t="shared" si="99"/>
        <v>0</v>
      </c>
      <c r="N1056" t="s">
        <v>53</v>
      </c>
      <c r="O1056" t="s">
        <v>41</v>
      </c>
      <c r="Q1056" t="str">
        <f t="shared" si="100"/>
        <v>ACTIVE</v>
      </c>
      <c r="R1056" t="s">
        <v>1487</v>
      </c>
      <c r="S1056" t="s">
        <v>74</v>
      </c>
      <c r="T1056" s="2">
        <v>32795</v>
      </c>
      <c r="U1056" s="3">
        <f t="shared" ca="1" si="101"/>
        <v>35</v>
      </c>
      <c r="V1056" t="s">
        <v>3788</v>
      </c>
      <c r="W1056" t="s">
        <v>3789</v>
      </c>
      <c r="X1056" t="s">
        <v>81</v>
      </c>
      <c r="Y1056" t="s">
        <v>47</v>
      </c>
      <c r="Z1056" t="s">
        <v>82</v>
      </c>
      <c r="AA1056">
        <v>3</v>
      </c>
      <c r="AB1056" s="4">
        <v>254800</v>
      </c>
    </row>
    <row r="1057" spans="1:28" x14ac:dyDescent="0.25">
      <c r="A1057">
        <v>1482</v>
      </c>
      <c r="B1057" t="s">
        <v>3813</v>
      </c>
      <c r="C1057" t="s">
        <v>3814</v>
      </c>
      <c r="D1057" s="1">
        <v>43780</v>
      </c>
      <c r="F1057">
        <f t="shared" ca="1" si="96"/>
        <v>70</v>
      </c>
      <c r="G1057" t="str">
        <f t="shared" ca="1" si="97"/>
        <v>&gt;5 years</v>
      </c>
      <c r="H1057" t="s">
        <v>24</v>
      </c>
      <c r="I1057" t="s">
        <v>3815</v>
      </c>
      <c r="J1057" t="s">
        <v>3816</v>
      </c>
      <c r="K1057" t="s">
        <v>27</v>
      </c>
      <c r="L1057">
        <f t="shared" si="98"/>
        <v>1</v>
      </c>
      <c r="M1057">
        <f t="shared" si="99"/>
        <v>0</v>
      </c>
      <c r="N1057" t="s">
        <v>28</v>
      </c>
      <c r="O1057" t="s">
        <v>29</v>
      </c>
      <c r="Q1057" t="str">
        <f t="shared" si="100"/>
        <v>ACTIVE</v>
      </c>
      <c r="R1057" t="s">
        <v>30</v>
      </c>
      <c r="S1057" t="s">
        <v>31</v>
      </c>
      <c r="T1057" s="2">
        <v>34657</v>
      </c>
      <c r="U1057" s="3">
        <f t="shared" ca="1" si="101"/>
        <v>30</v>
      </c>
      <c r="V1057" t="s">
        <v>2370</v>
      </c>
      <c r="W1057" t="s">
        <v>2371</v>
      </c>
      <c r="X1057" t="s">
        <v>621</v>
      </c>
      <c r="Y1057" t="s">
        <v>35</v>
      </c>
      <c r="Z1057" t="s">
        <v>82</v>
      </c>
      <c r="AA1057">
        <v>3</v>
      </c>
      <c r="AB1057" s="4">
        <v>103220</v>
      </c>
    </row>
    <row r="1058" spans="1:28" x14ac:dyDescent="0.25">
      <c r="A1058">
        <v>1483</v>
      </c>
      <c r="B1058" t="s">
        <v>3817</v>
      </c>
      <c r="C1058" t="s">
        <v>3818</v>
      </c>
      <c r="D1058" s="1">
        <v>44794</v>
      </c>
      <c r="E1058" s="1">
        <v>44946</v>
      </c>
      <c r="F1058">
        <f t="shared" ca="1" si="96"/>
        <v>4</v>
      </c>
      <c r="G1058" t="str">
        <f t="shared" ca="1" si="97"/>
        <v>&lt;6 months</v>
      </c>
      <c r="H1058" t="s">
        <v>24</v>
      </c>
      <c r="I1058" t="s">
        <v>3819</v>
      </c>
      <c r="J1058" t="s">
        <v>3820</v>
      </c>
      <c r="K1058" t="s">
        <v>27</v>
      </c>
      <c r="L1058">
        <f t="shared" si="98"/>
        <v>1</v>
      </c>
      <c r="M1058">
        <f t="shared" si="99"/>
        <v>0</v>
      </c>
      <c r="N1058" t="s">
        <v>53</v>
      </c>
      <c r="O1058" t="s">
        <v>53</v>
      </c>
      <c r="Q1058" t="str">
        <f t="shared" si="100"/>
        <v>ACTIVE</v>
      </c>
      <c r="R1058" t="s">
        <v>1487</v>
      </c>
      <c r="S1058" t="s">
        <v>239</v>
      </c>
      <c r="T1058" s="2">
        <v>35691</v>
      </c>
      <c r="U1058" s="3">
        <f t="shared" ca="1" si="101"/>
        <v>28</v>
      </c>
      <c r="V1058" t="s">
        <v>2370</v>
      </c>
      <c r="W1058" t="s">
        <v>2371</v>
      </c>
      <c r="X1058" t="s">
        <v>2728</v>
      </c>
      <c r="Y1058" t="s">
        <v>35</v>
      </c>
      <c r="Z1058" t="s">
        <v>82</v>
      </c>
      <c r="AA1058">
        <v>3</v>
      </c>
      <c r="AB1058" s="4">
        <v>276900</v>
      </c>
    </row>
    <row r="1059" spans="1:28" x14ac:dyDescent="0.25">
      <c r="A1059">
        <v>1484</v>
      </c>
      <c r="B1059" t="s">
        <v>1790</v>
      </c>
      <c r="C1059" t="s">
        <v>3821</v>
      </c>
      <c r="D1059" s="1">
        <v>43956</v>
      </c>
      <c r="F1059">
        <f t="shared" ca="1" si="96"/>
        <v>65</v>
      </c>
      <c r="G1059" t="str">
        <f t="shared" ca="1" si="97"/>
        <v>&gt;5 years</v>
      </c>
      <c r="H1059" t="s">
        <v>24</v>
      </c>
      <c r="I1059" t="s">
        <v>3822</v>
      </c>
      <c r="J1059" t="s">
        <v>3823</v>
      </c>
      <c r="K1059" t="s">
        <v>27</v>
      </c>
      <c r="L1059">
        <f t="shared" si="98"/>
        <v>1</v>
      </c>
      <c r="M1059">
        <f t="shared" si="99"/>
        <v>0</v>
      </c>
      <c r="N1059" t="s">
        <v>53</v>
      </c>
      <c r="O1059" t="s">
        <v>53</v>
      </c>
      <c r="Q1059" t="str">
        <f t="shared" si="100"/>
        <v>ACTIVE</v>
      </c>
      <c r="R1059" t="s">
        <v>1487</v>
      </c>
      <c r="S1059" t="s">
        <v>68</v>
      </c>
      <c r="T1059" s="2">
        <v>36949</v>
      </c>
      <c r="U1059" s="3">
        <f t="shared" ca="1" si="101"/>
        <v>24</v>
      </c>
      <c r="V1059" t="s">
        <v>2370</v>
      </c>
      <c r="W1059" t="s">
        <v>2371</v>
      </c>
      <c r="X1059" t="s">
        <v>69</v>
      </c>
      <c r="Y1059" t="s">
        <v>35</v>
      </c>
      <c r="Z1059" t="s">
        <v>82</v>
      </c>
      <c r="AA1059">
        <v>3</v>
      </c>
      <c r="AB1059" s="4">
        <v>207220</v>
      </c>
    </row>
    <row r="1060" spans="1:28" x14ac:dyDescent="0.25">
      <c r="A1060">
        <v>1485</v>
      </c>
      <c r="B1060" t="s">
        <v>2746</v>
      </c>
      <c r="C1060" t="s">
        <v>590</v>
      </c>
      <c r="D1060" s="1">
        <v>44260</v>
      </c>
      <c r="E1060" s="1">
        <v>45018</v>
      </c>
      <c r="F1060">
        <f t="shared" ca="1" si="96"/>
        <v>24</v>
      </c>
      <c r="G1060" t="str">
        <f t="shared" ca="1" si="97"/>
        <v>2-5 years</v>
      </c>
      <c r="H1060" t="s">
        <v>24</v>
      </c>
      <c r="I1060" t="s">
        <v>3824</v>
      </c>
      <c r="J1060" t="s">
        <v>3825</v>
      </c>
      <c r="K1060" t="s">
        <v>27</v>
      </c>
      <c r="L1060">
        <f t="shared" si="98"/>
        <v>1</v>
      </c>
      <c r="M1060">
        <f t="shared" si="99"/>
        <v>0</v>
      </c>
      <c r="N1060" t="s">
        <v>28</v>
      </c>
      <c r="O1060" t="s">
        <v>41</v>
      </c>
      <c r="Q1060" t="str">
        <f t="shared" si="100"/>
        <v>ACTIVE</v>
      </c>
      <c r="R1060" t="s">
        <v>1487</v>
      </c>
      <c r="S1060" t="s">
        <v>221</v>
      </c>
      <c r="T1060" s="2">
        <v>33656</v>
      </c>
      <c r="U1060" s="3">
        <f t="shared" ca="1" si="101"/>
        <v>33</v>
      </c>
      <c r="V1060" t="s">
        <v>2370</v>
      </c>
      <c r="W1060" t="s">
        <v>2371</v>
      </c>
      <c r="X1060" t="s">
        <v>69</v>
      </c>
      <c r="Y1060" t="s">
        <v>35</v>
      </c>
      <c r="Z1060" t="s">
        <v>82</v>
      </c>
      <c r="AA1060">
        <v>3</v>
      </c>
      <c r="AB1060" s="4">
        <v>236600</v>
      </c>
    </row>
    <row r="1061" spans="1:28" x14ac:dyDescent="0.25">
      <c r="A1061">
        <v>1486</v>
      </c>
      <c r="B1061" t="s">
        <v>3826</v>
      </c>
      <c r="C1061" t="s">
        <v>357</v>
      </c>
      <c r="D1061" s="1">
        <v>43531</v>
      </c>
      <c r="F1061">
        <f t="shared" ca="1" si="96"/>
        <v>79</v>
      </c>
      <c r="G1061" t="str">
        <f t="shared" ca="1" si="97"/>
        <v>&gt;5 years</v>
      </c>
      <c r="H1061" t="s">
        <v>24</v>
      </c>
      <c r="I1061" t="s">
        <v>3827</v>
      </c>
      <c r="J1061" t="s">
        <v>3828</v>
      </c>
      <c r="K1061" t="s">
        <v>27</v>
      </c>
      <c r="L1061">
        <f t="shared" si="98"/>
        <v>1</v>
      </c>
      <c r="M1061">
        <f t="shared" si="99"/>
        <v>0</v>
      </c>
      <c r="N1061" t="s">
        <v>41</v>
      </c>
      <c r="O1061" t="s">
        <v>53</v>
      </c>
      <c r="Q1061" t="str">
        <f t="shared" si="100"/>
        <v>ACTIVE</v>
      </c>
      <c r="R1061" t="s">
        <v>1487</v>
      </c>
      <c r="S1061" t="s">
        <v>87</v>
      </c>
      <c r="T1061" s="2">
        <v>31157</v>
      </c>
      <c r="U1061" s="3">
        <f t="shared" ca="1" si="101"/>
        <v>40</v>
      </c>
      <c r="V1061" t="s">
        <v>3829</v>
      </c>
      <c r="W1061" t="s">
        <v>3830</v>
      </c>
      <c r="X1061" t="s">
        <v>89</v>
      </c>
      <c r="Y1061" t="s">
        <v>35</v>
      </c>
      <c r="Z1061" t="s">
        <v>36</v>
      </c>
      <c r="AA1061">
        <v>3</v>
      </c>
      <c r="AB1061" s="4">
        <v>104260</v>
      </c>
    </row>
    <row r="1062" spans="1:28" x14ac:dyDescent="0.25">
      <c r="A1062">
        <v>1487</v>
      </c>
      <c r="B1062" t="s">
        <v>2443</v>
      </c>
      <c r="C1062" t="s">
        <v>2426</v>
      </c>
      <c r="D1062" s="1">
        <v>44689</v>
      </c>
      <c r="E1062" s="1">
        <v>45012</v>
      </c>
      <c r="F1062">
        <f t="shared" ca="1" si="96"/>
        <v>10</v>
      </c>
      <c r="G1062" t="str">
        <f t="shared" ca="1" si="97"/>
        <v>6-12 months</v>
      </c>
      <c r="H1062" t="s">
        <v>24</v>
      </c>
      <c r="I1062" t="s">
        <v>3831</v>
      </c>
      <c r="J1062" t="s">
        <v>3832</v>
      </c>
      <c r="K1062" t="s">
        <v>27</v>
      </c>
      <c r="L1062">
        <f t="shared" si="98"/>
        <v>1</v>
      </c>
      <c r="M1062">
        <f t="shared" si="99"/>
        <v>0</v>
      </c>
      <c r="N1062" t="s">
        <v>53</v>
      </c>
      <c r="O1062" t="s">
        <v>41</v>
      </c>
      <c r="Q1062" t="str">
        <f t="shared" si="100"/>
        <v>ACTIVE</v>
      </c>
      <c r="R1062" t="s">
        <v>1487</v>
      </c>
      <c r="S1062" t="s">
        <v>68</v>
      </c>
      <c r="T1062" s="2">
        <v>34969</v>
      </c>
      <c r="U1062" s="3">
        <f t="shared" ca="1" si="101"/>
        <v>30</v>
      </c>
      <c r="V1062" t="s">
        <v>3829</v>
      </c>
      <c r="W1062" t="s">
        <v>3830</v>
      </c>
      <c r="X1062" t="s">
        <v>175</v>
      </c>
      <c r="Y1062" t="s">
        <v>35</v>
      </c>
      <c r="Z1062" t="s">
        <v>36</v>
      </c>
      <c r="AA1062">
        <v>3</v>
      </c>
      <c r="AB1062" s="4">
        <v>254800</v>
      </c>
    </row>
    <row r="1063" spans="1:28" x14ac:dyDescent="0.25">
      <c r="A1063">
        <v>1488</v>
      </c>
      <c r="B1063" t="s">
        <v>3833</v>
      </c>
      <c r="C1063" t="s">
        <v>1043</v>
      </c>
      <c r="D1063" s="1">
        <v>44064</v>
      </c>
      <c r="E1063" s="1">
        <v>44711</v>
      </c>
      <c r="F1063">
        <f t="shared" ca="1" si="96"/>
        <v>21</v>
      </c>
      <c r="G1063" t="str">
        <f t="shared" ca="1" si="97"/>
        <v>1-2 years</v>
      </c>
      <c r="H1063" t="s">
        <v>24</v>
      </c>
      <c r="I1063" t="s">
        <v>3834</v>
      </c>
      <c r="J1063" t="s">
        <v>3835</v>
      </c>
      <c r="K1063" t="s">
        <v>158</v>
      </c>
      <c r="L1063">
        <f t="shared" si="98"/>
        <v>0</v>
      </c>
      <c r="M1063">
        <f t="shared" si="99"/>
        <v>1</v>
      </c>
      <c r="N1063" t="s">
        <v>41</v>
      </c>
      <c r="O1063" t="s">
        <v>53</v>
      </c>
      <c r="P1063" t="s">
        <v>3412</v>
      </c>
      <c r="Q1063" t="str">
        <f t="shared" si="100"/>
        <v>INVOLUNTARY</v>
      </c>
      <c r="R1063" t="s">
        <v>1487</v>
      </c>
      <c r="S1063" t="s">
        <v>87</v>
      </c>
      <c r="T1063" s="2">
        <v>34706</v>
      </c>
      <c r="U1063" s="3">
        <f t="shared" ca="1" si="101"/>
        <v>30</v>
      </c>
      <c r="V1063" t="s">
        <v>3829</v>
      </c>
      <c r="W1063" t="s">
        <v>3830</v>
      </c>
      <c r="X1063" t="s">
        <v>364</v>
      </c>
      <c r="Y1063" t="s">
        <v>35</v>
      </c>
      <c r="Z1063" t="s">
        <v>36</v>
      </c>
      <c r="AA1063">
        <v>3</v>
      </c>
      <c r="AB1063" s="4">
        <v>119730</v>
      </c>
    </row>
    <row r="1064" spans="1:28" x14ac:dyDescent="0.25">
      <c r="A1064">
        <v>1489</v>
      </c>
      <c r="B1064" t="s">
        <v>1435</v>
      </c>
      <c r="C1064" t="s">
        <v>3836</v>
      </c>
      <c r="D1064" s="1">
        <v>44166</v>
      </c>
      <c r="F1064">
        <f t="shared" ca="1" si="96"/>
        <v>58</v>
      </c>
      <c r="G1064" t="str">
        <f t="shared" ca="1" si="97"/>
        <v>2-5 years</v>
      </c>
      <c r="H1064" t="s">
        <v>24</v>
      </c>
      <c r="I1064" t="s">
        <v>3837</v>
      </c>
      <c r="J1064" t="s">
        <v>3838</v>
      </c>
      <c r="K1064" t="s">
        <v>27</v>
      </c>
      <c r="L1064">
        <f t="shared" si="98"/>
        <v>1</v>
      </c>
      <c r="M1064">
        <f t="shared" si="99"/>
        <v>0</v>
      </c>
      <c r="N1064" t="s">
        <v>28</v>
      </c>
      <c r="O1064" t="s">
        <v>41</v>
      </c>
      <c r="Q1064" t="str">
        <f t="shared" si="100"/>
        <v>ACTIVE</v>
      </c>
      <c r="R1064" t="s">
        <v>1487</v>
      </c>
      <c r="S1064" t="s">
        <v>189</v>
      </c>
      <c r="T1064" s="2">
        <v>28864</v>
      </c>
      <c r="U1064" s="3">
        <f t="shared" ca="1" si="101"/>
        <v>46</v>
      </c>
      <c r="V1064" t="s">
        <v>3829</v>
      </c>
      <c r="W1064" t="s">
        <v>3830</v>
      </c>
      <c r="X1064" t="s">
        <v>81</v>
      </c>
      <c r="Y1064" t="s">
        <v>35</v>
      </c>
      <c r="Z1064" t="s">
        <v>36</v>
      </c>
      <c r="AA1064">
        <v>3</v>
      </c>
      <c r="AB1064" s="4">
        <v>236600</v>
      </c>
    </row>
    <row r="1065" spans="1:28" x14ac:dyDescent="0.25">
      <c r="A1065">
        <v>1490</v>
      </c>
      <c r="B1065" t="s">
        <v>2332</v>
      </c>
      <c r="C1065" t="s">
        <v>973</v>
      </c>
      <c r="D1065" s="1">
        <v>43690</v>
      </c>
      <c r="F1065">
        <f t="shared" ca="1" si="96"/>
        <v>73</v>
      </c>
      <c r="G1065" t="str">
        <f t="shared" ca="1" si="97"/>
        <v>&gt;5 years</v>
      </c>
      <c r="H1065" t="s">
        <v>24</v>
      </c>
      <c r="I1065" t="s">
        <v>3839</v>
      </c>
      <c r="J1065" t="s">
        <v>3840</v>
      </c>
      <c r="K1065" t="s">
        <v>27</v>
      </c>
      <c r="L1065">
        <f t="shared" si="98"/>
        <v>1</v>
      </c>
      <c r="M1065">
        <f t="shared" si="99"/>
        <v>0</v>
      </c>
      <c r="N1065" t="s">
        <v>28</v>
      </c>
      <c r="O1065" t="s">
        <v>29</v>
      </c>
      <c r="Q1065" t="str">
        <f t="shared" si="100"/>
        <v>ACTIVE</v>
      </c>
      <c r="R1065" t="s">
        <v>1487</v>
      </c>
      <c r="S1065" t="s">
        <v>87</v>
      </c>
      <c r="T1065" s="2">
        <v>30928</v>
      </c>
      <c r="U1065" s="3">
        <f t="shared" ca="1" si="101"/>
        <v>41</v>
      </c>
      <c r="V1065" t="s">
        <v>3829</v>
      </c>
      <c r="W1065" t="s">
        <v>3830</v>
      </c>
      <c r="X1065" t="s">
        <v>143</v>
      </c>
      <c r="Y1065" t="s">
        <v>35</v>
      </c>
      <c r="Z1065" t="s">
        <v>194</v>
      </c>
      <c r="AA1065">
        <v>3</v>
      </c>
      <c r="AB1065" s="4">
        <v>174850</v>
      </c>
    </row>
    <row r="1066" spans="1:28" x14ac:dyDescent="0.25">
      <c r="A1066">
        <v>1491</v>
      </c>
      <c r="B1066" t="s">
        <v>3841</v>
      </c>
      <c r="C1066" t="s">
        <v>1919</v>
      </c>
      <c r="D1066" s="1">
        <v>43899</v>
      </c>
      <c r="F1066">
        <f t="shared" ca="1" si="96"/>
        <v>67</v>
      </c>
      <c r="G1066" t="str">
        <f t="shared" ca="1" si="97"/>
        <v>&gt;5 years</v>
      </c>
      <c r="H1066" t="s">
        <v>24</v>
      </c>
      <c r="I1066" t="s">
        <v>3842</v>
      </c>
      <c r="J1066" t="s">
        <v>3843</v>
      </c>
      <c r="K1066" t="s">
        <v>27</v>
      </c>
      <c r="L1066">
        <f t="shared" si="98"/>
        <v>1</v>
      </c>
      <c r="M1066">
        <f t="shared" si="99"/>
        <v>0</v>
      </c>
      <c r="N1066" t="s">
        <v>41</v>
      </c>
      <c r="O1066" t="s">
        <v>29</v>
      </c>
      <c r="Q1066" t="str">
        <f t="shared" si="100"/>
        <v>ACTIVE</v>
      </c>
      <c r="R1066" t="s">
        <v>1487</v>
      </c>
      <c r="S1066" t="s">
        <v>137</v>
      </c>
      <c r="T1066" s="2">
        <v>33303</v>
      </c>
      <c r="U1066" s="3">
        <f t="shared" ca="1" si="101"/>
        <v>34</v>
      </c>
      <c r="V1066" t="s">
        <v>3829</v>
      </c>
      <c r="W1066" t="s">
        <v>3830</v>
      </c>
      <c r="X1066" t="s">
        <v>6</v>
      </c>
      <c r="Y1066" t="s">
        <v>35</v>
      </c>
      <c r="Z1066" t="s">
        <v>82</v>
      </c>
      <c r="AA1066">
        <v>3</v>
      </c>
      <c r="AB1066" s="4">
        <v>254800</v>
      </c>
    </row>
    <row r="1067" spans="1:28" x14ac:dyDescent="0.25">
      <c r="A1067">
        <v>1492</v>
      </c>
      <c r="B1067" t="s">
        <v>3844</v>
      </c>
      <c r="C1067" t="s">
        <v>2774</v>
      </c>
      <c r="D1067" s="1">
        <v>43957</v>
      </c>
      <c r="F1067">
        <f t="shared" ca="1" si="96"/>
        <v>65</v>
      </c>
      <c r="G1067" t="str">
        <f t="shared" ca="1" si="97"/>
        <v>&gt;5 years</v>
      </c>
      <c r="H1067" t="s">
        <v>641</v>
      </c>
      <c r="I1067" t="s">
        <v>3845</v>
      </c>
      <c r="J1067" t="s">
        <v>3846</v>
      </c>
      <c r="K1067" t="s">
        <v>27</v>
      </c>
      <c r="L1067">
        <f t="shared" si="98"/>
        <v>1</v>
      </c>
      <c r="M1067">
        <f t="shared" si="99"/>
        <v>0</v>
      </c>
      <c r="N1067" t="s">
        <v>53</v>
      </c>
      <c r="O1067" t="s">
        <v>29</v>
      </c>
      <c r="Q1067" t="str">
        <f t="shared" si="100"/>
        <v>ACTIVE</v>
      </c>
      <c r="R1067" t="s">
        <v>1487</v>
      </c>
      <c r="S1067" t="s">
        <v>87</v>
      </c>
      <c r="T1067" s="2">
        <v>33627</v>
      </c>
      <c r="U1067" s="3">
        <f t="shared" ca="1" si="101"/>
        <v>33</v>
      </c>
      <c r="V1067" t="s">
        <v>3829</v>
      </c>
      <c r="W1067" t="s">
        <v>3830</v>
      </c>
      <c r="X1067" t="s">
        <v>89</v>
      </c>
      <c r="Y1067" t="s">
        <v>47</v>
      </c>
      <c r="Z1067" t="s">
        <v>82</v>
      </c>
      <c r="AA1067">
        <v>3</v>
      </c>
      <c r="AB1067" s="4">
        <v>353600</v>
      </c>
    </row>
    <row r="1068" spans="1:28" x14ac:dyDescent="0.25">
      <c r="A1068">
        <v>1493</v>
      </c>
      <c r="B1068" t="s">
        <v>3847</v>
      </c>
      <c r="C1068" t="s">
        <v>3209</v>
      </c>
      <c r="D1068" s="1">
        <v>44776</v>
      </c>
      <c r="F1068">
        <f t="shared" ca="1" si="96"/>
        <v>38</v>
      </c>
      <c r="G1068" t="str">
        <f t="shared" ca="1" si="97"/>
        <v>2-5 years</v>
      </c>
      <c r="H1068" t="s">
        <v>641</v>
      </c>
      <c r="I1068" t="s">
        <v>3848</v>
      </c>
      <c r="J1068" t="s">
        <v>3849</v>
      </c>
      <c r="K1068" t="s">
        <v>27</v>
      </c>
      <c r="L1068">
        <f t="shared" si="98"/>
        <v>1</v>
      </c>
      <c r="M1068">
        <f t="shared" si="99"/>
        <v>0</v>
      </c>
      <c r="N1068" t="s">
        <v>53</v>
      </c>
      <c r="O1068" t="s">
        <v>29</v>
      </c>
      <c r="Q1068" t="str">
        <f t="shared" si="100"/>
        <v>ACTIVE</v>
      </c>
      <c r="R1068" t="s">
        <v>1487</v>
      </c>
      <c r="S1068" t="s">
        <v>74</v>
      </c>
      <c r="T1068" s="2">
        <v>32194</v>
      </c>
      <c r="U1068" s="3">
        <f t="shared" ca="1" si="101"/>
        <v>37</v>
      </c>
      <c r="V1068" t="s">
        <v>3829</v>
      </c>
      <c r="W1068" t="s">
        <v>3830</v>
      </c>
      <c r="X1068" t="s">
        <v>69</v>
      </c>
      <c r="Y1068" t="s">
        <v>47</v>
      </c>
      <c r="Z1068" t="s">
        <v>36</v>
      </c>
      <c r="AA1068">
        <v>3</v>
      </c>
      <c r="AB1068" s="4">
        <v>223990</v>
      </c>
    </row>
    <row r="1069" spans="1:28" x14ac:dyDescent="0.25">
      <c r="A1069">
        <v>1494</v>
      </c>
      <c r="B1069" t="s">
        <v>3850</v>
      </c>
      <c r="C1069" t="s">
        <v>3851</v>
      </c>
      <c r="D1069" s="1">
        <v>43386</v>
      </c>
      <c r="E1069" s="1">
        <v>43803</v>
      </c>
      <c r="F1069">
        <f t="shared" ca="1" si="96"/>
        <v>13</v>
      </c>
      <c r="G1069" t="str">
        <f t="shared" ca="1" si="97"/>
        <v>1-2 years</v>
      </c>
      <c r="H1069" t="s">
        <v>641</v>
      </c>
      <c r="I1069" t="s">
        <v>3852</v>
      </c>
      <c r="J1069" t="s">
        <v>3853</v>
      </c>
      <c r="K1069" t="s">
        <v>158</v>
      </c>
      <c r="L1069">
        <f t="shared" si="98"/>
        <v>0</v>
      </c>
      <c r="M1069">
        <f t="shared" si="99"/>
        <v>1</v>
      </c>
      <c r="N1069" t="s">
        <v>28</v>
      </c>
      <c r="O1069" t="s">
        <v>53</v>
      </c>
      <c r="P1069" t="s">
        <v>1431</v>
      </c>
      <c r="Q1069" t="str">
        <f t="shared" si="100"/>
        <v>INVOLUNTARY</v>
      </c>
      <c r="R1069" t="s">
        <v>1487</v>
      </c>
      <c r="S1069" t="s">
        <v>115</v>
      </c>
      <c r="T1069" s="2">
        <v>34303</v>
      </c>
      <c r="U1069" s="3">
        <f t="shared" ca="1" si="101"/>
        <v>31</v>
      </c>
      <c r="V1069" t="s">
        <v>3829</v>
      </c>
      <c r="W1069" t="s">
        <v>3830</v>
      </c>
      <c r="X1069" t="s">
        <v>138</v>
      </c>
      <c r="Y1069" t="s">
        <v>35</v>
      </c>
      <c r="Z1069" t="s">
        <v>36</v>
      </c>
      <c r="AA1069">
        <v>3</v>
      </c>
      <c r="AB1069" s="4">
        <v>819000</v>
      </c>
    </row>
    <row r="1070" spans="1:28" x14ac:dyDescent="0.25">
      <c r="A1070">
        <v>1495</v>
      </c>
      <c r="B1070" t="s">
        <v>3854</v>
      </c>
      <c r="C1070" t="s">
        <v>1047</v>
      </c>
      <c r="D1070" s="1">
        <v>44381</v>
      </c>
      <c r="F1070">
        <f t="shared" ca="1" si="96"/>
        <v>51</v>
      </c>
      <c r="G1070" t="str">
        <f t="shared" ca="1" si="97"/>
        <v>2-5 years</v>
      </c>
      <c r="H1070" t="s">
        <v>641</v>
      </c>
      <c r="I1070" t="s">
        <v>3855</v>
      </c>
      <c r="J1070" t="s">
        <v>3856</v>
      </c>
      <c r="K1070" t="s">
        <v>27</v>
      </c>
      <c r="L1070">
        <f t="shared" si="98"/>
        <v>1</v>
      </c>
      <c r="M1070">
        <f t="shared" si="99"/>
        <v>0</v>
      </c>
      <c r="N1070" t="s">
        <v>41</v>
      </c>
      <c r="O1070" t="s">
        <v>29</v>
      </c>
      <c r="Q1070" t="str">
        <f t="shared" si="100"/>
        <v>ACTIVE</v>
      </c>
      <c r="R1070" t="s">
        <v>1487</v>
      </c>
      <c r="S1070" t="s">
        <v>68</v>
      </c>
      <c r="T1070" s="2">
        <v>34186</v>
      </c>
      <c r="U1070" s="3">
        <f t="shared" ca="1" si="101"/>
        <v>32</v>
      </c>
      <c r="V1070" t="s">
        <v>3829</v>
      </c>
      <c r="W1070" t="s">
        <v>3830</v>
      </c>
      <c r="X1070" t="s">
        <v>69</v>
      </c>
      <c r="Y1070" t="s">
        <v>47</v>
      </c>
      <c r="Z1070" t="s">
        <v>36</v>
      </c>
      <c r="AA1070">
        <v>3</v>
      </c>
      <c r="AB1070" s="4">
        <v>335010</v>
      </c>
    </row>
    <row r="1071" spans="1:28" x14ac:dyDescent="0.25">
      <c r="A1071">
        <v>1496</v>
      </c>
      <c r="B1071" t="s">
        <v>3857</v>
      </c>
      <c r="C1071" t="s">
        <v>3858</v>
      </c>
      <c r="D1071" s="1">
        <v>43585</v>
      </c>
      <c r="E1071" s="1">
        <v>43955</v>
      </c>
      <c r="F1071">
        <f t="shared" ca="1" si="96"/>
        <v>12</v>
      </c>
      <c r="G1071" t="str">
        <f t="shared" ca="1" si="97"/>
        <v>1-2 years</v>
      </c>
      <c r="H1071" t="s">
        <v>641</v>
      </c>
      <c r="I1071" t="s">
        <v>3859</v>
      </c>
      <c r="J1071" t="s">
        <v>3860</v>
      </c>
      <c r="K1071" t="s">
        <v>27</v>
      </c>
      <c r="L1071">
        <f t="shared" si="98"/>
        <v>1</v>
      </c>
      <c r="M1071">
        <f t="shared" si="99"/>
        <v>0</v>
      </c>
      <c r="N1071" t="s">
        <v>41</v>
      </c>
      <c r="O1071" t="s">
        <v>53</v>
      </c>
      <c r="Q1071" t="str">
        <f t="shared" si="100"/>
        <v>ACTIVE</v>
      </c>
      <c r="R1071" t="s">
        <v>1487</v>
      </c>
      <c r="S1071" t="s">
        <v>115</v>
      </c>
      <c r="T1071" s="2">
        <v>34620</v>
      </c>
      <c r="U1071" s="3">
        <f t="shared" ca="1" si="101"/>
        <v>30</v>
      </c>
      <c r="V1071" t="s">
        <v>3829</v>
      </c>
      <c r="W1071" t="s">
        <v>3830</v>
      </c>
      <c r="X1071" t="s">
        <v>81</v>
      </c>
      <c r="Y1071" t="s">
        <v>47</v>
      </c>
      <c r="Z1071" t="s">
        <v>36</v>
      </c>
      <c r="AA1071">
        <v>3</v>
      </c>
      <c r="AB1071" s="4">
        <v>201760</v>
      </c>
    </row>
    <row r="1072" spans="1:28" x14ac:dyDescent="0.25">
      <c r="A1072">
        <v>1497</v>
      </c>
      <c r="B1072" t="s">
        <v>875</v>
      </c>
      <c r="C1072" t="s">
        <v>271</v>
      </c>
      <c r="D1072" s="1">
        <v>44138</v>
      </c>
      <c r="F1072">
        <f t="shared" ca="1" si="96"/>
        <v>59</v>
      </c>
      <c r="G1072" t="str">
        <f t="shared" ca="1" si="97"/>
        <v>2-5 years</v>
      </c>
      <c r="H1072" t="s">
        <v>641</v>
      </c>
      <c r="I1072" t="s">
        <v>3861</v>
      </c>
      <c r="J1072" t="s">
        <v>3862</v>
      </c>
      <c r="K1072" t="s">
        <v>27</v>
      </c>
      <c r="L1072">
        <f t="shared" si="98"/>
        <v>1</v>
      </c>
      <c r="M1072">
        <f t="shared" si="99"/>
        <v>0</v>
      </c>
      <c r="N1072" t="s">
        <v>28</v>
      </c>
      <c r="O1072" t="s">
        <v>29</v>
      </c>
      <c r="Q1072" t="str">
        <f t="shared" si="100"/>
        <v>ACTIVE</v>
      </c>
      <c r="R1072" t="s">
        <v>1487</v>
      </c>
      <c r="S1072" t="s">
        <v>87</v>
      </c>
      <c r="T1072" s="2">
        <v>35352</v>
      </c>
      <c r="U1072" s="3">
        <f t="shared" ca="1" si="101"/>
        <v>28</v>
      </c>
      <c r="V1072" t="s">
        <v>3829</v>
      </c>
      <c r="W1072" t="s">
        <v>3830</v>
      </c>
      <c r="X1072" t="s">
        <v>617</v>
      </c>
      <c r="Y1072" t="s">
        <v>47</v>
      </c>
      <c r="Z1072" t="s">
        <v>194</v>
      </c>
      <c r="AA1072">
        <v>3</v>
      </c>
      <c r="AB1072" s="4">
        <v>109460</v>
      </c>
    </row>
    <row r="1073" spans="1:28" x14ac:dyDescent="0.25">
      <c r="A1073">
        <v>1498</v>
      </c>
      <c r="B1073" t="s">
        <v>3863</v>
      </c>
      <c r="C1073" t="s">
        <v>191</v>
      </c>
      <c r="D1073" s="1">
        <v>44788</v>
      </c>
      <c r="E1073" s="1">
        <v>44793</v>
      </c>
      <c r="F1073">
        <f t="shared" ca="1" si="96"/>
        <v>0</v>
      </c>
      <c r="G1073" t="str">
        <f t="shared" ca="1" si="97"/>
        <v>&lt;6 months</v>
      </c>
      <c r="H1073" t="s">
        <v>24</v>
      </c>
      <c r="I1073" t="s">
        <v>3864</v>
      </c>
      <c r="J1073" t="s">
        <v>3865</v>
      </c>
      <c r="K1073" t="s">
        <v>27</v>
      </c>
      <c r="L1073">
        <f t="shared" si="98"/>
        <v>1</v>
      </c>
      <c r="M1073">
        <f t="shared" si="99"/>
        <v>0</v>
      </c>
      <c r="N1073" t="s">
        <v>53</v>
      </c>
      <c r="O1073" t="s">
        <v>41</v>
      </c>
      <c r="Q1073" t="str">
        <f t="shared" si="100"/>
        <v>ACTIVE</v>
      </c>
      <c r="R1073" t="s">
        <v>1487</v>
      </c>
      <c r="S1073" t="s">
        <v>87</v>
      </c>
      <c r="T1073" s="2">
        <v>22724</v>
      </c>
      <c r="U1073" s="3">
        <f t="shared" ca="1" si="101"/>
        <v>63</v>
      </c>
      <c r="V1073" t="s">
        <v>3829</v>
      </c>
      <c r="W1073" t="s">
        <v>3830</v>
      </c>
      <c r="X1073" t="s">
        <v>143</v>
      </c>
      <c r="Y1073" t="s">
        <v>35</v>
      </c>
      <c r="Z1073" t="s">
        <v>82</v>
      </c>
      <c r="AA1073">
        <v>3</v>
      </c>
      <c r="AB1073" s="4">
        <v>236600</v>
      </c>
    </row>
    <row r="1074" spans="1:28" x14ac:dyDescent="0.25">
      <c r="A1074">
        <v>1499</v>
      </c>
      <c r="B1074" t="s">
        <v>3866</v>
      </c>
      <c r="C1074" t="s">
        <v>550</v>
      </c>
      <c r="D1074" s="1">
        <v>44618</v>
      </c>
      <c r="E1074" s="1">
        <v>44850</v>
      </c>
      <c r="F1074">
        <f t="shared" ca="1" si="96"/>
        <v>7</v>
      </c>
      <c r="G1074" t="str">
        <f t="shared" ca="1" si="97"/>
        <v>6-12 months</v>
      </c>
      <c r="H1074" t="s">
        <v>24</v>
      </c>
      <c r="I1074" t="s">
        <v>3867</v>
      </c>
      <c r="J1074" t="s">
        <v>3868</v>
      </c>
      <c r="K1074" t="s">
        <v>27</v>
      </c>
      <c r="L1074">
        <f t="shared" si="98"/>
        <v>1</v>
      </c>
      <c r="M1074">
        <f t="shared" si="99"/>
        <v>0</v>
      </c>
      <c r="N1074" t="s">
        <v>28</v>
      </c>
      <c r="O1074" t="s">
        <v>53</v>
      </c>
      <c r="Q1074" t="str">
        <f t="shared" si="100"/>
        <v>ACTIVE</v>
      </c>
      <c r="R1074" t="s">
        <v>1487</v>
      </c>
      <c r="S1074" t="s">
        <v>68</v>
      </c>
      <c r="T1074" s="2">
        <v>34213</v>
      </c>
      <c r="U1074" s="3">
        <f t="shared" ca="1" si="101"/>
        <v>32</v>
      </c>
      <c r="V1074" t="s">
        <v>3829</v>
      </c>
      <c r="W1074" t="s">
        <v>3830</v>
      </c>
      <c r="X1074" t="s">
        <v>175</v>
      </c>
      <c r="Y1074" t="s">
        <v>35</v>
      </c>
      <c r="Z1074" t="s">
        <v>36</v>
      </c>
      <c r="AA1074">
        <v>3</v>
      </c>
      <c r="AB1074" s="4">
        <v>145600</v>
      </c>
    </row>
    <row r="1075" spans="1:28" x14ac:dyDescent="0.25">
      <c r="A1075">
        <v>1500</v>
      </c>
      <c r="B1075" t="s">
        <v>1169</v>
      </c>
      <c r="C1075" t="s">
        <v>397</v>
      </c>
      <c r="D1075" s="1">
        <v>43598</v>
      </c>
      <c r="F1075">
        <f t="shared" ca="1" si="96"/>
        <v>76</v>
      </c>
      <c r="G1075" t="str">
        <f t="shared" ca="1" si="97"/>
        <v>&gt;5 years</v>
      </c>
      <c r="H1075" t="s">
        <v>24</v>
      </c>
      <c r="I1075" t="s">
        <v>3869</v>
      </c>
      <c r="J1075" t="s">
        <v>3870</v>
      </c>
      <c r="K1075" t="s">
        <v>27</v>
      </c>
      <c r="L1075">
        <f t="shared" si="98"/>
        <v>1</v>
      </c>
      <c r="M1075">
        <f t="shared" si="99"/>
        <v>0</v>
      </c>
      <c r="N1075" t="s">
        <v>41</v>
      </c>
      <c r="O1075" t="s">
        <v>41</v>
      </c>
      <c r="Q1075" t="str">
        <f t="shared" si="100"/>
        <v>ACTIVE</v>
      </c>
      <c r="R1075" t="s">
        <v>1487</v>
      </c>
      <c r="S1075" t="s">
        <v>74</v>
      </c>
      <c r="T1075" s="2">
        <v>33145</v>
      </c>
      <c r="U1075" s="3">
        <f t="shared" ca="1" si="101"/>
        <v>35</v>
      </c>
      <c r="V1075" t="s">
        <v>3829</v>
      </c>
      <c r="W1075" t="s">
        <v>3830</v>
      </c>
      <c r="X1075" t="s">
        <v>235</v>
      </c>
      <c r="Y1075" t="s">
        <v>35</v>
      </c>
      <c r="Z1075" t="s">
        <v>36</v>
      </c>
      <c r="AA1075">
        <v>3</v>
      </c>
      <c r="AB1075" s="4">
        <v>130000</v>
      </c>
    </row>
    <row r="1076" spans="1:28" x14ac:dyDescent="0.25">
      <c r="A1076">
        <v>1501</v>
      </c>
      <c r="B1076" t="s">
        <v>738</v>
      </c>
      <c r="C1076" t="s">
        <v>1189</v>
      </c>
      <c r="D1076" s="1">
        <v>44493</v>
      </c>
      <c r="E1076" s="1">
        <v>44837</v>
      </c>
      <c r="F1076">
        <f t="shared" ca="1" si="96"/>
        <v>11</v>
      </c>
      <c r="G1076" t="str">
        <f t="shared" ca="1" si="97"/>
        <v>6-12 months</v>
      </c>
      <c r="H1076" t="s">
        <v>24</v>
      </c>
      <c r="I1076" t="s">
        <v>3871</v>
      </c>
      <c r="J1076" t="s">
        <v>3872</v>
      </c>
      <c r="K1076" t="s">
        <v>27</v>
      </c>
      <c r="L1076">
        <f t="shared" si="98"/>
        <v>1</v>
      </c>
      <c r="M1076">
        <f t="shared" si="99"/>
        <v>0</v>
      </c>
      <c r="N1076" t="s">
        <v>28</v>
      </c>
      <c r="O1076" t="s">
        <v>41</v>
      </c>
      <c r="Q1076" t="str">
        <f t="shared" si="100"/>
        <v>ACTIVE</v>
      </c>
      <c r="R1076" t="s">
        <v>1487</v>
      </c>
      <c r="S1076" t="s">
        <v>74</v>
      </c>
      <c r="T1076" s="2">
        <v>33312</v>
      </c>
      <c r="U1076" s="3">
        <f t="shared" ca="1" si="101"/>
        <v>34</v>
      </c>
      <c r="V1076" t="s">
        <v>2961</v>
      </c>
      <c r="W1076" t="s">
        <v>2961</v>
      </c>
      <c r="X1076" t="s">
        <v>235</v>
      </c>
      <c r="Y1076" t="s">
        <v>47</v>
      </c>
      <c r="Z1076" t="s">
        <v>36</v>
      </c>
      <c r="AA1076">
        <v>3</v>
      </c>
      <c r="AB1076" s="4">
        <v>104260</v>
      </c>
    </row>
    <row r="1077" spans="1:28" x14ac:dyDescent="0.25">
      <c r="A1077">
        <v>1502</v>
      </c>
      <c r="B1077" t="s">
        <v>3873</v>
      </c>
      <c r="C1077" t="s">
        <v>1162</v>
      </c>
      <c r="D1077" s="1">
        <v>44326</v>
      </c>
      <c r="E1077" s="1">
        <v>45026</v>
      </c>
      <c r="F1077">
        <f t="shared" ca="1" si="96"/>
        <v>23</v>
      </c>
      <c r="G1077" t="str">
        <f t="shared" ca="1" si="97"/>
        <v>1-2 years</v>
      </c>
      <c r="H1077" t="s">
        <v>24</v>
      </c>
      <c r="I1077" t="s">
        <v>3874</v>
      </c>
      <c r="J1077" t="s">
        <v>3875</v>
      </c>
      <c r="K1077" t="s">
        <v>27</v>
      </c>
      <c r="L1077">
        <f t="shared" si="98"/>
        <v>1</v>
      </c>
      <c r="M1077">
        <f t="shared" si="99"/>
        <v>0</v>
      </c>
      <c r="N1077" t="s">
        <v>53</v>
      </c>
      <c r="O1077" t="s">
        <v>53</v>
      </c>
      <c r="Q1077" t="str">
        <f t="shared" si="100"/>
        <v>ACTIVE</v>
      </c>
      <c r="R1077" t="s">
        <v>1487</v>
      </c>
      <c r="S1077" t="s">
        <v>80</v>
      </c>
      <c r="T1077" s="2">
        <v>34395</v>
      </c>
      <c r="U1077" s="3">
        <f t="shared" ca="1" si="101"/>
        <v>31</v>
      </c>
      <c r="V1077" t="s">
        <v>3829</v>
      </c>
      <c r="W1077" t="s">
        <v>3830</v>
      </c>
      <c r="X1077" t="s">
        <v>537</v>
      </c>
      <c r="Y1077" t="s">
        <v>47</v>
      </c>
      <c r="Z1077" t="s">
        <v>36</v>
      </c>
      <c r="AA1077">
        <v>3</v>
      </c>
      <c r="AB1077" s="4">
        <v>130000</v>
      </c>
    </row>
    <row r="1078" spans="1:28" x14ac:dyDescent="0.25">
      <c r="A1078">
        <v>1503</v>
      </c>
      <c r="B1078" t="s">
        <v>1145</v>
      </c>
      <c r="C1078" t="s">
        <v>762</v>
      </c>
      <c r="D1078" s="1">
        <v>44360</v>
      </c>
      <c r="E1078" s="1">
        <v>44367</v>
      </c>
      <c r="F1078">
        <f t="shared" ca="1" si="96"/>
        <v>0</v>
      </c>
      <c r="G1078" t="str">
        <f t="shared" ca="1" si="97"/>
        <v>&lt;6 months</v>
      </c>
      <c r="H1078" t="s">
        <v>24</v>
      </c>
      <c r="I1078" t="s">
        <v>3876</v>
      </c>
      <c r="J1078" t="s">
        <v>3877</v>
      </c>
      <c r="K1078" t="s">
        <v>27</v>
      </c>
      <c r="L1078">
        <f t="shared" si="98"/>
        <v>1</v>
      </c>
      <c r="M1078">
        <f t="shared" si="99"/>
        <v>0</v>
      </c>
      <c r="N1078" t="s">
        <v>28</v>
      </c>
      <c r="O1078" t="s">
        <v>41</v>
      </c>
      <c r="Q1078" t="str">
        <f t="shared" si="100"/>
        <v>ACTIVE</v>
      </c>
      <c r="R1078" t="s">
        <v>1487</v>
      </c>
      <c r="S1078" t="s">
        <v>55</v>
      </c>
      <c r="T1078" s="2">
        <v>31047</v>
      </c>
      <c r="U1078" s="3">
        <f t="shared" ca="1" si="101"/>
        <v>40</v>
      </c>
      <c r="V1078" t="s">
        <v>3829</v>
      </c>
      <c r="W1078" t="s">
        <v>3830</v>
      </c>
      <c r="X1078" t="s">
        <v>3878</v>
      </c>
      <c r="Y1078" t="s">
        <v>35</v>
      </c>
      <c r="Z1078" t="s">
        <v>36</v>
      </c>
      <c r="AA1078">
        <v>3</v>
      </c>
      <c r="AB1078" s="4">
        <v>751400</v>
      </c>
    </row>
    <row r="1079" spans="1:28" x14ac:dyDescent="0.25">
      <c r="A1079">
        <v>1504</v>
      </c>
      <c r="B1079" t="s">
        <v>3879</v>
      </c>
      <c r="C1079" t="s">
        <v>3523</v>
      </c>
      <c r="D1079" s="1">
        <v>43773</v>
      </c>
      <c r="E1079" s="1">
        <v>44405</v>
      </c>
      <c r="F1079">
        <f t="shared" ca="1" si="96"/>
        <v>20</v>
      </c>
      <c r="G1079" t="str">
        <f t="shared" ca="1" si="97"/>
        <v>1-2 years</v>
      </c>
      <c r="H1079" t="s">
        <v>24</v>
      </c>
      <c r="I1079" t="s">
        <v>3880</v>
      </c>
      <c r="J1079" t="s">
        <v>3881</v>
      </c>
      <c r="K1079" t="s">
        <v>27</v>
      </c>
      <c r="L1079">
        <f t="shared" si="98"/>
        <v>1</v>
      </c>
      <c r="M1079">
        <f t="shared" si="99"/>
        <v>0</v>
      </c>
      <c r="N1079" t="s">
        <v>53</v>
      </c>
      <c r="O1079" t="s">
        <v>53</v>
      </c>
      <c r="Q1079" t="str">
        <f t="shared" si="100"/>
        <v>ACTIVE</v>
      </c>
      <c r="R1079" t="s">
        <v>1487</v>
      </c>
      <c r="S1079" t="s">
        <v>87</v>
      </c>
      <c r="T1079" s="2">
        <v>31612</v>
      </c>
      <c r="U1079" s="3">
        <f t="shared" ca="1" si="101"/>
        <v>39</v>
      </c>
      <c r="V1079" t="s">
        <v>3829</v>
      </c>
      <c r="W1079" t="s">
        <v>3830</v>
      </c>
      <c r="X1079" t="s">
        <v>81</v>
      </c>
      <c r="Y1079" t="s">
        <v>35</v>
      </c>
      <c r="Z1079" t="s">
        <v>194</v>
      </c>
      <c r="AA1079">
        <v>3</v>
      </c>
      <c r="AB1079" s="4">
        <v>157820</v>
      </c>
    </row>
    <row r="1080" spans="1:28" x14ac:dyDescent="0.25">
      <c r="A1080">
        <v>1505</v>
      </c>
      <c r="B1080" t="s">
        <v>3882</v>
      </c>
      <c r="C1080" t="s">
        <v>3883</v>
      </c>
      <c r="D1080" s="1">
        <v>43859</v>
      </c>
      <c r="F1080">
        <f t="shared" ca="1" si="96"/>
        <v>68</v>
      </c>
      <c r="G1080" t="str">
        <f t="shared" ca="1" si="97"/>
        <v>&gt;5 years</v>
      </c>
      <c r="H1080" t="s">
        <v>24</v>
      </c>
      <c r="I1080" t="s">
        <v>3884</v>
      </c>
      <c r="J1080" t="s">
        <v>3885</v>
      </c>
      <c r="K1080" t="s">
        <v>27</v>
      </c>
      <c r="L1080">
        <f t="shared" si="98"/>
        <v>1</v>
      </c>
      <c r="M1080">
        <f t="shared" si="99"/>
        <v>0</v>
      </c>
      <c r="N1080" t="s">
        <v>53</v>
      </c>
      <c r="O1080" t="s">
        <v>41</v>
      </c>
      <c r="Q1080" t="str">
        <f t="shared" si="100"/>
        <v>ACTIVE</v>
      </c>
      <c r="R1080" t="s">
        <v>1487</v>
      </c>
      <c r="S1080" t="s">
        <v>257</v>
      </c>
      <c r="T1080" s="2">
        <v>36062</v>
      </c>
      <c r="U1080" s="3">
        <f t="shared" ca="1" si="101"/>
        <v>27</v>
      </c>
      <c r="V1080" t="s">
        <v>3829</v>
      </c>
      <c r="W1080" t="s">
        <v>3830</v>
      </c>
      <c r="X1080" t="s">
        <v>148</v>
      </c>
      <c r="Y1080" t="s">
        <v>35</v>
      </c>
      <c r="Z1080" t="s">
        <v>82</v>
      </c>
      <c r="AA1080">
        <v>3</v>
      </c>
      <c r="AB1080" s="4">
        <v>130000</v>
      </c>
    </row>
    <row r="1081" spans="1:28" x14ac:dyDescent="0.25">
      <c r="A1081">
        <v>1506</v>
      </c>
      <c r="B1081" t="s">
        <v>3886</v>
      </c>
      <c r="C1081" t="s">
        <v>3887</v>
      </c>
      <c r="D1081" s="1">
        <v>43348</v>
      </c>
      <c r="E1081" s="1">
        <v>44082</v>
      </c>
      <c r="F1081">
        <f t="shared" ca="1" si="96"/>
        <v>24</v>
      </c>
      <c r="G1081" t="str">
        <f t="shared" ca="1" si="97"/>
        <v>2-5 years</v>
      </c>
      <c r="H1081" t="s">
        <v>24</v>
      </c>
      <c r="I1081" t="s">
        <v>1339</v>
      </c>
      <c r="J1081" t="s">
        <v>3888</v>
      </c>
      <c r="K1081" t="s">
        <v>27</v>
      </c>
      <c r="L1081">
        <f t="shared" si="98"/>
        <v>1</v>
      </c>
      <c r="M1081">
        <f t="shared" si="99"/>
        <v>0</v>
      </c>
      <c r="N1081" t="s">
        <v>41</v>
      </c>
      <c r="O1081" t="s">
        <v>41</v>
      </c>
      <c r="Q1081" t="str">
        <f t="shared" si="100"/>
        <v>ACTIVE</v>
      </c>
      <c r="R1081" t="s">
        <v>1487</v>
      </c>
      <c r="S1081" t="s">
        <v>87</v>
      </c>
      <c r="T1081" s="2">
        <v>30403</v>
      </c>
      <c r="U1081" s="3">
        <f t="shared" ca="1" si="101"/>
        <v>42</v>
      </c>
      <c r="V1081" t="s">
        <v>3829</v>
      </c>
      <c r="W1081" t="s">
        <v>3830</v>
      </c>
      <c r="X1081" t="s">
        <v>89</v>
      </c>
      <c r="Y1081" t="s">
        <v>35</v>
      </c>
      <c r="Z1081" t="s">
        <v>82</v>
      </c>
      <c r="AA1081">
        <v>3</v>
      </c>
      <c r="AB1081" s="4">
        <v>812500</v>
      </c>
    </row>
    <row r="1082" spans="1:28" x14ac:dyDescent="0.25">
      <c r="A1082">
        <v>1507</v>
      </c>
      <c r="B1082" t="s">
        <v>2217</v>
      </c>
      <c r="C1082" t="s">
        <v>1494</v>
      </c>
      <c r="D1082" s="1">
        <v>44398</v>
      </c>
      <c r="F1082">
        <f t="shared" ca="1" si="96"/>
        <v>50</v>
      </c>
      <c r="G1082" t="str">
        <f t="shared" ca="1" si="97"/>
        <v>2-5 years</v>
      </c>
      <c r="H1082" t="s">
        <v>24</v>
      </c>
      <c r="I1082" t="s">
        <v>3889</v>
      </c>
      <c r="J1082" t="s">
        <v>3890</v>
      </c>
      <c r="K1082" t="s">
        <v>27</v>
      </c>
      <c r="L1082">
        <f t="shared" si="98"/>
        <v>1</v>
      </c>
      <c r="M1082">
        <f t="shared" si="99"/>
        <v>0</v>
      </c>
      <c r="N1082" t="s">
        <v>53</v>
      </c>
      <c r="O1082" t="s">
        <v>53</v>
      </c>
      <c r="Q1082" t="str">
        <f t="shared" si="100"/>
        <v>ACTIVE</v>
      </c>
      <c r="R1082" t="s">
        <v>1487</v>
      </c>
      <c r="S1082" t="s">
        <v>55</v>
      </c>
      <c r="T1082" s="2">
        <v>34440</v>
      </c>
      <c r="U1082" s="3">
        <f t="shared" ca="1" si="101"/>
        <v>31</v>
      </c>
      <c r="V1082" t="s">
        <v>3829</v>
      </c>
      <c r="W1082" t="s">
        <v>3830</v>
      </c>
      <c r="X1082" t="s">
        <v>339</v>
      </c>
      <c r="Y1082" t="s">
        <v>35</v>
      </c>
      <c r="Z1082" t="s">
        <v>36</v>
      </c>
      <c r="AA1082">
        <v>3</v>
      </c>
      <c r="AB1082" s="4">
        <v>130000</v>
      </c>
    </row>
    <row r="1083" spans="1:28" x14ac:dyDescent="0.25">
      <c r="A1083">
        <v>1508</v>
      </c>
      <c r="B1083" t="s">
        <v>1678</v>
      </c>
      <c r="C1083" t="s">
        <v>1060</v>
      </c>
      <c r="D1083" s="1">
        <v>45066</v>
      </c>
      <c r="F1083">
        <f t="shared" ca="1" si="96"/>
        <v>28</v>
      </c>
      <c r="G1083" t="str">
        <f t="shared" ca="1" si="97"/>
        <v>2-5 years</v>
      </c>
      <c r="H1083" t="s">
        <v>24</v>
      </c>
      <c r="I1083" t="s">
        <v>3891</v>
      </c>
      <c r="J1083" t="s">
        <v>3892</v>
      </c>
      <c r="K1083" t="s">
        <v>27</v>
      </c>
      <c r="L1083">
        <f t="shared" si="98"/>
        <v>1</v>
      </c>
      <c r="M1083">
        <f t="shared" si="99"/>
        <v>0</v>
      </c>
      <c r="N1083" t="s">
        <v>41</v>
      </c>
      <c r="O1083" t="s">
        <v>29</v>
      </c>
      <c r="Q1083" t="str">
        <f t="shared" si="100"/>
        <v>ACTIVE</v>
      </c>
      <c r="R1083" t="s">
        <v>1487</v>
      </c>
      <c r="S1083" t="s">
        <v>68</v>
      </c>
      <c r="T1083" s="2">
        <v>31428</v>
      </c>
      <c r="U1083" s="3">
        <f t="shared" ca="1" si="101"/>
        <v>39</v>
      </c>
      <c r="V1083" t="s">
        <v>3829</v>
      </c>
      <c r="W1083" t="s">
        <v>3830</v>
      </c>
      <c r="X1083" t="s">
        <v>128</v>
      </c>
      <c r="Y1083" t="s">
        <v>35</v>
      </c>
      <c r="Z1083" t="s">
        <v>36</v>
      </c>
      <c r="AA1083">
        <v>3</v>
      </c>
      <c r="AB1083" s="4">
        <v>130000</v>
      </c>
    </row>
    <row r="1084" spans="1:28" x14ac:dyDescent="0.25">
      <c r="A1084">
        <v>1509</v>
      </c>
      <c r="B1084" t="s">
        <v>2122</v>
      </c>
      <c r="C1084" t="s">
        <v>3893</v>
      </c>
      <c r="D1084" s="1">
        <v>44697</v>
      </c>
      <c r="F1084">
        <f t="shared" ca="1" si="96"/>
        <v>40</v>
      </c>
      <c r="G1084" t="str">
        <f t="shared" ca="1" si="97"/>
        <v>2-5 years</v>
      </c>
      <c r="H1084" t="s">
        <v>24</v>
      </c>
      <c r="I1084" t="s">
        <v>3894</v>
      </c>
      <c r="J1084" t="s">
        <v>3895</v>
      </c>
      <c r="K1084" t="s">
        <v>27</v>
      </c>
      <c r="L1084">
        <f t="shared" si="98"/>
        <v>1</v>
      </c>
      <c r="M1084">
        <f t="shared" si="99"/>
        <v>0</v>
      </c>
      <c r="N1084" t="s">
        <v>53</v>
      </c>
      <c r="O1084" t="s">
        <v>53</v>
      </c>
      <c r="Q1084" t="str">
        <f t="shared" si="100"/>
        <v>ACTIVE</v>
      </c>
      <c r="R1084" t="s">
        <v>1487</v>
      </c>
      <c r="S1084" t="s">
        <v>55</v>
      </c>
      <c r="T1084" s="2">
        <v>34402</v>
      </c>
      <c r="U1084" s="3">
        <f t="shared" ca="1" si="101"/>
        <v>31</v>
      </c>
      <c r="V1084" t="s">
        <v>3829</v>
      </c>
      <c r="W1084" t="s">
        <v>3830</v>
      </c>
      <c r="X1084" t="s">
        <v>56</v>
      </c>
      <c r="Y1084" t="s">
        <v>35</v>
      </c>
      <c r="Z1084" t="s">
        <v>36</v>
      </c>
      <c r="AA1084">
        <v>3</v>
      </c>
      <c r="AB1084" s="4">
        <v>101530</v>
      </c>
    </row>
    <row r="1085" spans="1:28" x14ac:dyDescent="0.25">
      <c r="A1085">
        <v>1510</v>
      </c>
      <c r="B1085" t="s">
        <v>3896</v>
      </c>
      <c r="C1085" t="s">
        <v>949</v>
      </c>
      <c r="D1085" s="1">
        <v>44270</v>
      </c>
      <c r="F1085">
        <f t="shared" ca="1" si="96"/>
        <v>54</v>
      </c>
      <c r="G1085" t="str">
        <f t="shared" ca="1" si="97"/>
        <v>2-5 years</v>
      </c>
      <c r="H1085" t="s">
        <v>24</v>
      </c>
      <c r="I1085" t="s">
        <v>3897</v>
      </c>
      <c r="J1085" t="s">
        <v>3898</v>
      </c>
      <c r="K1085" t="s">
        <v>27</v>
      </c>
      <c r="L1085">
        <f t="shared" si="98"/>
        <v>1</v>
      </c>
      <c r="M1085">
        <f t="shared" si="99"/>
        <v>0</v>
      </c>
      <c r="N1085" t="s">
        <v>28</v>
      </c>
      <c r="O1085" t="s">
        <v>29</v>
      </c>
      <c r="Q1085" t="str">
        <f t="shared" si="100"/>
        <v>ACTIVE</v>
      </c>
      <c r="R1085" t="s">
        <v>1487</v>
      </c>
      <c r="S1085" t="s">
        <v>55</v>
      </c>
      <c r="T1085" s="2">
        <v>29068</v>
      </c>
      <c r="U1085" s="3">
        <f t="shared" ca="1" si="101"/>
        <v>46</v>
      </c>
      <c r="V1085" t="s">
        <v>3829</v>
      </c>
      <c r="W1085" t="s">
        <v>3830</v>
      </c>
      <c r="X1085" t="s">
        <v>81</v>
      </c>
      <c r="Y1085" t="s">
        <v>35</v>
      </c>
      <c r="Z1085" t="s">
        <v>36</v>
      </c>
      <c r="AA1085">
        <v>3</v>
      </c>
      <c r="AB1085" s="4">
        <v>130000</v>
      </c>
    </row>
    <row r="1086" spans="1:28" x14ac:dyDescent="0.25">
      <c r="A1086">
        <v>1511</v>
      </c>
      <c r="B1086" t="s">
        <v>3899</v>
      </c>
      <c r="C1086" t="s">
        <v>1902</v>
      </c>
      <c r="D1086" s="1">
        <v>45103</v>
      </c>
      <c r="E1086" s="1">
        <v>45137</v>
      </c>
      <c r="F1086">
        <f t="shared" ca="1" si="96"/>
        <v>1</v>
      </c>
      <c r="G1086" t="str">
        <f t="shared" ca="1" si="97"/>
        <v>&lt;6 months</v>
      </c>
      <c r="H1086" t="s">
        <v>24</v>
      </c>
      <c r="I1086" t="s">
        <v>3900</v>
      </c>
      <c r="J1086" t="s">
        <v>3901</v>
      </c>
      <c r="K1086" t="s">
        <v>158</v>
      </c>
      <c r="L1086">
        <f t="shared" si="98"/>
        <v>0</v>
      </c>
      <c r="M1086">
        <f t="shared" si="99"/>
        <v>1</v>
      </c>
      <c r="N1086" t="s">
        <v>53</v>
      </c>
      <c r="O1086" t="s">
        <v>53</v>
      </c>
      <c r="P1086" t="s">
        <v>3412</v>
      </c>
      <c r="Q1086" t="str">
        <f t="shared" si="100"/>
        <v>INVOLUNTARY</v>
      </c>
      <c r="R1086" t="s">
        <v>1487</v>
      </c>
      <c r="S1086" t="s">
        <v>74</v>
      </c>
      <c r="T1086" s="2">
        <v>31730</v>
      </c>
      <c r="U1086" s="3">
        <f t="shared" ca="1" si="101"/>
        <v>38</v>
      </c>
      <c r="V1086" t="s">
        <v>2961</v>
      </c>
      <c r="W1086" t="s">
        <v>2961</v>
      </c>
      <c r="X1086" t="s">
        <v>299</v>
      </c>
      <c r="Y1086" t="s">
        <v>35</v>
      </c>
      <c r="Z1086" t="s">
        <v>36</v>
      </c>
      <c r="AA1086">
        <v>3</v>
      </c>
      <c r="AB1086" s="4">
        <v>130000</v>
      </c>
    </row>
    <row r="1087" spans="1:28" x14ac:dyDescent="0.25">
      <c r="A1087">
        <v>1512</v>
      </c>
      <c r="B1087" t="s">
        <v>3902</v>
      </c>
      <c r="C1087" t="s">
        <v>3132</v>
      </c>
      <c r="D1087" s="1">
        <v>43749</v>
      </c>
      <c r="E1087" s="1">
        <v>44310</v>
      </c>
      <c r="F1087">
        <f t="shared" ca="1" si="96"/>
        <v>18</v>
      </c>
      <c r="G1087" t="str">
        <f t="shared" ca="1" si="97"/>
        <v>1-2 years</v>
      </c>
      <c r="H1087" t="s">
        <v>24</v>
      </c>
      <c r="I1087" t="s">
        <v>3903</v>
      </c>
      <c r="J1087" t="s">
        <v>3904</v>
      </c>
      <c r="K1087" t="s">
        <v>27</v>
      </c>
      <c r="L1087">
        <f t="shared" si="98"/>
        <v>1</v>
      </c>
      <c r="M1087">
        <f t="shared" si="99"/>
        <v>0</v>
      </c>
      <c r="N1087" t="s">
        <v>28</v>
      </c>
      <c r="O1087" t="s">
        <v>41</v>
      </c>
      <c r="Q1087" t="str">
        <f t="shared" si="100"/>
        <v>ACTIVE</v>
      </c>
      <c r="R1087" t="s">
        <v>1487</v>
      </c>
      <c r="S1087" t="s">
        <v>74</v>
      </c>
      <c r="T1087" s="2">
        <v>36845</v>
      </c>
      <c r="U1087" s="3">
        <f t="shared" ca="1" si="101"/>
        <v>24</v>
      </c>
      <c r="V1087" t="s">
        <v>3829</v>
      </c>
      <c r="W1087" t="s">
        <v>3830</v>
      </c>
      <c r="X1087" t="s">
        <v>69</v>
      </c>
      <c r="Y1087" t="s">
        <v>35</v>
      </c>
      <c r="Z1087" t="s">
        <v>36</v>
      </c>
      <c r="AA1087">
        <v>3</v>
      </c>
      <c r="AB1087" s="4">
        <v>118820</v>
      </c>
    </row>
    <row r="1088" spans="1:28" x14ac:dyDescent="0.25">
      <c r="A1088">
        <v>1513</v>
      </c>
      <c r="B1088" t="s">
        <v>3905</v>
      </c>
      <c r="C1088" t="s">
        <v>2224</v>
      </c>
      <c r="D1088" s="1">
        <v>43820</v>
      </c>
      <c r="F1088">
        <f t="shared" ca="1" si="96"/>
        <v>69</v>
      </c>
      <c r="G1088" t="str">
        <f t="shared" ca="1" si="97"/>
        <v>&gt;5 years</v>
      </c>
      <c r="H1088" t="s">
        <v>641</v>
      </c>
      <c r="I1088" t="s">
        <v>3906</v>
      </c>
      <c r="J1088" t="s">
        <v>3907</v>
      </c>
      <c r="K1088" t="s">
        <v>27</v>
      </c>
      <c r="L1088">
        <f t="shared" si="98"/>
        <v>1</v>
      </c>
      <c r="M1088">
        <f t="shared" si="99"/>
        <v>0</v>
      </c>
      <c r="N1088" t="s">
        <v>28</v>
      </c>
      <c r="O1088" t="s">
        <v>29</v>
      </c>
      <c r="Q1088" t="str">
        <f t="shared" si="100"/>
        <v>ACTIVE</v>
      </c>
      <c r="R1088" t="s">
        <v>1487</v>
      </c>
      <c r="S1088" t="s">
        <v>80</v>
      </c>
      <c r="T1088" s="2">
        <v>36374</v>
      </c>
      <c r="U1088" s="3">
        <f t="shared" ca="1" si="101"/>
        <v>26</v>
      </c>
      <c r="V1088" t="s">
        <v>3829</v>
      </c>
      <c r="W1088" t="s">
        <v>3830</v>
      </c>
      <c r="X1088" t="s">
        <v>89</v>
      </c>
      <c r="Y1088" t="s">
        <v>47</v>
      </c>
      <c r="Z1088" t="s">
        <v>36</v>
      </c>
      <c r="AA1088">
        <v>3</v>
      </c>
      <c r="AB1088" s="4">
        <v>751400</v>
      </c>
    </row>
    <row r="1089" spans="1:28" x14ac:dyDescent="0.25">
      <c r="A1089">
        <v>1514</v>
      </c>
      <c r="B1089" t="s">
        <v>1898</v>
      </c>
      <c r="C1089" t="s">
        <v>181</v>
      </c>
      <c r="D1089" s="1">
        <v>44757</v>
      </c>
      <c r="F1089">
        <f t="shared" ca="1" si="96"/>
        <v>38</v>
      </c>
      <c r="G1089" t="str">
        <f t="shared" ca="1" si="97"/>
        <v>2-5 years</v>
      </c>
      <c r="H1089" t="s">
        <v>641</v>
      </c>
      <c r="I1089" t="s">
        <v>3908</v>
      </c>
      <c r="J1089" t="s">
        <v>3909</v>
      </c>
      <c r="K1089" t="s">
        <v>27</v>
      </c>
      <c r="L1089">
        <f t="shared" si="98"/>
        <v>1</v>
      </c>
      <c r="M1089">
        <f t="shared" si="99"/>
        <v>0</v>
      </c>
      <c r="N1089" t="s">
        <v>28</v>
      </c>
      <c r="O1089" t="s">
        <v>41</v>
      </c>
      <c r="Q1089" t="str">
        <f t="shared" si="100"/>
        <v>ACTIVE</v>
      </c>
      <c r="R1089" t="s">
        <v>1487</v>
      </c>
      <c r="S1089" t="s">
        <v>115</v>
      </c>
      <c r="T1089" s="2">
        <v>34277</v>
      </c>
      <c r="U1089" s="3">
        <f t="shared" ca="1" si="101"/>
        <v>31</v>
      </c>
      <c r="V1089" t="s">
        <v>3829</v>
      </c>
      <c r="W1089" t="s">
        <v>3830</v>
      </c>
      <c r="X1089" t="s">
        <v>6</v>
      </c>
      <c r="Y1089" t="s">
        <v>47</v>
      </c>
      <c r="Z1089" t="s">
        <v>36</v>
      </c>
      <c r="AA1089">
        <v>3</v>
      </c>
      <c r="AB1089" s="4">
        <v>608400</v>
      </c>
    </row>
    <row r="1090" spans="1:28" x14ac:dyDescent="0.25">
      <c r="A1090">
        <v>1515</v>
      </c>
      <c r="B1090" t="s">
        <v>3910</v>
      </c>
      <c r="C1090" t="s">
        <v>3911</v>
      </c>
      <c r="D1090" s="1">
        <v>43369</v>
      </c>
      <c r="F1090">
        <f t="shared" ca="1" si="96"/>
        <v>84</v>
      </c>
      <c r="G1090" t="str">
        <f t="shared" ca="1" si="97"/>
        <v>&gt;5 years</v>
      </c>
      <c r="H1090" t="s">
        <v>641</v>
      </c>
      <c r="I1090" t="s">
        <v>3912</v>
      </c>
      <c r="J1090" t="s">
        <v>3913</v>
      </c>
      <c r="K1090" t="s">
        <v>27</v>
      </c>
      <c r="L1090">
        <f t="shared" si="98"/>
        <v>1</v>
      </c>
      <c r="M1090">
        <f t="shared" si="99"/>
        <v>0</v>
      </c>
      <c r="N1090" t="s">
        <v>53</v>
      </c>
      <c r="O1090" t="s">
        <v>41</v>
      </c>
      <c r="Q1090" t="str">
        <f t="shared" si="100"/>
        <v>ACTIVE</v>
      </c>
      <c r="R1090" t="s">
        <v>1487</v>
      </c>
      <c r="S1090" t="s">
        <v>68</v>
      </c>
      <c r="T1090" s="2">
        <v>35400</v>
      </c>
      <c r="U1090" s="3">
        <f t="shared" ca="1" si="101"/>
        <v>28</v>
      </c>
      <c r="V1090" t="s">
        <v>3829</v>
      </c>
      <c r="W1090" t="s">
        <v>3830</v>
      </c>
      <c r="X1090" t="s">
        <v>69</v>
      </c>
      <c r="Y1090" t="s">
        <v>35</v>
      </c>
      <c r="Z1090" t="s">
        <v>36</v>
      </c>
      <c r="AA1090">
        <v>3</v>
      </c>
      <c r="AB1090" s="4">
        <v>907400</v>
      </c>
    </row>
    <row r="1091" spans="1:28" x14ac:dyDescent="0.25">
      <c r="A1091">
        <v>1516</v>
      </c>
      <c r="B1091" t="s">
        <v>2664</v>
      </c>
      <c r="C1091" t="s">
        <v>1996</v>
      </c>
      <c r="D1091" s="1">
        <v>44850</v>
      </c>
      <c r="F1091">
        <f t="shared" ref="F1091:F1154" ca="1" si="102">DATEDIF($D1091,IF($E1091=$E$2,TODAY(),$E1091),"m")</f>
        <v>35</v>
      </c>
      <c r="G1091" t="str">
        <f t="shared" ref="G1091:G1154" ca="1" si="103">IF(F1091&lt;6,"&lt;6 months",IF(F1091&lt;12,"6-12 months",IF(F1091&lt;24,"1-2 years",IF(F1091&lt;60,"2-5 years","&gt;5 years"))))</f>
        <v>2-5 years</v>
      </c>
      <c r="H1091" t="s">
        <v>641</v>
      </c>
      <c r="I1091" t="s">
        <v>3914</v>
      </c>
      <c r="J1091" t="s">
        <v>3915</v>
      </c>
      <c r="K1091" t="s">
        <v>27</v>
      </c>
      <c r="L1091">
        <f t="shared" ref="L1091:L1154" si="104">IF($K1091=$K$2,1,0)</f>
        <v>1</v>
      </c>
      <c r="M1091">
        <f t="shared" ref="M1091:M1154" si="105">IF($K1091=$K$2,0,1)</f>
        <v>0</v>
      </c>
      <c r="N1091" t="s">
        <v>28</v>
      </c>
      <c r="O1091" t="s">
        <v>53</v>
      </c>
      <c r="Q1091" t="str">
        <f t="shared" ref="Q1091:Q1154" si="106">IF(OR($P1091=$AF$14,$P1091=$AF$16,$P1091=$AF$19,$P1091=$AF$20,$P1091=$AF$21,$P1091=$AF$23),"VOLUNTARY",IF(OR($P1091=$AF$17,$P1091=$AF$18,$P1091=$AF$22,$P1091=$AF$15),"INVOLUNTARY","ACTIVE"))</f>
        <v>ACTIVE</v>
      </c>
      <c r="R1091" t="s">
        <v>1487</v>
      </c>
      <c r="S1091" t="s">
        <v>80</v>
      </c>
      <c r="T1091" s="2">
        <v>31118</v>
      </c>
      <c r="U1091" s="3">
        <f t="shared" ref="U1091:U1154" ca="1" si="107">DATEDIF($T1091,TODAY(),"y")</f>
        <v>40</v>
      </c>
      <c r="V1091" t="s">
        <v>3916</v>
      </c>
      <c r="W1091" t="s">
        <v>3917</v>
      </c>
      <c r="X1091" t="s">
        <v>6</v>
      </c>
      <c r="Y1091" t="s">
        <v>47</v>
      </c>
      <c r="Z1091" t="s">
        <v>36</v>
      </c>
      <c r="AA1091">
        <v>3</v>
      </c>
      <c r="AB1091" s="4">
        <v>79392</v>
      </c>
    </row>
    <row r="1092" spans="1:28" x14ac:dyDescent="0.25">
      <c r="A1092">
        <v>1517</v>
      </c>
      <c r="B1092" t="s">
        <v>1046</v>
      </c>
      <c r="C1092" t="s">
        <v>2241</v>
      </c>
      <c r="D1092" s="1">
        <v>44532</v>
      </c>
      <c r="E1092" s="1">
        <v>44676</v>
      </c>
      <c r="F1092">
        <f t="shared" ca="1" si="102"/>
        <v>4</v>
      </c>
      <c r="G1092" t="str">
        <f t="shared" ca="1" si="103"/>
        <v>&lt;6 months</v>
      </c>
      <c r="H1092" t="s">
        <v>641</v>
      </c>
      <c r="I1092" t="s">
        <v>3918</v>
      </c>
      <c r="J1092" t="s">
        <v>3919</v>
      </c>
      <c r="K1092" t="s">
        <v>27</v>
      </c>
      <c r="L1092">
        <f t="shared" si="104"/>
        <v>1</v>
      </c>
      <c r="M1092">
        <f t="shared" si="105"/>
        <v>0</v>
      </c>
      <c r="N1092" t="s">
        <v>53</v>
      </c>
      <c r="O1092" t="s">
        <v>41</v>
      </c>
      <c r="Q1092" t="str">
        <f t="shared" si="106"/>
        <v>ACTIVE</v>
      </c>
      <c r="R1092" t="s">
        <v>1487</v>
      </c>
      <c r="S1092" t="s">
        <v>115</v>
      </c>
      <c r="T1092" s="2">
        <v>28731</v>
      </c>
      <c r="U1092" s="3">
        <f t="shared" ca="1" si="107"/>
        <v>47</v>
      </c>
      <c r="V1092" t="s">
        <v>3916</v>
      </c>
      <c r="W1092" t="s">
        <v>3917</v>
      </c>
      <c r="X1092" t="s">
        <v>116</v>
      </c>
      <c r="Y1092" t="s">
        <v>47</v>
      </c>
      <c r="Z1092" t="s">
        <v>36</v>
      </c>
      <c r="AA1092">
        <v>3</v>
      </c>
      <c r="AB1092" s="4">
        <v>158990</v>
      </c>
    </row>
    <row r="1093" spans="1:28" x14ac:dyDescent="0.25">
      <c r="A1093">
        <v>1518</v>
      </c>
      <c r="B1093" t="s">
        <v>3920</v>
      </c>
      <c r="C1093" t="s">
        <v>3921</v>
      </c>
      <c r="D1093" s="1">
        <v>43531</v>
      </c>
      <c r="E1093" s="1">
        <v>44991</v>
      </c>
      <c r="F1093">
        <f t="shared" ca="1" si="102"/>
        <v>47</v>
      </c>
      <c r="G1093" t="str">
        <f t="shared" ca="1" si="103"/>
        <v>2-5 years</v>
      </c>
      <c r="H1093" t="s">
        <v>641</v>
      </c>
      <c r="I1093" t="s">
        <v>3922</v>
      </c>
      <c r="J1093" t="s">
        <v>3923</v>
      </c>
      <c r="K1093" t="s">
        <v>158</v>
      </c>
      <c r="L1093">
        <f t="shared" si="104"/>
        <v>0</v>
      </c>
      <c r="M1093">
        <f t="shared" si="105"/>
        <v>1</v>
      </c>
      <c r="N1093" t="s">
        <v>53</v>
      </c>
      <c r="O1093" t="s">
        <v>29</v>
      </c>
      <c r="P1093" t="s">
        <v>3412</v>
      </c>
      <c r="Q1093" t="str">
        <f t="shared" si="106"/>
        <v>INVOLUNTARY</v>
      </c>
      <c r="R1093" t="s">
        <v>1487</v>
      </c>
      <c r="S1093" t="s">
        <v>189</v>
      </c>
      <c r="T1093" s="2">
        <v>36057</v>
      </c>
      <c r="U1093" s="3">
        <f t="shared" ca="1" si="107"/>
        <v>27</v>
      </c>
      <c r="V1093" t="s">
        <v>3916</v>
      </c>
      <c r="W1093" t="s">
        <v>3917</v>
      </c>
      <c r="X1093" t="s">
        <v>89</v>
      </c>
      <c r="Y1093" t="s">
        <v>47</v>
      </c>
      <c r="Z1093" t="s">
        <v>36</v>
      </c>
      <c r="AA1093">
        <v>3</v>
      </c>
      <c r="AB1093" s="4">
        <v>206700</v>
      </c>
    </row>
    <row r="1094" spans="1:28" x14ac:dyDescent="0.25">
      <c r="A1094">
        <v>1519</v>
      </c>
      <c r="B1094" t="s">
        <v>3924</v>
      </c>
      <c r="C1094" t="s">
        <v>2357</v>
      </c>
      <c r="D1094" s="1">
        <v>45048</v>
      </c>
      <c r="E1094" s="1">
        <v>45133</v>
      </c>
      <c r="F1094">
        <f t="shared" ca="1" si="102"/>
        <v>2</v>
      </c>
      <c r="G1094" t="str">
        <f t="shared" ca="1" si="103"/>
        <v>&lt;6 months</v>
      </c>
      <c r="H1094" t="s">
        <v>24</v>
      </c>
      <c r="I1094" t="s">
        <v>3925</v>
      </c>
      <c r="J1094" t="s">
        <v>3926</v>
      </c>
      <c r="K1094" t="s">
        <v>27</v>
      </c>
      <c r="L1094">
        <f t="shared" si="104"/>
        <v>1</v>
      </c>
      <c r="M1094">
        <f t="shared" si="105"/>
        <v>0</v>
      </c>
      <c r="N1094" t="s">
        <v>41</v>
      </c>
      <c r="O1094" t="s">
        <v>53</v>
      </c>
      <c r="Q1094" t="str">
        <f t="shared" si="106"/>
        <v>ACTIVE</v>
      </c>
      <c r="R1094" t="s">
        <v>1487</v>
      </c>
      <c r="S1094" t="s">
        <v>137</v>
      </c>
      <c r="T1094" s="2">
        <v>29762</v>
      </c>
      <c r="U1094" s="3">
        <f t="shared" ca="1" si="107"/>
        <v>44</v>
      </c>
      <c r="V1094" t="s">
        <v>3916</v>
      </c>
      <c r="W1094" t="s">
        <v>3917</v>
      </c>
      <c r="X1094" t="s">
        <v>148</v>
      </c>
      <c r="Y1094" t="s">
        <v>35</v>
      </c>
      <c r="Z1094" t="s">
        <v>36</v>
      </c>
      <c r="AA1094">
        <v>3</v>
      </c>
      <c r="AB1094" s="4">
        <v>204100</v>
      </c>
    </row>
    <row r="1095" spans="1:28" x14ac:dyDescent="0.25">
      <c r="A1095">
        <v>1520</v>
      </c>
      <c r="B1095" t="s">
        <v>2491</v>
      </c>
      <c r="C1095" t="s">
        <v>2367</v>
      </c>
      <c r="D1095" s="1">
        <v>44067</v>
      </c>
      <c r="E1095" s="1">
        <v>44983</v>
      </c>
      <c r="F1095">
        <f t="shared" ca="1" si="102"/>
        <v>30</v>
      </c>
      <c r="G1095" t="str">
        <f t="shared" ca="1" si="103"/>
        <v>2-5 years</v>
      </c>
      <c r="H1095" t="s">
        <v>24</v>
      </c>
      <c r="I1095" t="s">
        <v>3927</v>
      </c>
      <c r="J1095" t="s">
        <v>3928</v>
      </c>
      <c r="K1095" t="s">
        <v>27</v>
      </c>
      <c r="L1095">
        <f t="shared" si="104"/>
        <v>1</v>
      </c>
      <c r="M1095">
        <f t="shared" si="105"/>
        <v>0</v>
      </c>
      <c r="N1095" t="s">
        <v>53</v>
      </c>
      <c r="O1095" t="s">
        <v>53</v>
      </c>
      <c r="Q1095" t="str">
        <f t="shared" si="106"/>
        <v>ACTIVE</v>
      </c>
      <c r="R1095" t="s">
        <v>1487</v>
      </c>
      <c r="S1095" t="s">
        <v>1766</v>
      </c>
      <c r="T1095" s="2">
        <v>36190</v>
      </c>
      <c r="U1095" s="3">
        <f t="shared" ca="1" si="107"/>
        <v>26</v>
      </c>
      <c r="V1095" t="s">
        <v>3916</v>
      </c>
      <c r="W1095" t="s">
        <v>3917</v>
      </c>
      <c r="X1095" t="s">
        <v>621</v>
      </c>
      <c r="Y1095" t="s">
        <v>35</v>
      </c>
      <c r="Z1095" t="s">
        <v>36</v>
      </c>
      <c r="AA1095">
        <v>3</v>
      </c>
      <c r="AB1095" s="4">
        <v>140920</v>
      </c>
    </row>
    <row r="1096" spans="1:28" x14ac:dyDescent="0.25">
      <c r="A1096">
        <v>1521</v>
      </c>
      <c r="B1096" t="s">
        <v>274</v>
      </c>
      <c r="C1096" t="s">
        <v>2820</v>
      </c>
      <c r="D1096" s="1">
        <v>44173</v>
      </c>
      <c r="E1096" s="1">
        <v>44446</v>
      </c>
      <c r="F1096">
        <f t="shared" ca="1" si="102"/>
        <v>8</v>
      </c>
      <c r="G1096" t="str">
        <f t="shared" ca="1" si="103"/>
        <v>6-12 months</v>
      </c>
      <c r="H1096" t="s">
        <v>24</v>
      </c>
      <c r="I1096" t="s">
        <v>3929</v>
      </c>
      <c r="J1096" t="s">
        <v>3930</v>
      </c>
      <c r="K1096" t="s">
        <v>27</v>
      </c>
      <c r="L1096">
        <f t="shared" si="104"/>
        <v>1</v>
      </c>
      <c r="M1096">
        <f t="shared" si="105"/>
        <v>0</v>
      </c>
      <c r="N1096" t="s">
        <v>28</v>
      </c>
      <c r="O1096" t="s">
        <v>29</v>
      </c>
      <c r="Q1096" t="str">
        <f t="shared" si="106"/>
        <v>ACTIVE</v>
      </c>
      <c r="R1096" t="s">
        <v>1487</v>
      </c>
      <c r="S1096" t="s">
        <v>257</v>
      </c>
      <c r="T1096" s="2">
        <v>36538</v>
      </c>
      <c r="U1096" s="3">
        <f t="shared" ca="1" si="107"/>
        <v>25</v>
      </c>
      <c r="V1096" t="s">
        <v>3916</v>
      </c>
      <c r="W1096" t="s">
        <v>3917</v>
      </c>
      <c r="X1096" t="s">
        <v>299</v>
      </c>
      <c r="Y1096" t="s">
        <v>47</v>
      </c>
      <c r="Z1096" t="s">
        <v>194</v>
      </c>
      <c r="AA1096">
        <v>3</v>
      </c>
      <c r="AB1096" s="4">
        <v>715000</v>
      </c>
    </row>
    <row r="1097" spans="1:28" x14ac:dyDescent="0.25">
      <c r="A1097">
        <v>1522</v>
      </c>
      <c r="B1097" t="s">
        <v>3931</v>
      </c>
      <c r="C1097" t="s">
        <v>3932</v>
      </c>
      <c r="D1097" s="1">
        <v>44242</v>
      </c>
      <c r="F1097">
        <f t="shared" ca="1" si="102"/>
        <v>55</v>
      </c>
      <c r="G1097" t="str">
        <f t="shared" ca="1" si="103"/>
        <v>2-5 years</v>
      </c>
      <c r="H1097" t="s">
        <v>24</v>
      </c>
      <c r="I1097" t="s">
        <v>3933</v>
      </c>
      <c r="J1097" t="s">
        <v>3934</v>
      </c>
      <c r="K1097" t="s">
        <v>27</v>
      </c>
      <c r="L1097">
        <f t="shared" si="104"/>
        <v>1</v>
      </c>
      <c r="M1097">
        <f t="shared" si="105"/>
        <v>0</v>
      </c>
      <c r="N1097" t="s">
        <v>53</v>
      </c>
      <c r="O1097" t="s">
        <v>53</v>
      </c>
      <c r="Q1097" t="str">
        <f t="shared" si="106"/>
        <v>ACTIVE</v>
      </c>
      <c r="R1097" t="s">
        <v>1487</v>
      </c>
      <c r="S1097" t="s">
        <v>74</v>
      </c>
      <c r="T1097" s="2">
        <v>36313</v>
      </c>
      <c r="U1097" s="3">
        <f t="shared" ca="1" si="107"/>
        <v>26</v>
      </c>
      <c r="V1097" t="s">
        <v>3916</v>
      </c>
      <c r="W1097" t="s">
        <v>3917</v>
      </c>
      <c r="X1097" t="s">
        <v>175</v>
      </c>
      <c r="Y1097" t="s">
        <v>47</v>
      </c>
      <c r="Z1097" t="s">
        <v>36</v>
      </c>
      <c r="AA1097">
        <v>3</v>
      </c>
      <c r="AB1097" s="4">
        <v>692900</v>
      </c>
    </row>
    <row r="1098" spans="1:28" x14ac:dyDescent="0.25">
      <c r="A1098">
        <v>1523</v>
      </c>
      <c r="B1098" t="s">
        <v>381</v>
      </c>
      <c r="C1098" t="s">
        <v>3935</v>
      </c>
      <c r="D1098" s="1">
        <v>44089</v>
      </c>
      <c r="E1098" s="1">
        <v>45101</v>
      </c>
      <c r="F1098">
        <f t="shared" ca="1" si="102"/>
        <v>33</v>
      </c>
      <c r="G1098" t="str">
        <f t="shared" ca="1" si="103"/>
        <v>2-5 years</v>
      </c>
      <c r="H1098" t="s">
        <v>24</v>
      </c>
      <c r="I1098" t="s">
        <v>3936</v>
      </c>
      <c r="J1098" t="s">
        <v>3937</v>
      </c>
      <c r="K1098" t="s">
        <v>27</v>
      </c>
      <c r="L1098">
        <f t="shared" si="104"/>
        <v>1</v>
      </c>
      <c r="M1098">
        <f t="shared" si="105"/>
        <v>0</v>
      </c>
      <c r="N1098" t="s">
        <v>28</v>
      </c>
      <c r="O1098" t="s">
        <v>53</v>
      </c>
      <c r="Q1098" t="str">
        <f t="shared" si="106"/>
        <v>ACTIVE</v>
      </c>
      <c r="R1098" t="s">
        <v>42</v>
      </c>
      <c r="S1098" t="s">
        <v>43</v>
      </c>
      <c r="T1098" s="2">
        <v>35744</v>
      </c>
      <c r="U1098" s="3">
        <f t="shared" ca="1" si="107"/>
        <v>27</v>
      </c>
      <c r="V1098" t="s">
        <v>3916</v>
      </c>
      <c r="W1098" t="s">
        <v>3917</v>
      </c>
      <c r="X1098" t="s">
        <v>143</v>
      </c>
      <c r="Y1098" t="s">
        <v>47</v>
      </c>
      <c r="Z1098" t="s">
        <v>36</v>
      </c>
      <c r="AA1098">
        <v>3</v>
      </c>
      <c r="AB1098" s="4">
        <v>585000</v>
      </c>
    </row>
    <row r="1099" spans="1:28" x14ac:dyDescent="0.25">
      <c r="A1099">
        <v>1524</v>
      </c>
      <c r="B1099" t="s">
        <v>3938</v>
      </c>
      <c r="C1099" t="s">
        <v>3939</v>
      </c>
      <c r="D1099" s="1">
        <v>45001</v>
      </c>
      <c r="F1099">
        <f t="shared" ca="1" si="102"/>
        <v>30</v>
      </c>
      <c r="G1099" t="str">
        <f t="shared" ca="1" si="103"/>
        <v>2-5 years</v>
      </c>
      <c r="H1099" t="s">
        <v>24</v>
      </c>
      <c r="I1099" t="s">
        <v>3940</v>
      </c>
      <c r="J1099" t="s">
        <v>3941</v>
      </c>
      <c r="K1099" t="s">
        <v>27</v>
      </c>
      <c r="L1099">
        <f t="shared" si="104"/>
        <v>1</v>
      </c>
      <c r="M1099">
        <f t="shared" si="105"/>
        <v>0</v>
      </c>
      <c r="N1099" t="s">
        <v>53</v>
      </c>
      <c r="O1099" t="s">
        <v>29</v>
      </c>
      <c r="Q1099" t="str">
        <f t="shared" si="106"/>
        <v>ACTIVE</v>
      </c>
      <c r="R1099" t="s">
        <v>1487</v>
      </c>
      <c r="S1099" t="s">
        <v>87</v>
      </c>
      <c r="T1099" s="2">
        <v>27482</v>
      </c>
      <c r="U1099" s="3">
        <f t="shared" ca="1" si="107"/>
        <v>50</v>
      </c>
      <c r="V1099" t="s">
        <v>3916</v>
      </c>
      <c r="W1099" t="s">
        <v>3917</v>
      </c>
      <c r="X1099" t="s">
        <v>89</v>
      </c>
      <c r="Y1099" t="s">
        <v>35</v>
      </c>
      <c r="Z1099" t="s">
        <v>36</v>
      </c>
      <c r="AA1099">
        <v>3</v>
      </c>
      <c r="AB1099" s="4">
        <v>558155</v>
      </c>
    </row>
    <row r="1100" spans="1:28" x14ac:dyDescent="0.25">
      <c r="A1100">
        <v>1525</v>
      </c>
      <c r="B1100" t="s">
        <v>1252</v>
      </c>
      <c r="C1100" t="s">
        <v>3942</v>
      </c>
      <c r="D1100" s="1">
        <v>44514</v>
      </c>
      <c r="E1100" s="1">
        <v>44841</v>
      </c>
      <c r="F1100">
        <f t="shared" ca="1" si="102"/>
        <v>10</v>
      </c>
      <c r="G1100" t="str">
        <f t="shared" ca="1" si="103"/>
        <v>6-12 months</v>
      </c>
      <c r="H1100" t="s">
        <v>24</v>
      </c>
      <c r="I1100" t="s">
        <v>3943</v>
      </c>
      <c r="J1100" t="s">
        <v>3944</v>
      </c>
      <c r="K1100" t="s">
        <v>27</v>
      </c>
      <c r="L1100">
        <f t="shared" si="104"/>
        <v>1</v>
      </c>
      <c r="M1100">
        <f t="shared" si="105"/>
        <v>0</v>
      </c>
      <c r="N1100" t="s">
        <v>53</v>
      </c>
      <c r="O1100" t="s">
        <v>29</v>
      </c>
      <c r="Q1100" t="str">
        <f t="shared" si="106"/>
        <v>ACTIVE</v>
      </c>
      <c r="R1100" t="s">
        <v>1487</v>
      </c>
      <c r="S1100" t="s">
        <v>68</v>
      </c>
      <c r="T1100" s="2">
        <v>27010</v>
      </c>
      <c r="U1100" s="3">
        <f t="shared" ca="1" si="107"/>
        <v>51</v>
      </c>
      <c r="V1100" t="s">
        <v>3916</v>
      </c>
      <c r="W1100" t="s">
        <v>3917</v>
      </c>
      <c r="X1100" t="s">
        <v>69</v>
      </c>
      <c r="Y1100" t="s">
        <v>35</v>
      </c>
      <c r="Z1100" t="s">
        <v>194</v>
      </c>
      <c r="AA1100">
        <v>3</v>
      </c>
      <c r="AB1100" s="4">
        <v>241020</v>
      </c>
    </row>
    <row r="1101" spans="1:28" x14ac:dyDescent="0.25">
      <c r="A1101">
        <v>1526</v>
      </c>
      <c r="B1101" t="s">
        <v>3945</v>
      </c>
      <c r="C1101" t="s">
        <v>728</v>
      </c>
      <c r="D1101" s="1">
        <v>44309</v>
      </c>
      <c r="F1101">
        <f t="shared" ca="1" si="102"/>
        <v>53</v>
      </c>
      <c r="G1101" t="str">
        <f t="shared" ca="1" si="103"/>
        <v>2-5 years</v>
      </c>
      <c r="H1101" t="s">
        <v>24</v>
      </c>
      <c r="I1101" t="s">
        <v>3946</v>
      </c>
      <c r="J1101" t="s">
        <v>3947</v>
      </c>
      <c r="K1101" t="s">
        <v>27</v>
      </c>
      <c r="L1101">
        <f t="shared" si="104"/>
        <v>1</v>
      </c>
      <c r="M1101">
        <f t="shared" si="105"/>
        <v>0</v>
      </c>
      <c r="N1101" t="s">
        <v>28</v>
      </c>
      <c r="O1101" t="s">
        <v>53</v>
      </c>
      <c r="Q1101" t="str">
        <f t="shared" si="106"/>
        <v>ACTIVE</v>
      </c>
      <c r="R1101" t="s">
        <v>1487</v>
      </c>
      <c r="S1101" t="s">
        <v>74</v>
      </c>
      <c r="T1101" s="2">
        <v>32481</v>
      </c>
      <c r="U1101" s="3">
        <f t="shared" ca="1" si="107"/>
        <v>36</v>
      </c>
      <c r="V1101" t="s">
        <v>3916</v>
      </c>
      <c r="W1101" t="s">
        <v>3917</v>
      </c>
      <c r="X1101" t="s">
        <v>184</v>
      </c>
      <c r="Y1101" t="s">
        <v>35</v>
      </c>
      <c r="Z1101" t="s">
        <v>36</v>
      </c>
      <c r="AA1101">
        <v>3</v>
      </c>
      <c r="AB1101" s="4">
        <v>239200</v>
      </c>
    </row>
    <row r="1102" spans="1:28" x14ac:dyDescent="0.25">
      <c r="A1102">
        <v>1527</v>
      </c>
      <c r="B1102" t="s">
        <v>3948</v>
      </c>
      <c r="C1102" t="s">
        <v>2478</v>
      </c>
      <c r="D1102" s="1">
        <v>44717</v>
      </c>
      <c r="E1102" s="1">
        <v>44799</v>
      </c>
      <c r="F1102">
        <f t="shared" ca="1" si="102"/>
        <v>2</v>
      </c>
      <c r="G1102" t="str">
        <f t="shared" ca="1" si="103"/>
        <v>&lt;6 months</v>
      </c>
      <c r="H1102" t="s">
        <v>24</v>
      </c>
      <c r="I1102" t="s">
        <v>3949</v>
      </c>
      <c r="J1102" t="s">
        <v>3950</v>
      </c>
      <c r="K1102" t="s">
        <v>27</v>
      </c>
      <c r="L1102">
        <f t="shared" si="104"/>
        <v>1</v>
      </c>
      <c r="M1102">
        <f t="shared" si="105"/>
        <v>0</v>
      </c>
      <c r="N1102" t="s">
        <v>41</v>
      </c>
      <c r="O1102" t="s">
        <v>53</v>
      </c>
      <c r="Q1102" t="str">
        <f t="shared" si="106"/>
        <v>ACTIVE</v>
      </c>
      <c r="R1102" t="s">
        <v>1487</v>
      </c>
      <c r="S1102" t="s">
        <v>87</v>
      </c>
      <c r="T1102" s="2">
        <v>35113</v>
      </c>
      <c r="U1102" s="3">
        <f t="shared" ca="1" si="107"/>
        <v>29</v>
      </c>
      <c r="V1102" t="s">
        <v>3916</v>
      </c>
      <c r="W1102" t="s">
        <v>3917</v>
      </c>
      <c r="X1102" t="s">
        <v>89</v>
      </c>
      <c r="Y1102" t="s">
        <v>35</v>
      </c>
      <c r="Z1102" t="s">
        <v>36</v>
      </c>
      <c r="AA1102">
        <v>3</v>
      </c>
      <c r="AB1102" s="4">
        <v>405600</v>
      </c>
    </row>
    <row r="1103" spans="1:28" x14ac:dyDescent="0.25">
      <c r="A1103">
        <v>1528</v>
      </c>
      <c r="B1103" t="s">
        <v>3951</v>
      </c>
      <c r="C1103" t="s">
        <v>296</v>
      </c>
      <c r="D1103" s="1">
        <v>44884</v>
      </c>
      <c r="F1103">
        <f t="shared" ca="1" si="102"/>
        <v>34</v>
      </c>
      <c r="G1103" t="str">
        <f t="shared" ca="1" si="103"/>
        <v>2-5 years</v>
      </c>
      <c r="H1103" t="s">
        <v>24</v>
      </c>
      <c r="I1103" t="s">
        <v>3952</v>
      </c>
      <c r="J1103" t="s">
        <v>3953</v>
      </c>
      <c r="K1103" t="s">
        <v>27</v>
      </c>
      <c r="L1103">
        <f t="shared" si="104"/>
        <v>1</v>
      </c>
      <c r="M1103">
        <f t="shared" si="105"/>
        <v>0</v>
      </c>
      <c r="N1103" t="s">
        <v>41</v>
      </c>
      <c r="O1103" t="s">
        <v>41</v>
      </c>
      <c r="Q1103" t="str">
        <f t="shared" si="106"/>
        <v>ACTIVE</v>
      </c>
      <c r="R1103" t="s">
        <v>1487</v>
      </c>
      <c r="S1103" t="s">
        <v>74</v>
      </c>
      <c r="T1103" s="2">
        <v>36678</v>
      </c>
      <c r="U1103" s="3">
        <f t="shared" ca="1" si="107"/>
        <v>25</v>
      </c>
      <c r="V1103" t="s">
        <v>3916</v>
      </c>
      <c r="W1103" t="s">
        <v>3917</v>
      </c>
      <c r="X1103" t="s">
        <v>69</v>
      </c>
      <c r="Y1103" t="s">
        <v>35</v>
      </c>
      <c r="Z1103" t="s">
        <v>36</v>
      </c>
      <c r="AA1103">
        <v>3</v>
      </c>
      <c r="AB1103" s="4">
        <v>760500</v>
      </c>
    </row>
    <row r="1104" spans="1:28" x14ac:dyDescent="0.25">
      <c r="A1104">
        <v>1529</v>
      </c>
      <c r="B1104" t="s">
        <v>3954</v>
      </c>
      <c r="C1104" t="s">
        <v>1253</v>
      </c>
      <c r="D1104" s="1">
        <v>45030</v>
      </c>
      <c r="F1104">
        <f t="shared" ca="1" si="102"/>
        <v>29</v>
      </c>
      <c r="G1104" t="str">
        <f t="shared" ca="1" si="103"/>
        <v>2-5 years</v>
      </c>
      <c r="H1104" t="s">
        <v>24</v>
      </c>
      <c r="I1104" t="s">
        <v>3955</v>
      </c>
      <c r="J1104" t="s">
        <v>3956</v>
      </c>
      <c r="K1104" t="s">
        <v>27</v>
      </c>
      <c r="L1104">
        <f t="shared" si="104"/>
        <v>1</v>
      </c>
      <c r="M1104">
        <f t="shared" si="105"/>
        <v>0</v>
      </c>
      <c r="N1104" t="s">
        <v>53</v>
      </c>
      <c r="O1104" t="s">
        <v>41</v>
      </c>
      <c r="Q1104" t="str">
        <f t="shared" si="106"/>
        <v>ACTIVE</v>
      </c>
      <c r="R1104" t="s">
        <v>1487</v>
      </c>
      <c r="S1104" t="s">
        <v>74</v>
      </c>
      <c r="T1104" s="2">
        <v>33906</v>
      </c>
      <c r="U1104" s="3">
        <f t="shared" ca="1" si="107"/>
        <v>32</v>
      </c>
      <c r="V1104" t="s">
        <v>3916</v>
      </c>
      <c r="W1104" t="s">
        <v>3917</v>
      </c>
      <c r="X1104" t="s">
        <v>69</v>
      </c>
      <c r="Y1104" t="s">
        <v>35</v>
      </c>
      <c r="Z1104" t="s">
        <v>36</v>
      </c>
      <c r="AA1104">
        <v>3</v>
      </c>
      <c r="AB1104" s="4">
        <v>214370</v>
      </c>
    </row>
    <row r="1105" spans="1:28" x14ac:dyDescent="0.25">
      <c r="A1105">
        <v>1530</v>
      </c>
      <c r="B1105" t="s">
        <v>3957</v>
      </c>
      <c r="C1105" t="s">
        <v>2518</v>
      </c>
      <c r="D1105" s="1">
        <v>44908</v>
      </c>
      <c r="F1105">
        <f t="shared" ca="1" si="102"/>
        <v>33</v>
      </c>
      <c r="G1105" t="str">
        <f t="shared" ca="1" si="103"/>
        <v>2-5 years</v>
      </c>
      <c r="H1105" t="s">
        <v>24</v>
      </c>
      <c r="I1105" t="s">
        <v>3958</v>
      </c>
      <c r="J1105" t="s">
        <v>3959</v>
      </c>
      <c r="K1105" t="s">
        <v>27</v>
      </c>
      <c r="L1105">
        <f t="shared" si="104"/>
        <v>1</v>
      </c>
      <c r="M1105">
        <f t="shared" si="105"/>
        <v>0</v>
      </c>
      <c r="N1105" t="s">
        <v>28</v>
      </c>
      <c r="O1105" t="s">
        <v>53</v>
      </c>
      <c r="Q1105" t="str">
        <f t="shared" si="106"/>
        <v>ACTIVE</v>
      </c>
      <c r="R1105" t="s">
        <v>1487</v>
      </c>
      <c r="S1105" t="s">
        <v>74</v>
      </c>
      <c r="T1105" s="2">
        <v>29525</v>
      </c>
      <c r="U1105" s="3">
        <f t="shared" ca="1" si="107"/>
        <v>44</v>
      </c>
      <c r="V1105" t="s">
        <v>3916</v>
      </c>
      <c r="W1105" t="s">
        <v>3917</v>
      </c>
      <c r="X1105" t="s">
        <v>507</v>
      </c>
      <c r="Y1105" t="s">
        <v>35</v>
      </c>
      <c r="Z1105" t="s">
        <v>36</v>
      </c>
      <c r="AA1105">
        <v>3</v>
      </c>
      <c r="AB1105" s="4">
        <v>108810</v>
      </c>
    </row>
    <row r="1106" spans="1:28" x14ac:dyDescent="0.25">
      <c r="A1106">
        <v>1531</v>
      </c>
      <c r="B1106" t="s">
        <v>3960</v>
      </c>
      <c r="C1106" t="s">
        <v>2595</v>
      </c>
      <c r="D1106" s="1">
        <v>44996</v>
      </c>
      <c r="E1106" s="1">
        <v>45025</v>
      </c>
      <c r="F1106">
        <f t="shared" ca="1" si="102"/>
        <v>0</v>
      </c>
      <c r="G1106" t="str">
        <f t="shared" ca="1" si="103"/>
        <v>&lt;6 months</v>
      </c>
      <c r="H1106" t="s">
        <v>24</v>
      </c>
      <c r="I1106" t="s">
        <v>3961</v>
      </c>
      <c r="J1106" t="s">
        <v>3962</v>
      </c>
      <c r="K1106" t="s">
        <v>158</v>
      </c>
      <c r="L1106">
        <f t="shared" si="104"/>
        <v>0</v>
      </c>
      <c r="M1106">
        <f t="shared" si="105"/>
        <v>1</v>
      </c>
      <c r="N1106" t="s">
        <v>41</v>
      </c>
      <c r="O1106" t="s">
        <v>53</v>
      </c>
      <c r="P1106" t="s">
        <v>2688</v>
      </c>
      <c r="Q1106" t="str">
        <f t="shared" si="106"/>
        <v>VOLUNTARY</v>
      </c>
      <c r="R1106" t="s">
        <v>1487</v>
      </c>
      <c r="S1106" t="s">
        <v>221</v>
      </c>
      <c r="T1106" s="2">
        <v>31115</v>
      </c>
      <c r="U1106" s="3">
        <f t="shared" ca="1" si="107"/>
        <v>40</v>
      </c>
      <c r="V1106" t="s">
        <v>3916</v>
      </c>
      <c r="W1106" t="s">
        <v>3917</v>
      </c>
      <c r="X1106" t="s">
        <v>128</v>
      </c>
      <c r="Y1106" t="s">
        <v>35</v>
      </c>
      <c r="Z1106" t="s">
        <v>36</v>
      </c>
      <c r="AA1106">
        <v>3</v>
      </c>
      <c r="AB1106" s="4">
        <v>244920</v>
      </c>
    </row>
    <row r="1107" spans="1:28" x14ac:dyDescent="0.25">
      <c r="A1107">
        <v>1532</v>
      </c>
      <c r="B1107" t="s">
        <v>1099</v>
      </c>
      <c r="C1107" t="s">
        <v>1889</v>
      </c>
      <c r="D1107" s="1">
        <v>43791</v>
      </c>
      <c r="E1107" s="1">
        <v>43879</v>
      </c>
      <c r="F1107">
        <f t="shared" ca="1" si="102"/>
        <v>2</v>
      </c>
      <c r="G1107" t="str">
        <f t="shared" ca="1" si="103"/>
        <v>&lt;6 months</v>
      </c>
      <c r="H1107" t="s">
        <v>24</v>
      </c>
      <c r="I1107" t="s">
        <v>3963</v>
      </c>
      <c r="J1107" t="s">
        <v>3964</v>
      </c>
      <c r="K1107" t="s">
        <v>27</v>
      </c>
      <c r="L1107">
        <f t="shared" si="104"/>
        <v>1</v>
      </c>
      <c r="M1107">
        <f t="shared" si="105"/>
        <v>0</v>
      </c>
      <c r="N1107" t="s">
        <v>41</v>
      </c>
      <c r="O1107" t="s">
        <v>53</v>
      </c>
      <c r="Q1107" t="str">
        <f t="shared" si="106"/>
        <v>ACTIVE</v>
      </c>
      <c r="R1107" t="s">
        <v>1487</v>
      </c>
      <c r="S1107" t="s">
        <v>68</v>
      </c>
      <c r="T1107" s="2">
        <v>35845</v>
      </c>
      <c r="U1107" s="3">
        <f t="shared" ca="1" si="107"/>
        <v>27</v>
      </c>
      <c r="V1107" t="s">
        <v>3916</v>
      </c>
      <c r="W1107" t="s">
        <v>3917</v>
      </c>
      <c r="X1107" t="s">
        <v>81</v>
      </c>
      <c r="Y1107" t="s">
        <v>35</v>
      </c>
      <c r="Z1107" t="s">
        <v>36</v>
      </c>
      <c r="AA1107">
        <v>3</v>
      </c>
      <c r="AB1107" s="4">
        <v>288600</v>
      </c>
    </row>
    <row r="1108" spans="1:28" x14ac:dyDescent="0.25">
      <c r="A1108">
        <v>1533</v>
      </c>
      <c r="B1108" t="s">
        <v>3965</v>
      </c>
      <c r="C1108" t="s">
        <v>2180</v>
      </c>
      <c r="D1108" s="1">
        <v>44268</v>
      </c>
      <c r="E1108" s="1">
        <v>44519</v>
      </c>
      <c r="F1108">
        <f t="shared" ca="1" si="102"/>
        <v>8</v>
      </c>
      <c r="G1108" t="str">
        <f t="shared" ca="1" si="103"/>
        <v>6-12 months</v>
      </c>
      <c r="H1108" t="s">
        <v>24</v>
      </c>
      <c r="I1108" t="s">
        <v>3966</v>
      </c>
      <c r="J1108" t="s">
        <v>3967</v>
      </c>
      <c r="K1108" t="s">
        <v>27</v>
      </c>
      <c r="L1108">
        <f t="shared" si="104"/>
        <v>1</v>
      </c>
      <c r="M1108">
        <f t="shared" si="105"/>
        <v>0</v>
      </c>
      <c r="N1108" t="s">
        <v>28</v>
      </c>
      <c r="O1108" t="s">
        <v>53</v>
      </c>
      <c r="Q1108" t="str">
        <f t="shared" si="106"/>
        <v>ACTIVE</v>
      </c>
      <c r="R1108" t="s">
        <v>1487</v>
      </c>
      <c r="S1108" t="s">
        <v>221</v>
      </c>
      <c r="T1108" s="2">
        <v>35511</v>
      </c>
      <c r="U1108" s="3">
        <f t="shared" ca="1" si="107"/>
        <v>28</v>
      </c>
      <c r="V1108" t="s">
        <v>2961</v>
      </c>
      <c r="W1108" t="s">
        <v>2961</v>
      </c>
      <c r="X1108" t="s">
        <v>81</v>
      </c>
      <c r="Y1108" t="s">
        <v>35</v>
      </c>
      <c r="Z1108" t="s">
        <v>36</v>
      </c>
      <c r="AA1108">
        <v>3</v>
      </c>
      <c r="AB1108" s="4">
        <v>283400</v>
      </c>
    </row>
    <row r="1109" spans="1:28" x14ac:dyDescent="0.25">
      <c r="A1109">
        <v>1534</v>
      </c>
      <c r="B1109" t="s">
        <v>3968</v>
      </c>
      <c r="C1109" t="s">
        <v>3969</v>
      </c>
      <c r="D1109" s="1">
        <v>44619</v>
      </c>
      <c r="F1109">
        <f t="shared" ca="1" si="102"/>
        <v>43</v>
      </c>
      <c r="G1109" t="str">
        <f t="shared" ca="1" si="103"/>
        <v>2-5 years</v>
      </c>
      <c r="H1109" t="s">
        <v>641</v>
      </c>
      <c r="I1109" t="s">
        <v>3970</v>
      </c>
      <c r="J1109" t="s">
        <v>3971</v>
      </c>
      <c r="K1109" t="s">
        <v>27</v>
      </c>
      <c r="L1109">
        <f t="shared" si="104"/>
        <v>1</v>
      </c>
      <c r="M1109">
        <f t="shared" si="105"/>
        <v>0</v>
      </c>
      <c r="N1109" t="s">
        <v>53</v>
      </c>
      <c r="O1109" t="s">
        <v>29</v>
      </c>
      <c r="Q1109" t="str">
        <f t="shared" si="106"/>
        <v>ACTIVE</v>
      </c>
      <c r="R1109" t="s">
        <v>1487</v>
      </c>
      <c r="S1109" t="s">
        <v>74</v>
      </c>
      <c r="T1109" s="2">
        <v>36564</v>
      </c>
      <c r="U1109" s="3">
        <f t="shared" ca="1" si="107"/>
        <v>25</v>
      </c>
      <c r="V1109" t="s">
        <v>2961</v>
      </c>
      <c r="W1109" t="s">
        <v>2961</v>
      </c>
      <c r="X1109" t="s">
        <v>175</v>
      </c>
      <c r="Y1109" t="s">
        <v>47</v>
      </c>
      <c r="Z1109" t="s">
        <v>36</v>
      </c>
      <c r="AA1109">
        <v>3</v>
      </c>
      <c r="AB1109" s="4">
        <v>556400</v>
      </c>
    </row>
    <row r="1110" spans="1:28" x14ac:dyDescent="0.25">
      <c r="A1110">
        <v>1535</v>
      </c>
      <c r="B1110" t="s">
        <v>3972</v>
      </c>
      <c r="C1110" t="s">
        <v>2766</v>
      </c>
      <c r="D1110" s="1">
        <v>44324</v>
      </c>
      <c r="F1110">
        <f t="shared" ca="1" si="102"/>
        <v>53</v>
      </c>
      <c r="G1110" t="str">
        <f t="shared" ca="1" si="103"/>
        <v>2-5 years</v>
      </c>
      <c r="H1110" t="s">
        <v>641</v>
      </c>
      <c r="I1110" t="s">
        <v>3973</v>
      </c>
      <c r="J1110" t="s">
        <v>3974</v>
      </c>
      <c r="K1110" t="s">
        <v>27</v>
      </c>
      <c r="L1110">
        <f t="shared" si="104"/>
        <v>1</v>
      </c>
      <c r="M1110">
        <f t="shared" si="105"/>
        <v>0</v>
      </c>
      <c r="N1110" t="s">
        <v>28</v>
      </c>
      <c r="O1110" t="s">
        <v>41</v>
      </c>
      <c r="Q1110" t="str">
        <f t="shared" si="106"/>
        <v>ACTIVE</v>
      </c>
      <c r="R1110" t="s">
        <v>1487</v>
      </c>
      <c r="S1110" t="s">
        <v>68</v>
      </c>
      <c r="T1110" s="2">
        <v>36011</v>
      </c>
      <c r="U1110" s="3">
        <f t="shared" ca="1" si="107"/>
        <v>27</v>
      </c>
      <c r="V1110" t="s">
        <v>3104</v>
      </c>
      <c r="W1110" t="s">
        <v>3975</v>
      </c>
      <c r="X1110" t="s">
        <v>184</v>
      </c>
      <c r="Y1110" t="s">
        <v>35</v>
      </c>
      <c r="Z1110" t="s">
        <v>36</v>
      </c>
      <c r="AA1110">
        <v>3</v>
      </c>
      <c r="AB1110" s="4">
        <v>167570</v>
      </c>
    </row>
    <row r="1111" spans="1:28" x14ac:dyDescent="0.25">
      <c r="A1111">
        <v>1536</v>
      </c>
      <c r="B1111" t="s">
        <v>3976</v>
      </c>
      <c r="C1111" t="s">
        <v>3977</v>
      </c>
      <c r="D1111" s="1">
        <v>44922</v>
      </c>
      <c r="F1111">
        <f t="shared" ca="1" si="102"/>
        <v>33</v>
      </c>
      <c r="G1111" t="str">
        <f t="shared" ca="1" si="103"/>
        <v>2-5 years</v>
      </c>
      <c r="H1111" t="s">
        <v>641</v>
      </c>
      <c r="I1111" t="s">
        <v>3978</v>
      </c>
      <c r="J1111" t="s">
        <v>3979</v>
      </c>
      <c r="K1111" t="s">
        <v>27</v>
      </c>
      <c r="L1111">
        <f t="shared" si="104"/>
        <v>1</v>
      </c>
      <c r="M1111">
        <f t="shared" si="105"/>
        <v>0</v>
      </c>
      <c r="N1111" t="s">
        <v>28</v>
      </c>
      <c r="O1111" t="s">
        <v>41</v>
      </c>
      <c r="Q1111" t="str">
        <f t="shared" si="106"/>
        <v>ACTIVE</v>
      </c>
      <c r="R1111" t="s">
        <v>1487</v>
      </c>
      <c r="S1111" t="s">
        <v>68</v>
      </c>
      <c r="T1111" s="2">
        <v>36175</v>
      </c>
      <c r="U1111" s="3">
        <f t="shared" ca="1" si="107"/>
        <v>26</v>
      </c>
      <c r="V1111" t="s">
        <v>3104</v>
      </c>
      <c r="W1111" t="s">
        <v>3975</v>
      </c>
      <c r="X1111" t="s">
        <v>573</v>
      </c>
      <c r="Y1111" t="s">
        <v>35</v>
      </c>
      <c r="Z1111" t="s">
        <v>36</v>
      </c>
      <c r="AA1111">
        <v>3</v>
      </c>
      <c r="AB1111" s="4">
        <v>907400</v>
      </c>
    </row>
    <row r="1112" spans="1:28" x14ac:dyDescent="0.25">
      <c r="A1112">
        <v>1537</v>
      </c>
      <c r="B1112" t="s">
        <v>561</v>
      </c>
      <c r="C1112" t="s">
        <v>1685</v>
      </c>
      <c r="D1112" s="1">
        <v>44059</v>
      </c>
      <c r="F1112">
        <f t="shared" ca="1" si="102"/>
        <v>61</v>
      </c>
      <c r="G1112" t="str">
        <f t="shared" ca="1" si="103"/>
        <v>&gt;5 years</v>
      </c>
      <c r="H1112" t="s">
        <v>641</v>
      </c>
      <c r="I1112" t="s">
        <v>3980</v>
      </c>
      <c r="J1112" t="s">
        <v>3981</v>
      </c>
      <c r="K1112" t="s">
        <v>27</v>
      </c>
      <c r="L1112">
        <f t="shared" si="104"/>
        <v>1</v>
      </c>
      <c r="M1112">
        <f t="shared" si="105"/>
        <v>0</v>
      </c>
      <c r="N1112" t="s">
        <v>28</v>
      </c>
      <c r="O1112" t="s">
        <v>53</v>
      </c>
      <c r="Q1112" t="str">
        <f t="shared" si="106"/>
        <v>ACTIVE</v>
      </c>
      <c r="R1112" t="s">
        <v>1487</v>
      </c>
      <c r="S1112" t="s">
        <v>137</v>
      </c>
      <c r="T1112" s="2">
        <v>36260</v>
      </c>
      <c r="U1112" s="3">
        <f t="shared" ca="1" si="107"/>
        <v>26</v>
      </c>
      <c r="V1112" t="s">
        <v>3104</v>
      </c>
      <c r="W1112" t="s">
        <v>3975</v>
      </c>
      <c r="X1112" t="s">
        <v>621</v>
      </c>
      <c r="Y1112" t="s">
        <v>47</v>
      </c>
      <c r="Z1112" t="s">
        <v>36</v>
      </c>
      <c r="AA1112">
        <v>3</v>
      </c>
      <c r="AB1112" s="4">
        <v>608400</v>
      </c>
    </row>
    <row r="1113" spans="1:28" x14ac:dyDescent="0.25">
      <c r="A1113">
        <v>1538</v>
      </c>
      <c r="B1113" t="s">
        <v>553</v>
      </c>
      <c r="C1113" t="s">
        <v>3982</v>
      </c>
      <c r="D1113" s="1">
        <v>44946</v>
      </c>
      <c r="F1113">
        <f t="shared" ca="1" si="102"/>
        <v>32</v>
      </c>
      <c r="G1113" t="str">
        <f t="shared" ca="1" si="103"/>
        <v>2-5 years</v>
      </c>
      <c r="H1113" t="s">
        <v>641</v>
      </c>
      <c r="I1113" t="s">
        <v>3983</v>
      </c>
      <c r="J1113" t="s">
        <v>3984</v>
      </c>
      <c r="K1113" t="s">
        <v>27</v>
      </c>
      <c r="L1113">
        <f t="shared" si="104"/>
        <v>1</v>
      </c>
      <c r="M1113">
        <f t="shared" si="105"/>
        <v>0</v>
      </c>
      <c r="N1113" t="s">
        <v>28</v>
      </c>
      <c r="O1113" t="s">
        <v>53</v>
      </c>
      <c r="Q1113" t="str">
        <f t="shared" si="106"/>
        <v>ACTIVE</v>
      </c>
      <c r="R1113" t="s">
        <v>1487</v>
      </c>
      <c r="S1113" t="s">
        <v>115</v>
      </c>
      <c r="T1113" s="2">
        <v>32151</v>
      </c>
      <c r="U1113" s="3">
        <f t="shared" ca="1" si="107"/>
        <v>37</v>
      </c>
      <c r="V1113" t="s">
        <v>3104</v>
      </c>
      <c r="W1113" t="s">
        <v>3985</v>
      </c>
      <c r="X1113" t="s">
        <v>116</v>
      </c>
      <c r="Y1113" t="s">
        <v>47</v>
      </c>
      <c r="Z1113" t="s">
        <v>36</v>
      </c>
      <c r="AA1113">
        <v>3</v>
      </c>
      <c r="AB1113" s="4">
        <v>702000</v>
      </c>
    </row>
    <row r="1114" spans="1:28" x14ac:dyDescent="0.25">
      <c r="A1114">
        <v>1539</v>
      </c>
      <c r="B1114" t="s">
        <v>3064</v>
      </c>
      <c r="C1114" t="s">
        <v>2879</v>
      </c>
      <c r="D1114" s="1">
        <v>44193</v>
      </c>
      <c r="E1114" s="1">
        <v>44470</v>
      </c>
      <c r="F1114">
        <f t="shared" ca="1" si="102"/>
        <v>9</v>
      </c>
      <c r="G1114" t="str">
        <f t="shared" ca="1" si="103"/>
        <v>6-12 months</v>
      </c>
      <c r="H1114" t="s">
        <v>641</v>
      </c>
      <c r="I1114" t="s">
        <v>3986</v>
      </c>
      <c r="J1114" t="s">
        <v>3987</v>
      </c>
      <c r="K1114" t="s">
        <v>158</v>
      </c>
      <c r="L1114">
        <f t="shared" si="104"/>
        <v>0</v>
      </c>
      <c r="M1114">
        <f t="shared" si="105"/>
        <v>1</v>
      </c>
      <c r="N1114" t="s">
        <v>41</v>
      </c>
      <c r="O1114" t="s">
        <v>53</v>
      </c>
      <c r="P1114" t="s">
        <v>2688</v>
      </c>
      <c r="Q1114" t="str">
        <f t="shared" si="106"/>
        <v>VOLUNTARY</v>
      </c>
      <c r="R1114" t="s">
        <v>1487</v>
      </c>
      <c r="S1114" t="s">
        <v>137</v>
      </c>
      <c r="T1114" s="2">
        <v>23905</v>
      </c>
      <c r="U1114" s="3">
        <f t="shared" ca="1" si="107"/>
        <v>60</v>
      </c>
      <c r="V1114" t="s">
        <v>3104</v>
      </c>
      <c r="W1114" t="s">
        <v>3975</v>
      </c>
      <c r="X1114" t="s">
        <v>69</v>
      </c>
      <c r="Y1114" t="s">
        <v>47</v>
      </c>
      <c r="Z1114" t="s">
        <v>36</v>
      </c>
      <c r="AA1114">
        <v>3</v>
      </c>
      <c r="AB1114" s="4">
        <v>608400</v>
      </c>
    </row>
    <row r="1115" spans="1:28" x14ac:dyDescent="0.25">
      <c r="A1115">
        <v>1540</v>
      </c>
      <c r="B1115" t="s">
        <v>3988</v>
      </c>
      <c r="C1115" t="s">
        <v>3989</v>
      </c>
      <c r="D1115" s="1">
        <v>44245</v>
      </c>
      <c r="F1115">
        <f t="shared" ca="1" si="102"/>
        <v>55</v>
      </c>
      <c r="G1115" t="str">
        <f t="shared" ca="1" si="103"/>
        <v>2-5 years</v>
      </c>
      <c r="H1115" t="s">
        <v>24</v>
      </c>
      <c r="I1115" t="s">
        <v>3990</v>
      </c>
      <c r="J1115" t="s">
        <v>3991</v>
      </c>
      <c r="K1115" t="s">
        <v>27</v>
      </c>
      <c r="L1115">
        <f t="shared" si="104"/>
        <v>1</v>
      </c>
      <c r="M1115">
        <f t="shared" si="105"/>
        <v>0</v>
      </c>
      <c r="N1115" t="s">
        <v>28</v>
      </c>
      <c r="O1115" t="s">
        <v>29</v>
      </c>
      <c r="Q1115" t="str">
        <f t="shared" si="106"/>
        <v>ACTIVE</v>
      </c>
      <c r="R1115" t="s">
        <v>106</v>
      </c>
      <c r="S1115" t="s">
        <v>1301</v>
      </c>
      <c r="T1115" s="2">
        <v>36128</v>
      </c>
      <c r="U1115" s="3">
        <f t="shared" ca="1" si="107"/>
        <v>26</v>
      </c>
      <c r="V1115" t="s">
        <v>3104</v>
      </c>
      <c r="W1115" t="s">
        <v>3975</v>
      </c>
      <c r="X1115" t="s">
        <v>3992</v>
      </c>
      <c r="Y1115" t="s">
        <v>35</v>
      </c>
      <c r="Z1115" t="s">
        <v>36</v>
      </c>
      <c r="AA1115">
        <v>3</v>
      </c>
      <c r="AB1115" s="4">
        <v>899600</v>
      </c>
    </row>
    <row r="1116" spans="1:28" x14ac:dyDescent="0.25">
      <c r="A1116">
        <v>1541</v>
      </c>
      <c r="B1116" t="s">
        <v>3377</v>
      </c>
      <c r="C1116" t="s">
        <v>437</v>
      </c>
      <c r="D1116" s="1">
        <v>44212</v>
      </c>
      <c r="F1116">
        <f t="shared" ca="1" si="102"/>
        <v>56</v>
      </c>
      <c r="G1116" t="str">
        <f t="shared" ca="1" si="103"/>
        <v>2-5 years</v>
      </c>
      <c r="H1116" t="s">
        <v>24</v>
      </c>
      <c r="I1116" t="s">
        <v>3993</v>
      </c>
      <c r="J1116" t="s">
        <v>3994</v>
      </c>
      <c r="K1116" t="s">
        <v>27</v>
      </c>
      <c r="L1116">
        <f t="shared" si="104"/>
        <v>1</v>
      </c>
      <c r="M1116">
        <f t="shared" si="105"/>
        <v>0</v>
      </c>
      <c r="N1116" t="s">
        <v>41</v>
      </c>
      <c r="O1116" t="s">
        <v>53</v>
      </c>
      <c r="Q1116" t="str">
        <f t="shared" si="106"/>
        <v>ACTIVE</v>
      </c>
      <c r="R1116" t="s">
        <v>1487</v>
      </c>
      <c r="S1116" t="s">
        <v>55</v>
      </c>
      <c r="T1116" s="2">
        <v>34457</v>
      </c>
      <c r="U1116" s="3">
        <f t="shared" ca="1" si="107"/>
        <v>31</v>
      </c>
      <c r="V1116" t="s">
        <v>3995</v>
      </c>
      <c r="W1116" t="s">
        <v>3996</v>
      </c>
      <c r="X1116" t="s">
        <v>56</v>
      </c>
      <c r="Y1116" t="s">
        <v>35</v>
      </c>
      <c r="Z1116" t="s">
        <v>36</v>
      </c>
      <c r="AA1116">
        <v>3</v>
      </c>
      <c r="AB1116" s="4">
        <v>913900</v>
      </c>
    </row>
    <row r="1117" spans="1:28" x14ac:dyDescent="0.25">
      <c r="A1117">
        <v>1542</v>
      </c>
      <c r="B1117" t="s">
        <v>3997</v>
      </c>
      <c r="C1117" t="s">
        <v>3998</v>
      </c>
      <c r="D1117" s="1">
        <v>44658</v>
      </c>
      <c r="F1117">
        <f t="shared" ca="1" si="102"/>
        <v>42</v>
      </c>
      <c r="G1117" t="str">
        <f t="shared" ca="1" si="103"/>
        <v>2-5 years</v>
      </c>
      <c r="H1117" t="s">
        <v>24</v>
      </c>
      <c r="I1117" t="s">
        <v>3999</v>
      </c>
      <c r="J1117" t="s">
        <v>4000</v>
      </c>
      <c r="K1117" t="s">
        <v>27</v>
      </c>
      <c r="L1117">
        <f t="shared" si="104"/>
        <v>1</v>
      </c>
      <c r="M1117">
        <f t="shared" si="105"/>
        <v>0</v>
      </c>
      <c r="N1117" t="s">
        <v>53</v>
      </c>
      <c r="O1117" t="s">
        <v>29</v>
      </c>
      <c r="Q1117" t="str">
        <f t="shared" si="106"/>
        <v>ACTIVE</v>
      </c>
      <c r="R1117" t="s">
        <v>1487</v>
      </c>
      <c r="S1117" t="s">
        <v>115</v>
      </c>
      <c r="T1117" s="2">
        <v>35482</v>
      </c>
      <c r="U1117" s="3">
        <f t="shared" ca="1" si="107"/>
        <v>28</v>
      </c>
      <c r="V1117" t="s">
        <v>3995</v>
      </c>
      <c r="W1117" t="s">
        <v>3996</v>
      </c>
      <c r="X1117" t="s">
        <v>731</v>
      </c>
      <c r="Y1117" t="s">
        <v>47</v>
      </c>
      <c r="Z1117" t="s">
        <v>36</v>
      </c>
      <c r="AA1117">
        <v>3</v>
      </c>
      <c r="AB1117" s="4">
        <v>101530</v>
      </c>
    </row>
    <row r="1118" spans="1:28" x14ac:dyDescent="0.25">
      <c r="A1118">
        <v>1543</v>
      </c>
      <c r="B1118" t="s">
        <v>4001</v>
      </c>
      <c r="C1118" t="s">
        <v>3598</v>
      </c>
      <c r="D1118" s="1">
        <v>43657</v>
      </c>
      <c r="E1118" s="1">
        <v>44320</v>
      </c>
      <c r="F1118">
        <f t="shared" ca="1" si="102"/>
        <v>21</v>
      </c>
      <c r="G1118" t="str">
        <f t="shared" ca="1" si="103"/>
        <v>1-2 years</v>
      </c>
      <c r="H1118" t="s">
        <v>24</v>
      </c>
      <c r="I1118" t="s">
        <v>4002</v>
      </c>
      <c r="J1118" t="s">
        <v>4003</v>
      </c>
      <c r="K1118" t="s">
        <v>27</v>
      </c>
      <c r="L1118">
        <f t="shared" si="104"/>
        <v>1</v>
      </c>
      <c r="M1118">
        <f t="shared" si="105"/>
        <v>0</v>
      </c>
      <c r="N1118" t="s">
        <v>41</v>
      </c>
      <c r="O1118" t="s">
        <v>41</v>
      </c>
      <c r="Q1118" t="str">
        <f t="shared" si="106"/>
        <v>ACTIVE</v>
      </c>
      <c r="R1118" t="s">
        <v>1487</v>
      </c>
      <c r="S1118" t="s">
        <v>74</v>
      </c>
      <c r="T1118" s="2">
        <v>37051</v>
      </c>
      <c r="U1118" s="3">
        <f t="shared" ca="1" si="107"/>
        <v>24</v>
      </c>
      <c r="V1118" t="s">
        <v>3995</v>
      </c>
      <c r="W1118" t="s">
        <v>3996</v>
      </c>
      <c r="X1118" t="s">
        <v>69</v>
      </c>
      <c r="Y1118" t="s">
        <v>47</v>
      </c>
      <c r="Z1118" t="s">
        <v>36</v>
      </c>
      <c r="AA1118">
        <v>3</v>
      </c>
      <c r="AB1118" s="4">
        <v>130520</v>
      </c>
    </row>
    <row r="1119" spans="1:28" x14ac:dyDescent="0.25">
      <c r="A1119">
        <v>1544</v>
      </c>
      <c r="B1119" t="s">
        <v>4004</v>
      </c>
      <c r="C1119" t="s">
        <v>4005</v>
      </c>
      <c r="D1119" s="1">
        <v>44052</v>
      </c>
      <c r="E1119" s="1">
        <v>44871</v>
      </c>
      <c r="F1119">
        <f t="shared" ca="1" si="102"/>
        <v>26</v>
      </c>
      <c r="G1119" t="str">
        <f t="shared" ca="1" si="103"/>
        <v>2-5 years</v>
      </c>
      <c r="H1119" t="s">
        <v>24</v>
      </c>
      <c r="I1119" t="s">
        <v>4006</v>
      </c>
      <c r="J1119" t="s">
        <v>4007</v>
      </c>
      <c r="K1119" t="s">
        <v>27</v>
      </c>
      <c r="L1119">
        <f t="shared" si="104"/>
        <v>1</v>
      </c>
      <c r="M1119">
        <f t="shared" si="105"/>
        <v>0</v>
      </c>
      <c r="N1119" t="s">
        <v>41</v>
      </c>
      <c r="O1119" t="s">
        <v>29</v>
      </c>
      <c r="Q1119" t="str">
        <f t="shared" si="106"/>
        <v>ACTIVE</v>
      </c>
      <c r="R1119" t="s">
        <v>1487</v>
      </c>
      <c r="S1119" t="s">
        <v>80</v>
      </c>
      <c r="T1119" s="2">
        <v>31890</v>
      </c>
      <c r="U1119" s="3">
        <f t="shared" ca="1" si="107"/>
        <v>38</v>
      </c>
      <c r="V1119" t="s">
        <v>3995</v>
      </c>
      <c r="W1119" t="s">
        <v>3996</v>
      </c>
      <c r="X1119" t="s">
        <v>81</v>
      </c>
      <c r="Y1119" t="s">
        <v>35</v>
      </c>
      <c r="Z1119" t="s">
        <v>36</v>
      </c>
      <c r="AA1119">
        <v>3</v>
      </c>
      <c r="AB1119" s="4">
        <v>819000</v>
      </c>
    </row>
    <row r="1120" spans="1:28" x14ac:dyDescent="0.25">
      <c r="A1120">
        <v>1545</v>
      </c>
      <c r="B1120" t="s">
        <v>305</v>
      </c>
      <c r="C1120" t="s">
        <v>604</v>
      </c>
      <c r="D1120" s="1">
        <v>43363</v>
      </c>
      <c r="F1120">
        <f t="shared" ca="1" si="102"/>
        <v>84</v>
      </c>
      <c r="G1120" t="str">
        <f t="shared" ca="1" si="103"/>
        <v>&gt;5 years</v>
      </c>
      <c r="H1120" t="s">
        <v>24</v>
      </c>
      <c r="I1120" t="s">
        <v>4008</v>
      </c>
      <c r="J1120" t="s">
        <v>4009</v>
      </c>
      <c r="K1120" t="s">
        <v>27</v>
      </c>
      <c r="L1120">
        <f t="shared" si="104"/>
        <v>1</v>
      </c>
      <c r="M1120">
        <f t="shared" si="105"/>
        <v>0</v>
      </c>
      <c r="N1120" t="s">
        <v>28</v>
      </c>
      <c r="O1120" t="s">
        <v>41</v>
      </c>
      <c r="Q1120" t="str">
        <f t="shared" si="106"/>
        <v>ACTIVE</v>
      </c>
      <c r="R1120" t="s">
        <v>1487</v>
      </c>
      <c r="S1120" t="s">
        <v>74</v>
      </c>
      <c r="T1120" s="2">
        <v>31163</v>
      </c>
      <c r="U1120" s="3">
        <f t="shared" ca="1" si="107"/>
        <v>40</v>
      </c>
      <c r="V1120" t="s">
        <v>3995</v>
      </c>
      <c r="W1120" t="s">
        <v>3996</v>
      </c>
      <c r="X1120" t="s">
        <v>69</v>
      </c>
      <c r="Y1120" t="s">
        <v>35</v>
      </c>
      <c r="Z1120" t="s">
        <v>36</v>
      </c>
      <c r="AA1120">
        <v>3</v>
      </c>
      <c r="AB1120" s="4">
        <v>907400</v>
      </c>
    </row>
    <row r="1121" spans="1:28" x14ac:dyDescent="0.25">
      <c r="A1121">
        <v>1546</v>
      </c>
      <c r="B1121" t="s">
        <v>3969</v>
      </c>
      <c r="C1121" t="s">
        <v>4010</v>
      </c>
      <c r="D1121" s="1">
        <v>43851</v>
      </c>
      <c r="E1121" s="1">
        <v>44335</v>
      </c>
      <c r="F1121">
        <f t="shared" ca="1" si="102"/>
        <v>15</v>
      </c>
      <c r="G1121" t="str">
        <f t="shared" ca="1" si="103"/>
        <v>1-2 years</v>
      </c>
      <c r="H1121" t="s">
        <v>24</v>
      </c>
      <c r="I1121" t="s">
        <v>1220</v>
      </c>
      <c r="J1121" t="s">
        <v>4011</v>
      </c>
      <c r="K1121" t="s">
        <v>27</v>
      </c>
      <c r="L1121">
        <f t="shared" si="104"/>
        <v>1</v>
      </c>
      <c r="M1121">
        <f t="shared" si="105"/>
        <v>0</v>
      </c>
      <c r="N1121" t="s">
        <v>41</v>
      </c>
      <c r="O1121" t="s">
        <v>41</v>
      </c>
      <c r="Q1121" t="str">
        <f t="shared" si="106"/>
        <v>ACTIVE</v>
      </c>
      <c r="R1121" t="s">
        <v>1487</v>
      </c>
      <c r="S1121" t="s">
        <v>115</v>
      </c>
      <c r="T1121" s="2">
        <v>27301</v>
      </c>
      <c r="U1121" s="3">
        <f t="shared" ca="1" si="107"/>
        <v>51</v>
      </c>
      <c r="V1121" t="s">
        <v>3995</v>
      </c>
      <c r="W1121" t="s">
        <v>3996</v>
      </c>
      <c r="X1121" t="s">
        <v>731</v>
      </c>
      <c r="Y1121" t="s">
        <v>35</v>
      </c>
      <c r="Z1121" t="s">
        <v>36</v>
      </c>
      <c r="AA1121">
        <v>3</v>
      </c>
      <c r="AB1121" s="4">
        <v>114010</v>
      </c>
    </row>
    <row r="1122" spans="1:28" x14ac:dyDescent="0.25">
      <c r="A1122">
        <v>1547</v>
      </c>
      <c r="B1122" t="s">
        <v>4012</v>
      </c>
      <c r="C1122" t="s">
        <v>301</v>
      </c>
      <c r="D1122" s="1">
        <v>44609</v>
      </c>
      <c r="E1122" s="1">
        <v>44971</v>
      </c>
      <c r="F1122">
        <f t="shared" ca="1" si="102"/>
        <v>11</v>
      </c>
      <c r="G1122" t="str">
        <f t="shared" ca="1" si="103"/>
        <v>6-12 months</v>
      </c>
      <c r="H1122" t="s">
        <v>24</v>
      </c>
      <c r="I1122" t="s">
        <v>4013</v>
      </c>
      <c r="J1122" t="s">
        <v>4014</v>
      </c>
      <c r="K1122" t="s">
        <v>27</v>
      </c>
      <c r="L1122">
        <f t="shared" si="104"/>
        <v>1</v>
      </c>
      <c r="M1122">
        <f t="shared" si="105"/>
        <v>0</v>
      </c>
      <c r="N1122" t="s">
        <v>28</v>
      </c>
      <c r="O1122" t="s">
        <v>29</v>
      </c>
      <c r="Q1122" t="str">
        <f t="shared" si="106"/>
        <v>ACTIVE</v>
      </c>
      <c r="R1122" t="s">
        <v>106</v>
      </c>
      <c r="S1122" t="s">
        <v>1301</v>
      </c>
      <c r="T1122" s="2">
        <v>36938</v>
      </c>
      <c r="U1122" s="3">
        <f t="shared" ca="1" si="107"/>
        <v>24</v>
      </c>
      <c r="V1122" t="s">
        <v>3995</v>
      </c>
      <c r="W1122" t="s">
        <v>3996</v>
      </c>
      <c r="X1122" t="s">
        <v>1325</v>
      </c>
      <c r="Y1122" t="s">
        <v>35</v>
      </c>
      <c r="Z1122" t="s">
        <v>36</v>
      </c>
      <c r="AA1122">
        <v>3</v>
      </c>
      <c r="AB1122" s="4">
        <v>774800</v>
      </c>
    </row>
    <row r="1123" spans="1:28" x14ac:dyDescent="0.25">
      <c r="A1123">
        <v>1548</v>
      </c>
      <c r="B1123" t="s">
        <v>4015</v>
      </c>
      <c r="C1123" t="s">
        <v>2766</v>
      </c>
      <c r="D1123" s="1">
        <v>43627</v>
      </c>
      <c r="F1123">
        <f t="shared" ca="1" si="102"/>
        <v>75</v>
      </c>
      <c r="G1123" t="str">
        <f t="shared" ca="1" si="103"/>
        <v>&gt;5 years</v>
      </c>
      <c r="H1123" t="s">
        <v>24</v>
      </c>
      <c r="I1123" t="s">
        <v>4016</v>
      </c>
      <c r="J1123" t="s">
        <v>4017</v>
      </c>
      <c r="K1123" t="s">
        <v>27</v>
      </c>
      <c r="L1123">
        <f t="shared" si="104"/>
        <v>1</v>
      </c>
      <c r="M1123">
        <f t="shared" si="105"/>
        <v>0</v>
      </c>
      <c r="N1123" t="s">
        <v>41</v>
      </c>
      <c r="O1123" t="s">
        <v>53</v>
      </c>
      <c r="Q1123" t="str">
        <f t="shared" si="106"/>
        <v>ACTIVE</v>
      </c>
      <c r="R1123" t="s">
        <v>1487</v>
      </c>
      <c r="S1123" t="s">
        <v>87</v>
      </c>
      <c r="T1123" s="2">
        <v>36819</v>
      </c>
      <c r="U1123" s="3">
        <f t="shared" ca="1" si="107"/>
        <v>24</v>
      </c>
      <c r="V1123" t="s">
        <v>3995</v>
      </c>
      <c r="W1123" t="s">
        <v>3996</v>
      </c>
      <c r="X1123" t="s">
        <v>89</v>
      </c>
      <c r="Y1123" t="s">
        <v>47</v>
      </c>
      <c r="Z1123" t="s">
        <v>194</v>
      </c>
      <c r="AA1123">
        <v>3</v>
      </c>
      <c r="AB1123" s="4">
        <v>263120</v>
      </c>
    </row>
    <row r="1124" spans="1:28" x14ac:dyDescent="0.25">
      <c r="A1124">
        <v>1549</v>
      </c>
      <c r="B1124" t="s">
        <v>4018</v>
      </c>
      <c r="C1124" t="s">
        <v>3040</v>
      </c>
      <c r="D1124" s="1">
        <v>44686</v>
      </c>
      <c r="F1124">
        <f t="shared" ca="1" si="102"/>
        <v>41</v>
      </c>
      <c r="G1124" t="str">
        <f t="shared" ca="1" si="103"/>
        <v>2-5 years</v>
      </c>
      <c r="H1124" t="s">
        <v>24</v>
      </c>
      <c r="I1124" t="s">
        <v>4019</v>
      </c>
      <c r="J1124" t="s">
        <v>4020</v>
      </c>
      <c r="K1124" t="s">
        <v>27</v>
      </c>
      <c r="L1124">
        <f t="shared" si="104"/>
        <v>1</v>
      </c>
      <c r="M1124">
        <f t="shared" si="105"/>
        <v>0</v>
      </c>
      <c r="N1124" t="s">
        <v>41</v>
      </c>
      <c r="O1124" t="s">
        <v>53</v>
      </c>
      <c r="Q1124" t="str">
        <f t="shared" si="106"/>
        <v>ACTIVE</v>
      </c>
      <c r="R1124" t="s">
        <v>1487</v>
      </c>
      <c r="S1124" t="s">
        <v>94</v>
      </c>
      <c r="T1124" s="2">
        <v>33210</v>
      </c>
      <c r="U1124" s="3">
        <f t="shared" ca="1" si="107"/>
        <v>34</v>
      </c>
      <c r="V1124" t="s">
        <v>3995</v>
      </c>
      <c r="W1124" t="s">
        <v>3996</v>
      </c>
      <c r="X1124" t="s">
        <v>94</v>
      </c>
      <c r="Y1124" t="s">
        <v>35</v>
      </c>
      <c r="Z1124" t="s">
        <v>36</v>
      </c>
      <c r="AA1124">
        <v>3</v>
      </c>
      <c r="AB1124" s="4">
        <v>812500</v>
      </c>
    </row>
    <row r="1125" spans="1:28" x14ac:dyDescent="0.25">
      <c r="A1125">
        <v>1550</v>
      </c>
      <c r="B1125" t="s">
        <v>3106</v>
      </c>
      <c r="C1125" t="s">
        <v>4021</v>
      </c>
      <c r="D1125" s="1">
        <v>43362</v>
      </c>
      <c r="E1125" s="1">
        <v>44055</v>
      </c>
      <c r="F1125">
        <f t="shared" ca="1" si="102"/>
        <v>22</v>
      </c>
      <c r="G1125" t="str">
        <f t="shared" ca="1" si="103"/>
        <v>1-2 years</v>
      </c>
      <c r="H1125" t="s">
        <v>24</v>
      </c>
      <c r="I1125" t="s">
        <v>4022</v>
      </c>
      <c r="J1125" t="s">
        <v>4023</v>
      </c>
      <c r="K1125" t="s">
        <v>27</v>
      </c>
      <c r="L1125">
        <f t="shared" si="104"/>
        <v>1</v>
      </c>
      <c r="M1125">
        <f t="shared" si="105"/>
        <v>0</v>
      </c>
      <c r="N1125" t="s">
        <v>53</v>
      </c>
      <c r="O1125" t="s">
        <v>29</v>
      </c>
      <c r="Q1125" t="str">
        <f t="shared" si="106"/>
        <v>ACTIVE</v>
      </c>
      <c r="R1125" t="s">
        <v>1487</v>
      </c>
      <c r="S1125" t="s">
        <v>74</v>
      </c>
      <c r="T1125" s="2">
        <v>31311</v>
      </c>
      <c r="U1125" s="3">
        <f t="shared" ca="1" si="107"/>
        <v>40</v>
      </c>
      <c r="V1125" t="s">
        <v>3995</v>
      </c>
      <c r="W1125" t="s">
        <v>3996</v>
      </c>
      <c r="X1125" t="s">
        <v>81</v>
      </c>
      <c r="Y1125" t="s">
        <v>35</v>
      </c>
      <c r="Z1125" t="s">
        <v>36</v>
      </c>
      <c r="AA1125">
        <v>3</v>
      </c>
      <c r="AB1125" s="4">
        <v>35676</v>
      </c>
    </row>
    <row r="1126" spans="1:28" x14ac:dyDescent="0.25">
      <c r="A1126">
        <v>1551</v>
      </c>
      <c r="B1126" t="s">
        <v>4024</v>
      </c>
      <c r="C1126" t="s">
        <v>4025</v>
      </c>
      <c r="D1126" s="1">
        <v>44348</v>
      </c>
      <c r="E1126" s="1">
        <v>45096</v>
      </c>
      <c r="F1126">
        <f t="shared" ca="1" si="102"/>
        <v>24</v>
      </c>
      <c r="G1126" t="str">
        <f t="shared" ca="1" si="103"/>
        <v>2-5 years</v>
      </c>
      <c r="H1126" t="s">
        <v>24</v>
      </c>
      <c r="I1126" t="s">
        <v>4026</v>
      </c>
      <c r="J1126" t="s">
        <v>4027</v>
      </c>
      <c r="K1126" t="s">
        <v>158</v>
      </c>
      <c r="L1126">
        <f t="shared" si="104"/>
        <v>0</v>
      </c>
      <c r="M1126">
        <f t="shared" si="105"/>
        <v>1</v>
      </c>
      <c r="N1126" t="s">
        <v>28</v>
      </c>
      <c r="O1126" t="s">
        <v>53</v>
      </c>
      <c r="P1126" t="s">
        <v>212</v>
      </c>
      <c r="Q1126" t="str">
        <f t="shared" si="106"/>
        <v>INVOLUNTARY</v>
      </c>
      <c r="R1126" t="s">
        <v>1487</v>
      </c>
      <c r="S1126" t="s">
        <v>87</v>
      </c>
      <c r="T1126" s="2">
        <v>32744</v>
      </c>
      <c r="U1126" s="3">
        <f t="shared" ca="1" si="107"/>
        <v>36</v>
      </c>
      <c r="V1126" t="s">
        <v>3995</v>
      </c>
      <c r="W1126" t="s">
        <v>3996</v>
      </c>
      <c r="X1126" t="s">
        <v>364</v>
      </c>
      <c r="Y1126" t="s">
        <v>35</v>
      </c>
      <c r="Z1126" t="s">
        <v>36</v>
      </c>
      <c r="AA1126">
        <v>3</v>
      </c>
      <c r="AB1126" s="4">
        <v>42000</v>
      </c>
    </row>
    <row r="1127" spans="1:28" x14ac:dyDescent="0.25">
      <c r="A1127">
        <v>1552</v>
      </c>
      <c r="B1127" t="s">
        <v>4028</v>
      </c>
      <c r="C1127" t="s">
        <v>4029</v>
      </c>
      <c r="D1127" s="1">
        <v>45112</v>
      </c>
      <c r="E1127" s="1">
        <v>45118</v>
      </c>
      <c r="F1127">
        <f t="shared" ca="1" si="102"/>
        <v>0</v>
      </c>
      <c r="G1127" t="str">
        <f t="shared" ca="1" si="103"/>
        <v>&lt;6 months</v>
      </c>
      <c r="H1127" t="s">
        <v>24</v>
      </c>
      <c r="I1127" t="s">
        <v>4030</v>
      </c>
      <c r="J1127" t="s">
        <v>4031</v>
      </c>
      <c r="K1127" t="s">
        <v>158</v>
      </c>
      <c r="L1127">
        <f t="shared" si="104"/>
        <v>0</v>
      </c>
      <c r="M1127">
        <f t="shared" si="105"/>
        <v>1</v>
      </c>
      <c r="N1127" t="s">
        <v>41</v>
      </c>
      <c r="O1127" t="s">
        <v>41</v>
      </c>
      <c r="P1127" t="s">
        <v>2688</v>
      </c>
      <c r="Q1127" t="str">
        <f t="shared" si="106"/>
        <v>VOLUNTARY</v>
      </c>
      <c r="R1127" t="s">
        <v>1487</v>
      </c>
      <c r="S1127" t="s">
        <v>257</v>
      </c>
      <c r="T1127" s="2">
        <v>36834</v>
      </c>
      <c r="U1127" s="3">
        <f t="shared" ca="1" si="107"/>
        <v>24</v>
      </c>
      <c r="V1127" t="s">
        <v>3995</v>
      </c>
      <c r="W1127" t="s">
        <v>3996</v>
      </c>
      <c r="X1127" t="s">
        <v>69</v>
      </c>
      <c r="Y1127" t="s">
        <v>35</v>
      </c>
      <c r="Z1127" t="s">
        <v>36</v>
      </c>
      <c r="AA1127">
        <v>3</v>
      </c>
      <c r="AB1127" s="4">
        <v>30804</v>
      </c>
    </row>
    <row r="1128" spans="1:28" x14ac:dyDescent="0.25">
      <c r="A1128">
        <v>1553</v>
      </c>
      <c r="B1128" t="s">
        <v>247</v>
      </c>
      <c r="C1128" t="s">
        <v>3706</v>
      </c>
      <c r="D1128" s="1">
        <v>44912</v>
      </c>
      <c r="F1128">
        <f t="shared" ca="1" si="102"/>
        <v>33</v>
      </c>
      <c r="G1128" t="str">
        <f t="shared" ca="1" si="103"/>
        <v>2-5 years</v>
      </c>
      <c r="H1128" t="s">
        <v>24</v>
      </c>
      <c r="I1128" t="s">
        <v>4032</v>
      </c>
      <c r="J1128" t="s">
        <v>4033</v>
      </c>
      <c r="K1128" t="s">
        <v>27</v>
      </c>
      <c r="L1128">
        <f t="shared" si="104"/>
        <v>1</v>
      </c>
      <c r="M1128">
        <f t="shared" si="105"/>
        <v>0</v>
      </c>
      <c r="N1128" t="s">
        <v>41</v>
      </c>
      <c r="O1128" t="s">
        <v>41</v>
      </c>
      <c r="Q1128" t="str">
        <f t="shared" si="106"/>
        <v>ACTIVE</v>
      </c>
      <c r="R1128" t="s">
        <v>1487</v>
      </c>
      <c r="S1128" t="s">
        <v>74</v>
      </c>
      <c r="T1128" s="2">
        <v>26322</v>
      </c>
      <c r="U1128" s="3">
        <f t="shared" ca="1" si="107"/>
        <v>53</v>
      </c>
      <c r="V1128" t="s">
        <v>3995</v>
      </c>
      <c r="W1128" t="s">
        <v>3996</v>
      </c>
      <c r="X1128" t="s">
        <v>81</v>
      </c>
      <c r="Y1128" t="s">
        <v>35</v>
      </c>
      <c r="Z1128" t="s">
        <v>36</v>
      </c>
      <c r="AA1128">
        <v>3</v>
      </c>
      <c r="AB1128" s="4">
        <v>161592</v>
      </c>
    </row>
    <row r="1129" spans="1:28" x14ac:dyDescent="0.25">
      <c r="A1129">
        <v>1554</v>
      </c>
      <c r="B1129" t="s">
        <v>4034</v>
      </c>
      <c r="C1129" t="s">
        <v>4035</v>
      </c>
      <c r="D1129" s="1">
        <v>44383</v>
      </c>
      <c r="E1129" s="1">
        <v>44819</v>
      </c>
      <c r="F1129">
        <f t="shared" ca="1" si="102"/>
        <v>14</v>
      </c>
      <c r="G1129" t="str">
        <f t="shared" ca="1" si="103"/>
        <v>1-2 years</v>
      </c>
      <c r="H1129" t="s">
        <v>24</v>
      </c>
      <c r="I1129" t="s">
        <v>4036</v>
      </c>
      <c r="J1129" t="s">
        <v>4037</v>
      </c>
      <c r="K1129" t="s">
        <v>27</v>
      </c>
      <c r="L1129">
        <f t="shared" si="104"/>
        <v>1</v>
      </c>
      <c r="M1129">
        <f t="shared" si="105"/>
        <v>0</v>
      </c>
      <c r="N1129" t="s">
        <v>53</v>
      </c>
      <c r="O1129" t="s">
        <v>41</v>
      </c>
      <c r="Q1129" t="str">
        <f t="shared" si="106"/>
        <v>ACTIVE</v>
      </c>
      <c r="R1129" t="s">
        <v>106</v>
      </c>
      <c r="S1129" t="s">
        <v>1301</v>
      </c>
      <c r="T1129" s="2">
        <v>26330</v>
      </c>
      <c r="U1129" s="3">
        <f t="shared" ca="1" si="107"/>
        <v>53</v>
      </c>
      <c r="V1129" t="s">
        <v>3995</v>
      </c>
      <c r="W1129" t="s">
        <v>3996</v>
      </c>
      <c r="X1129" t="s">
        <v>364</v>
      </c>
      <c r="Y1129" t="s">
        <v>47</v>
      </c>
      <c r="Z1129" t="s">
        <v>36</v>
      </c>
      <c r="AA1129">
        <v>3</v>
      </c>
      <c r="AB1129" s="4">
        <v>43836</v>
      </c>
    </row>
    <row r="1130" spans="1:28" x14ac:dyDescent="0.25">
      <c r="A1130">
        <v>1555</v>
      </c>
      <c r="B1130" t="s">
        <v>1394</v>
      </c>
      <c r="C1130" t="s">
        <v>4038</v>
      </c>
      <c r="D1130" s="1">
        <v>43551</v>
      </c>
      <c r="F1130">
        <f t="shared" ca="1" si="102"/>
        <v>78</v>
      </c>
      <c r="G1130" t="str">
        <f t="shared" ca="1" si="103"/>
        <v>&gt;5 years</v>
      </c>
      <c r="H1130" t="s">
        <v>641</v>
      </c>
      <c r="I1130" t="s">
        <v>4039</v>
      </c>
      <c r="J1130" t="s">
        <v>4040</v>
      </c>
      <c r="K1130" t="s">
        <v>27</v>
      </c>
      <c r="L1130">
        <f t="shared" si="104"/>
        <v>1</v>
      </c>
      <c r="M1130">
        <f t="shared" si="105"/>
        <v>0</v>
      </c>
      <c r="N1130" t="s">
        <v>41</v>
      </c>
      <c r="O1130" t="s">
        <v>41</v>
      </c>
      <c r="Q1130" t="str">
        <f t="shared" si="106"/>
        <v>ACTIVE</v>
      </c>
      <c r="R1130" t="s">
        <v>1487</v>
      </c>
      <c r="S1130" t="s">
        <v>74</v>
      </c>
      <c r="T1130" s="2">
        <v>35966</v>
      </c>
      <c r="U1130" s="3">
        <f t="shared" ca="1" si="107"/>
        <v>27</v>
      </c>
      <c r="V1130" t="s">
        <v>3995</v>
      </c>
      <c r="W1130" t="s">
        <v>3996</v>
      </c>
      <c r="X1130" t="s">
        <v>81</v>
      </c>
      <c r="Y1130" t="s">
        <v>35</v>
      </c>
      <c r="Z1130" t="s">
        <v>36</v>
      </c>
      <c r="AA1130">
        <v>3</v>
      </c>
      <c r="AB1130" s="4">
        <v>144720</v>
      </c>
    </row>
    <row r="1131" spans="1:28" x14ac:dyDescent="0.25">
      <c r="A1131">
        <v>1556</v>
      </c>
      <c r="B1131" t="s">
        <v>4041</v>
      </c>
      <c r="C1131" t="s">
        <v>3381</v>
      </c>
      <c r="D1131" s="1">
        <v>45054</v>
      </c>
      <c r="F1131">
        <f t="shared" ca="1" si="102"/>
        <v>29</v>
      </c>
      <c r="G1131" t="str">
        <f t="shared" ca="1" si="103"/>
        <v>2-5 years</v>
      </c>
      <c r="H1131" t="s">
        <v>641</v>
      </c>
      <c r="I1131" t="s">
        <v>4042</v>
      </c>
      <c r="J1131" t="s">
        <v>4043</v>
      </c>
      <c r="K1131" t="s">
        <v>27</v>
      </c>
      <c r="L1131">
        <f t="shared" si="104"/>
        <v>1</v>
      </c>
      <c r="M1131">
        <f t="shared" si="105"/>
        <v>0</v>
      </c>
      <c r="N1131" t="s">
        <v>53</v>
      </c>
      <c r="O1131" t="s">
        <v>29</v>
      </c>
      <c r="Q1131" t="str">
        <f t="shared" si="106"/>
        <v>ACTIVE</v>
      </c>
      <c r="R1131" t="s">
        <v>1487</v>
      </c>
      <c r="S1131" t="s">
        <v>137</v>
      </c>
      <c r="T1131" s="2">
        <v>31229</v>
      </c>
      <c r="U1131" s="3">
        <f t="shared" ca="1" si="107"/>
        <v>40</v>
      </c>
      <c r="V1131" t="s">
        <v>3995</v>
      </c>
      <c r="W1131" t="s">
        <v>3996</v>
      </c>
      <c r="X1131" t="s">
        <v>6</v>
      </c>
      <c r="Y1131" t="s">
        <v>35</v>
      </c>
      <c r="Z1131" t="s">
        <v>36</v>
      </c>
      <c r="AA1131">
        <v>3</v>
      </c>
      <c r="AB1131" s="4">
        <v>40476</v>
      </c>
    </row>
    <row r="1132" spans="1:28" x14ac:dyDescent="0.25">
      <c r="A1132">
        <v>1557</v>
      </c>
      <c r="B1132" t="s">
        <v>4044</v>
      </c>
      <c r="C1132" t="s">
        <v>4045</v>
      </c>
      <c r="D1132" s="1">
        <v>43446</v>
      </c>
      <c r="E1132" s="1">
        <v>44189</v>
      </c>
      <c r="F1132">
        <f t="shared" ca="1" si="102"/>
        <v>24</v>
      </c>
      <c r="G1132" t="str">
        <f t="shared" ca="1" si="103"/>
        <v>2-5 years</v>
      </c>
      <c r="H1132" t="s">
        <v>641</v>
      </c>
      <c r="I1132" t="s">
        <v>4046</v>
      </c>
      <c r="J1132" t="s">
        <v>4047</v>
      </c>
      <c r="K1132" t="s">
        <v>158</v>
      </c>
      <c r="L1132">
        <f t="shared" si="104"/>
        <v>0</v>
      </c>
      <c r="M1132">
        <f t="shared" si="105"/>
        <v>1</v>
      </c>
      <c r="N1132" t="s">
        <v>41</v>
      </c>
      <c r="O1132" t="s">
        <v>29</v>
      </c>
      <c r="P1132" t="s">
        <v>2688</v>
      </c>
      <c r="Q1132" t="str">
        <f t="shared" si="106"/>
        <v>VOLUNTARY</v>
      </c>
      <c r="R1132" t="s">
        <v>1487</v>
      </c>
      <c r="S1132" t="s">
        <v>137</v>
      </c>
      <c r="T1132" s="2">
        <v>34207</v>
      </c>
      <c r="U1132" s="3">
        <f t="shared" ca="1" si="107"/>
        <v>32</v>
      </c>
      <c r="V1132" t="s">
        <v>3995</v>
      </c>
      <c r="W1132" t="s">
        <v>3996</v>
      </c>
      <c r="X1132" t="s">
        <v>364</v>
      </c>
      <c r="Y1132" t="s">
        <v>47</v>
      </c>
      <c r="Z1132" t="s">
        <v>36</v>
      </c>
      <c r="AA1132">
        <v>3</v>
      </c>
      <c r="AB1132" s="4">
        <v>43800</v>
      </c>
    </row>
    <row r="1133" spans="1:28" x14ac:dyDescent="0.25">
      <c r="A1133">
        <v>1558</v>
      </c>
      <c r="B1133" t="s">
        <v>4048</v>
      </c>
      <c r="C1133" t="s">
        <v>4049</v>
      </c>
      <c r="D1133" s="1">
        <v>44068</v>
      </c>
      <c r="F1133">
        <f t="shared" ca="1" si="102"/>
        <v>61</v>
      </c>
      <c r="G1133" t="str">
        <f t="shared" ca="1" si="103"/>
        <v>&gt;5 years</v>
      </c>
      <c r="H1133" t="s">
        <v>641</v>
      </c>
      <c r="I1133" t="s">
        <v>4050</v>
      </c>
      <c r="J1133" t="s">
        <v>4051</v>
      </c>
      <c r="K1133" t="s">
        <v>27</v>
      </c>
      <c r="L1133">
        <f t="shared" si="104"/>
        <v>1</v>
      </c>
      <c r="M1133">
        <f t="shared" si="105"/>
        <v>0</v>
      </c>
      <c r="N1133" t="s">
        <v>41</v>
      </c>
      <c r="O1133" t="s">
        <v>29</v>
      </c>
      <c r="Q1133" t="str">
        <f t="shared" si="106"/>
        <v>ACTIVE</v>
      </c>
      <c r="R1133" t="s">
        <v>1487</v>
      </c>
      <c r="S1133" t="s">
        <v>74</v>
      </c>
      <c r="T1133" s="2">
        <v>32240</v>
      </c>
      <c r="U1133" s="3">
        <f t="shared" ca="1" si="107"/>
        <v>37</v>
      </c>
      <c r="V1133" t="s">
        <v>3995</v>
      </c>
      <c r="W1133" t="s">
        <v>3996</v>
      </c>
      <c r="X1133" t="s">
        <v>364</v>
      </c>
      <c r="Y1133" t="s">
        <v>47</v>
      </c>
      <c r="Z1133" t="s">
        <v>36</v>
      </c>
      <c r="AA1133">
        <v>3</v>
      </c>
      <c r="AB1133" s="4">
        <v>81207</v>
      </c>
    </row>
    <row r="1134" spans="1:28" x14ac:dyDescent="0.25">
      <c r="A1134">
        <v>1559</v>
      </c>
      <c r="B1134" t="s">
        <v>4052</v>
      </c>
      <c r="C1134" t="s">
        <v>3190</v>
      </c>
      <c r="D1134" s="1">
        <v>44673</v>
      </c>
      <c r="E1134" s="1">
        <v>44802</v>
      </c>
      <c r="F1134">
        <f t="shared" ca="1" si="102"/>
        <v>4</v>
      </c>
      <c r="G1134" t="str">
        <f t="shared" ca="1" si="103"/>
        <v>&lt;6 months</v>
      </c>
      <c r="H1134" t="s">
        <v>641</v>
      </c>
      <c r="I1134" t="s">
        <v>4053</v>
      </c>
      <c r="J1134" t="s">
        <v>4054</v>
      </c>
      <c r="K1134" t="s">
        <v>158</v>
      </c>
      <c r="L1134">
        <f t="shared" si="104"/>
        <v>0</v>
      </c>
      <c r="M1134">
        <f t="shared" si="105"/>
        <v>1</v>
      </c>
      <c r="N1134" t="s">
        <v>53</v>
      </c>
      <c r="O1134" t="s">
        <v>53</v>
      </c>
      <c r="P1134" t="s">
        <v>3412</v>
      </c>
      <c r="Q1134" t="str">
        <f t="shared" si="106"/>
        <v>INVOLUNTARY</v>
      </c>
      <c r="R1134" t="s">
        <v>1487</v>
      </c>
      <c r="S1134" t="s">
        <v>137</v>
      </c>
      <c r="T1134" s="2">
        <v>35829</v>
      </c>
      <c r="U1134" s="3">
        <f t="shared" ca="1" si="107"/>
        <v>27</v>
      </c>
      <c r="V1134" t="s">
        <v>3995</v>
      </c>
      <c r="W1134" t="s">
        <v>3996</v>
      </c>
      <c r="X1134" t="s">
        <v>138</v>
      </c>
      <c r="Y1134" t="s">
        <v>47</v>
      </c>
      <c r="Z1134" t="s">
        <v>36</v>
      </c>
      <c r="AA1134">
        <v>3</v>
      </c>
      <c r="AB1134" s="4">
        <v>42288</v>
      </c>
    </row>
    <row r="1135" spans="1:28" x14ac:dyDescent="0.25">
      <c r="A1135">
        <v>1560</v>
      </c>
      <c r="B1135" t="s">
        <v>1018</v>
      </c>
      <c r="C1135" t="s">
        <v>377</v>
      </c>
      <c r="D1135" s="1">
        <v>44550</v>
      </c>
      <c r="E1135" s="1">
        <v>44897</v>
      </c>
      <c r="F1135">
        <f t="shared" ca="1" si="102"/>
        <v>11</v>
      </c>
      <c r="G1135" t="str">
        <f t="shared" ca="1" si="103"/>
        <v>6-12 months</v>
      </c>
      <c r="H1135" t="s">
        <v>641</v>
      </c>
      <c r="I1135" t="s">
        <v>4055</v>
      </c>
      <c r="J1135" t="s">
        <v>4056</v>
      </c>
      <c r="K1135" t="s">
        <v>158</v>
      </c>
      <c r="L1135">
        <f t="shared" si="104"/>
        <v>0</v>
      </c>
      <c r="M1135">
        <f t="shared" si="105"/>
        <v>1</v>
      </c>
      <c r="N1135" t="s">
        <v>53</v>
      </c>
      <c r="O1135" t="s">
        <v>53</v>
      </c>
      <c r="P1135" t="s">
        <v>3412</v>
      </c>
      <c r="Q1135" t="str">
        <f t="shared" si="106"/>
        <v>INVOLUNTARY</v>
      </c>
      <c r="R1135" t="s">
        <v>1487</v>
      </c>
      <c r="S1135" t="s">
        <v>68</v>
      </c>
      <c r="T1135" s="2">
        <v>33262</v>
      </c>
      <c r="U1135" s="3">
        <f t="shared" ca="1" si="107"/>
        <v>34</v>
      </c>
      <c r="V1135" t="s">
        <v>3995</v>
      </c>
      <c r="W1135" t="s">
        <v>3996</v>
      </c>
      <c r="X1135" t="s">
        <v>326</v>
      </c>
      <c r="Y1135" t="s">
        <v>47</v>
      </c>
      <c r="Z1135" t="s">
        <v>36</v>
      </c>
      <c r="AA1135">
        <v>3</v>
      </c>
      <c r="AB1135" s="4">
        <v>54600</v>
      </c>
    </row>
    <row r="1136" spans="1:28" x14ac:dyDescent="0.25">
      <c r="A1136">
        <v>1561</v>
      </c>
      <c r="B1136" t="s">
        <v>940</v>
      </c>
      <c r="C1136" t="s">
        <v>1403</v>
      </c>
      <c r="D1136" s="1">
        <v>44239</v>
      </c>
      <c r="F1136">
        <f t="shared" ca="1" si="102"/>
        <v>55</v>
      </c>
      <c r="G1136" t="str">
        <f t="shared" ca="1" si="103"/>
        <v>2-5 years</v>
      </c>
      <c r="H1136" t="s">
        <v>24</v>
      </c>
      <c r="I1136" t="s">
        <v>4057</v>
      </c>
      <c r="J1136" t="s">
        <v>4058</v>
      </c>
      <c r="K1136" t="s">
        <v>27</v>
      </c>
      <c r="L1136">
        <f t="shared" si="104"/>
        <v>1</v>
      </c>
      <c r="M1136">
        <f t="shared" si="105"/>
        <v>0</v>
      </c>
      <c r="N1136" t="s">
        <v>28</v>
      </c>
      <c r="O1136" t="s">
        <v>53</v>
      </c>
      <c r="Q1136" t="str">
        <f t="shared" si="106"/>
        <v>ACTIVE</v>
      </c>
      <c r="R1136" t="s">
        <v>1487</v>
      </c>
      <c r="S1136" t="s">
        <v>68</v>
      </c>
      <c r="T1136" s="2">
        <v>31236</v>
      </c>
      <c r="U1136" s="3">
        <f t="shared" ca="1" si="107"/>
        <v>40</v>
      </c>
      <c r="V1136" t="s">
        <v>3995</v>
      </c>
      <c r="W1136" t="s">
        <v>3996</v>
      </c>
      <c r="X1136" t="s">
        <v>63</v>
      </c>
      <c r="Y1136" t="s">
        <v>35</v>
      </c>
      <c r="Z1136" t="s">
        <v>36</v>
      </c>
      <c r="AA1136">
        <v>3</v>
      </c>
      <c r="AB1136" s="4">
        <v>40716</v>
      </c>
    </row>
    <row r="1137" spans="1:28" x14ac:dyDescent="0.25">
      <c r="A1137">
        <v>1562</v>
      </c>
      <c r="B1137" t="s">
        <v>4059</v>
      </c>
      <c r="C1137" t="s">
        <v>306</v>
      </c>
      <c r="D1137" s="1">
        <v>44103</v>
      </c>
      <c r="E1137" s="1">
        <v>44488</v>
      </c>
      <c r="F1137">
        <f t="shared" ca="1" si="102"/>
        <v>12</v>
      </c>
      <c r="G1137" t="str">
        <f t="shared" ca="1" si="103"/>
        <v>1-2 years</v>
      </c>
      <c r="H1137" t="s">
        <v>24</v>
      </c>
      <c r="I1137" t="s">
        <v>4060</v>
      </c>
      <c r="J1137" t="s">
        <v>4061</v>
      </c>
      <c r="K1137" t="s">
        <v>27</v>
      </c>
      <c r="L1137">
        <f t="shared" si="104"/>
        <v>1</v>
      </c>
      <c r="M1137">
        <f t="shared" si="105"/>
        <v>0</v>
      </c>
      <c r="N1137" t="s">
        <v>53</v>
      </c>
      <c r="O1137" t="s">
        <v>29</v>
      </c>
      <c r="Q1137" t="str">
        <f t="shared" si="106"/>
        <v>ACTIVE</v>
      </c>
      <c r="R1137" t="s">
        <v>1487</v>
      </c>
      <c r="S1137" t="s">
        <v>55</v>
      </c>
      <c r="T1137" s="2">
        <v>32774</v>
      </c>
      <c r="U1137" s="3">
        <f t="shared" ca="1" si="107"/>
        <v>36</v>
      </c>
      <c r="V1137" t="s">
        <v>3995</v>
      </c>
      <c r="W1137" t="s">
        <v>3996</v>
      </c>
      <c r="X1137" t="s">
        <v>339</v>
      </c>
      <c r="Y1137" t="s">
        <v>35</v>
      </c>
      <c r="Z1137" t="s">
        <v>36</v>
      </c>
      <c r="AA1137">
        <v>3</v>
      </c>
      <c r="AB1137" s="4">
        <v>43800</v>
      </c>
    </row>
    <row r="1138" spans="1:28" x14ac:dyDescent="0.25">
      <c r="A1138">
        <v>1563</v>
      </c>
      <c r="B1138" t="s">
        <v>3896</v>
      </c>
      <c r="C1138" t="s">
        <v>4062</v>
      </c>
      <c r="D1138" s="1">
        <v>44814</v>
      </c>
      <c r="E1138" s="1">
        <v>44966</v>
      </c>
      <c r="F1138">
        <f t="shared" ca="1" si="102"/>
        <v>4</v>
      </c>
      <c r="G1138" t="str">
        <f t="shared" ca="1" si="103"/>
        <v>&lt;6 months</v>
      </c>
      <c r="H1138" t="s">
        <v>24</v>
      </c>
      <c r="I1138" t="s">
        <v>4063</v>
      </c>
      <c r="J1138" t="s">
        <v>4064</v>
      </c>
      <c r="K1138" t="s">
        <v>27</v>
      </c>
      <c r="L1138">
        <f t="shared" si="104"/>
        <v>1</v>
      </c>
      <c r="M1138">
        <f t="shared" si="105"/>
        <v>0</v>
      </c>
      <c r="N1138" t="s">
        <v>28</v>
      </c>
      <c r="O1138" t="s">
        <v>29</v>
      </c>
      <c r="Q1138" t="str">
        <f t="shared" si="106"/>
        <v>ACTIVE</v>
      </c>
      <c r="R1138" t="s">
        <v>1487</v>
      </c>
      <c r="S1138" t="s">
        <v>74</v>
      </c>
      <c r="T1138" s="2">
        <v>1</v>
      </c>
      <c r="U1138" s="3">
        <f t="shared" ca="1" si="107"/>
        <v>125</v>
      </c>
      <c r="V1138" t="s">
        <v>3995</v>
      </c>
      <c r="W1138" t="s">
        <v>3996</v>
      </c>
      <c r="X1138" t="s">
        <v>89</v>
      </c>
      <c r="Y1138" t="s">
        <v>35</v>
      </c>
      <c r="Z1138" t="s">
        <v>36</v>
      </c>
      <c r="AA1138">
        <v>3</v>
      </c>
      <c r="AB1138" s="4">
        <v>24648</v>
      </c>
    </row>
    <row r="1139" spans="1:28" x14ac:dyDescent="0.25">
      <c r="A1139">
        <v>1564</v>
      </c>
      <c r="B1139" t="s">
        <v>886</v>
      </c>
      <c r="C1139" t="s">
        <v>949</v>
      </c>
      <c r="D1139" s="1">
        <v>44996</v>
      </c>
      <c r="E1139" s="1">
        <v>45080</v>
      </c>
      <c r="F1139">
        <f t="shared" ca="1" si="102"/>
        <v>2</v>
      </c>
      <c r="G1139" t="str">
        <f t="shared" ca="1" si="103"/>
        <v>&lt;6 months</v>
      </c>
      <c r="H1139" t="s">
        <v>24</v>
      </c>
      <c r="I1139" t="s">
        <v>4065</v>
      </c>
      <c r="J1139" t="s">
        <v>4066</v>
      </c>
      <c r="K1139" t="s">
        <v>27</v>
      </c>
      <c r="L1139">
        <f t="shared" si="104"/>
        <v>1</v>
      </c>
      <c r="M1139">
        <f t="shared" si="105"/>
        <v>0</v>
      </c>
      <c r="N1139" t="s">
        <v>28</v>
      </c>
      <c r="O1139" t="s">
        <v>53</v>
      </c>
      <c r="Q1139" t="str">
        <f t="shared" si="106"/>
        <v>ACTIVE</v>
      </c>
      <c r="R1139" t="s">
        <v>1487</v>
      </c>
      <c r="S1139" t="s">
        <v>68</v>
      </c>
      <c r="T1139" s="2">
        <v>32796</v>
      </c>
      <c r="U1139" s="3">
        <f t="shared" ca="1" si="107"/>
        <v>35</v>
      </c>
      <c r="V1139" t="s">
        <v>3198</v>
      </c>
      <c r="W1139" t="s">
        <v>4067</v>
      </c>
      <c r="X1139" t="s">
        <v>81</v>
      </c>
      <c r="Y1139" t="s">
        <v>47</v>
      </c>
      <c r="Z1139" t="s">
        <v>82</v>
      </c>
      <c r="AA1139">
        <v>3</v>
      </c>
      <c r="AB1139" s="4">
        <v>48600</v>
      </c>
    </row>
    <row r="1140" spans="1:28" x14ac:dyDescent="0.25">
      <c r="A1140">
        <v>1565</v>
      </c>
      <c r="B1140" t="s">
        <v>3879</v>
      </c>
      <c r="C1140" t="s">
        <v>4068</v>
      </c>
      <c r="D1140" s="1">
        <v>44679</v>
      </c>
      <c r="E1140" s="1">
        <v>44997</v>
      </c>
      <c r="F1140">
        <f t="shared" ca="1" si="102"/>
        <v>10</v>
      </c>
      <c r="G1140" t="str">
        <f t="shared" ca="1" si="103"/>
        <v>6-12 months</v>
      </c>
      <c r="H1140" t="s">
        <v>24</v>
      </c>
      <c r="I1140" t="s">
        <v>4069</v>
      </c>
      <c r="J1140" t="s">
        <v>4070</v>
      </c>
      <c r="K1140" t="s">
        <v>27</v>
      </c>
      <c r="L1140">
        <f t="shared" si="104"/>
        <v>1</v>
      </c>
      <c r="M1140">
        <f t="shared" si="105"/>
        <v>0</v>
      </c>
      <c r="N1140" t="s">
        <v>53</v>
      </c>
      <c r="O1140" t="s">
        <v>53</v>
      </c>
      <c r="Q1140" t="str">
        <f t="shared" si="106"/>
        <v>ACTIVE</v>
      </c>
      <c r="R1140" t="s">
        <v>1487</v>
      </c>
      <c r="S1140" t="s">
        <v>74</v>
      </c>
      <c r="T1140" s="2">
        <v>33947</v>
      </c>
      <c r="U1140" s="3">
        <f t="shared" ca="1" si="107"/>
        <v>32</v>
      </c>
      <c r="V1140" t="s">
        <v>3198</v>
      </c>
      <c r="W1140" t="s">
        <v>4067</v>
      </c>
      <c r="X1140" t="s">
        <v>184</v>
      </c>
      <c r="Y1140" t="s">
        <v>47</v>
      </c>
      <c r="Z1140" t="s">
        <v>36</v>
      </c>
      <c r="AA1140">
        <v>3</v>
      </c>
      <c r="AB1140" s="4">
        <v>38664</v>
      </c>
    </row>
    <row r="1141" spans="1:28" x14ac:dyDescent="0.25">
      <c r="A1141">
        <v>1566</v>
      </c>
      <c r="B1141" t="s">
        <v>4071</v>
      </c>
      <c r="C1141" t="s">
        <v>2667</v>
      </c>
      <c r="D1141" s="1">
        <v>44640</v>
      </c>
      <c r="E1141" s="1">
        <v>45095</v>
      </c>
      <c r="F1141">
        <f t="shared" ca="1" si="102"/>
        <v>14</v>
      </c>
      <c r="G1141" t="str">
        <f t="shared" ca="1" si="103"/>
        <v>1-2 years</v>
      </c>
      <c r="H1141" t="s">
        <v>24</v>
      </c>
      <c r="I1141" t="s">
        <v>4072</v>
      </c>
      <c r="J1141" t="s">
        <v>4073</v>
      </c>
      <c r="K1141" t="s">
        <v>27</v>
      </c>
      <c r="L1141">
        <f t="shared" si="104"/>
        <v>1</v>
      </c>
      <c r="M1141">
        <f t="shared" si="105"/>
        <v>0</v>
      </c>
      <c r="N1141" t="s">
        <v>53</v>
      </c>
      <c r="O1141" t="s">
        <v>29</v>
      </c>
      <c r="Q1141" t="str">
        <f t="shared" si="106"/>
        <v>ACTIVE</v>
      </c>
      <c r="R1141" t="s">
        <v>1487</v>
      </c>
      <c r="S1141" t="s">
        <v>440</v>
      </c>
      <c r="T1141" s="2">
        <v>31931</v>
      </c>
      <c r="U1141" s="3">
        <f t="shared" ca="1" si="107"/>
        <v>38</v>
      </c>
      <c r="V1141" t="s">
        <v>3198</v>
      </c>
      <c r="W1141" t="s">
        <v>4067</v>
      </c>
      <c r="X1141" t="s">
        <v>81</v>
      </c>
      <c r="Y1141" t="s">
        <v>35</v>
      </c>
      <c r="Z1141" t="s">
        <v>82</v>
      </c>
      <c r="AA1141">
        <v>3</v>
      </c>
      <c r="AB1141" s="4">
        <v>361400</v>
      </c>
    </row>
    <row r="1142" spans="1:28" x14ac:dyDescent="0.25">
      <c r="A1142">
        <v>1567</v>
      </c>
      <c r="B1142" t="s">
        <v>453</v>
      </c>
      <c r="C1142" t="s">
        <v>883</v>
      </c>
      <c r="D1142" s="1">
        <v>44624</v>
      </c>
      <c r="E1142" s="1">
        <v>44771</v>
      </c>
      <c r="F1142">
        <f t="shared" ca="1" si="102"/>
        <v>4</v>
      </c>
      <c r="G1142" t="str">
        <f t="shared" ca="1" si="103"/>
        <v>&lt;6 months</v>
      </c>
      <c r="H1142" t="s">
        <v>24</v>
      </c>
      <c r="I1142" t="s">
        <v>4074</v>
      </c>
      <c r="J1142" t="s">
        <v>4075</v>
      </c>
      <c r="K1142" t="s">
        <v>27</v>
      </c>
      <c r="L1142">
        <f t="shared" si="104"/>
        <v>1</v>
      </c>
      <c r="M1142">
        <f t="shared" si="105"/>
        <v>0</v>
      </c>
      <c r="N1142" t="s">
        <v>28</v>
      </c>
      <c r="O1142" t="s">
        <v>41</v>
      </c>
      <c r="Q1142" t="str">
        <f t="shared" si="106"/>
        <v>ACTIVE</v>
      </c>
      <c r="R1142" t="s">
        <v>1487</v>
      </c>
      <c r="S1142" t="s">
        <v>74</v>
      </c>
      <c r="T1142" s="2">
        <v>36289</v>
      </c>
      <c r="U1142" s="3">
        <f t="shared" ca="1" si="107"/>
        <v>26</v>
      </c>
      <c r="V1142" t="s">
        <v>3198</v>
      </c>
      <c r="W1142" t="s">
        <v>4067</v>
      </c>
      <c r="X1142" t="s">
        <v>6</v>
      </c>
      <c r="Y1142" t="s">
        <v>35</v>
      </c>
      <c r="Z1142" t="s">
        <v>36</v>
      </c>
      <c r="AA1142">
        <v>3</v>
      </c>
      <c r="AB1142" s="4">
        <v>130140</v>
      </c>
    </row>
    <row r="1143" spans="1:28" x14ac:dyDescent="0.25">
      <c r="A1143">
        <v>1568</v>
      </c>
      <c r="B1143" t="s">
        <v>4076</v>
      </c>
      <c r="C1143" t="s">
        <v>937</v>
      </c>
      <c r="D1143" s="1">
        <v>44958</v>
      </c>
      <c r="F1143">
        <f t="shared" ca="1" si="102"/>
        <v>32</v>
      </c>
      <c r="G1143" t="str">
        <f t="shared" ca="1" si="103"/>
        <v>2-5 years</v>
      </c>
      <c r="H1143" t="s">
        <v>24</v>
      </c>
      <c r="I1143" t="s">
        <v>4077</v>
      </c>
      <c r="J1143" t="s">
        <v>4078</v>
      </c>
      <c r="K1143" t="s">
        <v>27</v>
      </c>
      <c r="L1143">
        <f t="shared" si="104"/>
        <v>1</v>
      </c>
      <c r="M1143">
        <f t="shared" si="105"/>
        <v>0</v>
      </c>
      <c r="N1143" t="s">
        <v>41</v>
      </c>
      <c r="O1143" t="s">
        <v>53</v>
      </c>
      <c r="Q1143" t="str">
        <f t="shared" si="106"/>
        <v>ACTIVE</v>
      </c>
      <c r="R1143" t="s">
        <v>1487</v>
      </c>
      <c r="S1143" t="s">
        <v>440</v>
      </c>
      <c r="T1143" s="2">
        <v>34618</v>
      </c>
      <c r="U1143" s="3">
        <f t="shared" ca="1" si="107"/>
        <v>30</v>
      </c>
      <c r="V1143" t="s">
        <v>3198</v>
      </c>
      <c r="W1143" t="s">
        <v>4067</v>
      </c>
      <c r="X1143" t="s">
        <v>138</v>
      </c>
      <c r="Y1143" t="s">
        <v>35</v>
      </c>
      <c r="Z1143" t="s">
        <v>36</v>
      </c>
      <c r="AA1143">
        <v>3</v>
      </c>
      <c r="AB1143" s="4">
        <v>289250</v>
      </c>
    </row>
    <row r="1144" spans="1:28" x14ac:dyDescent="0.25">
      <c r="A1144">
        <v>1569</v>
      </c>
      <c r="B1144" t="s">
        <v>3896</v>
      </c>
      <c r="C1144" t="s">
        <v>2673</v>
      </c>
      <c r="D1144" s="1">
        <v>44232</v>
      </c>
      <c r="F1144">
        <f t="shared" ca="1" si="102"/>
        <v>56</v>
      </c>
      <c r="G1144" t="str">
        <f t="shared" ca="1" si="103"/>
        <v>2-5 years</v>
      </c>
      <c r="H1144" t="s">
        <v>24</v>
      </c>
      <c r="I1144" t="s">
        <v>4079</v>
      </c>
      <c r="J1144" t="s">
        <v>4080</v>
      </c>
      <c r="K1144" t="s">
        <v>27</v>
      </c>
      <c r="L1144">
        <f t="shared" si="104"/>
        <v>1</v>
      </c>
      <c r="M1144">
        <f t="shared" si="105"/>
        <v>0</v>
      </c>
      <c r="N1144" t="s">
        <v>41</v>
      </c>
      <c r="O1144" t="s">
        <v>53</v>
      </c>
      <c r="Q1144" t="str">
        <f t="shared" si="106"/>
        <v>ACTIVE</v>
      </c>
      <c r="R1144" t="s">
        <v>1487</v>
      </c>
      <c r="S1144" t="s">
        <v>87</v>
      </c>
      <c r="T1144" s="2">
        <v>34399</v>
      </c>
      <c r="U1144" s="3">
        <f t="shared" ca="1" si="107"/>
        <v>31</v>
      </c>
      <c r="V1144" t="s">
        <v>3198</v>
      </c>
      <c r="W1144" t="s">
        <v>4067</v>
      </c>
      <c r="X1144" t="s">
        <v>89</v>
      </c>
      <c r="Y1144" t="s">
        <v>47</v>
      </c>
      <c r="Z1144" t="s">
        <v>36</v>
      </c>
      <c r="AA1144">
        <v>3</v>
      </c>
      <c r="AB1144" s="4">
        <v>64300</v>
      </c>
    </row>
    <row r="1145" spans="1:28" x14ac:dyDescent="0.25">
      <c r="A1145">
        <v>1570</v>
      </c>
      <c r="B1145" t="s">
        <v>1644</v>
      </c>
      <c r="C1145" t="s">
        <v>1936</v>
      </c>
      <c r="D1145" s="1">
        <v>44888</v>
      </c>
      <c r="E1145" s="1">
        <v>45072</v>
      </c>
      <c r="F1145">
        <f t="shared" ca="1" si="102"/>
        <v>6</v>
      </c>
      <c r="G1145" t="str">
        <f t="shared" ca="1" si="103"/>
        <v>6-12 months</v>
      </c>
      <c r="H1145" t="s">
        <v>24</v>
      </c>
      <c r="I1145" t="s">
        <v>4081</v>
      </c>
      <c r="J1145" t="s">
        <v>4082</v>
      </c>
      <c r="K1145" t="s">
        <v>27</v>
      </c>
      <c r="L1145">
        <f t="shared" si="104"/>
        <v>1</v>
      </c>
      <c r="M1145">
        <f t="shared" si="105"/>
        <v>0</v>
      </c>
      <c r="N1145" t="s">
        <v>28</v>
      </c>
      <c r="O1145" t="s">
        <v>41</v>
      </c>
      <c r="Q1145" t="str">
        <f t="shared" si="106"/>
        <v>ACTIVE</v>
      </c>
      <c r="R1145" t="s">
        <v>1487</v>
      </c>
      <c r="S1145" t="s">
        <v>68</v>
      </c>
      <c r="T1145" s="2">
        <v>33426</v>
      </c>
      <c r="U1145" s="3">
        <f t="shared" ca="1" si="107"/>
        <v>34</v>
      </c>
      <c r="V1145" t="s">
        <v>3198</v>
      </c>
      <c r="W1145" t="s">
        <v>4083</v>
      </c>
      <c r="X1145" t="s">
        <v>69</v>
      </c>
      <c r="Y1145" t="s">
        <v>47</v>
      </c>
      <c r="Z1145" t="s">
        <v>36</v>
      </c>
      <c r="AA1145">
        <v>3</v>
      </c>
      <c r="AB1145" s="4">
        <v>75000</v>
      </c>
    </row>
    <row r="1146" spans="1:28" x14ac:dyDescent="0.25">
      <c r="A1146">
        <v>1571</v>
      </c>
      <c r="B1146" t="s">
        <v>4084</v>
      </c>
      <c r="C1146" t="s">
        <v>357</v>
      </c>
      <c r="D1146" s="1">
        <v>44340</v>
      </c>
      <c r="F1146">
        <f t="shared" ca="1" si="102"/>
        <v>52</v>
      </c>
      <c r="G1146" t="str">
        <f t="shared" ca="1" si="103"/>
        <v>2-5 years</v>
      </c>
      <c r="H1146" t="s">
        <v>24</v>
      </c>
      <c r="I1146" t="s">
        <v>4085</v>
      </c>
      <c r="J1146" t="s">
        <v>4086</v>
      </c>
      <c r="K1146" t="s">
        <v>27</v>
      </c>
      <c r="L1146">
        <f t="shared" si="104"/>
        <v>1</v>
      </c>
      <c r="M1146">
        <f t="shared" si="105"/>
        <v>0</v>
      </c>
      <c r="N1146" t="s">
        <v>41</v>
      </c>
      <c r="O1146" t="s">
        <v>53</v>
      </c>
      <c r="Q1146" t="str">
        <f t="shared" si="106"/>
        <v>ACTIVE</v>
      </c>
      <c r="R1146" t="s">
        <v>1487</v>
      </c>
      <c r="S1146" t="s">
        <v>440</v>
      </c>
      <c r="T1146" s="2">
        <v>31774</v>
      </c>
      <c r="U1146" s="3">
        <f t="shared" ca="1" si="107"/>
        <v>38</v>
      </c>
      <c r="V1146" t="s">
        <v>3198</v>
      </c>
      <c r="W1146" t="s">
        <v>3199</v>
      </c>
      <c r="X1146" t="s">
        <v>165</v>
      </c>
      <c r="Y1146" t="s">
        <v>35</v>
      </c>
      <c r="Z1146" t="s">
        <v>82</v>
      </c>
      <c r="AA1146">
        <v>3</v>
      </c>
      <c r="AB1146" s="4">
        <v>36680</v>
      </c>
    </row>
    <row r="1147" spans="1:28" x14ac:dyDescent="0.25">
      <c r="A1147">
        <v>1572</v>
      </c>
      <c r="B1147" t="s">
        <v>4087</v>
      </c>
      <c r="C1147" t="s">
        <v>1389</v>
      </c>
      <c r="D1147" s="1">
        <v>44467</v>
      </c>
      <c r="E1147" s="1">
        <v>44843</v>
      </c>
      <c r="F1147">
        <f t="shared" ca="1" si="102"/>
        <v>12</v>
      </c>
      <c r="G1147" t="str">
        <f t="shared" ca="1" si="103"/>
        <v>1-2 years</v>
      </c>
      <c r="H1147" t="s">
        <v>24</v>
      </c>
      <c r="I1147" t="s">
        <v>4088</v>
      </c>
      <c r="J1147" t="s">
        <v>4089</v>
      </c>
      <c r="K1147" t="s">
        <v>27</v>
      </c>
      <c r="L1147">
        <f t="shared" si="104"/>
        <v>1</v>
      </c>
      <c r="M1147">
        <f t="shared" si="105"/>
        <v>0</v>
      </c>
      <c r="N1147" t="s">
        <v>41</v>
      </c>
      <c r="O1147" t="s">
        <v>41</v>
      </c>
      <c r="Q1147" t="str">
        <f t="shared" si="106"/>
        <v>ACTIVE</v>
      </c>
      <c r="R1147" t="s">
        <v>1487</v>
      </c>
      <c r="S1147" t="s">
        <v>189</v>
      </c>
      <c r="T1147" s="2">
        <v>33119</v>
      </c>
      <c r="U1147" s="3">
        <f t="shared" ca="1" si="107"/>
        <v>35</v>
      </c>
      <c r="V1147" t="s">
        <v>3198</v>
      </c>
      <c r="W1147" t="s">
        <v>3199</v>
      </c>
      <c r="X1147" t="s">
        <v>89</v>
      </c>
      <c r="Y1147" t="s">
        <v>35</v>
      </c>
      <c r="Z1147" t="s">
        <v>36</v>
      </c>
      <c r="AA1147">
        <v>3</v>
      </c>
      <c r="AB1147" s="4">
        <v>68248</v>
      </c>
    </row>
    <row r="1148" spans="1:28" x14ac:dyDescent="0.25">
      <c r="A1148">
        <v>1573</v>
      </c>
      <c r="B1148" t="s">
        <v>569</v>
      </c>
      <c r="C1148" t="s">
        <v>3982</v>
      </c>
      <c r="D1148" s="1">
        <v>44272</v>
      </c>
      <c r="F1148">
        <f t="shared" ca="1" si="102"/>
        <v>54</v>
      </c>
      <c r="G1148" t="str">
        <f t="shared" ca="1" si="103"/>
        <v>2-5 years</v>
      </c>
      <c r="H1148" t="s">
        <v>24</v>
      </c>
      <c r="I1148" t="s">
        <v>4090</v>
      </c>
      <c r="J1148" t="s">
        <v>4091</v>
      </c>
      <c r="K1148" t="s">
        <v>27</v>
      </c>
      <c r="L1148">
        <f t="shared" si="104"/>
        <v>1</v>
      </c>
      <c r="M1148">
        <f t="shared" si="105"/>
        <v>0</v>
      </c>
      <c r="N1148" t="s">
        <v>28</v>
      </c>
      <c r="O1148" t="s">
        <v>41</v>
      </c>
      <c r="Q1148" t="str">
        <f t="shared" si="106"/>
        <v>ACTIVE</v>
      </c>
      <c r="R1148" t="s">
        <v>1487</v>
      </c>
      <c r="S1148" t="s">
        <v>239</v>
      </c>
      <c r="T1148" s="2">
        <v>35234</v>
      </c>
      <c r="U1148" s="3">
        <f t="shared" ca="1" si="107"/>
        <v>29</v>
      </c>
      <c r="V1148" t="s">
        <v>3198</v>
      </c>
      <c r="W1148" t="s">
        <v>4092</v>
      </c>
      <c r="X1148" t="s">
        <v>6</v>
      </c>
      <c r="Y1148" t="s">
        <v>35</v>
      </c>
      <c r="Z1148" t="s">
        <v>36</v>
      </c>
      <c r="AA1148">
        <v>3</v>
      </c>
      <c r="AB1148" s="4">
        <v>42938</v>
      </c>
    </row>
    <row r="1149" spans="1:28" x14ac:dyDescent="0.25">
      <c r="A1149">
        <v>1574</v>
      </c>
      <c r="B1149" t="s">
        <v>4093</v>
      </c>
      <c r="C1149" t="s">
        <v>4094</v>
      </c>
      <c r="D1149" s="1">
        <v>45110</v>
      </c>
      <c r="E1149" s="1">
        <v>45126</v>
      </c>
      <c r="F1149">
        <f t="shared" ca="1" si="102"/>
        <v>0</v>
      </c>
      <c r="G1149" t="str">
        <f t="shared" ca="1" si="103"/>
        <v>&lt;6 months</v>
      </c>
      <c r="H1149" t="s">
        <v>24</v>
      </c>
      <c r="I1149" t="s">
        <v>4095</v>
      </c>
      <c r="J1149" t="s">
        <v>4096</v>
      </c>
      <c r="K1149" t="s">
        <v>158</v>
      </c>
      <c r="L1149">
        <f t="shared" si="104"/>
        <v>0</v>
      </c>
      <c r="M1149">
        <f t="shared" si="105"/>
        <v>1</v>
      </c>
      <c r="N1149" t="s">
        <v>53</v>
      </c>
      <c r="O1149" t="s">
        <v>29</v>
      </c>
      <c r="P1149" t="s">
        <v>2688</v>
      </c>
      <c r="Q1149" t="str">
        <f t="shared" si="106"/>
        <v>VOLUNTARY</v>
      </c>
      <c r="R1149" t="s">
        <v>1487</v>
      </c>
      <c r="S1149" t="s">
        <v>68</v>
      </c>
      <c r="T1149" s="2">
        <v>28732</v>
      </c>
      <c r="U1149" s="3">
        <f t="shared" ca="1" si="107"/>
        <v>47</v>
      </c>
      <c r="V1149" t="s">
        <v>3198</v>
      </c>
      <c r="W1149" t="s">
        <v>3199</v>
      </c>
      <c r="X1149" t="s">
        <v>184</v>
      </c>
      <c r="Y1149" t="s">
        <v>35</v>
      </c>
      <c r="Z1149" t="s">
        <v>36</v>
      </c>
      <c r="AA1149">
        <v>3</v>
      </c>
      <c r="AB1149" s="4">
        <v>33428</v>
      </c>
    </row>
    <row r="1150" spans="1:28" x14ac:dyDescent="0.25">
      <c r="A1150">
        <v>1575</v>
      </c>
      <c r="B1150" t="s">
        <v>890</v>
      </c>
      <c r="C1150" t="s">
        <v>4097</v>
      </c>
      <c r="D1150" s="1">
        <v>43688</v>
      </c>
      <c r="E1150" s="1">
        <v>44387</v>
      </c>
      <c r="F1150">
        <f t="shared" ca="1" si="102"/>
        <v>22</v>
      </c>
      <c r="G1150" t="str">
        <f t="shared" ca="1" si="103"/>
        <v>1-2 years</v>
      </c>
      <c r="H1150" t="s">
        <v>24</v>
      </c>
      <c r="I1150" t="s">
        <v>4098</v>
      </c>
      <c r="J1150" t="s">
        <v>4099</v>
      </c>
      <c r="K1150" t="s">
        <v>27</v>
      </c>
      <c r="L1150">
        <f t="shared" si="104"/>
        <v>1</v>
      </c>
      <c r="M1150">
        <f t="shared" si="105"/>
        <v>0</v>
      </c>
      <c r="N1150" t="s">
        <v>28</v>
      </c>
      <c r="O1150" t="s">
        <v>29</v>
      </c>
      <c r="Q1150" t="str">
        <f t="shared" si="106"/>
        <v>ACTIVE</v>
      </c>
      <c r="R1150" t="s">
        <v>1487</v>
      </c>
      <c r="S1150" t="s">
        <v>74</v>
      </c>
      <c r="T1150" s="2">
        <v>33834</v>
      </c>
      <c r="U1150" s="3">
        <f t="shared" ca="1" si="107"/>
        <v>33</v>
      </c>
      <c r="V1150" t="s">
        <v>3198</v>
      </c>
      <c r="W1150" t="s">
        <v>4092</v>
      </c>
      <c r="X1150" t="s">
        <v>69</v>
      </c>
      <c r="Y1150" t="s">
        <v>35</v>
      </c>
      <c r="Z1150" t="s">
        <v>36</v>
      </c>
      <c r="AA1150">
        <v>3</v>
      </c>
      <c r="AB1150" s="4">
        <v>67799</v>
      </c>
    </row>
    <row r="1151" spans="1:28" x14ac:dyDescent="0.25">
      <c r="A1151">
        <v>1576</v>
      </c>
      <c r="B1151" t="s">
        <v>480</v>
      </c>
      <c r="C1151" t="s">
        <v>4100</v>
      </c>
      <c r="D1151" s="1">
        <v>43780</v>
      </c>
      <c r="E1151" s="1">
        <v>44103</v>
      </c>
      <c r="F1151">
        <f t="shared" ca="1" si="102"/>
        <v>10</v>
      </c>
      <c r="G1151" t="str">
        <f t="shared" ca="1" si="103"/>
        <v>6-12 months</v>
      </c>
      <c r="H1151" t="s">
        <v>24</v>
      </c>
      <c r="I1151" t="s">
        <v>4101</v>
      </c>
      <c r="J1151" t="s">
        <v>4102</v>
      </c>
      <c r="K1151" t="s">
        <v>158</v>
      </c>
      <c r="L1151">
        <f t="shared" si="104"/>
        <v>0</v>
      </c>
      <c r="M1151">
        <f t="shared" si="105"/>
        <v>1</v>
      </c>
      <c r="N1151" t="s">
        <v>53</v>
      </c>
      <c r="O1151" t="s">
        <v>53</v>
      </c>
      <c r="P1151" t="s">
        <v>4103</v>
      </c>
      <c r="Q1151" t="str">
        <f t="shared" si="106"/>
        <v>VOLUNTARY</v>
      </c>
      <c r="R1151" t="s">
        <v>1487</v>
      </c>
      <c r="S1151" t="s">
        <v>221</v>
      </c>
      <c r="T1151" s="2">
        <v>34528</v>
      </c>
      <c r="U1151" s="3">
        <f t="shared" ca="1" si="107"/>
        <v>31</v>
      </c>
      <c r="V1151" t="s">
        <v>3198</v>
      </c>
      <c r="W1151" t="s">
        <v>4092</v>
      </c>
      <c r="X1151" t="s">
        <v>128</v>
      </c>
      <c r="Y1151" t="s">
        <v>47</v>
      </c>
      <c r="Z1151" t="s">
        <v>194</v>
      </c>
      <c r="AA1151">
        <v>3</v>
      </c>
      <c r="AB1151" s="4">
        <v>91000</v>
      </c>
    </row>
    <row r="1152" spans="1:28" x14ac:dyDescent="0.25">
      <c r="A1152">
        <v>1577</v>
      </c>
      <c r="B1152" t="s">
        <v>686</v>
      </c>
      <c r="C1152" t="s">
        <v>959</v>
      </c>
      <c r="D1152" s="1">
        <v>44180</v>
      </c>
      <c r="F1152">
        <f t="shared" ca="1" si="102"/>
        <v>57</v>
      </c>
      <c r="G1152" t="str">
        <f t="shared" ca="1" si="103"/>
        <v>2-5 years</v>
      </c>
      <c r="H1152" t="s">
        <v>641</v>
      </c>
      <c r="I1152" t="s">
        <v>4104</v>
      </c>
      <c r="J1152" t="s">
        <v>4105</v>
      </c>
      <c r="K1152" t="s">
        <v>27</v>
      </c>
      <c r="L1152">
        <f t="shared" si="104"/>
        <v>1</v>
      </c>
      <c r="M1152">
        <f t="shared" si="105"/>
        <v>0</v>
      </c>
      <c r="N1152" t="s">
        <v>53</v>
      </c>
      <c r="O1152" t="s">
        <v>29</v>
      </c>
      <c r="Q1152" t="str">
        <f t="shared" si="106"/>
        <v>ACTIVE</v>
      </c>
      <c r="R1152" t="s">
        <v>30</v>
      </c>
      <c r="S1152" t="s">
        <v>31</v>
      </c>
      <c r="T1152" s="2">
        <v>24267</v>
      </c>
      <c r="U1152" s="3">
        <f t="shared" ca="1" si="107"/>
        <v>59</v>
      </c>
      <c r="V1152" t="s">
        <v>3198</v>
      </c>
      <c r="W1152" t="s">
        <v>4092</v>
      </c>
      <c r="X1152" t="s">
        <v>4106</v>
      </c>
      <c r="Y1152" t="s">
        <v>35</v>
      </c>
      <c r="Z1152" t="s">
        <v>36</v>
      </c>
      <c r="AA1152">
        <v>3</v>
      </c>
      <c r="AB1152" s="4">
        <v>792036</v>
      </c>
    </row>
    <row r="1153" spans="1:28" x14ac:dyDescent="0.25">
      <c r="A1153">
        <v>1578</v>
      </c>
      <c r="B1153" t="s">
        <v>4107</v>
      </c>
      <c r="C1153" t="s">
        <v>4108</v>
      </c>
      <c r="D1153" s="1">
        <v>44322</v>
      </c>
      <c r="E1153" s="1">
        <v>45024</v>
      </c>
      <c r="F1153">
        <f t="shared" ca="1" si="102"/>
        <v>23</v>
      </c>
      <c r="G1153" t="str">
        <f t="shared" ca="1" si="103"/>
        <v>1-2 years</v>
      </c>
      <c r="H1153" t="s">
        <v>641</v>
      </c>
      <c r="I1153" t="s">
        <v>4109</v>
      </c>
      <c r="J1153" t="s">
        <v>4110</v>
      </c>
      <c r="K1153" t="s">
        <v>158</v>
      </c>
      <c r="L1153">
        <f t="shared" si="104"/>
        <v>0</v>
      </c>
      <c r="M1153">
        <f t="shared" si="105"/>
        <v>1</v>
      </c>
      <c r="N1153" t="s">
        <v>41</v>
      </c>
      <c r="O1153" t="s">
        <v>41</v>
      </c>
      <c r="P1153" t="s">
        <v>3412</v>
      </c>
      <c r="Q1153" t="str">
        <f t="shared" si="106"/>
        <v>INVOLUNTARY</v>
      </c>
      <c r="R1153" t="s">
        <v>1487</v>
      </c>
      <c r="S1153" t="s">
        <v>74</v>
      </c>
      <c r="T1153" s="2">
        <v>34463</v>
      </c>
      <c r="U1153" s="3">
        <f t="shared" ca="1" si="107"/>
        <v>31</v>
      </c>
      <c r="V1153" t="s">
        <v>3198</v>
      </c>
      <c r="W1153" t="s">
        <v>4092</v>
      </c>
      <c r="X1153" t="s">
        <v>235</v>
      </c>
      <c r="Y1153" t="s">
        <v>47</v>
      </c>
      <c r="Z1153" t="s">
        <v>194</v>
      </c>
      <c r="AA1153">
        <v>3</v>
      </c>
      <c r="AB1153" s="4">
        <v>64000</v>
      </c>
    </row>
    <row r="1154" spans="1:28" x14ac:dyDescent="0.25">
      <c r="A1154">
        <v>1579</v>
      </c>
      <c r="B1154" t="s">
        <v>4111</v>
      </c>
      <c r="C1154" t="s">
        <v>2426</v>
      </c>
      <c r="D1154" s="1">
        <v>44385</v>
      </c>
      <c r="F1154">
        <f t="shared" ca="1" si="102"/>
        <v>51</v>
      </c>
      <c r="G1154" t="str">
        <f t="shared" ca="1" si="103"/>
        <v>2-5 years</v>
      </c>
      <c r="H1154" t="s">
        <v>641</v>
      </c>
      <c r="I1154" t="s">
        <v>4112</v>
      </c>
      <c r="J1154" t="s">
        <v>4113</v>
      </c>
      <c r="K1154" t="s">
        <v>27</v>
      </c>
      <c r="L1154">
        <f t="shared" si="104"/>
        <v>1</v>
      </c>
      <c r="M1154">
        <f t="shared" si="105"/>
        <v>0</v>
      </c>
      <c r="N1154" t="s">
        <v>41</v>
      </c>
      <c r="O1154" t="s">
        <v>53</v>
      </c>
      <c r="Q1154" t="str">
        <f t="shared" si="106"/>
        <v>ACTIVE</v>
      </c>
      <c r="R1154" t="s">
        <v>1487</v>
      </c>
      <c r="S1154" t="s">
        <v>68</v>
      </c>
      <c r="T1154" s="2">
        <v>37126</v>
      </c>
      <c r="U1154" s="3">
        <f t="shared" ca="1" si="107"/>
        <v>24</v>
      </c>
      <c r="V1154" t="s">
        <v>3198</v>
      </c>
      <c r="W1154" t="s">
        <v>4092</v>
      </c>
      <c r="X1154" t="s">
        <v>184</v>
      </c>
      <c r="Y1154" t="s">
        <v>47</v>
      </c>
      <c r="Z1154" t="s">
        <v>36</v>
      </c>
      <c r="AA1154">
        <v>3</v>
      </c>
      <c r="AB1154" s="4">
        <v>90754</v>
      </c>
    </row>
    <row r="1155" spans="1:28" x14ac:dyDescent="0.25">
      <c r="A1155">
        <v>1580</v>
      </c>
      <c r="B1155" t="s">
        <v>2491</v>
      </c>
      <c r="C1155" t="s">
        <v>4068</v>
      </c>
      <c r="D1155" s="1">
        <v>45020</v>
      </c>
      <c r="F1155">
        <f t="shared" ref="F1155:F1218" ca="1" si="108">DATEDIF($D1155,IF($E1155=$E$2,TODAY(),$E1155),"m")</f>
        <v>30</v>
      </c>
      <c r="G1155" t="str">
        <f t="shared" ref="G1155:G1218" ca="1" si="109">IF(F1155&lt;6,"&lt;6 months",IF(F1155&lt;12,"6-12 months",IF(F1155&lt;24,"1-2 years",IF(F1155&lt;60,"2-5 years","&gt;5 years"))))</f>
        <v>2-5 years</v>
      </c>
      <c r="H1155" t="s">
        <v>641</v>
      </c>
      <c r="I1155" t="s">
        <v>4114</v>
      </c>
      <c r="J1155" t="s">
        <v>4115</v>
      </c>
      <c r="K1155" t="s">
        <v>27</v>
      </c>
      <c r="L1155">
        <f t="shared" ref="L1155:L1218" si="110">IF($K1155=$K$2,1,0)</f>
        <v>1</v>
      </c>
      <c r="M1155">
        <f t="shared" ref="M1155:M1218" si="111">IF($K1155=$K$2,0,1)</f>
        <v>0</v>
      </c>
      <c r="N1155" t="s">
        <v>41</v>
      </c>
      <c r="O1155" t="s">
        <v>53</v>
      </c>
      <c r="Q1155" t="str">
        <f t="shared" ref="Q1155:Q1218" si="112">IF(OR($P1155=$AF$14,$P1155=$AF$16,$P1155=$AF$19,$P1155=$AF$20,$P1155=$AF$21,$P1155=$AF$23),"VOLUNTARY",IF(OR($P1155=$AF$17,$P1155=$AF$18,$P1155=$AF$22,$P1155=$AF$15),"INVOLUNTARY","ACTIVE"))</f>
        <v>ACTIVE</v>
      </c>
      <c r="R1155" t="s">
        <v>30</v>
      </c>
      <c r="S1155" t="s">
        <v>31</v>
      </c>
      <c r="T1155" s="2">
        <v>36868</v>
      </c>
      <c r="U1155" s="3">
        <f t="shared" ref="U1155:U1218" ca="1" si="113">DATEDIF($T1155,TODAY(),"y")</f>
        <v>24</v>
      </c>
      <c r="V1155" t="s">
        <v>3198</v>
      </c>
      <c r="W1155" t="s">
        <v>3199</v>
      </c>
      <c r="X1155" t="s">
        <v>1107</v>
      </c>
      <c r="Y1155" t="s">
        <v>47</v>
      </c>
      <c r="Z1155" t="s">
        <v>194</v>
      </c>
      <c r="AA1155">
        <v>3</v>
      </c>
      <c r="AB1155" s="4">
        <v>38810</v>
      </c>
    </row>
    <row r="1156" spans="1:28" x14ac:dyDescent="0.25">
      <c r="A1156">
        <v>1581</v>
      </c>
      <c r="B1156" t="s">
        <v>4116</v>
      </c>
      <c r="C1156" t="s">
        <v>4117</v>
      </c>
      <c r="D1156" s="1">
        <v>44778</v>
      </c>
      <c r="E1156" s="1">
        <v>44956</v>
      </c>
      <c r="F1156">
        <f t="shared" ca="1" si="108"/>
        <v>5</v>
      </c>
      <c r="G1156" t="str">
        <f t="shared" ca="1" si="109"/>
        <v>&lt;6 months</v>
      </c>
      <c r="H1156" t="s">
        <v>641</v>
      </c>
      <c r="I1156" t="s">
        <v>4118</v>
      </c>
      <c r="J1156" t="s">
        <v>4119</v>
      </c>
      <c r="K1156" t="s">
        <v>158</v>
      </c>
      <c r="L1156">
        <f t="shared" si="110"/>
        <v>0</v>
      </c>
      <c r="M1156">
        <f t="shared" si="111"/>
        <v>1</v>
      </c>
      <c r="N1156" t="s">
        <v>53</v>
      </c>
      <c r="O1156" t="s">
        <v>41</v>
      </c>
      <c r="P1156" t="s">
        <v>4103</v>
      </c>
      <c r="Q1156" t="str">
        <f t="shared" si="112"/>
        <v>VOLUNTARY</v>
      </c>
      <c r="R1156" t="s">
        <v>1487</v>
      </c>
      <c r="S1156" t="s">
        <v>68</v>
      </c>
      <c r="T1156" s="2">
        <v>34945</v>
      </c>
      <c r="U1156" s="3">
        <f t="shared" ca="1" si="113"/>
        <v>30</v>
      </c>
      <c r="V1156" t="s">
        <v>3198</v>
      </c>
      <c r="W1156" t="s">
        <v>4092</v>
      </c>
      <c r="X1156" t="s">
        <v>184</v>
      </c>
      <c r="Y1156" t="s">
        <v>47</v>
      </c>
      <c r="Z1156" t="s">
        <v>36</v>
      </c>
      <c r="AA1156">
        <v>3</v>
      </c>
      <c r="AB1156" s="4">
        <v>26250</v>
      </c>
    </row>
    <row r="1157" spans="1:28" x14ac:dyDescent="0.25">
      <c r="A1157">
        <v>1582</v>
      </c>
      <c r="B1157" t="s">
        <v>703</v>
      </c>
      <c r="C1157" t="s">
        <v>3602</v>
      </c>
      <c r="D1157" s="1">
        <v>43927</v>
      </c>
      <c r="E1157" s="1">
        <v>44538</v>
      </c>
      <c r="F1157">
        <f t="shared" ca="1" si="108"/>
        <v>20</v>
      </c>
      <c r="G1157" t="str">
        <f t="shared" ca="1" si="109"/>
        <v>1-2 years</v>
      </c>
      <c r="H1157" t="s">
        <v>641</v>
      </c>
      <c r="I1157" t="s">
        <v>4120</v>
      </c>
      <c r="J1157" t="s">
        <v>4121</v>
      </c>
      <c r="K1157" t="s">
        <v>158</v>
      </c>
      <c r="L1157">
        <f t="shared" si="110"/>
        <v>0</v>
      </c>
      <c r="M1157">
        <f t="shared" si="111"/>
        <v>1</v>
      </c>
      <c r="N1157" t="s">
        <v>41</v>
      </c>
      <c r="O1157" t="s">
        <v>29</v>
      </c>
      <c r="P1157" t="s">
        <v>4103</v>
      </c>
      <c r="Q1157" t="str">
        <f t="shared" si="112"/>
        <v>VOLUNTARY</v>
      </c>
      <c r="R1157" t="s">
        <v>1487</v>
      </c>
      <c r="S1157" t="s">
        <v>74</v>
      </c>
      <c r="T1157" s="2">
        <v>1</v>
      </c>
      <c r="U1157" s="3">
        <f t="shared" ca="1" si="113"/>
        <v>125</v>
      </c>
      <c r="V1157" t="s">
        <v>3198</v>
      </c>
      <c r="W1157" t="s">
        <v>4092</v>
      </c>
      <c r="X1157" t="s">
        <v>89</v>
      </c>
      <c r="Y1157" t="s">
        <v>35</v>
      </c>
      <c r="Z1157" t="s">
        <v>194</v>
      </c>
      <c r="AA1157">
        <v>3</v>
      </c>
      <c r="AB1157" s="4">
        <v>33063</v>
      </c>
    </row>
    <row r="1158" spans="1:28" x14ac:dyDescent="0.25">
      <c r="A1158">
        <v>1583</v>
      </c>
      <c r="B1158" t="s">
        <v>4122</v>
      </c>
      <c r="C1158" t="s">
        <v>1121</v>
      </c>
      <c r="D1158" s="1">
        <v>44987</v>
      </c>
      <c r="E1158" s="1">
        <v>44997</v>
      </c>
      <c r="F1158">
        <f t="shared" ca="1" si="108"/>
        <v>0</v>
      </c>
      <c r="G1158" t="str">
        <f t="shared" ca="1" si="109"/>
        <v>&lt;6 months</v>
      </c>
      <c r="H1158" t="s">
        <v>24</v>
      </c>
      <c r="I1158" t="s">
        <v>4123</v>
      </c>
      <c r="J1158" t="s">
        <v>4124</v>
      </c>
      <c r="K1158" t="s">
        <v>158</v>
      </c>
      <c r="L1158">
        <f t="shared" si="110"/>
        <v>0</v>
      </c>
      <c r="M1158">
        <f t="shared" si="111"/>
        <v>1</v>
      </c>
      <c r="N1158" t="s">
        <v>53</v>
      </c>
      <c r="O1158" t="s">
        <v>41</v>
      </c>
      <c r="P1158" t="s">
        <v>3412</v>
      </c>
      <c r="Q1158" t="str">
        <f t="shared" si="112"/>
        <v>INVOLUNTARY</v>
      </c>
      <c r="R1158" t="s">
        <v>1487</v>
      </c>
      <c r="S1158" t="s">
        <v>137</v>
      </c>
      <c r="T1158" s="2">
        <v>29293</v>
      </c>
      <c r="U1158" s="3">
        <f t="shared" ca="1" si="113"/>
        <v>45</v>
      </c>
      <c r="V1158" t="s">
        <v>3198</v>
      </c>
      <c r="W1158" t="s">
        <v>4092</v>
      </c>
      <c r="X1158" t="s">
        <v>138</v>
      </c>
      <c r="Y1158" t="s">
        <v>35</v>
      </c>
      <c r="Z1158" t="s">
        <v>36</v>
      </c>
      <c r="AA1158">
        <v>3</v>
      </c>
      <c r="AB1158" s="4">
        <v>53034</v>
      </c>
    </row>
    <row r="1159" spans="1:28" x14ac:dyDescent="0.25">
      <c r="A1159">
        <v>1584</v>
      </c>
      <c r="B1159" t="s">
        <v>4071</v>
      </c>
      <c r="C1159" t="s">
        <v>4125</v>
      </c>
      <c r="D1159" s="1">
        <v>43930</v>
      </c>
      <c r="F1159">
        <f t="shared" ca="1" si="108"/>
        <v>66</v>
      </c>
      <c r="G1159" t="str">
        <f t="shared" ca="1" si="109"/>
        <v>&gt;5 years</v>
      </c>
      <c r="H1159" t="s">
        <v>24</v>
      </c>
      <c r="I1159" t="s">
        <v>4126</v>
      </c>
      <c r="J1159" t="s">
        <v>4127</v>
      </c>
      <c r="K1159" t="s">
        <v>27</v>
      </c>
      <c r="L1159">
        <f t="shared" si="110"/>
        <v>1</v>
      </c>
      <c r="M1159">
        <f t="shared" si="111"/>
        <v>0</v>
      </c>
      <c r="N1159" t="s">
        <v>28</v>
      </c>
      <c r="O1159" t="s">
        <v>41</v>
      </c>
      <c r="Q1159" t="str">
        <f t="shared" si="112"/>
        <v>ACTIVE</v>
      </c>
      <c r="R1159" t="s">
        <v>1487</v>
      </c>
      <c r="S1159" t="s">
        <v>189</v>
      </c>
      <c r="T1159" s="2">
        <v>30319</v>
      </c>
      <c r="U1159" s="3">
        <f t="shared" ca="1" si="113"/>
        <v>42</v>
      </c>
      <c r="V1159" t="s">
        <v>3198</v>
      </c>
      <c r="W1159" t="s">
        <v>3199</v>
      </c>
      <c r="X1159" t="s">
        <v>89</v>
      </c>
      <c r="Y1159" t="s">
        <v>35</v>
      </c>
      <c r="Z1159" t="s">
        <v>36</v>
      </c>
      <c r="AA1159">
        <v>3</v>
      </c>
      <c r="AB1159" s="4">
        <v>62700</v>
      </c>
    </row>
    <row r="1160" spans="1:28" x14ac:dyDescent="0.25">
      <c r="A1160">
        <v>1585</v>
      </c>
      <c r="B1160" t="s">
        <v>4128</v>
      </c>
      <c r="C1160" t="s">
        <v>4129</v>
      </c>
      <c r="D1160" s="1">
        <v>44821</v>
      </c>
      <c r="E1160" s="1">
        <v>45117</v>
      </c>
      <c r="F1160">
        <f t="shared" ca="1" si="108"/>
        <v>9</v>
      </c>
      <c r="G1160" t="str">
        <f t="shared" ca="1" si="109"/>
        <v>6-12 months</v>
      </c>
      <c r="H1160" t="s">
        <v>24</v>
      </c>
      <c r="I1160" t="s">
        <v>4130</v>
      </c>
      <c r="J1160" t="s">
        <v>4131</v>
      </c>
      <c r="K1160" t="s">
        <v>27</v>
      </c>
      <c r="L1160">
        <f t="shared" si="110"/>
        <v>1</v>
      </c>
      <c r="M1160">
        <f t="shared" si="111"/>
        <v>0</v>
      </c>
      <c r="N1160" t="s">
        <v>41</v>
      </c>
      <c r="O1160" t="s">
        <v>29</v>
      </c>
      <c r="Q1160" t="str">
        <f t="shared" si="112"/>
        <v>ACTIVE</v>
      </c>
      <c r="R1160" t="s">
        <v>1487</v>
      </c>
      <c r="S1160" t="s">
        <v>115</v>
      </c>
      <c r="T1160" s="2">
        <v>34530</v>
      </c>
      <c r="U1160" s="3">
        <f t="shared" ca="1" si="113"/>
        <v>31</v>
      </c>
      <c r="V1160" t="s">
        <v>3198</v>
      </c>
      <c r="W1160" t="s">
        <v>3199</v>
      </c>
      <c r="X1160" t="s">
        <v>1879</v>
      </c>
      <c r="Y1160" t="s">
        <v>35</v>
      </c>
      <c r="Z1160" t="s">
        <v>36</v>
      </c>
      <c r="AA1160">
        <v>3</v>
      </c>
      <c r="AB1160" s="4">
        <v>61630</v>
      </c>
    </row>
    <row r="1161" spans="1:28" x14ac:dyDescent="0.25">
      <c r="A1161">
        <v>1586</v>
      </c>
      <c r="B1161" t="s">
        <v>396</v>
      </c>
      <c r="C1161" t="s">
        <v>1204</v>
      </c>
      <c r="D1161" s="1">
        <v>44576</v>
      </c>
      <c r="F1161">
        <f t="shared" ca="1" si="108"/>
        <v>44</v>
      </c>
      <c r="G1161" t="str">
        <f t="shared" ca="1" si="109"/>
        <v>2-5 years</v>
      </c>
      <c r="H1161" t="s">
        <v>24</v>
      </c>
      <c r="I1161" t="s">
        <v>4132</v>
      </c>
      <c r="J1161" t="s">
        <v>4133</v>
      </c>
      <c r="K1161" t="s">
        <v>27</v>
      </c>
      <c r="L1161">
        <f t="shared" si="110"/>
        <v>1</v>
      </c>
      <c r="M1161">
        <f t="shared" si="111"/>
        <v>0</v>
      </c>
      <c r="N1161" t="s">
        <v>53</v>
      </c>
      <c r="O1161" t="s">
        <v>53</v>
      </c>
      <c r="Q1161" t="str">
        <f t="shared" si="112"/>
        <v>ACTIVE</v>
      </c>
      <c r="R1161" t="s">
        <v>1487</v>
      </c>
      <c r="S1161" t="s">
        <v>68</v>
      </c>
      <c r="T1161" s="2">
        <v>23549</v>
      </c>
      <c r="U1161" s="3">
        <f t="shared" ca="1" si="113"/>
        <v>61</v>
      </c>
      <c r="V1161" t="s">
        <v>3198</v>
      </c>
      <c r="W1161" t="s">
        <v>4092</v>
      </c>
      <c r="X1161" t="s">
        <v>81</v>
      </c>
      <c r="Y1161" t="s">
        <v>35</v>
      </c>
      <c r="Z1161" t="s">
        <v>36</v>
      </c>
      <c r="AA1161">
        <v>3</v>
      </c>
      <c r="AB1161" s="4">
        <v>111148</v>
      </c>
    </row>
    <row r="1162" spans="1:28" x14ac:dyDescent="0.25">
      <c r="A1162">
        <v>1587</v>
      </c>
      <c r="B1162" t="s">
        <v>940</v>
      </c>
      <c r="C1162" t="s">
        <v>762</v>
      </c>
      <c r="D1162" s="1">
        <v>44704</v>
      </c>
      <c r="F1162">
        <f t="shared" ca="1" si="108"/>
        <v>40</v>
      </c>
      <c r="G1162" t="str">
        <f t="shared" ca="1" si="109"/>
        <v>2-5 years</v>
      </c>
      <c r="H1162" t="s">
        <v>24</v>
      </c>
      <c r="I1162" t="s">
        <v>4134</v>
      </c>
      <c r="J1162" t="s">
        <v>4135</v>
      </c>
      <c r="K1162" t="s">
        <v>27</v>
      </c>
      <c r="L1162">
        <f t="shared" si="110"/>
        <v>1</v>
      </c>
      <c r="M1162">
        <f t="shared" si="111"/>
        <v>0</v>
      </c>
      <c r="N1162" t="s">
        <v>41</v>
      </c>
      <c r="O1162" t="s">
        <v>41</v>
      </c>
      <c r="Q1162" t="str">
        <f t="shared" si="112"/>
        <v>ACTIVE</v>
      </c>
      <c r="R1162" t="s">
        <v>1487</v>
      </c>
      <c r="S1162" t="s">
        <v>115</v>
      </c>
      <c r="T1162" s="2">
        <v>34727</v>
      </c>
      <c r="U1162" s="3">
        <f t="shared" ca="1" si="113"/>
        <v>30</v>
      </c>
      <c r="V1162" t="s">
        <v>3198</v>
      </c>
      <c r="W1162" t="s">
        <v>4092</v>
      </c>
      <c r="X1162" t="s">
        <v>116</v>
      </c>
      <c r="Y1162" t="s">
        <v>47</v>
      </c>
      <c r="Z1162" t="s">
        <v>36</v>
      </c>
      <c r="AA1162">
        <v>3</v>
      </c>
      <c r="AB1162" s="4">
        <v>300000</v>
      </c>
    </row>
    <row r="1163" spans="1:28" x14ac:dyDescent="0.25">
      <c r="A1163">
        <v>1588</v>
      </c>
      <c r="B1163" t="s">
        <v>2094</v>
      </c>
      <c r="C1163" t="s">
        <v>4136</v>
      </c>
      <c r="D1163" s="1">
        <v>44392</v>
      </c>
      <c r="F1163">
        <f t="shared" ca="1" si="108"/>
        <v>50</v>
      </c>
      <c r="G1163" t="str">
        <f t="shared" ca="1" si="109"/>
        <v>2-5 years</v>
      </c>
      <c r="H1163" t="s">
        <v>24</v>
      </c>
      <c r="I1163" t="s">
        <v>4137</v>
      </c>
      <c r="J1163" t="s">
        <v>4138</v>
      </c>
      <c r="K1163" t="s">
        <v>27</v>
      </c>
      <c r="L1163">
        <f t="shared" si="110"/>
        <v>1</v>
      </c>
      <c r="M1163">
        <f t="shared" si="111"/>
        <v>0</v>
      </c>
      <c r="N1163" t="s">
        <v>53</v>
      </c>
      <c r="O1163" t="s">
        <v>29</v>
      </c>
      <c r="Q1163" t="str">
        <f t="shared" si="112"/>
        <v>ACTIVE</v>
      </c>
      <c r="R1163" t="s">
        <v>1487</v>
      </c>
      <c r="S1163" t="s">
        <v>115</v>
      </c>
      <c r="T1163" s="2">
        <v>33307</v>
      </c>
      <c r="U1163" s="3">
        <f t="shared" ca="1" si="113"/>
        <v>34</v>
      </c>
      <c r="V1163" t="s">
        <v>3198</v>
      </c>
      <c r="W1163" t="s">
        <v>4092</v>
      </c>
      <c r="X1163" t="s">
        <v>81</v>
      </c>
      <c r="Y1163" t="s">
        <v>47</v>
      </c>
      <c r="Z1163" t="s">
        <v>36</v>
      </c>
      <c r="AA1163">
        <v>3</v>
      </c>
      <c r="AB1163" s="4">
        <v>34990</v>
      </c>
    </row>
    <row r="1164" spans="1:28" x14ac:dyDescent="0.25">
      <c r="A1164">
        <v>1589</v>
      </c>
      <c r="B1164" t="s">
        <v>2450</v>
      </c>
      <c r="C1164" t="s">
        <v>1420</v>
      </c>
      <c r="D1164" s="1">
        <v>44071</v>
      </c>
      <c r="E1164" s="1">
        <v>44798</v>
      </c>
      <c r="F1164">
        <f t="shared" ca="1" si="108"/>
        <v>23</v>
      </c>
      <c r="G1164" t="str">
        <f t="shared" ca="1" si="109"/>
        <v>1-2 years</v>
      </c>
      <c r="H1164" t="s">
        <v>24</v>
      </c>
      <c r="I1164" t="s">
        <v>4139</v>
      </c>
      <c r="J1164" t="s">
        <v>4140</v>
      </c>
      <c r="K1164" t="s">
        <v>27</v>
      </c>
      <c r="L1164">
        <f t="shared" si="110"/>
        <v>1</v>
      </c>
      <c r="M1164">
        <f t="shared" si="111"/>
        <v>0</v>
      </c>
      <c r="N1164" t="s">
        <v>28</v>
      </c>
      <c r="O1164" t="s">
        <v>41</v>
      </c>
      <c r="Q1164" t="str">
        <f t="shared" si="112"/>
        <v>ACTIVE</v>
      </c>
      <c r="R1164" t="s">
        <v>1487</v>
      </c>
      <c r="S1164" t="s">
        <v>74</v>
      </c>
      <c r="T1164" s="2">
        <v>35240</v>
      </c>
      <c r="U1164" s="3">
        <f t="shared" ca="1" si="113"/>
        <v>29</v>
      </c>
      <c r="V1164" t="s">
        <v>3198</v>
      </c>
      <c r="W1164" t="s">
        <v>3199</v>
      </c>
      <c r="X1164" t="s">
        <v>81</v>
      </c>
      <c r="Y1164" t="s">
        <v>35</v>
      </c>
      <c r="Z1164" t="s">
        <v>36</v>
      </c>
      <c r="AA1164">
        <v>3</v>
      </c>
      <c r="AB1164" s="4">
        <v>24358</v>
      </c>
    </row>
    <row r="1165" spans="1:28" x14ac:dyDescent="0.25">
      <c r="A1165">
        <v>1590</v>
      </c>
      <c r="B1165" t="s">
        <v>4128</v>
      </c>
      <c r="C1165" t="s">
        <v>4141</v>
      </c>
      <c r="D1165" s="1">
        <v>44448</v>
      </c>
      <c r="F1165">
        <f t="shared" ca="1" si="108"/>
        <v>49</v>
      </c>
      <c r="G1165" t="str">
        <f t="shared" ca="1" si="109"/>
        <v>2-5 years</v>
      </c>
      <c r="H1165" t="s">
        <v>24</v>
      </c>
      <c r="I1165" t="s">
        <v>4142</v>
      </c>
      <c r="J1165" t="s">
        <v>4143</v>
      </c>
      <c r="K1165" t="s">
        <v>27</v>
      </c>
      <c r="L1165">
        <f t="shared" si="110"/>
        <v>1</v>
      </c>
      <c r="M1165">
        <f t="shared" si="111"/>
        <v>0</v>
      </c>
      <c r="N1165" t="s">
        <v>41</v>
      </c>
      <c r="O1165" t="s">
        <v>53</v>
      </c>
      <c r="Q1165" t="str">
        <f t="shared" si="112"/>
        <v>ACTIVE</v>
      </c>
      <c r="R1165" t="s">
        <v>1487</v>
      </c>
      <c r="S1165" t="s">
        <v>257</v>
      </c>
      <c r="T1165" s="2">
        <v>33926</v>
      </c>
      <c r="U1165" s="3">
        <f t="shared" ca="1" si="113"/>
        <v>32</v>
      </c>
      <c r="V1165" t="s">
        <v>3198</v>
      </c>
      <c r="W1165" t="s">
        <v>4092</v>
      </c>
      <c r="X1165" t="s">
        <v>184</v>
      </c>
      <c r="Y1165" t="s">
        <v>47</v>
      </c>
      <c r="Z1165" t="s">
        <v>36</v>
      </c>
      <c r="AA1165">
        <v>3</v>
      </c>
      <c r="AB1165" s="4">
        <v>58358</v>
      </c>
    </row>
    <row r="1166" spans="1:28" x14ac:dyDescent="0.25">
      <c r="A1166">
        <v>1591</v>
      </c>
      <c r="B1166" t="s">
        <v>4144</v>
      </c>
      <c r="C1166" t="s">
        <v>1291</v>
      </c>
      <c r="D1166" s="1">
        <v>44967</v>
      </c>
      <c r="E1166" s="1">
        <v>45069</v>
      </c>
      <c r="F1166">
        <f t="shared" ca="1" si="108"/>
        <v>3</v>
      </c>
      <c r="G1166" t="str">
        <f t="shared" ca="1" si="109"/>
        <v>&lt;6 months</v>
      </c>
      <c r="H1166" t="s">
        <v>24</v>
      </c>
      <c r="I1166" t="s">
        <v>4145</v>
      </c>
      <c r="J1166" t="s">
        <v>4146</v>
      </c>
      <c r="K1166" t="s">
        <v>27</v>
      </c>
      <c r="L1166">
        <f t="shared" si="110"/>
        <v>1</v>
      </c>
      <c r="M1166">
        <f t="shared" si="111"/>
        <v>0</v>
      </c>
      <c r="N1166" t="s">
        <v>28</v>
      </c>
      <c r="O1166" t="s">
        <v>41</v>
      </c>
      <c r="Q1166" t="str">
        <f t="shared" si="112"/>
        <v>ACTIVE</v>
      </c>
      <c r="R1166" t="s">
        <v>1487</v>
      </c>
      <c r="S1166" t="s">
        <v>68</v>
      </c>
      <c r="T1166" s="2">
        <v>32983</v>
      </c>
      <c r="U1166" s="3">
        <f t="shared" ca="1" si="113"/>
        <v>35</v>
      </c>
      <c r="V1166" t="s">
        <v>4147</v>
      </c>
      <c r="W1166" t="s">
        <v>4147</v>
      </c>
      <c r="X1166" t="s">
        <v>81</v>
      </c>
      <c r="Y1166" t="s">
        <v>35</v>
      </c>
      <c r="Z1166" t="s">
        <v>36</v>
      </c>
      <c r="AA1166">
        <v>3</v>
      </c>
      <c r="AB1166" s="4">
        <v>64853</v>
      </c>
    </row>
    <row r="1167" spans="1:28" x14ac:dyDescent="0.25">
      <c r="A1167">
        <v>1592</v>
      </c>
      <c r="B1167" t="s">
        <v>863</v>
      </c>
      <c r="C1167" t="s">
        <v>579</v>
      </c>
      <c r="D1167" s="1">
        <v>43996</v>
      </c>
      <c r="E1167" s="1">
        <v>45125</v>
      </c>
      <c r="F1167">
        <f t="shared" ca="1" si="108"/>
        <v>37</v>
      </c>
      <c r="G1167" t="str">
        <f t="shared" ca="1" si="109"/>
        <v>2-5 years</v>
      </c>
      <c r="H1167" t="s">
        <v>24</v>
      </c>
      <c r="I1167" t="s">
        <v>4148</v>
      </c>
      <c r="J1167" t="s">
        <v>4149</v>
      </c>
      <c r="K1167" t="s">
        <v>27</v>
      </c>
      <c r="L1167">
        <f t="shared" si="110"/>
        <v>1</v>
      </c>
      <c r="M1167">
        <f t="shared" si="111"/>
        <v>0</v>
      </c>
      <c r="N1167" t="s">
        <v>53</v>
      </c>
      <c r="O1167" t="s">
        <v>53</v>
      </c>
      <c r="Q1167" t="str">
        <f t="shared" si="112"/>
        <v>ACTIVE</v>
      </c>
      <c r="R1167" t="s">
        <v>1487</v>
      </c>
      <c r="S1167" t="s">
        <v>87</v>
      </c>
      <c r="T1167" s="2">
        <v>25420</v>
      </c>
      <c r="U1167" s="3">
        <f t="shared" ca="1" si="113"/>
        <v>56</v>
      </c>
      <c r="V1167" t="s">
        <v>4147</v>
      </c>
      <c r="W1167" t="s">
        <v>4147</v>
      </c>
      <c r="X1167" t="s">
        <v>89</v>
      </c>
      <c r="Y1167" t="s">
        <v>47</v>
      </c>
      <c r="Z1167" t="s">
        <v>82</v>
      </c>
      <c r="AA1167">
        <v>3</v>
      </c>
      <c r="AB1167" s="4">
        <v>13304</v>
      </c>
    </row>
    <row r="1168" spans="1:28" x14ac:dyDescent="0.25">
      <c r="A1168">
        <v>1593</v>
      </c>
      <c r="B1168" t="s">
        <v>4150</v>
      </c>
      <c r="C1168" t="s">
        <v>2344</v>
      </c>
      <c r="D1168" s="1">
        <v>44170</v>
      </c>
      <c r="F1168">
        <f t="shared" ca="1" si="108"/>
        <v>58</v>
      </c>
      <c r="G1168" t="str">
        <f t="shared" ca="1" si="109"/>
        <v>2-5 years</v>
      </c>
      <c r="H1168" t="s">
        <v>24</v>
      </c>
      <c r="I1168" t="s">
        <v>4151</v>
      </c>
      <c r="J1168" t="s">
        <v>4152</v>
      </c>
      <c r="K1168" t="s">
        <v>27</v>
      </c>
      <c r="L1168">
        <f t="shared" si="110"/>
        <v>1</v>
      </c>
      <c r="M1168">
        <f t="shared" si="111"/>
        <v>0</v>
      </c>
      <c r="N1168" t="s">
        <v>41</v>
      </c>
      <c r="O1168" t="s">
        <v>53</v>
      </c>
      <c r="Q1168" t="str">
        <f t="shared" si="112"/>
        <v>ACTIVE</v>
      </c>
      <c r="R1168" t="s">
        <v>1487</v>
      </c>
      <c r="S1168" t="s">
        <v>282</v>
      </c>
      <c r="T1168" s="2">
        <v>31128</v>
      </c>
      <c r="U1168" s="3">
        <f t="shared" ca="1" si="113"/>
        <v>40</v>
      </c>
      <c r="V1168" t="s">
        <v>4147</v>
      </c>
      <c r="W1168" t="s">
        <v>4147</v>
      </c>
      <c r="X1168" t="s">
        <v>69</v>
      </c>
      <c r="Y1168" t="s">
        <v>47</v>
      </c>
      <c r="Z1168" t="s">
        <v>82</v>
      </c>
      <c r="AA1168">
        <v>3</v>
      </c>
      <c r="AB1168" s="4">
        <v>265000</v>
      </c>
    </row>
    <row r="1169" spans="1:28" x14ac:dyDescent="0.25">
      <c r="A1169">
        <v>1594</v>
      </c>
      <c r="B1169" t="s">
        <v>4153</v>
      </c>
      <c r="C1169" t="s">
        <v>2795</v>
      </c>
      <c r="D1169" s="1">
        <v>44758</v>
      </c>
      <c r="F1169">
        <f t="shared" ca="1" si="108"/>
        <v>38</v>
      </c>
      <c r="G1169" t="str">
        <f t="shared" ca="1" si="109"/>
        <v>2-5 years</v>
      </c>
      <c r="H1169" t="s">
        <v>24</v>
      </c>
      <c r="I1169" t="s">
        <v>1664</v>
      </c>
      <c r="J1169" t="s">
        <v>4154</v>
      </c>
      <c r="K1169" t="s">
        <v>27</v>
      </c>
      <c r="L1169">
        <f t="shared" si="110"/>
        <v>1</v>
      </c>
      <c r="M1169">
        <f t="shared" si="111"/>
        <v>0</v>
      </c>
      <c r="N1169" t="s">
        <v>41</v>
      </c>
      <c r="O1169" t="s">
        <v>53</v>
      </c>
      <c r="Q1169" t="str">
        <f t="shared" si="112"/>
        <v>ACTIVE</v>
      </c>
      <c r="R1169" t="s">
        <v>1487</v>
      </c>
      <c r="S1169" t="s">
        <v>221</v>
      </c>
      <c r="T1169" s="2">
        <v>24640</v>
      </c>
      <c r="U1169" s="3">
        <f t="shared" ca="1" si="113"/>
        <v>58</v>
      </c>
      <c r="V1169" t="s">
        <v>4147</v>
      </c>
      <c r="W1169" t="s">
        <v>4147</v>
      </c>
      <c r="X1169" t="s">
        <v>128</v>
      </c>
      <c r="Y1169" t="s">
        <v>35</v>
      </c>
      <c r="Z1169" t="s">
        <v>82</v>
      </c>
      <c r="AA1169">
        <v>3</v>
      </c>
      <c r="AB1169" s="4">
        <v>46162</v>
      </c>
    </row>
    <row r="1170" spans="1:28" x14ac:dyDescent="0.25">
      <c r="A1170">
        <v>1595</v>
      </c>
      <c r="B1170" t="s">
        <v>287</v>
      </c>
      <c r="C1170" t="s">
        <v>872</v>
      </c>
      <c r="D1170" s="1">
        <v>45086</v>
      </c>
      <c r="F1170">
        <f t="shared" ca="1" si="108"/>
        <v>28</v>
      </c>
      <c r="G1170" t="str">
        <f t="shared" ca="1" si="109"/>
        <v>2-5 years</v>
      </c>
      <c r="H1170" t="s">
        <v>24</v>
      </c>
      <c r="I1170" t="s">
        <v>4155</v>
      </c>
      <c r="J1170" t="s">
        <v>4156</v>
      </c>
      <c r="K1170" t="s">
        <v>27</v>
      </c>
      <c r="L1170">
        <f t="shared" si="110"/>
        <v>1</v>
      </c>
      <c r="M1170">
        <f t="shared" si="111"/>
        <v>0</v>
      </c>
      <c r="N1170" t="s">
        <v>41</v>
      </c>
      <c r="O1170" t="s">
        <v>53</v>
      </c>
      <c r="Q1170" t="str">
        <f t="shared" si="112"/>
        <v>ACTIVE</v>
      </c>
      <c r="R1170" t="s">
        <v>1487</v>
      </c>
      <c r="S1170" t="s">
        <v>80</v>
      </c>
      <c r="T1170" s="2">
        <v>36448</v>
      </c>
      <c r="U1170" s="3">
        <f t="shared" ca="1" si="113"/>
        <v>25</v>
      </c>
      <c r="V1170" t="s">
        <v>4147</v>
      </c>
      <c r="W1170" t="s">
        <v>4147</v>
      </c>
      <c r="X1170" t="s">
        <v>537</v>
      </c>
      <c r="Y1170" t="s">
        <v>35</v>
      </c>
      <c r="Z1170" t="s">
        <v>82</v>
      </c>
      <c r="AA1170">
        <v>3</v>
      </c>
      <c r="AB1170" s="4">
        <v>59112</v>
      </c>
    </row>
    <row r="1171" spans="1:28" x14ac:dyDescent="0.25">
      <c r="A1171">
        <v>1596</v>
      </c>
      <c r="B1171" t="s">
        <v>1953</v>
      </c>
      <c r="C1171" t="s">
        <v>328</v>
      </c>
      <c r="D1171" s="1">
        <v>43892</v>
      </c>
      <c r="E1171" s="1">
        <v>43976</v>
      </c>
      <c r="F1171">
        <f t="shared" ca="1" si="108"/>
        <v>2</v>
      </c>
      <c r="G1171" t="str">
        <f t="shared" ca="1" si="109"/>
        <v>&lt;6 months</v>
      </c>
      <c r="H1171" t="s">
        <v>24</v>
      </c>
      <c r="I1171" t="s">
        <v>4157</v>
      </c>
      <c r="J1171" t="s">
        <v>4158</v>
      </c>
      <c r="K1171" t="s">
        <v>158</v>
      </c>
      <c r="L1171">
        <f t="shared" si="110"/>
        <v>0</v>
      </c>
      <c r="M1171">
        <f t="shared" si="111"/>
        <v>1</v>
      </c>
      <c r="N1171" t="s">
        <v>28</v>
      </c>
      <c r="O1171" t="s">
        <v>29</v>
      </c>
      <c r="P1171" t="s">
        <v>212</v>
      </c>
      <c r="Q1171" t="str">
        <f t="shared" si="112"/>
        <v>INVOLUNTARY</v>
      </c>
      <c r="R1171" t="s">
        <v>1487</v>
      </c>
      <c r="S1171" t="s">
        <v>55</v>
      </c>
      <c r="T1171" s="2">
        <v>30278</v>
      </c>
      <c r="U1171" s="3">
        <f t="shared" ca="1" si="113"/>
        <v>42</v>
      </c>
      <c r="V1171" t="s">
        <v>4147</v>
      </c>
      <c r="W1171" t="s">
        <v>4147</v>
      </c>
      <c r="X1171" t="s">
        <v>339</v>
      </c>
      <c r="Y1171" t="s">
        <v>35</v>
      </c>
      <c r="Z1171" t="s">
        <v>82</v>
      </c>
      <c r="AA1171">
        <v>3</v>
      </c>
      <c r="AB1171" s="4">
        <v>35992</v>
      </c>
    </row>
    <row r="1172" spans="1:28" x14ac:dyDescent="0.25">
      <c r="A1172">
        <v>1597</v>
      </c>
      <c r="B1172" t="s">
        <v>3538</v>
      </c>
      <c r="C1172" t="s">
        <v>374</v>
      </c>
      <c r="D1172" s="1">
        <v>43427</v>
      </c>
      <c r="E1172" s="1">
        <v>44466</v>
      </c>
      <c r="F1172">
        <f t="shared" ca="1" si="108"/>
        <v>34</v>
      </c>
      <c r="G1172" t="str">
        <f t="shared" ca="1" si="109"/>
        <v>2-5 years</v>
      </c>
      <c r="H1172" t="s">
        <v>24</v>
      </c>
      <c r="I1172" t="s">
        <v>4159</v>
      </c>
      <c r="J1172" t="s">
        <v>4160</v>
      </c>
      <c r="K1172" t="s">
        <v>158</v>
      </c>
      <c r="L1172">
        <f t="shared" si="110"/>
        <v>0</v>
      </c>
      <c r="M1172">
        <f t="shared" si="111"/>
        <v>1</v>
      </c>
      <c r="N1172" t="s">
        <v>41</v>
      </c>
      <c r="O1172" t="s">
        <v>29</v>
      </c>
      <c r="P1172" t="s">
        <v>4103</v>
      </c>
      <c r="Q1172" t="str">
        <f t="shared" si="112"/>
        <v>VOLUNTARY</v>
      </c>
      <c r="R1172" t="s">
        <v>1487</v>
      </c>
      <c r="S1172" t="s">
        <v>137</v>
      </c>
      <c r="T1172" s="2">
        <v>34029</v>
      </c>
      <c r="U1172" s="3">
        <f t="shared" ca="1" si="113"/>
        <v>32</v>
      </c>
      <c r="V1172" t="s">
        <v>4147</v>
      </c>
      <c r="W1172" t="s">
        <v>4147</v>
      </c>
      <c r="X1172" t="s">
        <v>138</v>
      </c>
      <c r="Y1172" t="s">
        <v>35</v>
      </c>
      <c r="Z1172" t="s">
        <v>82</v>
      </c>
      <c r="AA1172">
        <v>3</v>
      </c>
      <c r="AB1172" s="4">
        <v>62815</v>
      </c>
    </row>
    <row r="1173" spans="1:28" x14ac:dyDescent="0.25">
      <c r="A1173">
        <v>1598</v>
      </c>
      <c r="B1173" t="s">
        <v>1854</v>
      </c>
      <c r="C1173" t="s">
        <v>4136</v>
      </c>
      <c r="D1173" s="1">
        <v>43612</v>
      </c>
      <c r="E1173" s="1">
        <v>45096</v>
      </c>
      <c r="F1173">
        <f t="shared" ca="1" si="108"/>
        <v>48</v>
      </c>
      <c r="G1173" t="str">
        <f t="shared" ca="1" si="109"/>
        <v>2-5 years</v>
      </c>
      <c r="H1173" t="s">
        <v>24</v>
      </c>
      <c r="I1173" t="s">
        <v>4161</v>
      </c>
      <c r="J1173" t="s">
        <v>4162</v>
      </c>
      <c r="K1173" t="s">
        <v>27</v>
      </c>
      <c r="L1173">
        <f t="shared" si="110"/>
        <v>1</v>
      </c>
      <c r="M1173">
        <f t="shared" si="111"/>
        <v>0</v>
      </c>
      <c r="N1173" t="s">
        <v>28</v>
      </c>
      <c r="O1173" t="s">
        <v>41</v>
      </c>
      <c r="Q1173" t="str">
        <f t="shared" si="112"/>
        <v>ACTIVE</v>
      </c>
      <c r="R1173" t="s">
        <v>1487</v>
      </c>
      <c r="S1173" t="s">
        <v>68</v>
      </c>
      <c r="T1173" s="2">
        <v>28882</v>
      </c>
      <c r="U1173" s="3">
        <f t="shared" ca="1" si="113"/>
        <v>46</v>
      </c>
      <c r="V1173" t="s">
        <v>4147</v>
      </c>
      <c r="W1173" t="s">
        <v>4147</v>
      </c>
      <c r="X1173" t="s">
        <v>299</v>
      </c>
      <c r="Y1173" t="s">
        <v>35</v>
      </c>
      <c r="Z1173" t="s">
        <v>194</v>
      </c>
      <c r="AA1173">
        <v>3</v>
      </c>
      <c r="AB1173" s="4">
        <v>39550</v>
      </c>
    </row>
    <row r="1174" spans="1:28" x14ac:dyDescent="0.25">
      <c r="A1174">
        <v>1599</v>
      </c>
      <c r="B1174" t="s">
        <v>4163</v>
      </c>
      <c r="C1174" t="s">
        <v>922</v>
      </c>
      <c r="D1174" s="1">
        <v>44699</v>
      </c>
      <c r="E1174" s="1">
        <v>45026</v>
      </c>
      <c r="F1174">
        <f t="shared" ca="1" si="108"/>
        <v>10</v>
      </c>
      <c r="G1174" t="str">
        <f t="shared" ca="1" si="109"/>
        <v>6-12 months</v>
      </c>
      <c r="H1174" t="s">
        <v>641</v>
      </c>
      <c r="I1174" t="s">
        <v>4164</v>
      </c>
      <c r="J1174" t="s">
        <v>4165</v>
      </c>
      <c r="K1174" t="s">
        <v>158</v>
      </c>
      <c r="L1174">
        <f t="shared" si="110"/>
        <v>0</v>
      </c>
      <c r="M1174">
        <f t="shared" si="111"/>
        <v>1</v>
      </c>
      <c r="N1174" t="s">
        <v>53</v>
      </c>
      <c r="O1174" t="s">
        <v>53</v>
      </c>
      <c r="P1174" t="s">
        <v>4103</v>
      </c>
      <c r="Q1174" t="str">
        <f t="shared" si="112"/>
        <v>VOLUNTARY</v>
      </c>
      <c r="R1174" t="s">
        <v>1487</v>
      </c>
      <c r="S1174" t="s">
        <v>74</v>
      </c>
      <c r="T1174" s="2">
        <v>31940</v>
      </c>
      <c r="U1174" s="3">
        <f t="shared" ca="1" si="113"/>
        <v>38</v>
      </c>
      <c r="V1174" t="s">
        <v>4147</v>
      </c>
      <c r="W1174" t="s">
        <v>4147</v>
      </c>
      <c r="X1174" t="s">
        <v>69</v>
      </c>
      <c r="Y1174" t="s">
        <v>47</v>
      </c>
      <c r="Z1174" t="s">
        <v>82</v>
      </c>
      <c r="AA1174">
        <v>3</v>
      </c>
      <c r="AB1174" s="4">
        <v>82545</v>
      </c>
    </row>
    <row r="1175" spans="1:28" x14ac:dyDescent="0.25">
      <c r="A1175">
        <v>1600</v>
      </c>
      <c r="B1175" t="s">
        <v>2415</v>
      </c>
      <c r="C1175" t="s">
        <v>4166</v>
      </c>
      <c r="D1175" s="1">
        <v>43410</v>
      </c>
      <c r="F1175">
        <f t="shared" ca="1" si="108"/>
        <v>83</v>
      </c>
      <c r="G1175" t="str">
        <f t="shared" ca="1" si="109"/>
        <v>&gt;5 years</v>
      </c>
      <c r="H1175" t="s">
        <v>641</v>
      </c>
      <c r="I1175" t="s">
        <v>4167</v>
      </c>
      <c r="J1175" t="s">
        <v>4168</v>
      </c>
      <c r="K1175" t="s">
        <v>27</v>
      </c>
      <c r="L1175">
        <f t="shared" si="110"/>
        <v>1</v>
      </c>
      <c r="M1175">
        <f t="shared" si="111"/>
        <v>0</v>
      </c>
      <c r="N1175" t="s">
        <v>28</v>
      </c>
      <c r="O1175" t="s">
        <v>53</v>
      </c>
      <c r="Q1175" t="str">
        <f t="shared" si="112"/>
        <v>ACTIVE</v>
      </c>
      <c r="R1175" t="s">
        <v>1487</v>
      </c>
      <c r="S1175" t="s">
        <v>68</v>
      </c>
      <c r="T1175" s="2">
        <v>35191</v>
      </c>
      <c r="U1175" s="3">
        <f t="shared" ca="1" si="113"/>
        <v>29</v>
      </c>
      <c r="V1175" t="s">
        <v>4147</v>
      </c>
      <c r="W1175" t="s">
        <v>4147</v>
      </c>
      <c r="X1175" t="s">
        <v>81</v>
      </c>
      <c r="Y1175" t="s">
        <v>35</v>
      </c>
      <c r="Z1175" t="s">
        <v>82</v>
      </c>
      <c r="AA1175">
        <v>3</v>
      </c>
      <c r="AB1175" s="4">
        <v>86545</v>
      </c>
    </row>
    <row r="1176" spans="1:28" x14ac:dyDescent="0.25">
      <c r="A1176">
        <v>1601</v>
      </c>
      <c r="B1176" t="s">
        <v>4169</v>
      </c>
      <c r="C1176" t="s">
        <v>1384</v>
      </c>
      <c r="D1176" s="1">
        <v>44649</v>
      </c>
      <c r="E1176" s="1">
        <v>45131</v>
      </c>
      <c r="F1176">
        <f t="shared" ca="1" si="108"/>
        <v>15</v>
      </c>
      <c r="G1176" t="str">
        <f t="shared" ca="1" si="109"/>
        <v>1-2 years</v>
      </c>
      <c r="H1176" t="s">
        <v>641</v>
      </c>
      <c r="I1176" t="s">
        <v>4170</v>
      </c>
      <c r="J1176" t="s">
        <v>4171</v>
      </c>
      <c r="K1176" t="s">
        <v>27</v>
      </c>
      <c r="L1176">
        <f t="shared" si="110"/>
        <v>1</v>
      </c>
      <c r="M1176">
        <f t="shared" si="111"/>
        <v>0</v>
      </c>
      <c r="N1176" t="s">
        <v>41</v>
      </c>
      <c r="O1176" t="s">
        <v>29</v>
      </c>
      <c r="Q1176" t="str">
        <f t="shared" si="112"/>
        <v>ACTIVE</v>
      </c>
      <c r="R1176" t="s">
        <v>1487</v>
      </c>
      <c r="S1176" t="s">
        <v>87</v>
      </c>
      <c r="T1176" s="2">
        <v>35113</v>
      </c>
      <c r="U1176" s="3">
        <f t="shared" ca="1" si="113"/>
        <v>29</v>
      </c>
      <c r="V1176" t="s">
        <v>4147</v>
      </c>
      <c r="W1176" t="s">
        <v>4147</v>
      </c>
      <c r="X1176" t="s">
        <v>89</v>
      </c>
      <c r="Y1176" t="s">
        <v>47</v>
      </c>
      <c r="Z1176" t="s">
        <v>82</v>
      </c>
      <c r="AA1176">
        <v>3</v>
      </c>
      <c r="AB1176" s="4">
        <v>94072</v>
      </c>
    </row>
    <row r="1177" spans="1:28" x14ac:dyDescent="0.25">
      <c r="A1177">
        <v>1602</v>
      </c>
      <c r="B1177" t="s">
        <v>1524</v>
      </c>
      <c r="C1177" t="s">
        <v>3821</v>
      </c>
      <c r="D1177" s="1">
        <v>44504</v>
      </c>
      <c r="E1177" s="1">
        <v>44691</v>
      </c>
      <c r="F1177">
        <f t="shared" ca="1" si="108"/>
        <v>6</v>
      </c>
      <c r="G1177" t="str">
        <f t="shared" ca="1" si="109"/>
        <v>6-12 months</v>
      </c>
      <c r="H1177" t="s">
        <v>641</v>
      </c>
      <c r="I1177" t="s">
        <v>4172</v>
      </c>
      <c r="J1177" t="s">
        <v>4173</v>
      </c>
      <c r="K1177" t="s">
        <v>27</v>
      </c>
      <c r="L1177">
        <f t="shared" si="110"/>
        <v>1</v>
      </c>
      <c r="M1177">
        <f t="shared" si="111"/>
        <v>0</v>
      </c>
      <c r="N1177" t="s">
        <v>53</v>
      </c>
      <c r="O1177" t="s">
        <v>41</v>
      </c>
      <c r="Q1177" t="str">
        <f t="shared" si="112"/>
        <v>ACTIVE</v>
      </c>
      <c r="R1177" t="s">
        <v>1487</v>
      </c>
      <c r="S1177" t="s">
        <v>68</v>
      </c>
      <c r="T1177" s="2">
        <v>34455</v>
      </c>
      <c r="U1177" s="3">
        <f t="shared" ca="1" si="113"/>
        <v>31</v>
      </c>
      <c r="V1177" t="s">
        <v>4147</v>
      </c>
      <c r="W1177" t="s">
        <v>4147</v>
      </c>
      <c r="X1177" t="s">
        <v>81</v>
      </c>
      <c r="Y1177" t="s">
        <v>35</v>
      </c>
      <c r="Z1177" t="s">
        <v>82</v>
      </c>
      <c r="AA1177">
        <v>3</v>
      </c>
      <c r="AB1177" s="4">
        <v>29250</v>
      </c>
    </row>
    <row r="1178" spans="1:28" x14ac:dyDescent="0.25">
      <c r="A1178">
        <v>1603</v>
      </c>
      <c r="B1178" t="s">
        <v>3810</v>
      </c>
      <c r="C1178" t="s">
        <v>1902</v>
      </c>
      <c r="D1178" s="1">
        <v>45043</v>
      </c>
      <c r="F1178">
        <f t="shared" ca="1" si="108"/>
        <v>29</v>
      </c>
      <c r="G1178" t="str">
        <f t="shared" ca="1" si="109"/>
        <v>2-5 years</v>
      </c>
      <c r="H1178" t="s">
        <v>641</v>
      </c>
      <c r="I1178" t="s">
        <v>4174</v>
      </c>
      <c r="J1178" t="s">
        <v>4175</v>
      </c>
      <c r="K1178" t="s">
        <v>27</v>
      </c>
      <c r="L1178">
        <f t="shared" si="110"/>
        <v>1</v>
      </c>
      <c r="M1178">
        <f t="shared" si="111"/>
        <v>0</v>
      </c>
      <c r="N1178" t="s">
        <v>41</v>
      </c>
      <c r="O1178" t="s">
        <v>41</v>
      </c>
      <c r="Q1178" t="str">
        <f t="shared" si="112"/>
        <v>ACTIVE</v>
      </c>
      <c r="R1178" t="s">
        <v>1487</v>
      </c>
      <c r="S1178" t="s">
        <v>68</v>
      </c>
      <c r="T1178" s="2">
        <v>29494</v>
      </c>
      <c r="U1178" s="3">
        <f t="shared" ca="1" si="113"/>
        <v>45</v>
      </c>
      <c r="V1178" t="s">
        <v>4147</v>
      </c>
      <c r="W1178" t="s">
        <v>4147</v>
      </c>
      <c r="X1178" t="s">
        <v>573</v>
      </c>
      <c r="Y1178" t="s">
        <v>47</v>
      </c>
      <c r="Z1178" t="s">
        <v>82</v>
      </c>
      <c r="AA1178">
        <v>3</v>
      </c>
      <c r="AB1178" s="4">
        <v>48316</v>
      </c>
    </row>
    <row r="1179" spans="1:28" x14ac:dyDescent="0.25">
      <c r="A1179">
        <v>1604</v>
      </c>
      <c r="B1179" t="s">
        <v>2292</v>
      </c>
      <c r="C1179" t="s">
        <v>236</v>
      </c>
      <c r="D1179" s="1">
        <v>43898</v>
      </c>
      <c r="F1179">
        <f t="shared" ca="1" si="108"/>
        <v>67</v>
      </c>
      <c r="G1179" t="str">
        <f t="shared" ca="1" si="109"/>
        <v>&gt;5 years</v>
      </c>
      <c r="H1179" t="s">
        <v>641</v>
      </c>
      <c r="I1179" t="s">
        <v>4176</v>
      </c>
      <c r="J1179" t="s">
        <v>4177</v>
      </c>
      <c r="K1179" t="s">
        <v>27</v>
      </c>
      <c r="L1179">
        <f t="shared" si="110"/>
        <v>1</v>
      </c>
      <c r="M1179">
        <f t="shared" si="111"/>
        <v>0</v>
      </c>
      <c r="N1179" t="s">
        <v>53</v>
      </c>
      <c r="O1179" t="s">
        <v>53</v>
      </c>
      <c r="Q1179" t="str">
        <f t="shared" si="112"/>
        <v>ACTIVE</v>
      </c>
      <c r="R1179" t="s">
        <v>1487</v>
      </c>
      <c r="S1179" t="s">
        <v>68</v>
      </c>
      <c r="T1179" s="2">
        <v>28673</v>
      </c>
      <c r="U1179" s="3">
        <f t="shared" ca="1" si="113"/>
        <v>47</v>
      </c>
      <c r="V1179" t="s">
        <v>4147</v>
      </c>
      <c r="W1179" t="s">
        <v>4147</v>
      </c>
      <c r="X1179" t="s">
        <v>175</v>
      </c>
      <c r="Y1179" t="s">
        <v>47</v>
      </c>
      <c r="Z1179" t="s">
        <v>82</v>
      </c>
      <c r="AA1179">
        <v>3</v>
      </c>
      <c r="AB1179" s="4">
        <v>63262</v>
      </c>
    </row>
    <row r="1180" spans="1:28" x14ac:dyDescent="0.25">
      <c r="A1180">
        <v>1605</v>
      </c>
      <c r="B1180" t="s">
        <v>4178</v>
      </c>
      <c r="C1180" t="s">
        <v>669</v>
      </c>
      <c r="D1180" s="1">
        <v>43582</v>
      </c>
      <c r="E1180" s="1">
        <v>44112</v>
      </c>
      <c r="F1180">
        <f t="shared" ca="1" si="108"/>
        <v>17</v>
      </c>
      <c r="G1180" t="str">
        <f t="shared" ca="1" si="109"/>
        <v>1-2 years</v>
      </c>
      <c r="H1180" t="s">
        <v>24</v>
      </c>
      <c r="I1180" t="s">
        <v>4179</v>
      </c>
      <c r="J1180" t="s">
        <v>4180</v>
      </c>
      <c r="K1180" t="s">
        <v>158</v>
      </c>
      <c r="L1180">
        <f t="shared" si="110"/>
        <v>0</v>
      </c>
      <c r="M1180">
        <f t="shared" si="111"/>
        <v>1</v>
      </c>
      <c r="N1180" t="s">
        <v>53</v>
      </c>
      <c r="O1180" t="s">
        <v>53</v>
      </c>
      <c r="P1180" t="s">
        <v>4103</v>
      </c>
      <c r="Q1180" t="str">
        <f t="shared" si="112"/>
        <v>VOLUNTARY</v>
      </c>
      <c r="R1180" t="s">
        <v>1487</v>
      </c>
      <c r="S1180" t="s">
        <v>74</v>
      </c>
      <c r="T1180" s="2">
        <v>34829</v>
      </c>
      <c r="U1180" s="3">
        <f t="shared" ca="1" si="113"/>
        <v>30</v>
      </c>
      <c r="V1180" t="s">
        <v>4147</v>
      </c>
      <c r="W1180" t="s">
        <v>4147</v>
      </c>
      <c r="X1180" t="s">
        <v>69</v>
      </c>
      <c r="Y1180" t="s">
        <v>35</v>
      </c>
      <c r="Z1180" t="s">
        <v>82</v>
      </c>
      <c r="AA1180">
        <v>3</v>
      </c>
      <c r="AB1180" s="4">
        <v>99551</v>
      </c>
    </row>
    <row r="1181" spans="1:28" x14ac:dyDescent="0.25">
      <c r="A1181">
        <v>1606</v>
      </c>
      <c r="B1181" t="s">
        <v>4181</v>
      </c>
      <c r="C1181" t="s">
        <v>4182</v>
      </c>
      <c r="D1181" s="1">
        <v>43596</v>
      </c>
      <c r="F1181">
        <f t="shared" ca="1" si="108"/>
        <v>76</v>
      </c>
      <c r="G1181" t="str">
        <f t="shared" ca="1" si="109"/>
        <v>&gt;5 years</v>
      </c>
      <c r="H1181" t="s">
        <v>24</v>
      </c>
      <c r="I1181" t="s">
        <v>4183</v>
      </c>
      <c r="J1181" t="s">
        <v>4184</v>
      </c>
      <c r="K1181" t="s">
        <v>27</v>
      </c>
      <c r="L1181">
        <f t="shared" si="110"/>
        <v>1</v>
      </c>
      <c r="M1181">
        <f t="shared" si="111"/>
        <v>0</v>
      </c>
      <c r="N1181" t="s">
        <v>53</v>
      </c>
      <c r="O1181" t="s">
        <v>53</v>
      </c>
      <c r="Q1181" t="str">
        <f t="shared" si="112"/>
        <v>ACTIVE</v>
      </c>
      <c r="R1181" t="s">
        <v>1487</v>
      </c>
      <c r="S1181" t="s">
        <v>74</v>
      </c>
      <c r="T1181" s="2">
        <v>29389</v>
      </c>
      <c r="U1181" s="3">
        <f t="shared" ca="1" si="113"/>
        <v>45</v>
      </c>
      <c r="V1181" t="s">
        <v>4147</v>
      </c>
      <c r="W1181" t="s">
        <v>4147</v>
      </c>
      <c r="X1181" t="s">
        <v>69</v>
      </c>
      <c r="Y1181" t="s">
        <v>35</v>
      </c>
      <c r="Z1181" t="s">
        <v>82</v>
      </c>
      <c r="AA1181">
        <v>3</v>
      </c>
      <c r="AB1181" s="4">
        <v>36926</v>
      </c>
    </row>
    <row r="1182" spans="1:28" x14ac:dyDescent="0.25">
      <c r="A1182">
        <v>1607</v>
      </c>
      <c r="B1182" t="s">
        <v>1034</v>
      </c>
      <c r="C1182" t="s">
        <v>3013</v>
      </c>
      <c r="D1182" s="1">
        <v>44264</v>
      </c>
      <c r="F1182">
        <f t="shared" ca="1" si="108"/>
        <v>55</v>
      </c>
      <c r="G1182" t="str">
        <f t="shared" ca="1" si="109"/>
        <v>2-5 years</v>
      </c>
      <c r="H1182" t="s">
        <v>24</v>
      </c>
      <c r="I1182" t="s">
        <v>4185</v>
      </c>
      <c r="J1182" t="s">
        <v>4186</v>
      </c>
      <c r="K1182" t="s">
        <v>27</v>
      </c>
      <c r="L1182">
        <f t="shared" si="110"/>
        <v>1</v>
      </c>
      <c r="M1182">
        <f t="shared" si="111"/>
        <v>0</v>
      </c>
      <c r="N1182" t="s">
        <v>28</v>
      </c>
      <c r="O1182" t="s">
        <v>29</v>
      </c>
      <c r="Q1182" t="str">
        <f t="shared" si="112"/>
        <v>ACTIVE</v>
      </c>
      <c r="R1182" t="s">
        <v>1487</v>
      </c>
      <c r="S1182" t="s">
        <v>239</v>
      </c>
      <c r="T1182" s="2">
        <v>29082</v>
      </c>
      <c r="U1182" s="3">
        <f t="shared" ca="1" si="113"/>
        <v>46</v>
      </c>
      <c r="V1182" t="s">
        <v>4147</v>
      </c>
      <c r="W1182" t="s">
        <v>4147</v>
      </c>
      <c r="X1182" t="s">
        <v>2728</v>
      </c>
      <c r="Y1182" t="s">
        <v>35</v>
      </c>
      <c r="Z1182" t="s">
        <v>194</v>
      </c>
      <c r="AA1182">
        <v>3</v>
      </c>
      <c r="AB1182" s="4">
        <v>47609</v>
      </c>
    </row>
    <row r="1183" spans="1:28" x14ac:dyDescent="0.25">
      <c r="A1183">
        <v>1608</v>
      </c>
      <c r="B1183" t="s">
        <v>4187</v>
      </c>
      <c r="C1183" t="s">
        <v>4188</v>
      </c>
      <c r="D1183" s="1">
        <v>44140</v>
      </c>
      <c r="F1183">
        <f t="shared" ca="1" si="108"/>
        <v>59</v>
      </c>
      <c r="G1183" t="str">
        <f t="shared" ca="1" si="109"/>
        <v>2-5 years</v>
      </c>
      <c r="H1183" t="s">
        <v>24</v>
      </c>
      <c r="I1183" t="s">
        <v>4189</v>
      </c>
      <c r="J1183" t="s">
        <v>4190</v>
      </c>
      <c r="K1183" t="s">
        <v>27</v>
      </c>
      <c r="L1183">
        <f t="shared" si="110"/>
        <v>1</v>
      </c>
      <c r="M1183">
        <f t="shared" si="111"/>
        <v>0</v>
      </c>
      <c r="N1183" t="s">
        <v>41</v>
      </c>
      <c r="O1183" t="s">
        <v>29</v>
      </c>
      <c r="Q1183" t="str">
        <f t="shared" si="112"/>
        <v>ACTIVE</v>
      </c>
      <c r="R1183" t="s">
        <v>1487</v>
      </c>
      <c r="S1183" t="s">
        <v>74</v>
      </c>
      <c r="T1183" s="2">
        <v>34764</v>
      </c>
      <c r="U1183" s="3">
        <f t="shared" ca="1" si="113"/>
        <v>30</v>
      </c>
      <c r="V1183" t="s">
        <v>4147</v>
      </c>
      <c r="W1183" t="s">
        <v>4147</v>
      </c>
      <c r="X1183" t="s">
        <v>81</v>
      </c>
      <c r="Y1183" t="s">
        <v>35</v>
      </c>
      <c r="Z1183" t="s">
        <v>652</v>
      </c>
      <c r="AA1183">
        <v>3</v>
      </c>
      <c r="AB1183" s="4">
        <v>93673</v>
      </c>
    </row>
    <row r="1184" spans="1:28" x14ac:dyDescent="0.25">
      <c r="A1184">
        <v>1609</v>
      </c>
      <c r="B1184" t="s">
        <v>1086</v>
      </c>
      <c r="C1184" t="s">
        <v>1923</v>
      </c>
      <c r="D1184" s="1">
        <v>43355</v>
      </c>
      <c r="E1184" s="1">
        <v>44982</v>
      </c>
      <c r="F1184">
        <f t="shared" ca="1" si="108"/>
        <v>53</v>
      </c>
      <c r="G1184" t="str">
        <f t="shared" ca="1" si="109"/>
        <v>2-5 years</v>
      </c>
      <c r="H1184" t="s">
        <v>24</v>
      </c>
      <c r="I1184" t="s">
        <v>4191</v>
      </c>
      <c r="J1184" t="s">
        <v>4192</v>
      </c>
      <c r="K1184" t="s">
        <v>27</v>
      </c>
      <c r="L1184">
        <f t="shared" si="110"/>
        <v>1</v>
      </c>
      <c r="M1184">
        <f t="shared" si="111"/>
        <v>0</v>
      </c>
      <c r="N1184" t="s">
        <v>28</v>
      </c>
      <c r="O1184" t="s">
        <v>53</v>
      </c>
      <c r="Q1184" t="str">
        <f t="shared" si="112"/>
        <v>ACTIVE</v>
      </c>
      <c r="R1184" t="s">
        <v>1487</v>
      </c>
      <c r="S1184" t="s">
        <v>80</v>
      </c>
      <c r="T1184" s="2">
        <v>35656</v>
      </c>
      <c r="U1184" s="3">
        <f t="shared" ca="1" si="113"/>
        <v>28</v>
      </c>
      <c r="V1184" t="s">
        <v>4147</v>
      </c>
      <c r="W1184" t="s">
        <v>4147</v>
      </c>
      <c r="X1184" t="s">
        <v>89</v>
      </c>
      <c r="Y1184" t="s">
        <v>47</v>
      </c>
      <c r="Z1184" t="s">
        <v>652</v>
      </c>
      <c r="AA1184">
        <v>3</v>
      </c>
      <c r="AB1184" s="4">
        <v>33900</v>
      </c>
    </row>
    <row r="1185" spans="1:28" x14ac:dyDescent="0.25">
      <c r="A1185">
        <v>1610</v>
      </c>
      <c r="B1185" t="s">
        <v>3988</v>
      </c>
      <c r="C1185" t="s">
        <v>2774</v>
      </c>
      <c r="D1185" s="1">
        <v>43778</v>
      </c>
      <c r="E1185" s="1">
        <v>43787</v>
      </c>
      <c r="F1185">
        <f t="shared" ca="1" si="108"/>
        <v>0</v>
      </c>
      <c r="G1185" t="str">
        <f t="shared" ca="1" si="109"/>
        <v>&lt;6 months</v>
      </c>
      <c r="H1185" t="s">
        <v>24</v>
      </c>
      <c r="I1185" t="s">
        <v>4193</v>
      </c>
      <c r="J1185" t="s">
        <v>4194</v>
      </c>
      <c r="K1185" t="s">
        <v>27</v>
      </c>
      <c r="L1185">
        <f t="shared" si="110"/>
        <v>1</v>
      </c>
      <c r="M1185">
        <f t="shared" si="111"/>
        <v>0</v>
      </c>
      <c r="N1185" t="s">
        <v>41</v>
      </c>
      <c r="O1185" t="s">
        <v>53</v>
      </c>
      <c r="Q1185" t="str">
        <f t="shared" si="112"/>
        <v>ACTIVE</v>
      </c>
      <c r="R1185" t="s">
        <v>1487</v>
      </c>
      <c r="S1185" t="s">
        <v>68</v>
      </c>
      <c r="T1185" s="2">
        <v>36129</v>
      </c>
      <c r="U1185" s="3">
        <f t="shared" ca="1" si="113"/>
        <v>26</v>
      </c>
      <c r="V1185" t="s">
        <v>4147</v>
      </c>
      <c r="W1185" t="s">
        <v>4147</v>
      </c>
      <c r="X1185" t="s">
        <v>245</v>
      </c>
      <c r="Y1185" t="s">
        <v>35</v>
      </c>
      <c r="Z1185" t="s">
        <v>194</v>
      </c>
      <c r="AA1185">
        <v>3</v>
      </c>
      <c r="AB1185" s="4">
        <v>36578</v>
      </c>
    </row>
    <row r="1186" spans="1:28" x14ac:dyDescent="0.25">
      <c r="A1186">
        <v>1611</v>
      </c>
      <c r="B1186" t="s">
        <v>4195</v>
      </c>
      <c r="C1186" t="s">
        <v>3156</v>
      </c>
      <c r="D1186" s="1">
        <v>43433</v>
      </c>
      <c r="E1186" s="1">
        <v>44751</v>
      </c>
      <c r="F1186">
        <f t="shared" ca="1" si="108"/>
        <v>43</v>
      </c>
      <c r="G1186" t="str">
        <f t="shared" ca="1" si="109"/>
        <v>2-5 years</v>
      </c>
      <c r="H1186" t="s">
        <v>24</v>
      </c>
      <c r="I1186" t="s">
        <v>4196</v>
      </c>
      <c r="J1186" t="s">
        <v>4197</v>
      </c>
      <c r="K1186" t="s">
        <v>27</v>
      </c>
      <c r="L1186">
        <f t="shared" si="110"/>
        <v>1</v>
      </c>
      <c r="M1186">
        <f t="shared" si="111"/>
        <v>0</v>
      </c>
      <c r="N1186" t="s">
        <v>53</v>
      </c>
      <c r="O1186" t="s">
        <v>41</v>
      </c>
      <c r="Q1186" t="str">
        <f t="shared" si="112"/>
        <v>ACTIVE</v>
      </c>
      <c r="R1186" t="s">
        <v>1487</v>
      </c>
      <c r="S1186" t="s">
        <v>137</v>
      </c>
      <c r="T1186" s="2">
        <v>33182</v>
      </c>
      <c r="U1186" s="3">
        <f t="shared" ca="1" si="113"/>
        <v>34</v>
      </c>
      <c r="V1186" t="s">
        <v>4147</v>
      </c>
      <c r="W1186" t="s">
        <v>4147</v>
      </c>
      <c r="X1186" t="s">
        <v>138</v>
      </c>
      <c r="Y1186" t="s">
        <v>35</v>
      </c>
      <c r="Z1186" t="s">
        <v>194</v>
      </c>
      <c r="AA1186">
        <v>3</v>
      </c>
      <c r="AB1186" s="4">
        <v>128000</v>
      </c>
    </row>
    <row r="1187" spans="1:28" x14ac:dyDescent="0.25">
      <c r="A1187">
        <v>1612</v>
      </c>
      <c r="B1187" t="s">
        <v>2552</v>
      </c>
      <c r="C1187" t="s">
        <v>4198</v>
      </c>
      <c r="D1187" s="1">
        <v>44745</v>
      </c>
      <c r="E1187" s="1">
        <v>44979</v>
      </c>
      <c r="F1187">
        <f t="shared" ca="1" si="108"/>
        <v>7</v>
      </c>
      <c r="G1187" t="str">
        <f t="shared" ca="1" si="109"/>
        <v>6-12 months</v>
      </c>
      <c r="H1187" t="s">
        <v>24</v>
      </c>
      <c r="I1187" t="s">
        <v>4199</v>
      </c>
      <c r="J1187" t="s">
        <v>4200</v>
      </c>
      <c r="K1187" t="s">
        <v>27</v>
      </c>
      <c r="L1187">
        <f t="shared" si="110"/>
        <v>1</v>
      </c>
      <c r="M1187">
        <f t="shared" si="111"/>
        <v>0</v>
      </c>
      <c r="N1187" t="s">
        <v>41</v>
      </c>
      <c r="O1187" t="s">
        <v>29</v>
      </c>
      <c r="Q1187" t="str">
        <f t="shared" si="112"/>
        <v>ACTIVE</v>
      </c>
      <c r="R1187" t="s">
        <v>1487</v>
      </c>
      <c r="S1187" t="s">
        <v>55</v>
      </c>
      <c r="T1187" s="2">
        <v>29596</v>
      </c>
      <c r="U1187" s="3">
        <f t="shared" ca="1" si="113"/>
        <v>44</v>
      </c>
      <c r="V1187" t="s">
        <v>4147</v>
      </c>
      <c r="W1187" t="s">
        <v>4147</v>
      </c>
      <c r="X1187" t="s">
        <v>128</v>
      </c>
      <c r="Y1187" t="s">
        <v>47</v>
      </c>
      <c r="Z1187" t="s">
        <v>194</v>
      </c>
      <c r="AA1187">
        <v>3</v>
      </c>
      <c r="AB1187" s="4">
        <v>44768</v>
      </c>
    </row>
    <row r="1188" spans="1:28" x14ac:dyDescent="0.25">
      <c r="A1188">
        <v>1613</v>
      </c>
      <c r="B1188" t="s">
        <v>4201</v>
      </c>
      <c r="C1188" t="s">
        <v>3858</v>
      </c>
      <c r="D1188" s="1">
        <v>43734</v>
      </c>
      <c r="E1188" s="1">
        <v>44044</v>
      </c>
      <c r="F1188">
        <f t="shared" ca="1" si="108"/>
        <v>10</v>
      </c>
      <c r="G1188" t="str">
        <f t="shared" ca="1" si="109"/>
        <v>6-12 months</v>
      </c>
      <c r="H1188" t="s">
        <v>24</v>
      </c>
      <c r="I1188" t="s">
        <v>4202</v>
      </c>
      <c r="J1188" t="s">
        <v>4203</v>
      </c>
      <c r="K1188" t="s">
        <v>27</v>
      </c>
      <c r="L1188">
        <f t="shared" si="110"/>
        <v>1</v>
      </c>
      <c r="M1188">
        <f t="shared" si="111"/>
        <v>0</v>
      </c>
      <c r="N1188" t="s">
        <v>28</v>
      </c>
      <c r="O1188" t="s">
        <v>53</v>
      </c>
      <c r="Q1188" t="str">
        <f t="shared" si="112"/>
        <v>ACTIVE</v>
      </c>
      <c r="R1188" t="s">
        <v>1487</v>
      </c>
      <c r="S1188" t="s">
        <v>74</v>
      </c>
      <c r="T1188" s="2">
        <v>35930</v>
      </c>
      <c r="U1188" s="3">
        <f t="shared" ca="1" si="113"/>
        <v>27</v>
      </c>
      <c r="V1188" t="s">
        <v>4147</v>
      </c>
      <c r="W1188" t="s">
        <v>4147</v>
      </c>
      <c r="X1188" t="s">
        <v>69</v>
      </c>
      <c r="Y1188" t="s">
        <v>35</v>
      </c>
      <c r="Z1188" t="s">
        <v>82</v>
      </c>
      <c r="AA1188">
        <v>3</v>
      </c>
      <c r="AB1188" s="4">
        <v>112656</v>
      </c>
    </row>
    <row r="1189" spans="1:28" x14ac:dyDescent="0.25">
      <c r="A1189">
        <v>1614</v>
      </c>
      <c r="B1189" t="s">
        <v>4204</v>
      </c>
      <c r="C1189" t="s">
        <v>3077</v>
      </c>
      <c r="D1189" s="1">
        <v>44918</v>
      </c>
      <c r="F1189">
        <f t="shared" ca="1" si="108"/>
        <v>33</v>
      </c>
      <c r="G1189" t="str">
        <f t="shared" ca="1" si="109"/>
        <v>2-5 years</v>
      </c>
      <c r="H1189" t="s">
        <v>24</v>
      </c>
      <c r="I1189" t="s">
        <v>4205</v>
      </c>
      <c r="J1189" t="s">
        <v>4206</v>
      </c>
      <c r="K1189" t="s">
        <v>27</v>
      </c>
      <c r="L1189">
        <f t="shared" si="110"/>
        <v>1</v>
      </c>
      <c r="M1189">
        <f t="shared" si="111"/>
        <v>0</v>
      </c>
      <c r="N1189" t="s">
        <v>41</v>
      </c>
      <c r="O1189" t="s">
        <v>41</v>
      </c>
      <c r="Q1189" t="str">
        <f t="shared" si="112"/>
        <v>ACTIVE</v>
      </c>
      <c r="R1189" t="s">
        <v>1487</v>
      </c>
      <c r="S1189" t="s">
        <v>74</v>
      </c>
      <c r="T1189" s="2">
        <v>34526</v>
      </c>
      <c r="U1189" s="3">
        <f t="shared" ca="1" si="113"/>
        <v>31</v>
      </c>
      <c r="V1189" t="s">
        <v>4147</v>
      </c>
      <c r="W1189" t="s">
        <v>4147</v>
      </c>
      <c r="X1189" t="s">
        <v>143</v>
      </c>
      <c r="Y1189" t="s">
        <v>47</v>
      </c>
      <c r="Z1189" t="s">
        <v>194</v>
      </c>
      <c r="AA1189">
        <v>3</v>
      </c>
      <c r="AB1189" s="4">
        <v>144000</v>
      </c>
    </row>
    <row r="1190" spans="1:28" x14ac:dyDescent="0.25">
      <c r="A1190">
        <v>1615</v>
      </c>
      <c r="B1190" t="s">
        <v>4207</v>
      </c>
      <c r="C1190" t="s">
        <v>3666</v>
      </c>
      <c r="D1190" s="1">
        <v>44945</v>
      </c>
      <c r="F1190">
        <f t="shared" ca="1" si="108"/>
        <v>32</v>
      </c>
      <c r="G1190" t="str">
        <f t="shared" ca="1" si="109"/>
        <v>2-5 years</v>
      </c>
      <c r="H1190" t="s">
        <v>24</v>
      </c>
      <c r="I1190" t="s">
        <v>4208</v>
      </c>
      <c r="J1190" t="s">
        <v>4209</v>
      </c>
      <c r="K1190" t="s">
        <v>27</v>
      </c>
      <c r="L1190">
        <f t="shared" si="110"/>
        <v>1</v>
      </c>
      <c r="M1190">
        <f t="shared" si="111"/>
        <v>0</v>
      </c>
      <c r="N1190" t="s">
        <v>41</v>
      </c>
      <c r="O1190" t="s">
        <v>41</v>
      </c>
      <c r="Q1190" t="str">
        <f t="shared" si="112"/>
        <v>ACTIVE</v>
      </c>
      <c r="R1190" t="s">
        <v>1487</v>
      </c>
      <c r="S1190" t="s">
        <v>68</v>
      </c>
      <c r="T1190" s="2">
        <v>34957</v>
      </c>
      <c r="U1190" s="3">
        <f t="shared" ca="1" si="113"/>
        <v>30</v>
      </c>
      <c r="V1190" t="s">
        <v>4147</v>
      </c>
      <c r="W1190" t="s">
        <v>4147</v>
      </c>
      <c r="X1190" t="s">
        <v>184</v>
      </c>
      <c r="Y1190" t="s">
        <v>47</v>
      </c>
      <c r="Z1190" t="s">
        <v>82</v>
      </c>
      <c r="AA1190">
        <v>3</v>
      </c>
      <c r="AB1190" s="4">
        <v>339912</v>
      </c>
    </row>
    <row r="1191" spans="1:28" x14ac:dyDescent="0.25">
      <c r="A1191">
        <v>1616</v>
      </c>
      <c r="B1191" t="s">
        <v>1063</v>
      </c>
      <c r="C1191" t="s">
        <v>963</v>
      </c>
      <c r="D1191" s="1">
        <v>43374</v>
      </c>
      <c r="F1191">
        <f t="shared" ca="1" si="108"/>
        <v>84</v>
      </c>
      <c r="G1191" t="str">
        <f t="shared" ca="1" si="109"/>
        <v>&gt;5 years</v>
      </c>
      <c r="H1191" t="s">
        <v>24</v>
      </c>
      <c r="I1191" t="s">
        <v>4210</v>
      </c>
      <c r="J1191" t="s">
        <v>4211</v>
      </c>
      <c r="K1191" t="s">
        <v>27</v>
      </c>
      <c r="L1191">
        <f t="shared" si="110"/>
        <v>1</v>
      </c>
      <c r="M1191">
        <f t="shared" si="111"/>
        <v>0</v>
      </c>
      <c r="N1191" t="s">
        <v>53</v>
      </c>
      <c r="O1191" t="s">
        <v>41</v>
      </c>
      <c r="Q1191" t="str">
        <f t="shared" si="112"/>
        <v>ACTIVE</v>
      </c>
      <c r="R1191" t="s">
        <v>1487</v>
      </c>
      <c r="S1191" t="s">
        <v>74</v>
      </c>
      <c r="T1191" s="2">
        <v>35394</v>
      </c>
      <c r="U1191" s="3">
        <f t="shared" ca="1" si="113"/>
        <v>28</v>
      </c>
      <c r="V1191" t="s">
        <v>4147</v>
      </c>
      <c r="W1191" t="s">
        <v>4147</v>
      </c>
      <c r="X1191" t="s">
        <v>69</v>
      </c>
      <c r="Y1191" t="s">
        <v>35</v>
      </c>
      <c r="Z1191" t="s">
        <v>194</v>
      </c>
      <c r="AA1191">
        <v>3</v>
      </c>
      <c r="AB1191" s="4">
        <v>171000</v>
      </c>
    </row>
    <row r="1192" spans="1:28" x14ac:dyDescent="0.25">
      <c r="A1192">
        <v>1617</v>
      </c>
      <c r="B1192" t="s">
        <v>739</v>
      </c>
      <c r="C1192" t="s">
        <v>2956</v>
      </c>
      <c r="D1192" s="1">
        <v>44610</v>
      </c>
      <c r="F1192">
        <f t="shared" ca="1" si="108"/>
        <v>43</v>
      </c>
      <c r="G1192" t="str">
        <f t="shared" ca="1" si="109"/>
        <v>2-5 years</v>
      </c>
      <c r="H1192" t="s">
        <v>24</v>
      </c>
      <c r="I1192" t="s">
        <v>4212</v>
      </c>
      <c r="J1192" t="s">
        <v>4213</v>
      </c>
      <c r="K1192" t="s">
        <v>27</v>
      </c>
      <c r="L1192">
        <f t="shared" si="110"/>
        <v>1</v>
      </c>
      <c r="M1192">
        <f t="shared" si="111"/>
        <v>0</v>
      </c>
      <c r="N1192" t="s">
        <v>53</v>
      </c>
      <c r="O1192" t="s">
        <v>53</v>
      </c>
      <c r="Q1192" t="str">
        <f t="shared" si="112"/>
        <v>ACTIVE</v>
      </c>
      <c r="R1192" t="s">
        <v>1487</v>
      </c>
      <c r="S1192" t="s">
        <v>221</v>
      </c>
      <c r="T1192" s="2">
        <v>30300</v>
      </c>
      <c r="U1192" s="3">
        <f t="shared" ca="1" si="113"/>
        <v>42</v>
      </c>
      <c r="V1192" t="s">
        <v>4147</v>
      </c>
      <c r="W1192" t="s">
        <v>4147</v>
      </c>
      <c r="X1192" t="s">
        <v>128</v>
      </c>
      <c r="Y1192" t="s">
        <v>35</v>
      </c>
      <c r="Z1192" t="s">
        <v>194</v>
      </c>
      <c r="AA1192">
        <v>3</v>
      </c>
      <c r="AB1192" s="4">
        <v>112361</v>
      </c>
    </row>
    <row r="1193" spans="1:28" x14ac:dyDescent="0.25">
      <c r="A1193">
        <v>1618</v>
      </c>
      <c r="B1193" t="s">
        <v>4214</v>
      </c>
      <c r="C1193" t="s">
        <v>4215</v>
      </c>
      <c r="D1193" s="1">
        <v>44539</v>
      </c>
      <c r="F1193">
        <f t="shared" ca="1" si="108"/>
        <v>46</v>
      </c>
      <c r="G1193" t="str">
        <f t="shared" ca="1" si="109"/>
        <v>2-5 years</v>
      </c>
      <c r="H1193" t="s">
        <v>24</v>
      </c>
      <c r="I1193" t="s">
        <v>4216</v>
      </c>
      <c r="J1193" t="s">
        <v>4217</v>
      </c>
      <c r="K1193" t="s">
        <v>27</v>
      </c>
      <c r="L1193">
        <f t="shared" si="110"/>
        <v>1</v>
      </c>
      <c r="M1193">
        <f t="shared" si="111"/>
        <v>0</v>
      </c>
      <c r="N1193" t="s">
        <v>53</v>
      </c>
      <c r="O1193" t="s">
        <v>29</v>
      </c>
      <c r="Q1193" t="str">
        <f t="shared" si="112"/>
        <v>ACTIVE</v>
      </c>
      <c r="R1193" t="s">
        <v>1487</v>
      </c>
      <c r="S1193" t="s">
        <v>74</v>
      </c>
      <c r="T1193" s="2">
        <v>33147</v>
      </c>
      <c r="U1193" s="3">
        <f t="shared" ca="1" si="113"/>
        <v>35</v>
      </c>
      <c r="V1193" t="s">
        <v>4147</v>
      </c>
      <c r="W1193" t="s">
        <v>4147</v>
      </c>
      <c r="X1193" t="s">
        <v>69</v>
      </c>
      <c r="Y1193" t="s">
        <v>47</v>
      </c>
      <c r="Z1193" t="s">
        <v>194</v>
      </c>
      <c r="AA1193">
        <v>3</v>
      </c>
      <c r="AB1193" s="4">
        <v>277176</v>
      </c>
    </row>
    <row r="1194" spans="1:28" x14ac:dyDescent="0.25">
      <c r="A1194">
        <v>1619</v>
      </c>
      <c r="B1194" t="s">
        <v>4218</v>
      </c>
      <c r="C1194" t="s">
        <v>724</v>
      </c>
      <c r="D1194" s="1">
        <v>43466</v>
      </c>
      <c r="E1194" s="1">
        <v>44462</v>
      </c>
      <c r="F1194">
        <f t="shared" ca="1" si="108"/>
        <v>32</v>
      </c>
      <c r="G1194" t="str">
        <f t="shared" ca="1" si="109"/>
        <v>2-5 years</v>
      </c>
      <c r="H1194" t="s">
        <v>24</v>
      </c>
      <c r="I1194" t="s">
        <v>4219</v>
      </c>
      <c r="J1194" t="s">
        <v>4220</v>
      </c>
      <c r="K1194" t="s">
        <v>27</v>
      </c>
      <c r="L1194">
        <f t="shared" si="110"/>
        <v>1</v>
      </c>
      <c r="M1194">
        <f t="shared" si="111"/>
        <v>0</v>
      </c>
      <c r="N1194" t="s">
        <v>41</v>
      </c>
      <c r="O1194" t="s">
        <v>53</v>
      </c>
      <c r="Q1194" t="str">
        <f t="shared" si="112"/>
        <v>ACTIVE</v>
      </c>
      <c r="R1194" t="s">
        <v>1487</v>
      </c>
      <c r="S1194" t="s">
        <v>68</v>
      </c>
      <c r="T1194" s="2">
        <v>28181</v>
      </c>
      <c r="U1194" s="3">
        <f t="shared" ca="1" si="113"/>
        <v>48</v>
      </c>
      <c r="V1194" t="s">
        <v>4147</v>
      </c>
      <c r="W1194" t="s">
        <v>4147</v>
      </c>
      <c r="X1194" t="s">
        <v>184</v>
      </c>
      <c r="Y1194" t="s">
        <v>35</v>
      </c>
      <c r="Z1194" t="s">
        <v>194</v>
      </c>
      <c r="AA1194">
        <v>3</v>
      </c>
      <c r="AB1194" s="4">
        <v>14560</v>
      </c>
    </row>
    <row r="1195" spans="1:28" x14ac:dyDescent="0.25">
      <c r="A1195">
        <v>1620</v>
      </c>
      <c r="B1195" t="s">
        <v>2824</v>
      </c>
      <c r="C1195" t="s">
        <v>3020</v>
      </c>
      <c r="D1195" s="1">
        <v>43978</v>
      </c>
      <c r="F1195">
        <f t="shared" ca="1" si="108"/>
        <v>64</v>
      </c>
      <c r="G1195" t="str">
        <f t="shared" ca="1" si="109"/>
        <v>&gt;5 years</v>
      </c>
      <c r="H1195" t="s">
        <v>24</v>
      </c>
      <c r="I1195" t="s">
        <v>4221</v>
      </c>
      <c r="J1195" t="s">
        <v>4222</v>
      </c>
      <c r="K1195" t="s">
        <v>27</v>
      </c>
      <c r="L1195">
        <f t="shared" si="110"/>
        <v>1</v>
      </c>
      <c r="M1195">
        <f t="shared" si="111"/>
        <v>0</v>
      </c>
      <c r="N1195" t="s">
        <v>28</v>
      </c>
      <c r="O1195" t="s">
        <v>53</v>
      </c>
      <c r="Q1195" t="str">
        <f t="shared" si="112"/>
        <v>ACTIVE</v>
      </c>
      <c r="R1195" t="s">
        <v>1487</v>
      </c>
      <c r="S1195" t="s">
        <v>94</v>
      </c>
      <c r="T1195" s="2">
        <v>34478</v>
      </c>
      <c r="U1195" s="3">
        <f t="shared" ca="1" si="113"/>
        <v>31</v>
      </c>
      <c r="V1195" t="s">
        <v>4147</v>
      </c>
      <c r="W1195" t="s">
        <v>4147</v>
      </c>
      <c r="X1195" t="s">
        <v>95</v>
      </c>
      <c r="Y1195" t="s">
        <v>47</v>
      </c>
      <c r="Z1195" t="s">
        <v>194</v>
      </c>
      <c r="AA1195">
        <v>3</v>
      </c>
      <c r="AB1195" s="4">
        <v>129504</v>
      </c>
    </row>
    <row r="1196" spans="1:28" x14ac:dyDescent="0.25">
      <c r="A1196">
        <v>1621</v>
      </c>
      <c r="B1196" t="s">
        <v>4223</v>
      </c>
      <c r="C1196" t="s">
        <v>4224</v>
      </c>
      <c r="D1196" s="1">
        <v>44460</v>
      </c>
      <c r="E1196" s="1">
        <v>44954</v>
      </c>
      <c r="F1196">
        <f t="shared" ca="1" si="108"/>
        <v>16</v>
      </c>
      <c r="G1196" t="str">
        <f t="shared" ca="1" si="109"/>
        <v>1-2 years</v>
      </c>
      <c r="H1196" t="s">
        <v>4225</v>
      </c>
      <c r="I1196" t="s">
        <v>4226</v>
      </c>
      <c r="J1196" t="s">
        <v>4227</v>
      </c>
      <c r="K1196" t="s">
        <v>27</v>
      </c>
      <c r="L1196">
        <f t="shared" si="110"/>
        <v>1</v>
      </c>
      <c r="M1196">
        <f t="shared" si="111"/>
        <v>0</v>
      </c>
      <c r="N1196" t="s">
        <v>53</v>
      </c>
      <c r="O1196" t="s">
        <v>29</v>
      </c>
      <c r="Q1196" t="str">
        <f t="shared" si="112"/>
        <v>ACTIVE</v>
      </c>
      <c r="R1196" t="s">
        <v>106</v>
      </c>
      <c r="S1196" t="s">
        <v>74</v>
      </c>
      <c r="T1196" s="2">
        <v>28263</v>
      </c>
      <c r="U1196" s="3">
        <f t="shared" ca="1" si="113"/>
        <v>48</v>
      </c>
      <c r="V1196" t="s">
        <v>4147</v>
      </c>
      <c r="W1196" t="s">
        <v>4147</v>
      </c>
      <c r="X1196" t="s">
        <v>148</v>
      </c>
      <c r="Y1196" t="s">
        <v>47</v>
      </c>
      <c r="Z1196" t="s">
        <v>194</v>
      </c>
      <c r="AA1196">
        <v>3</v>
      </c>
      <c r="AB1196" s="4">
        <v>183720</v>
      </c>
    </row>
    <row r="1197" spans="1:28" x14ac:dyDescent="0.25">
      <c r="A1197">
        <v>1622</v>
      </c>
      <c r="B1197" t="s">
        <v>4228</v>
      </c>
      <c r="C1197" t="s">
        <v>4229</v>
      </c>
      <c r="D1197" s="1">
        <v>44438</v>
      </c>
      <c r="E1197" s="1">
        <v>44642</v>
      </c>
      <c r="F1197">
        <f t="shared" ca="1" si="108"/>
        <v>6</v>
      </c>
      <c r="G1197" t="str">
        <f t="shared" ca="1" si="109"/>
        <v>6-12 months</v>
      </c>
      <c r="H1197" t="s">
        <v>4225</v>
      </c>
      <c r="I1197" t="s">
        <v>4230</v>
      </c>
      <c r="J1197" t="s">
        <v>4231</v>
      </c>
      <c r="K1197" t="s">
        <v>27</v>
      </c>
      <c r="L1197">
        <f t="shared" si="110"/>
        <v>1</v>
      </c>
      <c r="M1197">
        <f t="shared" si="111"/>
        <v>0</v>
      </c>
      <c r="N1197" t="s">
        <v>28</v>
      </c>
      <c r="O1197" t="s">
        <v>41</v>
      </c>
      <c r="Q1197" t="str">
        <f t="shared" si="112"/>
        <v>ACTIVE</v>
      </c>
      <c r="R1197" t="s">
        <v>106</v>
      </c>
      <c r="S1197" t="s">
        <v>221</v>
      </c>
      <c r="T1197" s="2">
        <v>34275</v>
      </c>
      <c r="U1197" s="3">
        <f t="shared" ca="1" si="113"/>
        <v>31</v>
      </c>
      <c r="V1197" t="s">
        <v>4147</v>
      </c>
      <c r="W1197" t="s">
        <v>4147</v>
      </c>
      <c r="X1197" t="s">
        <v>143</v>
      </c>
      <c r="Y1197" t="s">
        <v>47</v>
      </c>
      <c r="Z1197" t="s">
        <v>194</v>
      </c>
      <c r="AA1197">
        <v>3</v>
      </c>
      <c r="AB1197" s="4">
        <v>129703</v>
      </c>
    </row>
    <row r="1198" spans="1:28" x14ac:dyDescent="0.25">
      <c r="A1198">
        <v>1623</v>
      </c>
      <c r="B1198" t="s">
        <v>2041</v>
      </c>
      <c r="C1198" t="s">
        <v>1432</v>
      </c>
      <c r="D1198" s="1">
        <v>45096</v>
      </c>
      <c r="E1198" s="1">
        <v>45138</v>
      </c>
      <c r="F1198">
        <f t="shared" ca="1" si="108"/>
        <v>1</v>
      </c>
      <c r="G1198" t="str">
        <f t="shared" ca="1" si="109"/>
        <v>&lt;6 months</v>
      </c>
      <c r="H1198" t="s">
        <v>4225</v>
      </c>
      <c r="I1198" t="s">
        <v>4232</v>
      </c>
      <c r="J1198" t="s">
        <v>4233</v>
      </c>
      <c r="K1198" t="s">
        <v>27</v>
      </c>
      <c r="L1198">
        <f t="shared" si="110"/>
        <v>1</v>
      </c>
      <c r="M1198">
        <f t="shared" si="111"/>
        <v>0</v>
      </c>
      <c r="N1198" t="s">
        <v>53</v>
      </c>
      <c r="O1198" t="s">
        <v>29</v>
      </c>
      <c r="Q1198" t="str">
        <f t="shared" si="112"/>
        <v>ACTIVE</v>
      </c>
      <c r="R1198" t="s">
        <v>30</v>
      </c>
      <c r="S1198" t="s">
        <v>31</v>
      </c>
      <c r="T1198" s="2">
        <v>32717</v>
      </c>
      <c r="U1198" s="3">
        <f t="shared" ca="1" si="113"/>
        <v>36</v>
      </c>
      <c r="V1198" t="s">
        <v>4147</v>
      </c>
      <c r="W1198" t="s">
        <v>4147</v>
      </c>
      <c r="X1198" t="s">
        <v>1325</v>
      </c>
      <c r="Y1198" t="s">
        <v>47</v>
      </c>
      <c r="Z1198" t="s">
        <v>194</v>
      </c>
      <c r="AA1198">
        <v>3</v>
      </c>
      <c r="AB1198" s="4">
        <v>188184</v>
      </c>
    </row>
    <row r="1199" spans="1:28" x14ac:dyDescent="0.25">
      <c r="A1199">
        <v>1624</v>
      </c>
      <c r="B1199" t="s">
        <v>287</v>
      </c>
      <c r="C1199" t="s">
        <v>4234</v>
      </c>
      <c r="D1199" s="1">
        <v>45058</v>
      </c>
      <c r="E1199" s="1">
        <v>45062</v>
      </c>
      <c r="F1199">
        <f t="shared" ca="1" si="108"/>
        <v>0</v>
      </c>
      <c r="G1199" t="str">
        <f t="shared" ca="1" si="109"/>
        <v>&lt;6 months</v>
      </c>
      <c r="H1199" t="s">
        <v>2298</v>
      </c>
      <c r="I1199" t="s">
        <v>4235</v>
      </c>
      <c r="J1199" t="s">
        <v>4236</v>
      </c>
      <c r="K1199" t="s">
        <v>27</v>
      </c>
      <c r="L1199">
        <f t="shared" si="110"/>
        <v>1</v>
      </c>
      <c r="M1199">
        <f t="shared" si="111"/>
        <v>0</v>
      </c>
      <c r="N1199" t="s">
        <v>53</v>
      </c>
      <c r="O1199" t="s">
        <v>29</v>
      </c>
      <c r="Q1199" t="str">
        <f t="shared" si="112"/>
        <v>ACTIVE</v>
      </c>
      <c r="R1199" t="s">
        <v>106</v>
      </c>
      <c r="S1199" t="s">
        <v>74</v>
      </c>
      <c r="T1199" s="2">
        <v>35400</v>
      </c>
      <c r="U1199" s="3">
        <f t="shared" ca="1" si="113"/>
        <v>28</v>
      </c>
      <c r="V1199" t="s">
        <v>4147</v>
      </c>
      <c r="W1199" t="s">
        <v>4147</v>
      </c>
      <c r="X1199" t="s">
        <v>507</v>
      </c>
      <c r="Y1199" t="s">
        <v>47</v>
      </c>
      <c r="Z1199" t="s">
        <v>194</v>
      </c>
      <c r="AA1199">
        <v>3</v>
      </c>
      <c r="AB1199" s="4">
        <v>135456</v>
      </c>
    </row>
    <row r="1200" spans="1:28" x14ac:dyDescent="0.25">
      <c r="A1200">
        <v>1625</v>
      </c>
      <c r="B1200" t="s">
        <v>4237</v>
      </c>
      <c r="C1200" t="s">
        <v>4238</v>
      </c>
      <c r="D1200" s="1">
        <v>44717</v>
      </c>
      <c r="F1200">
        <f t="shared" ca="1" si="108"/>
        <v>40</v>
      </c>
      <c r="G1200" t="str">
        <f t="shared" ca="1" si="109"/>
        <v>2-5 years</v>
      </c>
      <c r="H1200" t="s">
        <v>2298</v>
      </c>
      <c r="I1200" t="s">
        <v>4239</v>
      </c>
      <c r="J1200" t="s">
        <v>4240</v>
      </c>
      <c r="K1200" t="s">
        <v>27</v>
      </c>
      <c r="L1200">
        <f t="shared" si="110"/>
        <v>1</v>
      </c>
      <c r="M1200">
        <f t="shared" si="111"/>
        <v>0</v>
      </c>
      <c r="N1200" t="s">
        <v>41</v>
      </c>
      <c r="O1200" t="s">
        <v>41</v>
      </c>
      <c r="Q1200" t="str">
        <f t="shared" si="112"/>
        <v>ACTIVE</v>
      </c>
      <c r="R1200" t="s">
        <v>106</v>
      </c>
      <c r="S1200" t="s">
        <v>239</v>
      </c>
      <c r="T1200" s="2">
        <v>29782</v>
      </c>
      <c r="U1200" s="3">
        <f t="shared" ca="1" si="113"/>
        <v>44</v>
      </c>
      <c r="V1200" t="s">
        <v>4147</v>
      </c>
      <c r="W1200" t="s">
        <v>4147</v>
      </c>
      <c r="X1200" t="s">
        <v>6</v>
      </c>
      <c r="Y1200" t="s">
        <v>47</v>
      </c>
      <c r="Z1200" t="s">
        <v>82</v>
      </c>
      <c r="AA1200">
        <v>3</v>
      </c>
      <c r="AB1200" s="4">
        <v>163200</v>
      </c>
    </row>
    <row r="1201" spans="1:28" x14ac:dyDescent="0.25">
      <c r="A1201">
        <v>1626</v>
      </c>
      <c r="B1201" t="s">
        <v>4028</v>
      </c>
      <c r="C1201" t="s">
        <v>4241</v>
      </c>
      <c r="D1201" s="1">
        <v>44091</v>
      </c>
      <c r="E1201" s="1">
        <v>44355</v>
      </c>
      <c r="F1201">
        <f t="shared" ca="1" si="108"/>
        <v>8</v>
      </c>
      <c r="G1201" t="str">
        <f t="shared" ca="1" si="109"/>
        <v>6-12 months</v>
      </c>
      <c r="H1201" t="s">
        <v>2100</v>
      </c>
      <c r="I1201" t="s">
        <v>4242</v>
      </c>
      <c r="J1201" t="s">
        <v>4243</v>
      </c>
      <c r="K1201" t="s">
        <v>27</v>
      </c>
      <c r="L1201">
        <f t="shared" si="110"/>
        <v>1</v>
      </c>
      <c r="M1201">
        <f t="shared" si="111"/>
        <v>0</v>
      </c>
      <c r="N1201" t="s">
        <v>53</v>
      </c>
      <c r="O1201" t="s">
        <v>29</v>
      </c>
      <c r="Q1201" t="str">
        <f t="shared" si="112"/>
        <v>ACTIVE</v>
      </c>
      <c r="R1201" t="s">
        <v>106</v>
      </c>
      <c r="S1201" t="s">
        <v>68</v>
      </c>
      <c r="T1201" s="2">
        <v>32333</v>
      </c>
      <c r="U1201" s="3">
        <f t="shared" ca="1" si="113"/>
        <v>37</v>
      </c>
      <c r="V1201" t="s">
        <v>4147</v>
      </c>
      <c r="W1201" t="s">
        <v>4147</v>
      </c>
      <c r="X1201" t="s">
        <v>81</v>
      </c>
      <c r="Y1201" t="s">
        <v>35</v>
      </c>
      <c r="Z1201" t="s">
        <v>194</v>
      </c>
      <c r="AA1201">
        <v>3</v>
      </c>
      <c r="AB1201" s="4">
        <v>225212</v>
      </c>
    </row>
    <row r="1202" spans="1:28" x14ac:dyDescent="0.25">
      <c r="A1202">
        <v>1627</v>
      </c>
      <c r="B1202" t="s">
        <v>4244</v>
      </c>
      <c r="C1202" t="s">
        <v>2859</v>
      </c>
      <c r="D1202" s="1">
        <v>45061</v>
      </c>
      <c r="F1202">
        <f t="shared" ca="1" si="108"/>
        <v>28</v>
      </c>
      <c r="G1202" t="str">
        <f t="shared" ca="1" si="109"/>
        <v>2-5 years</v>
      </c>
      <c r="H1202" t="s">
        <v>4225</v>
      </c>
      <c r="I1202" t="s">
        <v>4245</v>
      </c>
      <c r="J1202" t="s">
        <v>4246</v>
      </c>
      <c r="K1202" t="s">
        <v>27</v>
      </c>
      <c r="L1202">
        <f t="shared" si="110"/>
        <v>1</v>
      </c>
      <c r="M1202">
        <f t="shared" si="111"/>
        <v>0</v>
      </c>
      <c r="N1202" t="s">
        <v>53</v>
      </c>
      <c r="O1202" t="s">
        <v>53</v>
      </c>
      <c r="Q1202" t="str">
        <f t="shared" si="112"/>
        <v>ACTIVE</v>
      </c>
      <c r="R1202" t="s">
        <v>106</v>
      </c>
      <c r="S1202" t="s">
        <v>74</v>
      </c>
      <c r="T1202" s="2">
        <v>32326</v>
      </c>
      <c r="U1202" s="3">
        <f t="shared" ca="1" si="113"/>
        <v>37</v>
      </c>
      <c r="V1202" t="s">
        <v>4147</v>
      </c>
      <c r="W1202" t="s">
        <v>4147</v>
      </c>
      <c r="X1202" t="s">
        <v>81</v>
      </c>
      <c r="Y1202" t="s">
        <v>35</v>
      </c>
      <c r="Z1202" t="s">
        <v>82</v>
      </c>
      <c r="AA1202">
        <v>3</v>
      </c>
      <c r="AB1202" s="4">
        <v>177816</v>
      </c>
    </row>
    <row r="1203" spans="1:28" x14ac:dyDescent="0.25">
      <c r="A1203">
        <v>1628</v>
      </c>
      <c r="B1203" t="s">
        <v>4247</v>
      </c>
      <c r="C1203" t="s">
        <v>1234</v>
      </c>
      <c r="D1203" s="1">
        <v>43449</v>
      </c>
      <c r="E1203" s="1">
        <v>43783</v>
      </c>
      <c r="F1203">
        <f t="shared" ca="1" si="108"/>
        <v>10</v>
      </c>
      <c r="G1203" t="str">
        <f t="shared" ca="1" si="109"/>
        <v>6-12 months</v>
      </c>
      <c r="H1203" t="s">
        <v>2298</v>
      </c>
      <c r="I1203" t="s">
        <v>4248</v>
      </c>
      <c r="J1203" t="s">
        <v>4249</v>
      </c>
      <c r="K1203" t="s">
        <v>27</v>
      </c>
      <c r="L1203">
        <f t="shared" si="110"/>
        <v>1</v>
      </c>
      <c r="M1203">
        <f t="shared" si="111"/>
        <v>0</v>
      </c>
      <c r="N1203" t="s">
        <v>41</v>
      </c>
      <c r="O1203" t="s">
        <v>29</v>
      </c>
      <c r="Q1203" t="str">
        <f t="shared" si="112"/>
        <v>ACTIVE</v>
      </c>
      <c r="R1203" t="s">
        <v>106</v>
      </c>
      <c r="S1203" t="s">
        <v>282</v>
      </c>
      <c r="T1203" s="2">
        <v>30468</v>
      </c>
      <c r="U1203" s="3">
        <f t="shared" ca="1" si="113"/>
        <v>42</v>
      </c>
      <c r="V1203" t="s">
        <v>4147</v>
      </c>
      <c r="W1203" t="s">
        <v>4147</v>
      </c>
      <c r="X1203" t="s">
        <v>184</v>
      </c>
      <c r="Y1203" t="s">
        <v>35</v>
      </c>
      <c r="Z1203" t="s">
        <v>194</v>
      </c>
      <c r="AA1203">
        <v>3</v>
      </c>
      <c r="AB1203" s="4">
        <v>80664</v>
      </c>
    </row>
    <row r="1204" spans="1:28" x14ac:dyDescent="0.25">
      <c r="A1204">
        <v>1629</v>
      </c>
      <c r="B1204" t="s">
        <v>2806</v>
      </c>
      <c r="C1204" t="s">
        <v>2747</v>
      </c>
      <c r="D1204" s="1">
        <v>43775</v>
      </c>
      <c r="E1204" s="1">
        <v>45007</v>
      </c>
      <c r="F1204">
        <f t="shared" ca="1" si="108"/>
        <v>40</v>
      </c>
      <c r="G1204" t="str">
        <f t="shared" ca="1" si="109"/>
        <v>2-5 years</v>
      </c>
      <c r="H1204" t="s">
        <v>4225</v>
      </c>
      <c r="I1204" t="s">
        <v>4250</v>
      </c>
      <c r="J1204" t="s">
        <v>4251</v>
      </c>
      <c r="K1204" t="s">
        <v>158</v>
      </c>
      <c r="L1204">
        <f t="shared" si="110"/>
        <v>0</v>
      </c>
      <c r="M1204">
        <f t="shared" si="111"/>
        <v>1</v>
      </c>
      <c r="N1204" t="s">
        <v>41</v>
      </c>
      <c r="O1204" t="s">
        <v>53</v>
      </c>
      <c r="P1204" t="s">
        <v>4103</v>
      </c>
      <c r="Q1204" t="str">
        <f t="shared" si="112"/>
        <v>VOLUNTARY</v>
      </c>
      <c r="R1204" t="s">
        <v>106</v>
      </c>
      <c r="S1204" t="s">
        <v>74</v>
      </c>
      <c r="T1204" s="2">
        <v>31359</v>
      </c>
      <c r="U1204" s="3">
        <f t="shared" ca="1" si="113"/>
        <v>39</v>
      </c>
      <c r="V1204" t="s">
        <v>4147</v>
      </c>
      <c r="W1204" t="s">
        <v>4147</v>
      </c>
      <c r="X1204" t="s">
        <v>89</v>
      </c>
      <c r="Y1204" t="s">
        <v>35</v>
      </c>
      <c r="Z1204" t="s">
        <v>36</v>
      </c>
      <c r="AA1204">
        <v>3</v>
      </c>
      <c r="AB1204" s="4">
        <v>195552</v>
      </c>
    </row>
    <row r="1205" spans="1:28" x14ac:dyDescent="0.25">
      <c r="A1205">
        <v>1630</v>
      </c>
      <c r="B1205" t="s">
        <v>4252</v>
      </c>
      <c r="C1205" t="s">
        <v>1555</v>
      </c>
      <c r="D1205" s="1">
        <v>44311</v>
      </c>
      <c r="E1205" s="1">
        <v>44859</v>
      </c>
      <c r="F1205">
        <f t="shared" ca="1" si="108"/>
        <v>18</v>
      </c>
      <c r="G1205" t="str">
        <f t="shared" ca="1" si="109"/>
        <v>1-2 years</v>
      </c>
      <c r="H1205" t="s">
        <v>4225</v>
      </c>
      <c r="I1205" t="s">
        <v>4253</v>
      </c>
      <c r="J1205" t="s">
        <v>4254</v>
      </c>
      <c r="K1205" t="s">
        <v>158</v>
      </c>
      <c r="L1205">
        <f t="shared" si="110"/>
        <v>0</v>
      </c>
      <c r="M1205">
        <f t="shared" si="111"/>
        <v>1</v>
      </c>
      <c r="N1205" t="s">
        <v>28</v>
      </c>
      <c r="O1205" t="s">
        <v>29</v>
      </c>
      <c r="P1205" t="s">
        <v>1431</v>
      </c>
      <c r="Q1205" t="str">
        <f t="shared" si="112"/>
        <v>INVOLUNTARY</v>
      </c>
      <c r="R1205" t="s">
        <v>106</v>
      </c>
      <c r="S1205" t="s">
        <v>68</v>
      </c>
      <c r="T1205" s="2">
        <v>30916</v>
      </c>
      <c r="U1205" s="3">
        <f t="shared" ca="1" si="113"/>
        <v>41</v>
      </c>
      <c r="V1205" t="s">
        <v>4147</v>
      </c>
      <c r="W1205" t="s">
        <v>4147</v>
      </c>
      <c r="X1205" t="s">
        <v>184</v>
      </c>
      <c r="Y1205" t="s">
        <v>35</v>
      </c>
      <c r="Z1205" t="s">
        <v>36</v>
      </c>
      <c r="AA1205">
        <v>3</v>
      </c>
      <c r="AB1205" s="4">
        <v>104924</v>
      </c>
    </row>
    <row r="1206" spans="1:28" x14ac:dyDescent="0.25">
      <c r="A1206">
        <v>1631</v>
      </c>
      <c r="B1206" t="s">
        <v>4087</v>
      </c>
      <c r="C1206" t="s">
        <v>2164</v>
      </c>
      <c r="D1206" s="1">
        <v>45094</v>
      </c>
      <c r="E1206" s="1">
        <v>45126</v>
      </c>
      <c r="F1206">
        <f t="shared" ca="1" si="108"/>
        <v>1</v>
      </c>
      <c r="G1206" t="str">
        <f t="shared" ca="1" si="109"/>
        <v>&lt;6 months</v>
      </c>
      <c r="H1206" t="s">
        <v>4225</v>
      </c>
      <c r="I1206" t="s">
        <v>233</v>
      </c>
      <c r="J1206" t="s">
        <v>4255</v>
      </c>
      <c r="K1206" t="s">
        <v>158</v>
      </c>
      <c r="L1206">
        <f t="shared" si="110"/>
        <v>0</v>
      </c>
      <c r="M1206">
        <f t="shared" si="111"/>
        <v>1</v>
      </c>
      <c r="N1206" t="s">
        <v>53</v>
      </c>
      <c r="O1206" t="s">
        <v>53</v>
      </c>
      <c r="P1206" t="s">
        <v>4103</v>
      </c>
      <c r="Q1206" t="str">
        <f t="shared" si="112"/>
        <v>VOLUNTARY</v>
      </c>
      <c r="R1206" t="s">
        <v>106</v>
      </c>
      <c r="S1206" t="s">
        <v>94</v>
      </c>
      <c r="T1206" s="2">
        <v>32262</v>
      </c>
      <c r="U1206" s="3">
        <f t="shared" ca="1" si="113"/>
        <v>37</v>
      </c>
      <c r="V1206" t="s">
        <v>4147</v>
      </c>
      <c r="W1206" t="s">
        <v>4147</v>
      </c>
      <c r="X1206" t="s">
        <v>95</v>
      </c>
      <c r="Y1206" t="s">
        <v>35</v>
      </c>
      <c r="Z1206" t="s">
        <v>36</v>
      </c>
      <c r="AA1206">
        <v>3</v>
      </c>
      <c r="AB1206" s="4">
        <v>106488</v>
      </c>
    </row>
    <row r="1207" spans="1:28" x14ac:dyDescent="0.25">
      <c r="A1207">
        <v>1632</v>
      </c>
      <c r="B1207" t="s">
        <v>4256</v>
      </c>
      <c r="C1207" t="s">
        <v>3236</v>
      </c>
      <c r="D1207" s="1">
        <v>44575</v>
      </c>
      <c r="F1207">
        <f t="shared" ca="1" si="108"/>
        <v>44</v>
      </c>
      <c r="G1207" t="str">
        <f t="shared" ca="1" si="109"/>
        <v>2-5 years</v>
      </c>
      <c r="H1207" t="s">
        <v>4225</v>
      </c>
      <c r="I1207" t="s">
        <v>4257</v>
      </c>
      <c r="J1207" t="s">
        <v>4258</v>
      </c>
      <c r="K1207" t="s">
        <v>27</v>
      </c>
      <c r="L1207">
        <f t="shared" si="110"/>
        <v>1</v>
      </c>
      <c r="M1207">
        <f t="shared" si="111"/>
        <v>0</v>
      </c>
      <c r="N1207" t="s">
        <v>53</v>
      </c>
      <c r="O1207" t="s">
        <v>53</v>
      </c>
      <c r="Q1207" t="str">
        <f t="shared" si="112"/>
        <v>ACTIVE</v>
      </c>
      <c r="R1207" t="s">
        <v>106</v>
      </c>
      <c r="S1207" t="s">
        <v>74</v>
      </c>
      <c r="T1207" s="2">
        <v>33127</v>
      </c>
      <c r="U1207" s="3">
        <f t="shared" ca="1" si="113"/>
        <v>35</v>
      </c>
      <c r="V1207" t="s">
        <v>4147</v>
      </c>
      <c r="W1207" t="s">
        <v>4147</v>
      </c>
      <c r="X1207" t="s">
        <v>153</v>
      </c>
      <c r="Y1207" t="s">
        <v>35</v>
      </c>
      <c r="Z1207" t="s">
        <v>36</v>
      </c>
      <c r="AA1207">
        <v>3</v>
      </c>
      <c r="AB1207" s="4">
        <v>162912</v>
      </c>
    </row>
    <row r="1208" spans="1:28" x14ac:dyDescent="0.25">
      <c r="A1208">
        <v>1633</v>
      </c>
      <c r="B1208" t="s">
        <v>4259</v>
      </c>
      <c r="C1208" t="s">
        <v>177</v>
      </c>
      <c r="D1208" s="1">
        <v>43395</v>
      </c>
      <c r="E1208" s="1">
        <v>43537</v>
      </c>
      <c r="F1208">
        <f t="shared" ca="1" si="108"/>
        <v>4</v>
      </c>
      <c r="G1208" t="str">
        <f t="shared" ca="1" si="109"/>
        <v>&lt;6 months</v>
      </c>
      <c r="H1208" t="s">
        <v>50</v>
      </c>
      <c r="I1208" t="s">
        <v>4260</v>
      </c>
      <c r="J1208" t="s">
        <v>4261</v>
      </c>
      <c r="K1208" t="s">
        <v>27</v>
      </c>
      <c r="L1208">
        <f t="shared" si="110"/>
        <v>1</v>
      </c>
      <c r="M1208">
        <f t="shared" si="111"/>
        <v>0</v>
      </c>
      <c r="N1208" t="s">
        <v>28</v>
      </c>
      <c r="O1208" t="s">
        <v>29</v>
      </c>
      <c r="Q1208" t="str">
        <f t="shared" si="112"/>
        <v>ACTIVE</v>
      </c>
      <c r="R1208" t="s">
        <v>106</v>
      </c>
      <c r="S1208" t="s">
        <v>74</v>
      </c>
      <c r="T1208" s="2">
        <v>32160</v>
      </c>
      <c r="U1208" s="3">
        <f t="shared" ca="1" si="113"/>
        <v>37</v>
      </c>
      <c r="V1208" t="s">
        <v>4147</v>
      </c>
      <c r="W1208" t="s">
        <v>4147</v>
      </c>
      <c r="X1208" t="s">
        <v>69</v>
      </c>
      <c r="Y1208" t="s">
        <v>35</v>
      </c>
      <c r="Z1208" t="s">
        <v>36</v>
      </c>
      <c r="AA1208">
        <v>3</v>
      </c>
      <c r="AB1208" s="4">
        <v>319999.92</v>
      </c>
    </row>
    <row r="1209" spans="1:28" x14ac:dyDescent="0.25">
      <c r="A1209">
        <v>1634</v>
      </c>
      <c r="B1209" t="s">
        <v>2288</v>
      </c>
      <c r="C1209" t="s">
        <v>4262</v>
      </c>
      <c r="D1209" s="1">
        <v>44486</v>
      </c>
      <c r="E1209" s="1">
        <v>44878</v>
      </c>
      <c r="F1209">
        <f t="shared" ca="1" si="108"/>
        <v>12</v>
      </c>
      <c r="G1209" t="str">
        <f t="shared" ca="1" si="109"/>
        <v>1-2 years</v>
      </c>
      <c r="H1209" t="s">
        <v>50</v>
      </c>
      <c r="I1209" t="s">
        <v>4263</v>
      </c>
      <c r="J1209" t="s">
        <v>4264</v>
      </c>
      <c r="K1209" t="s">
        <v>27</v>
      </c>
      <c r="L1209">
        <f t="shared" si="110"/>
        <v>1</v>
      </c>
      <c r="M1209">
        <f t="shared" si="111"/>
        <v>0</v>
      </c>
      <c r="N1209" t="s">
        <v>28</v>
      </c>
      <c r="O1209" t="s">
        <v>41</v>
      </c>
      <c r="Q1209" t="str">
        <f t="shared" si="112"/>
        <v>ACTIVE</v>
      </c>
      <c r="R1209" t="s">
        <v>30</v>
      </c>
      <c r="S1209" t="s">
        <v>31</v>
      </c>
      <c r="T1209" s="2">
        <v>28991</v>
      </c>
      <c r="U1209" s="3">
        <f t="shared" ca="1" si="113"/>
        <v>46</v>
      </c>
      <c r="V1209" t="s">
        <v>4147</v>
      </c>
      <c r="W1209" t="s">
        <v>4147</v>
      </c>
      <c r="X1209" t="s">
        <v>1107</v>
      </c>
      <c r="Y1209" t="s">
        <v>47</v>
      </c>
      <c r="Z1209" t="s">
        <v>36</v>
      </c>
      <c r="AA1209">
        <v>3</v>
      </c>
      <c r="AB1209" s="4">
        <v>116588</v>
      </c>
    </row>
    <row r="1210" spans="1:28" x14ac:dyDescent="0.25">
      <c r="A1210">
        <v>1635</v>
      </c>
      <c r="B1210" t="s">
        <v>4265</v>
      </c>
      <c r="C1210" t="s">
        <v>3425</v>
      </c>
      <c r="D1210" s="1">
        <v>44488</v>
      </c>
      <c r="E1210" s="1">
        <v>45026</v>
      </c>
      <c r="F1210">
        <f t="shared" ca="1" si="108"/>
        <v>17</v>
      </c>
      <c r="G1210" t="str">
        <f t="shared" ca="1" si="109"/>
        <v>1-2 years</v>
      </c>
      <c r="H1210" t="s">
        <v>50</v>
      </c>
      <c r="I1210" t="s">
        <v>4266</v>
      </c>
      <c r="J1210" t="s">
        <v>4267</v>
      </c>
      <c r="K1210" t="s">
        <v>27</v>
      </c>
      <c r="L1210">
        <f t="shared" si="110"/>
        <v>1</v>
      </c>
      <c r="M1210">
        <f t="shared" si="111"/>
        <v>0</v>
      </c>
      <c r="N1210" t="s">
        <v>53</v>
      </c>
      <c r="O1210" t="s">
        <v>41</v>
      </c>
      <c r="Q1210" t="str">
        <f t="shared" si="112"/>
        <v>ACTIVE</v>
      </c>
      <c r="R1210" t="s">
        <v>106</v>
      </c>
      <c r="S1210" t="s">
        <v>2213</v>
      </c>
      <c r="T1210" s="2">
        <v>32584</v>
      </c>
      <c r="U1210" s="3">
        <f t="shared" ca="1" si="113"/>
        <v>36</v>
      </c>
      <c r="V1210" t="s">
        <v>4147</v>
      </c>
      <c r="W1210" t="s">
        <v>4147</v>
      </c>
      <c r="X1210" t="s">
        <v>2213</v>
      </c>
      <c r="Y1210" t="s">
        <v>47</v>
      </c>
      <c r="Z1210" t="s">
        <v>36</v>
      </c>
      <c r="AA1210">
        <v>3</v>
      </c>
      <c r="AB1210" s="4">
        <v>94152</v>
      </c>
    </row>
    <row r="1211" spans="1:28" x14ac:dyDescent="0.25">
      <c r="A1211">
        <v>1636</v>
      </c>
      <c r="B1211" t="s">
        <v>4268</v>
      </c>
      <c r="C1211" t="s">
        <v>1327</v>
      </c>
      <c r="D1211" s="1">
        <v>43389</v>
      </c>
      <c r="E1211" s="1">
        <v>43451</v>
      </c>
      <c r="F1211">
        <f t="shared" ca="1" si="108"/>
        <v>2</v>
      </c>
      <c r="G1211" t="str">
        <f t="shared" ca="1" si="109"/>
        <v>&lt;6 months</v>
      </c>
      <c r="H1211" t="s">
        <v>4269</v>
      </c>
      <c r="I1211" t="s">
        <v>4270</v>
      </c>
      <c r="J1211" t="s">
        <v>4271</v>
      </c>
      <c r="K1211" t="s">
        <v>27</v>
      </c>
      <c r="L1211">
        <f t="shared" si="110"/>
        <v>1</v>
      </c>
      <c r="M1211">
        <f t="shared" si="111"/>
        <v>0</v>
      </c>
      <c r="N1211" t="s">
        <v>28</v>
      </c>
      <c r="O1211" t="s">
        <v>41</v>
      </c>
      <c r="Q1211" t="str">
        <f t="shared" si="112"/>
        <v>ACTIVE</v>
      </c>
      <c r="R1211" t="s">
        <v>1251</v>
      </c>
      <c r="S1211" t="s">
        <v>221</v>
      </c>
      <c r="T1211" s="2">
        <v>35536</v>
      </c>
      <c r="U1211" s="3">
        <f t="shared" ca="1" si="113"/>
        <v>28</v>
      </c>
      <c r="V1211" t="s">
        <v>4147</v>
      </c>
      <c r="W1211" t="s">
        <v>4147</v>
      </c>
      <c r="X1211" t="s">
        <v>128</v>
      </c>
      <c r="Y1211" t="s">
        <v>47</v>
      </c>
      <c r="Z1211" t="s">
        <v>36</v>
      </c>
      <c r="AA1211">
        <v>3</v>
      </c>
      <c r="AB1211" s="4">
        <v>169440</v>
      </c>
    </row>
    <row r="1212" spans="1:28" x14ac:dyDescent="0.25">
      <c r="A1212">
        <v>1637</v>
      </c>
      <c r="B1212" t="s">
        <v>4272</v>
      </c>
      <c r="C1212" t="s">
        <v>4273</v>
      </c>
      <c r="D1212" s="1">
        <v>43947</v>
      </c>
      <c r="E1212" s="1">
        <v>44033</v>
      </c>
      <c r="F1212">
        <f t="shared" ca="1" si="108"/>
        <v>2</v>
      </c>
      <c r="G1212" t="str">
        <f t="shared" ca="1" si="109"/>
        <v>&lt;6 months</v>
      </c>
      <c r="H1212" t="s">
        <v>4269</v>
      </c>
      <c r="I1212" t="s">
        <v>4274</v>
      </c>
      <c r="J1212" t="s">
        <v>4275</v>
      </c>
      <c r="K1212" t="s">
        <v>27</v>
      </c>
      <c r="L1212">
        <f t="shared" si="110"/>
        <v>1</v>
      </c>
      <c r="M1212">
        <f t="shared" si="111"/>
        <v>0</v>
      </c>
      <c r="N1212" t="s">
        <v>53</v>
      </c>
      <c r="O1212" t="s">
        <v>41</v>
      </c>
      <c r="Q1212" t="str">
        <f t="shared" si="112"/>
        <v>ACTIVE</v>
      </c>
      <c r="R1212" t="s">
        <v>1251</v>
      </c>
      <c r="S1212" t="s">
        <v>68</v>
      </c>
      <c r="T1212" s="2">
        <v>34826</v>
      </c>
      <c r="U1212" s="3">
        <f t="shared" ca="1" si="113"/>
        <v>30</v>
      </c>
      <c r="V1212" t="s">
        <v>4147</v>
      </c>
      <c r="W1212" t="s">
        <v>4147</v>
      </c>
      <c r="X1212" t="s">
        <v>184</v>
      </c>
      <c r="Y1212" t="s">
        <v>47</v>
      </c>
      <c r="Z1212" t="s">
        <v>36</v>
      </c>
      <c r="AA1212">
        <v>3</v>
      </c>
      <c r="AB1212" s="4">
        <v>107136</v>
      </c>
    </row>
    <row r="1213" spans="1:28" x14ac:dyDescent="0.25">
      <c r="A1213">
        <v>1638</v>
      </c>
      <c r="B1213" t="s">
        <v>4276</v>
      </c>
      <c r="C1213" t="s">
        <v>2787</v>
      </c>
      <c r="D1213" s="1">
        <v>43852</v>
      </c>
      <c r="E1213" s="1">
        <v>44860</v>
      </c>
      <c r="F1213">
        <f t="shared" ca="1" si="108"/>
        <v>33</v>
      </c>
      <c r="G1213" t="str">
        <f t="shared" ca="1" si="109"/>
        <v>2-5 years</v>
      </c>
      <c r="H1213" t="s">
        <v>4269</v>
      </c>
      <c r="I1213" t="s">
        <v>4277</v>
      </c>
      <c r="J1213" t="s">
        <v>4278</v>
      </c>
      <c r="K1213" t="s">
        <v>27</v>
      </c>
      <c r="L1213">
        <f t="shared" si="110"/>
        <v>1</v>
      </c>
      <c r="M1213">
        <f t="shared" si="111"/>
        <v>0</v>
      </c>
      <c r="N1213" t="s">
        <v>53</v>
      </c>
      <c r="O1213" t="s">
        <v>53</v>
      </c>
      <c r="Q1213" t="str">
        <f t="shared" si="112"/>
        <v>ACTIVE</v>
      </c>
      <c r="R1213" t="s">
        <v>30</v>
      </c>
      <c r="S1213" t="s">
        <v>31</v>
      </c>
      <c r="T1213" s="2">
        <v>35138</v>
      </c>
      <c r="U1213" s="3">
        <f t="shared" ca="1" si="113"/>
        <v>29</v>
      </c>
      <c r="V1213" t="s">
        <v>4147</v>
      </c>
      <c r="W1213" t="s">
        <v>4147</v>
      </c>
      <c r="X1213" t="s">
        <v>34</v>
      </c>
      <c r="Y1213" t="s">
        <v>47</v>
      </c>
      <c r="Z1213" t="s">
        <v>36</v>
      </c>
      <c r="AA1213">
        <v>3</v>
      </c>
      <c r="AB1213" s="4">
        <v>252936</v>
      </c>
    </row>
    <row r="1214" spans="1:28" x14ac:dyDescent="0.25">
      <c r="A1214">
        <v>1639</v>
      </c>
      <c r="B1214" t="s">
        <v>3363</v>
      </c>
      <c r="C1214" t="s">
        <v>2762</v>
      </c>
      <c r="D1214" s="1">
        <v>44650</v>
      </c>
      <c r="E1214" s="1">
        <v>44763</v>
      </c>
      <c r="F1214">
        <f t="shared" ca="1" si="108"/>
        <v>3</v>
      </c>
      <c r="G1214" t="str">
        <f t="shared" ca="1" si="109"/>
        <v>&lt;6 months</v>
      </c>
      <c r="H1214" t="s">
        <v>2110</v>
      </c>
      <c r="I1214" t="s">
        <v>4279</v>
      </c>
      <c r="J1214" t="s">
        <v>4280</v>
      </c>
      <c r="K1214" t="s">
        <v>158</v>
      </c>
      <c r="L1214">
        <f t="shared" si="110"/>
        <v>0</v>
      </c>
      <c r="M1214">
        <f t="shared" si="111"/>
        <v>1</v>
      </c>
      <c r="N1214" t="s">
        <v>53</v>
      </c>
      <c r="O1214" t="s">
        <v>53</v>
      </c>
      <c r="P1214" t="s">
        <v>4103</v>
      </c>
      <c r="Q1214" t="str">
        <f t="shared" si="112"/>
        <v>VOLUNTARY</v>
      </c>
      <c r="R1214" t="s">
        <v>106</v>
      </c>
      <c r="S1214" t="s">
        <v>74</v>
      </c>
      <c r="T1214" s="2">
        <v>35444</v>
      </c>
      <c r="U1214" s="3">
        <f t="shared" ca="1" si="113"/>
        <v>28</v>
      </c>
      <c r="V1214" t="s">
        <v>4147</v>
      </c>
      <c r="W1214" t="s">
        <v>4147</v>
      </c>
      <c r="X1214" t="s">
        <v>81</v>
      </c>
      <c r="Y1214" t="s">
        <v>47</v>
      </c>
      <c r="Z1214" t="s">
        <v>36</v>
      </c>
      <c r="AA1214">
        <v>3</v>
      </c>
      <c r="AB1214" s="4">
        <v>185640</v>
      </c>
    </row>
    <row r="1215" spans="1:28" x14ac:dyDescent="0.25">
      <c r="A1215">
        <v>1640</v>
      </c>
      <c r="B1215" t="s">
        <v>4281</v>
      </c>
      <c r="C1215" t="s">
        <v>4282</v>
      </c>
      <c r="D1215" s="1">
        <v>44345</v>
      </c>
      <c r="E1215" s="1">
        <v>44807</v>
      </c>
      <c r="F1215">
        <f t="shared" ca="1" si="108"/>
        <v>15</v>
      </c>
      <c r="G1215" t="str">
        <f t="shared" ca="1" si="109"/>
        <v>1-2 years</v>
      </c>
      <c r="H1215" t="s">
        <v>4225</v>
      </c>
      <c r="I1215" t="s">
        <v>4283</v>
      </c>
      <c r="J1215" t="s">
        <v>4284</v>
      </c>
      <c r="K1215" t="s">
        <v>158</v>
      </c>
      <c r="L1215">
        <f t="shared" si="110"/>
        <v>0</v>
      </c>
      <c r="M1215">
        <f t="shared" si="111"/>
        <v>1</v>
      </c>
      <c r="N1215" t="s">
        <v>28</v>
      </c>
      <c r="O1215" t="s">
        <v>53</v>
      </c>
      <c r="P1215" t="s">
        <v>212</v>
      </c>
      <c r="Q1215" t="str">
        <f t="shared" si="112"/>
        <v>INVOLUNTARY</v>
      </c>
      <c r="R1215" t="s">
        <v>106</v>
      </c>
      <c r="S1215" t="s">
        <v>87</v>
      </c>
      <c r="T1215" s="2">
        <v>27568</v>
      </c>
      <c r="U1215" s="3">
        <f t="shared" ca="1" si="113"/>
        <v>50</v>
      </c>
      <c r="V1215" t="s">
        <v>4147</v>
      </c>
      <c r="W1215" t="s">
        <v>4147</v>
      </c>
      <c r="X1215" t="s">
        <v>851</v>
      </c>
      <c r="Y1215" t="s">
        <v>35</v>
      </c>
      <c r="Z1215" t="s">
        <v>36</v>
      </c>
      <c r="AA1215">
        <v>3</v>
      </c>
      <c r="AB1215" s="4">
        <v>624000</v>
      </c>
    </row>
    <row r="1216" spans="1:28" x14ac:dyDescent="0.25">
      <c r="A1216">
        <v>1641</v>
      </c>
      <c r="B1216" t="s">
        <v>1096</v>
      </c>
      <c r="C1216" t="s">
        <v>4166</v>
      </c>
      <c r="D1216" s="1">
        <v>44994</v>
      </c>
      <c r="E1216" s="1">
        <v>45076</v>
      </c>
      <c r="F1216">
        <f t="shared" ca="1" si="108"/>
        <v>2</v>
      </c>
      <c r="G1216" t="str">
        <f t="shared" ca="1" si="109"/>
        <v>&lt;6 months</v>
      </c>
      <c r="H1216" t="s">
        <v>4225</v>
      </c>
      <c r="I1216" t="s">
        <v>4285</v>
      </c>
      <c r="J1216" t="s">
        <v>4286</v>
      </c>
      <c r="K1216" t="s">
        <v>158</v>
      </c>
      <c r="L1216">
        <f t="shared" si="110"/>
        <v>0</v>
      </c>
      <c r="M1216">
        <f t="shared" si="111"/>
        <v>1</v>
      </c>
      <c r="N1216" t="s">
        <v>41</v>
      </c>
      <c r="O1216" t="s">
        <v>29</v>
      </c>
      <c r="P1216" t="s">
        <v>4103</v>
      </c>
      <c r="Q1216" t="str">
        <f t="shared" si="112"/>
        <v>VOLUNTARY</v>
      </c>
      <c r="R1216" t="s">
        <v>106</v>
      </c>
      <c r="S1216" t="s">
        <v>74</v>
      </c>
      <c r="T1216" s="2">
        <v>32846</v>
      </c>
      <c r="U1216" s="3">
        <f t="shared" ca="1" si="113"/>
        <v>35</v>
      </c>
      <c r="V1216" t="s">
        <v>2974</v>
      </c>
      <c r="W1216" t="s">
        <v>2975</v>
      </c>
      <c r="X1216" t="s">
        <v>69</v>
      </c>
      <c r="Y1216" t="s">
        <v>35</v>
      </c>
      <c r="Z1216" t="s">
        <v>36</v>
      </c>
      <c r="AA1216">
        <v>3</v>
      </c>
      <c r="AB1216" s="4">
        <v>138000</v>
      </c>
    </row>
    <row r="1217" spans="1:28" x14ac:dyDescent="0.25">
      <c r="A1217">
        <v>1642</v>
      </c>
      <c r="B1217" t="s">
        <v>2046</v>
      </c>
      <c r="C1217" t="s">
        <v>1113</v>
      </c>
      <c r="D1217" s="1">
        <v>43791</v>
      </c>
      <c r="E1217" s="1">
        <v>43827</v>
      </c>
      <c r="F1217">
        <f t="shared" ca="1" si="108"/>
        <v>1</v>
      </c>
      <c r="G1217" t="str">
        <f t="shared" ca="1" si="109"/>
        <v>&lt;6 months</v>
      </c>
      <c r="H1217" t="s">
        <v>4225</v>
      </c>
      <c r="I1217" t="s">
        <v>4287</v>
      </c>
      <c r="J1217" t="s">
        <v>4288</v>
      </c>
      <c r="K1217" t="s">
        <v>158</v>
      </c>
      <c r="L1217">
        <f t="shared" si="110"/>
        <v>0</v>
      </c>
      <c r="M1217">
        <f t="shared" si="111"/>
        <v>1</v>
      </c>
      <c r="N1217" t="s">
        <v>28</v>
      </c>
      <c r="O1217" t="s">
        <v>41</v>
      </c>
      <c r="P1217" t="s">
        <v>1431</v>
      </c>
      <c r="Q1217" t="str">
        <f t="shared" si="112"/>
        <v>INVOLUNTARY</v>
      </c>
      <c r="R1217" t="s">
        <v>106</v>
      </c>
      <c r="S1217" t="s">
        <v>257</v>
      </c>
      <c r="T1217" s="2">
        <v>29730</v>
      </c>
      <c r="U1217" s="3">
        <f t="shared" ca="1" si="113"/>
        <v>44</v>
      </c>
      <c r="V1217" t="s">
        <v>4147</v>
      </c>
      <c r="W1217" t="s">
        <v>4147</v>
      </c>
      <c r="X1217" t="s">
        <v>364</v>
      </c>
      <c r="Y1217" t="s">
        <v>35</v>
      </c>
      <c r="Z1217" t="s">
        <v>36</v>
      </c>
      <c r="AA1217">
        <v>3</v>
      </c>
      <c r="AB1217" s="4">
        <v>107448</v>
      </c>
    </row>
    <row r="1218" spans="1:28" x14ac:dyDescent="0.25">
      <c r="A1218">
        <v>1643</v>
      </c>
      <c r="B1218" t="s">
        <v>4144</v>
      </c>
      <c r="C1218" t="s">
        <v>3486</v>
      </c>
      <c r="D1218" s="1">
        <v>43562</v>
      </c>
      <c r="E1218" s="1">
        <v>44187</v>
      </c>
      <c r="F1218">
        <f t="shared" ca="1" si="108"/>
        <v>20</v>
      </c>
      <c r="G1218" t="str">
        <f t="shared" ca="1" si="109"/>
        <v>1-2 years</v>
      </c>
      <c r="H1218" t="s">
        <v>50</v>
      </c>
      <c r="I1218" t="s">
        <v>4289</v>
      </c>
      <c r="J1218" t="s">
        <v>4290</v>
      </c>
      <c r="K1218" t="s">
        <v>27</v>
      </c>
      <c r="L1218">
        <f t="shared" si="110"/>
        <v>1</v>
      </c>
      <c r="M1218">
        <f t="shared" si="111"/>
        <v>0</v>
      </c>
      <c r="N1218" t="s">
        <v>53</v>
      </c>
      <c r="O1218" t="s">
        <v>53</v>
      </c>
      <c r="Q1218" t="str">
        <f t="shared" si="112"/>
        <v>ACTIVE</v>
      </c>
      <c r="R1218" t="s">
        <v>106</v>
      </c>
      <c r="S1218" t="s">
        <v>221</v>
      </c>
      <c r="T1218" s="2">
        <v>31230</v>
      </c>
      <c r="U1218" s="3">
        <f t="shared" ca="1" si="113"/>
        <v>40</v>
      </c>
      <c r="V1218" t="s">
        <v>4147</v>
      </c>
      <c r="W1218" t="s">
        <v>4147</v>
      </c>
      <c r="X1218" t="s">
        <v>148</v>
      </c>
      <c r="Y1218" t="s">
        <v>47</v>
      </c>
      <c r="Z1218" t="s">
        <v>36</v>
      </c>
      <c r="AA1218">
        <v>3</v>
      </c>
      <c r="AB1218" s="4">
        <v>91536</v>
      </c>
    </row>
    <row r="1219" spans="1:28" x14ac:dyDescent="0.25">
      <c r="A1219">
        <v>1644</v>
      </c>
      <c r="B1219" t="s">
        <v>4291</v>
      </c>
      <c r="C1219" t="s">
        <v>410</v>
      </c>
      <c r="D1219" s="1">
        <v>45008</v>
      </c>
      <c r="E1219" s="1">
        <v>45013</v>
      </c>
      <c r="F1219">
        <f t="shared" ref="F1219:F1282" ca="1" si="114">DATEDIF($D1219,IF($E1219=$E$2,TODAY(),$E1219),"m")</f>
        <v>0</v>
      </c>
      <c r="G1219" t="str">
        <f t="shared" ref="G1219:G1282" ca="1" si="115">IF(F1219&lt;6,"&lt;6 months",IF(F1219&lt;12,"6-12 months",IF(F1219&lt;24,"1-2 years",IF(F1219&lt;60,"2-5 years","&gt;5 years"))))</f>
        <v>&lt;6 months</v>
      </c>
      <c r="H1219" t="s">
        <v>50</v>
      </c>
      <c r="I1219" t="s">
        <v>4292</v>
      </c>
      <c r="J1219" t="s">
        <v>4293</v>
      </c>
      <c r="K1219" t="s">
        <v>27</v>
      </c>
      <c r="L1219">
        <f t="shared" ref="L1219:L1282" si="116">IF($K1219=$K$2,1,0)</f>
        <v>1</v>
      </c>
      <c r="M1219">
        <f t="shared" ref="M1219:M1282" si="117">IF($K1219=$K$2,0,1)</f>
        <v>0</v>
      </c>
      <c r="N1219" t="s">
        <v>28</v>
      </c>
      <c r="O1219" t="s">
        <v>29</v>
      </c>
      <c r="Q1219" t="str">
        <f t="shared" ref="Q1219:Q1282" si="118">IF(OR($P1219=$AF$14,$P1219=$AF$16,$P1219=$AF$19,$P1219=$AF$20,$P1219=$AF$21,$P1219=$AF$23),"VOLUNTARY",IF(OR($P1219=$AF$17,$P1219=$AF$18,$P1219=$AF$22,$P1219=$AF$15),"INVOLUNTARY","ACTIVE"))</f>
        <v>ACTIVE</v>
      </c>
      <c r="R1219" t="s">
        <v>106</v>
      </c>
      <c r="S1219" t="s">
        <v>221</v>
      </c>
      <c r="T1219" s="2">
        <v>23807</v>
      </c>
      <c r="U1219" s="3">
        <f t="shared" ref="U1219:U1282" ca="1" si="119">DATEDIF($T1219,TODAY(),"y")</f>
        <v>60</v>
      </c>
      <c r="V1219" t="s">
        <v>4147</v>
      </c>
      <c r="W1219" t="s">
        <v>4147</v>
      </c>
      <c r="X1219" t="s">
        <v>184</v>
      </c>
      <c r="Y1219" t="s">
        <v>47</v>
      </c>
      <c r="Z1219" t="s">
        <v>36</v>
      </c>
      <c r="AA1219">
        <v>3</v>
      </c>
      <c r="AB1219" s="4">
        <v>156528</v>
      </c>
    </row>
    <row r="1220" spans="1:28" x14ac:dyDescent="0.25">
      <c r="A1220">
        <v>1645</v>
      </c>
      <c r="B1220" t="s">
        <v>4294</v>
      </c>
      <c r="C1220" t="s">
        <v>766</v>
      </c>
      <c r="D1220" s="1">
        <v>44245</v>
      </c>
      <c r="E1220" s="1">
        <v>44862</v>
      </c>
      <c r="F1220">
        <f t="shared" ca="1" si="114"/>
        <v>20</v>
      </c>
      <c r="G1220" t="str">
        <f t="shared" ca="1" si="115"/>
        <v>1-2 years</v>
      </c>
      <c r="H1220" t="s">
        <v>50</v>
      </c>
      <c r="I1220" t="s">
        <v>4295</v>
      </c>
      <c r="J1220" t="s">
        <v>4296</v>
      </c>
      <c r="K1220" t="s">
        <v>27</v>
      </c>
      <c r="L1220">
        <f t="shared" si="116"/>
        <v>1</v>
      </c>
      <c r="M1220">
        <f t="shared" si="117"/>
        <v>0</v>
      </c>
      <c r="N1220" t="s">
        <v>41</v>
      </c>
      <c r="O1220" t="s">
        <v>29</v>
      </c>
      <c r="Q1220" t="str">
        <f t="shared" si="118"/>
        <v>ACTIVE</v>
      </c>
      <c r="R1220" t="s">
        <v>106</v>
      </c>
      <c r="S1220" t="s">
        <v>189</v>
      </c>
      <c r="T1220" s="2">
        <v>30683</v>
      </c>
      <c r="U1220" s="3">
        <f t="shared" ca="1" si="119"/>
        <v>41</v>
      </c>
      <c r="V1220" t="s">
        <v>4147</v>
      </c>
      <c r="W1220" t="s">
        <v>4147</v>
      </c>
      <c r="X1220" t="s">
        <v>89</v>
      </c>
      <c r="Y1220" t="s">
        <v>47</v>
      </c>
      <c r="Z1220" t="s">
        <v>36</v>
      </c>
      <c r="AA1220">
        <v>3</v>
      </c>
      <c r="AB1220" s="4">
        <v>203352</v>
      </c>
    </row>
    <row r="1221" spans="1:28" x14ac:dyDescent="0.25">
      <c r="A1221">
        <v>1646</v>
      </c>
      <c r="B1221" t="s">
        <v>4297</v>
      </c>
      <c r="C1221" t="s">
        <v>2109</v>
      </c>
      <c r="D1221" s="1">
        <v>43560</v>
      </c>
      <c r="E1221" s="1">
        <v>44323</v>
      </c>
      <c r="F1221">
        <f t="shared" ca="1" si="114"/>
        <v>25</v>
      </c>
      <c r="G1221" t="str">
        <f t="shared" ca="1" si="115"/>
        <v>2-5 years</v>
      </c>
      <c r="H1221" t="s">
        <v>4269</v>
      </c>
      <c r="I1221" t="s">
        <v>4298</v>
      </c>
      <c r="J1221" t="s">
        <v>4299</v>
      </c>
      <c r="K1221" t="s">
        <v>27</v>
      </c>
      <c r="L1221">
        <f t="shared" si="116"/>
        <v>1</v>
      </c>
      <c r="M1221">
        <f t="shared" si="117"/>
        <v>0</v>
      </c>
      <c r="N1221" t="s">
        <v>28</v>
      </c>
      <c r="O1221" t="s">
        <v>53</v>
      </c>
      <c r="Q1221" t="str">
        <f t="shared" si="118"/>
        <v>ACTIVE</v>
      </c>
      <c r="R1221" t="s">
        <v>1251</v>
      </c>
      <c r="S1221" t="s">
        <v>55</v>
      </c>
      <c r="T1221" s="2">
        <v>35703</v>
      </c>
      <c r="U1221" s="3">
        <f t="shared" ca="1" si="119"/>
        <v>28</v>
      </c>
      <c r="V1221" t="s">
        <v>4147</v>
      </c>
      <c r="W1221" t="s">
        <v>4147</v>
      </c>
      <c r="X1221" t="s">
        <v>89</v>
      </c>
      <c r="Y1221" t="s">
        <v>47</v>
      </c>
      <c r="Z1221" t="s">
        <v>36</v>
      </c>
      <c r="AA1221">
        <v>3</v>
      </c>
      <c r="AB1221" s="4">
        <v>114048</v>
      </c>
    </row>
    <row r="1222" spans="1:28" x14ac:dyDescent="0.25">
      <c r="A1222">
        <v>1647</v>
      </c>
      <c r="B1222" t="s">
        <v>4300</v>
      </c>
      <c r="C1222" t="s">
        <v>3390</v>
      </c>
      <c r="D1222" s="1">
        <v>43761</v>
      </c>
      <c r="E1222" s="1">
        <v>44751</v>
      </c>
      <c r="F1222">
        <f t="shared" ca="1" si="114"/>
        <v>32</v>
      </c>
      <c r="G1222" t="str">
        <f t="shared" ca="1" si="115"/>
        <v>2-5 years</v>
      </c>
      <c r="H1222" t="s">
        <v>4269</v>
      </c>
      <c r="I1222" t="s">
        <v>4301</v>
      </c>
      <c r="J1222" t="s">
        <v>4302</v>
      </c>
      <c r="K1222" t="s">
        <v>27</v>
      </c>
      <c r="L1222">
        <f t="shared" si="116"/>
        <v>1</v>
      </c>
      <c r="M1222">
        <f t="shared" si="117"/>
        <v>0</v>
      </c>
      <c r="N1222" t="s">
        <v>28</v>
      </c>
      <c r="O1222" t="s">
        <v>41</v>
      </c>
      <c r="Q1222" t="str">
        <f t="shared" si="118"/>
        <v>ACTIVE</v>
      </c>
      <c r="R1222" t="s">
        <v>106</v>
      </c>
      <c r="S1222" t="s">
        <v>282</v>
      </c>
      <c r="T1222" s="2">
        <v>32836</v>
      </c>
      <c r="U1222" s="3">
        <f t="shared" ca="1" si="119"/>
        <v>35</v>
      </c>
      <c r="V1222" t="s">
        <v>4147</v>
      </c>
      <c r="W1222" t="s">
        <v>4147</v>
      </c>
      <c r="X1222" t="s">
        <v>184</v>
      </c>
      <c r="Y1222" t="s">
        <v>47</v>
      </c>
      <c r="Z1222" t="s">
        <v>36</v>
      </c>
      <c r="AA1222">
        <v>3</v>
      </c>
      <c r="AB1222" s="4">
        <v>104736</v>
      </c>
    </row>
    <row r="1223" spans="1:28" x14ac:dyDescent="0.25">
      <c r="A1223">
        <v>1648</v>
      </c>
      <c r="B1223" t="s">
        <v>863</v>
      </c>
      <c r="C1223" t="s">
        <v>3921</v>
      </c>
      <c r="D1223" s="1">
        <v>44330</v>
      </c>
      <c r="F1223">
        <f t="shared" ca="1" si="114"/>
        <v>52</v>
      </c>
      <c r="G1223" t="str">
        <f t="shared" ca="1" si="115"/>
        <v>2-5 years</v>
      </c>
      <c r="H1223" t="s">
        <v>4269</v>
      </c>
      <c r="I1223" t="s">
        <v>4303</v>
      </c>
      <c r="J1223" t="s">
        <v>4304</v>
      </c>
      <c r="K1223" t="s">
        <v>27</v>
      </c>
      <c r="L1223">
        <f t="shared" si="116"/>
        <v>1</v>
      </c>
      <c r="M1223">
        <f t="shared" si="117"/>
        <v>0</v>
      </c>
      <c r="N1223" t="s">
        <v>41</v>
      </c>
      <c r="O1223" t="s">
        <v>41</v>
      </c>
      <c r="Q1223" t="str">
        <f t="shared" si="118"/>
        <v>ACTIVE</v>
      </c>
      <c r="R1223" t="s">
        <v>54</v>
      </c>
      <c r="S1223" t="s">
        <v>221</v>
      </c>
      <c r="T1223" s="2">
        <v>35169</v>
      </c>
      <c r="U1223" s="3">
        <f t="shared" ca="1" si="119"/>
        <v>29</v>
      </c>
      <c r="V1223" t="s">
        <v>4147</v>
      </c>
      <c r="W1223" t="s">
        <v>4147</v>
      </c>
      <c r="X1223" t="s">
        <v>75</v>
      </c>
      <c r="Y1223" t="s">
        <v>47</v>
      </c>
      <c r="Z1223" t="s">
        <v>36</v>
      </c>
      <c r="AA1223">
        <v>3</v>
      </c>
      <c r="AB1223" s="4">
        <v>244800</v>
      </c>
    </row>
    <row r="1224" spans="1:28" x14ac:dyDescent="0.25">
      <c r="A1224">
        <v>1649</v>
      </c>
      <c r="B1224" t="s">
        <v>1974</v>
      </c>
      <c r="C1224" t="s">
        <v>937</v>
      </c>
      <c r="D1224" s="1">
        <v>43543</v>
      </c>
      <c r="F1224">
        <f t="shared" ca="1" si="114"/>
        <v>78</v>
      </c>
      <c r="G1224" t="str">
        <f t="shared" ca="1" si="115"/>
        <v>&gt;5 years</v>
      </c>
      <c r="H1224" t="s">
        <v>2105</v>
      </c>
      <c r="I1224" t="s">
        <v>4305</v>
      </c>
      <c r="J1224" t="s">
        <v>4306</v>
      </c>
      <c r="K1224" t="s">
        <v>27</v>
      </c>
      <c r="L1224">
        <f t="shared" si="116"/>
        <v>1</v>
      </c>
      <c r="M1224">
        <f t="shared" si="117"/>
        <v>0</v>
      </c>
      <c r="N1224" t="s">
        <v>53</v>
      </c>
      <c r="O1224" t="s">
        <v>41</v>
      </c>
      <c r="Q1224" t="str">
        <f t="shared" si="118"/>
        <v>ACTIVE</v>
      </c>
      <c r="R1224" t="s">
        <v>106</v>
      </c>
      <c r="S1224" t="s">
        <v>257</v>
      </c>
      <c r="T1224" s="2">
        <v>34595</v>
      </c>
      <c r="U1224" s="3">
        <f t="shared" ca="1" si="119"/>
        <v>31</v>
      </c>
      <c r="V1224" t="s">
        <v>4147</v>
      </c>
      <c r="W1224" t="s">
        <v>4147</v>
      </c>
      <c r="X1224" t="s">
        <v>299</v>
      </c>
      <c r="Y1224" t="s">
        <v>47</v>
      </c>
      <c r="Z1224" t="s">
        <v>36</v>
      </c>
      <c r="AA1224">
        <v>3</v>
      </c>
      <c r="AB1224" s="4">
        <v>221304</v>
      </c>
    </row>
    <row r="1225" spans="1:28" x14ac:dyDescent="0.25">
      <c r="A1225">
        <v>1650</v>
      </c>
      <c r="B1225" t="s">
        <v>4307</v>
      </c>
      <c r="C1225" t="s">
        <v>4308</v>
      </c>
      <c r="D1225" s="1">
        <v>43593</v>
      </c>
      <c r="E1225" s="1">
        <v>44105</v>
      </c>
      <c r="F1225">
        <f t="shared" ca="1" si="114"/>
        <v>16</v>
      </c>
      <c r="G1225" t="str">
        <f t="shared" ca="1" si="115"/>
        <v>1-2 years</v>
      </c>
      <c r="H1225" t="s">
        <v>2110</v>
      </c>
      <c r="I1225" t="s">
        <v>4309</v>
      </c>
      <c r="J1225" t="s">
        <v>4310</v>
      </c>
      <c r="K1225" t="s">
        <v>158</v>
      </c>
      <c r="L1225">
        <f t="shared" si="116"/>
        <v>0</v>
      </c>
      <c r="M1225">
        <f t="shared" si="117"/>
        <v>1</v>
      </c>
      <c r="N1225" t="s">
        <v>41</v>
      </c>
      <c r="O1225" t="s">
        <v>29</v>
      </c>
      <c r="P1225" t="s">
        <v>4103</v>
      </c>
      <c r="Q1225" t="str">
        <f t="shared" si="118"/>
        <v>VOLUNTARY</v>
      </c>
      <c r="R1225" t="s">
        <v>106</v>
      </c>
      <c r="S1225" t="s">
        <v>87</v>
      </c>
      <c r="T1225" s="2">
        <v>36641</v>
      </c>
      <c r="U1225" s="3">
        <f t="shared" ca="1" si="119"/>
        <v>25</v>
      </c>
      <c r="V1225" t="s">
        <v>4147</v>
      </c>
      <c r="W1225" t="s">
        <v>4147</v>
      </c>
      <c r="X1225" t="s">
        <v>81</v>
      </c>
      <c r="Y1225" t="s">
        <v>47</v>
      </c>
      <c r="Z1225" t="s">
        <v>36</v>
      </c>
      <c r="AA1225">
        <v>3</v>
      </c>
      <c r="AB1225" s="4">
        <v>214999.92</v>
      </c>
    </row>
    <row r="1226" spans="1:28" x14ac:dyDescent="0.25">
      <c r="A1226">
        <v>1651</v>
      </c>
      <c r="B1226" t="s">
        <v>3931</v>
      </c>
      <c r="C1226" t="s">
        <v>4311</v>
      </c>
      <c r="D1226" s="1">
        <v>43743</v>
      </c>
      <c r="E1226" s="1">
        <v>45067</v>
      </c>
      <c r="F1226">
        <f t="shared" ca="1" si="114"/>
        <v>43</v>
      </c>
      <c r="G1226" t="str">
        <f t="shared" ca="1" si="115"/>
        <v>2-5 years</v>
      </c>
      <c r="H1226" t="s">
        <v>4225</v>
      </c>
      <c r="I1226" t="s">
        <v>4312</v>
      </c>
      <c r="J1226" t="s">
        <v>4313</v>
      </c>
      <c r="K1226" t="s">
        <v>158</v>
      </c>
      <c r="L1226">
        <f t="shared" si="116"/>
        <v>0</v>
      </c>
      <c r="M1226">
        <f t="shared" si="117"/>
        <v>1</v>
      </c>
      <c r="N1226" t="s">
        <v>41</v>
      </c>
      <c r="O1226" t="s">
        <v>29</v>
      </c>
      <c r="P1226" t="s">
        <v>3412</v>
      </c>
      <c r="Q1226" t="str">
        <f t="shared" si="118"/>
        <v>INVOLUNTARY</v>
      </c>
      <c r="R1226" t="s">
        <v>106</v>
      </c>
      <c r="S1226" t="s">
        <v>221</v>
      </c>
      <c r="T1226" s="2">
        <v>35734</v>
      </c>
      <c r="U1226" s="3">
        <f t="shared" ca="1" si="119"/>
        <v>27</v>
      </c>
      <c r="V1226" t="s">
        <v>4147</v>
      </c>
      <c r="W1226" t="s">
        <v>4147</v>
      </c>
      <c r="X1226" t="s">
        <v>69</v>
      </c>
      <c r="Y1226" t="s">
        <v>35</v>
      </c>
      <c r="Z1226" t="s">
        <v>36</v>
      </c>
      <c r="AA1226">
        <v>3</v>
      </c>
      <c r="AB1226" s="4">
        <v>98417</v>
      </c>
    </row>
    <row r="1227" spans="1:28" x14ac:dyDescent="0.25">
      <c r="A1227">
        <v>1652</v>
      </c>
      <c r="B1227" t="s">
        <v>270</v>
      </c>
      <c r="C1227" t="s">
        <v>4038</v>
      </c>
      <c r="D1227" s="1">
        <v>44529</v>
      </c>
      <c r="E1227" s="1">
        <v>44712</v>
      </c>
      <c r="F1227">
        <f t="shared" ca="1" si="114"/>
        <v>6</v>
      </c>
      <c r="G1227" t="str">
        <f t="shared" ca="1" si="115"/>
        <v>6-12 months</v>
      </c>
      <c r="H1227" t="s">
        <v>4225</v>
      </c>
      <c r="I1227" t="s">
        <v>4314</v>
      </c>
      <c r="J1227" t="s">
        <v>4315</v>
      </c>
      <c r="K1227" t="s">
        <v>158</v>
      </c>
      <c r="L1227">
        <f t="shared" si="116"/>
        <v>0</v>
      </c>
      <c r="M1227">
        <f t="shared" si="117"/>
        <v>1</v>
      </c>
      <c r="N1227" t="s">
        <v>53</v>
      </c>
      <c r="O1227" t="s">
        <v>53</v>
      </c>
      <c r="P1227" t="s">
        <v>4103</v>
      </c>
      <c r="Q1227" t="str">
        <f t="shared" si="118"/>
        <v>VOLUNTARY</v>
      </c>
      <c r="R1227" t="s">
        <v>106</v>
      </c>
      <c r="S1227" t="s">
        <v>74</v>
      </c>
      <c r="T1227" s="2">
        <v>28608</v>
      </c>
      <c r="U1227" s="3">
        <f t="shared" ca="1" si="119"/>
        <v>47</v>
      </c>
      <c r="V1227" t="s">
        <v>4147</v>
      </c>
      <c r="W1227" t="s">
        <v>4147</v>
      </c>
      <c r="X1227" t="s">
        <v>75</v>
      </c>
      <c r="Y1227" t="s">
        <v>35</v>
      </c>
      <c r="Z1227" t="s">
        <v>36</v>
      </c>
      <c r="AA1227">
        <v>3</v>
      </c>
      <c r="AB1227" s="4">
        <v>107904</v>
      </c>
    </row>
    <row r="1228" spans="1:28" x14ac:dyDescent="0.25">
      <c r="A1228">
        <v>1653</v>
      </c>
      <c r="B1228" t="s">
        <v>4316</v>
      </c>
      <c r="C1228" t="s">
        <v>1287</v>
      </c>
      <c r="D1228" s="1">
        <v>43410</v>
      </c>
      <c r="E1228" s="1">
        <v>43825</v>
      </c>
      <c r="F1228">
        <f t="shared" ca="1" si="114"/>
        <v>13</v>
      </c>
      <c r="G1228" t="str">
        <f t="shared" ca="1" si="115"/>
        <v>1-2 years</v>
      </c>
      <c r="H1228" t="s">
        <v>50</v>
      </c>
      <c r="I1228" t="s">
        <v>4317</v>
      </c>
      <c r="J1228" t="s">
        <v>4318</v>
      </c>
      <c r="K1228" t="s">
        <v>27</v>
      </c>
      <c r="L1228">
        <f t="shared" si="116"/>
        <v>1</v>
      </c>
      <c r="M1228">
        <f t="shared" si="117"/>
        <v>0</v>
      </c>
      <c r="N1228" t="s">
        <v>41</v>
      </c>
      <c r="O1228" t="s">
        <v>29</v>
      </c>
      <c r="Q1228" t="str">
        <f t="shared" si="118"/>
        <v>ACTIVE</v>
      </c>
      <c r="R1228" t="s">
        <v>106</v>
      </c>
      <c r="S1228" t="s">
        <v>74</v>
      </c>
      <c r="T1228" s="2">
        <v>22206</v>
      </c>
      <c r="U1228" s="3">
        <f t="shared" ca="1" si="119"/>
        <v>64</v>
      </c>
      <c r="V1228" t="s">
        <v>4147</v>
      </c>
      <c r="W1228" t="s">
        <v>4147</v>
      </c>
      <c r="X1228" t="s">
        <v>184</v>
      </c>
      <c r="Y1228" t="s">
        <v>47</v>
      </c>
      <c r="Z1228" t="s">
        <v>36</v>
      </c>
      <c r="AA1228">
        <v>3</v>
      </c>
      <c r="AB1228" s="4">
        <v>222072</v>
      </c>
    </row>
    <row r="1229" spans="1:28" x14ac:dyDescent="0.25">
      <c r="A1229">
        <v>1654</v>
      </c>
      <c r="B1229" t="s">
        <v>4034</v>
      </c>
      <c r="C1229" t="s">
        <v>1910</v>
      </c>
      <c r="D1229" s="1">
        <v>44404</v>
      </c>
      <c r="E1229" s="1">
        <v>44523</v>
      </c>
      <c r="F1229">
        <f t="shared" ca="1" si="114"/>
        <v>3</v>
      </c>
      <c r="G1229" t="str">
        <f t="shared" ca="1" si="115"/>
        <v>&lt;6 months</v>
      </c>
      <c r="H1229" t="s">
        <v>50</v>
      </c>
      <c r="I1229" t="s">
        <v>4319</v>
      </c>
      <c r="J1229" t="s">
        <v>4320</v>
      </c>
      <c r="K1229" t="s">
        <v>27</v>
      </c>
      <c r="L1229">
        <f t="shared" si="116"/>
        <v>1</v>
      </c>
      <c r="M1229">
        <f t="shared" si="117"/>
        <v>0</v>
      </c>
      <c r="N1229" t="s">
        <v>53</v>
      </c>
      <c r="O1229" t="s">
        <v>29</v>
      </c>
      <c r="Q1229" t="str">
        <f t="shared" si="118"/>
        <v>ACTIVE</v>
      </c>
      <c r="R1229" t="s">
        <v>106</v>
      </c>
      <c r="S1229" t="s">
        <v>87</v>
      </c>
      <c r="T1229" s="2">
        <v>33189</v>
      </c>
      <c r="U1229" s="3">
        <f t="shared" ca="1" si="119"/>
        <v>34</v>
      </c>
      <c r="V1229" t="s">
        <v>4147</v>
      </c>
      <c r="W1229" t="s">
        <v>4147</v>
      </c>
      <c r="X1229" t="s">
        <v>537</v>
      </c>
      <c r="Y1229" t="s">
        <v>47</v>
      </c>
      <c r="Z1229" t="s">
        <v>36</v>
      </c>
      <c r="AA1229">
        <v>3</v>
      </c>
      <c r="AB1229" s="4">
        <v>93864</v>
      </c>
    </row>
    <row r="1230" spans="1:28" x14ac:dyDescent="0.25">
      <c r="A1230">
        <v>1655</v>
      </c>
      <c r="B1230" t="s">
        <v>4321</v>
      </c>
      <c r="C1230" t="s">
        <v>3677</v>
      </c>
      <c r="D1230" s="1">
        <v>45125</v>
      </c>
      <c r="F1230">
        <f t="shared" ca="1" si="114"/>
        <v>26</v>
      </c>
      <c r="G1230" t="str">
        <f t="shared" ca="1" si="115"/>
        <v>2-5 years</v>
      </c>
      <c r="H1230" t="s">
        <v>50</v>
      </c>
      <c r="I1230" t="s">
        <v>4322</v>
      </c>
      <c r="J1230" t="s">
        <v>4323</v>
      </c>
      <c r="K1230" t="s">
        <v>27</v>
      </c>
      <c r="L1230">
        <f t="shared" si="116"/>
        <v>1</v>
      </c>
      <c r="M1230">
        <f t="shared" si="117"/>
        <v>0</v>
      </c>
      <c r="N1230" t="s">
        <v>41</v>
      </c>
      <c r="O1230" t="s">
        <v>29</v>
      </c>
      <c r="Q1230" t="str">
        <f t="shared" si="118"/>
        <v>ACTIVE</v>
      </c>
      <c r="R1230" t="s">
        <v>106</v>
      </c>
      <c r="S1230" t="s">
        <v>257</v>
      </c>
      <c r="T1230" s="2">
        <v>31821</v>
      </c>
      <c r="U1230" s="3">
        <f t="shared" ca="1" si="119"/>
        <v>38</v>
      </c>
      <c r="V1230" t="s">
        <v>4147</v>
      </c>
      <c r="W1230" t="s">
        <v>4147</v>
      </c>
      <c r="X1230" t="s">
        <v>364</v>
      </c>
      <c r="Y1230" t="s">
        <v>47</v>
      </c>
      <c r="Z1230" t="s">
        <v>36</v>
      </c>
      <c r="AA1230">
        <v>3</v>
      </c>
      <c r="AB1230" s="4">
        <v>177072</v>
      </c>
    </row>
    <row r="1231" spans="1:28" x14ac:dyDescent="0.25">
      <c r="A1231">
        <v>1656</v>
      </c>
      <c r="B1231" t="s">
        <v>3100</v>
      </c>
      <c r="C1231" t="s">
        <v>296</v>
      </c>
      <c r="D1231" s="1">
        <v>44808</v>
      </c>
      <c r="F1231">
        <f t="shared" ca="1" si="114"/>
        <v>37</v>
      </c>
      <c r="G1231" t="str">
        <f t="shared" ca="1" si="115"/>
        <v>2-5 years</v>
      </c>
      <c r="H1231" t="s">
        <v>2298</v>
      </c>
      <c r="I1231" t="s">
        <v>4324</v>
      </c>
      <c r="J1231" t="s">
        <v>4325</v>
      </c>
      <c r="K1231" t="s">
        <v>27</v>
      </c>
      <c r="L1231">
        <f t="shared" si="116"/>
        <v>1</v>
      </c>
      <c r="M1231">
        <f t="shared" si="117"/>
        <v>0</v>
      </c>
      <c r="N1231" t="s">
        <v>41</v>
      </c>
      <c r="O1231" t="s">
        <v>29</v>
      </c>
      <c r="Q1231" t="str">
        <f t="shared" si="118"/>
        <v>ACTIVE</v>
      </c>
      <c r="R1231" t="s">
        <v>1251</v>
      </c>
      <c r="S1231" t="s">
        <v>74</v>
      </c>
      <c r="T1231" s="2">
        <v>31235</v>
      </c>
      <c r="U1231" s="3">
        <f t="shared" ca="1" si="119"/>
        <v>40</v>
      </c>
      <c r="V1231" t="s">
        <v>4147</v>
      </c>
      <c r="W1231" t="s">
        <v>4147</v>
      </c>
      <c r="X1231" t="s">
        <v>235</v>
      </c>
      <c r="Y1231" t="s">
        <v>47</v>
      </c>
      <c r="Z1231" t="s">
        <v>36</v>
      </c>
      <c r="AA1231">
        <v>3</v>
      </c>
      <c r="AB1231" s="4">
        <v>223344</v>
      </c>
    </row>
    <row r="1232" spans="1:28" x14ac:dyDescent="0.25">
      <c r="A1232">
        <v>1657</v>
      </c>
      <c r="B1232" t="s">
        <v>4326</v>
      </c>
      <c r="C1232" t="s">
        <v>910</v>
      </c>
      <c r="D1232" s="1">
        <v>43609</v>
      </c>
      <c r="F1232">
        <f t="shared" ca="1" si="114"/>
        <v>76</v>
      </c>
      <c r="G1232" t="str">
        <f t="shared" ca="1" si="115"/>
        <v>&gt;5 years</v>
      </c>
      <c r="H1232" t="s">
        <v>4269</v>
      </c>
      <c r="I1232" t="s">
        <v>4327</v>
      </c>
      <c r="J1232" t="s">
        <v>4328</v>
      </c>
      <c r="K1232" t="s">
        <v>27</v>
      </c>
      <c r="L1232">
        <f t="shared" si="116"/>
        <v>1</v>
      </c>
      <c r="M1232">
        <f t="shared" si="117"/>
        <v>0</v>
      </c>
      <c r="N1232" t="s">
        <v>28</v>
      </c>
      <c r="O1232" t="s">
        <v>41</v>
      </c>
      <c r="Q1232" t="str">
        <f t="shared" si="118"/>
        <v>ACTIVE</v>
      </c>
      <c r="R1232" t="s">
        <v>106</v>
      </c>
      <c r="S1232" t="s">
        <v>87</v>
      </c>
      <c r="T1232" s="2">
        <v>31750</v>
      </c>
      <c r="U1232" s="3">
        <f t="shared" ca="1" si="119"/>
        <v>38</v>
      </c>
      <c r="V1232" t="s">
        <v>4147</v>
      </c>
      <c r="W1232" t="s">
        <v>4147</v>
      </c>
      <c r="X1232" t="s">
        <v>89</v>
      </c>
      <c r="Y1232" t="s">
        <v>47</v>
      </c>
      <c r="Z1232" t="s">
        <v>36</v>
      </c>
      <c r="AA1232">
        <v>3</v>
      </c>
      <c r="AB1232" s="4">
        <v>174456</v>
      </c>
    </row>
    <row r="1233" spans="1:28" x14ac:dyDescent="0.25">
      <c r="A1233">
        <v>1658</v>
      </c>
      <c r="B1233" t="s">
        <v>4188</v>
      </c>
      <c r="C1233" t="s">
        <v>4329</v>
      </c>
      <c r="D1233" s="1">
        <v>43772</v>
      </c>
      <c r="F1233">
        <f t="shared" ca="1" si="114"/>
        <v>71</v>
      </c>
      <c r="G1233" t="str">
        <f t="shared" ca="1" si="115"/>
        <v>&gt;5 years</v>
      </c>
      <c r="H1233" t="s">
        <v>4269</v>
      </c>
      <c r="I1233" t="s">
        <v>4330</v>
      </c>
      <c r="J1233" t="s">
        <v>4331</v>
      </c>
      <c r="K1233" t="s">
        <v>27</v>
      </c>
      <c r="L1233">
        <f t="shared" si="116"/>
        <v>1</v>
      </c>
      <c r="M1233">
        <f t="shared" si="117"/>
        <v>0</v>
      </c>
      <c r="N1233" t="s">
        <v>28</v>
      </c>
      <c r="O1233" t="s">
        <v>41</v>
      </c>
      <c r="Q1233" t="str">
        <f t="shared" si="118"/>
        <v>ACTIVE</v>
      </c>
      <c r="R1233" t="s">
        <v>106</v>
      </c>
      <c r="S1233" t="s">
        <v>74</v>
      </c>
      <c r="T1233" s="2">
        <v>34158</v>
      </c>
      <c r="U1233" s="3">
        <f t="shared" ca="1" si="119"/>
        <v>32</v>
      </c>
      <c r="V1233" t="s">
        <v>4147</v>
      </c>
      <c r="W1233" t="s">
        <v>4147</v>
      </c>
      <c r="X1233" t="s">
        <v>69</v>
      </c>
      <c r="Y1233" t="s">
        <v>47</v>
      </c>
      <c r="Z1233" t="s">
        <v>36</v>
      </c>
      <c r="AA1233">
        <v>3</v>
      </c>
      <c r="AB1233" s="4">
        <v>144744</v>
      </c>
    </row>
    <row r="1234" spans="1:28" x14ac:dyDescent="0.25">
      <c r="A1234">
        <v>1659</v>
      </c>
      <c r="B1234" t="s">
        <v>4332</v>
      </c>
      <c r="C1234" t="s">
        <v>4333</v>
      </c>
      <c r="D1234" s="1">
        <v>43795</v>
      </c>
      <c r="E1234" s="1">
        <v>44274</v>
      </c>
      <c r="F1234">
        <f t="shared" ca="1" si="114"/>
        <v>15</v>
      </c>
      <c r="G1234" t="str">
        <f t="shared" ca="1" si="115"/>
        <v>1-2 years</v>
      </c>
      <c r="H1234" t="s">
        <v>4269</v>
      </c>
      <c r="I1234" t="s">
        <v>4334</v>
      </c>
      <c r="J1234" t="s">
        <v>4335</v>
      </c>
      <c r="K1234" t="s">
        <v>27</v>
      </c>
      <c r="L1234">
        <f t="shared" si="116"/>
        <v>1</v>
      </c>
      <c r="M1234">
        <f t="shared" si="117"/>
        <v>0</v>
      </c>
      <c r="N1234" t="s">
        <v>53</v>
      </c>
      <c r="O1234" t="s">
        <v>41</v>
      </c>
      <c r="Q1234" t="str">
        <f t="shared" si="118"/>
        <v>ACTIVE</v>
      </c>
      <c r="R1234" t="s">
        <v>54</v>
      </c>
      <c r="S1234" t="s">
        <v>74</v>
      </c>
      <c r="T1234" s="2">
        <v>34150</v>
      </c>
      <c r="U1234" s="3">
        <f t="shared" ca="1" si="119"/>
        <v>32</v>
      </c>
      <c r="V1234" t="s">
        <v>4147</v>
      </c>
      <c r="W1234" t="s">
        <v>4147</v>
      </c>
      <c r="X1234" t="s">
        <v>69</v>
      </c>
      <c r="Y1234" t="s">
        <v>35</v>
      </c>
      <c r="Z1234" t="s">
        <v>36</v>
      </c>
      <c r="AA1234">
        <v>3</v>
      </c>
      <c r="AB1234" s="4">
        <v>105781</v>
      </c>
    </row>
    <row r="1235" spans="1:28" x14ac:dyDescent="0.25">
      <c r="A1235">
        <v>1660</v>
      </c>
      <c r="B1235" t="s">
        <v>724</v>
      </c>
      <c r="C1235" t="s">
        <v>3229</v>
      </c>
      <c r="D1235" s="1">
        <v>44782</v>
      </c>
      <c r="E1235" s="1">
        <v>44805</v>
      </c>
      <c r="F1235">
        <f t="shared" ca="1" si="114"/>
        <v>0</v>
      </c>
      <c r="G1235" t="str">
        <f t="shared" ca="1" si="115"/>
        <v>&lt;6 months</v>
      </c>
      <c r="H1235" t="s">
        <v>2105</v>
      </c>
      <c r="I1235" t="s">
        <v>4336</v>
      </c>
      <c r="J1235" t="s">
        <v>4337</v>
      </c>
      <c r="K1235" t="s">
        <v>158</v>
      </c>
      <c r="L1235">
        <f t="shared" si="116"/>
        <v>0</v>
      </c>
      <c r="M1235">
        <f t="shared" si="117"/>
        <v>1</v>
      </c>
      <c r="N1235" t="s">
        <v>28</v>
      </c>
      <c r="O1235" t="s">
        <v>53</v>
      </c>
      <c r="P1235" t="s">
        <v>1431</v>
      </c>
      <c r="Q1235" t="str">
        <f t="shared" si="118"/>
        <v>INVOLUNTARY</v>
      </c>
      <c r="R1235" t="s">
        <v>106</v>
      </c>
      <c r="S1235" t="s">
        <v>68</v>
      </c>
      <c r="T1235" s="2">
        <v>33310</v>
      </c>
      <c r="U1235" s="3">
        <f t="shared" ca="1" si="119"/>
        <v>34</v>
      </c>
      <c r="V1235" t="s">
        <v>4147</v>
      </c>
      <c r="W1235" t="s">
        <v>4147</v>
      </c>
      <c r="X1235" t="s">
        <v>81</v>
      </c>
      <c r="Y1235" t="s">
        <v>47</v>
      </c>
      <c r="Z1235" t="s">
        <v>36</v>
      </c>
      <c r="AA1235">
        <v>3</v>
      </c>
      <c r="AB1235" s="4">
        <v>96500</v>
      </c>
    </row>
    <row r="1236" spans="1:28" x14ac:dyDescent="0.25">
      <c r="A1236">
        <v>1661</v>
      </c>
      <c r="B1236" t="s">
        <v>4338</v>
      </c>
      <c r="C1236" t="s">
        <v>2515</v>
      </c>
      <c r="D1236" s="1">
        <v>43543</v>
      </c>
      <c r="F1236">
        <f t="shared" ca="1" si="114"/>
        <v>78</v>
      </c>
      <c r="G1236" t="str">
        <f t="shared" ca="1" si="115"/>
        <v>&gt;5 years</v>
      </c>
      <c r="H1236" t="s">
        <v>2110</v>
      </c>
      <c r="I1236" t="s">
        <v>4339</v>
      </c>
      <c r="J1236" t="s">
        <v>4340</v>
      </c>
      <c r="K1236" t="s">
        <v>27</v>
      </c>
      <c r="L1236">
        <f t="shared" si="116"/>
        <v>1</v>
      </c>
      <c r="M1236">
        <f t="shared" si="117"/>
        <v>0</v>
      </c>
      <c r="N1236" t="s">
        <v>28</v>
      </c>
      <c r="O1236" t="s">
        <v>53</v>
      </c>
      <c r="Q1236" t="str">
        <f t="shared" si="118"/>
        <v>ACTIVE</v>
      </c>
      <c r="R1236" t="s">
        <v>30</v>
      </c>
      <c r="S1236" t="s">
        <v>31</v>
      </c>
      <c r="T1236" s="2">
        <v>30609</v>
      </c>
      <c r="U1236" s="3">
        <f t="shared" ca="1" si="119"/>
        <v>41</v>
      </c>
      <c r="V1236" t="s">
        <v>4147</v>
      </c>
      <c r="W1236" t="s">
        <v>4147</v>
      </c>
      <c r="X1236" t="s">
        <v>63</v>
      </c>
      <c r="Y1236" t="s">
        <v>47</v>
      </c>
      <c r="Z1236" t="s">
        <v>36</v>
      </c>
      <c r="AA1236">
        <v>3</v>
      </c>
      <c r="AB1236" s="4">
        <v>171000</v>
      </c>
    </row>
    <row r="1237" spans="1:28" x14ac:dyDescent="0.25">
      <c r="A1237">
        <v>1662</v>
      </c>
      <c r="B1237" t="s">
        <v>3314</v>
      </c>
      <c r="C1237" t="s">
        <v>4341</v>
      </c>
      <c r="D1237" s="1">
        <v>43429</v>
      </c>
      <c r="F1237">
        <f t="shared" ca="1" si="114"/>
        <v>82</v>
      </c>
      <c r="G1237" t="str">
        <f t="shared" ca="1" si="115"/>
        <v>&gt;5 years</v>
      </c>
      <c r="H1237" t="s">
        <v>4225</v>
      </c>
      <c r="I1237" t="s">
        <v>4342</v>
      </c>
      <c r="J1237" t="s">
        <v>4343</v>
      </c>
      <c r="K1237" t="s">
        <v>27</v>
      </c>
      <c r="L1237">
        <f t="shared" si="116"/>
        <v>1</v>
      </c>
      <c r="M1237">
        <f t="shared" si="117"/>
        <v>0</v>
      </c>
      <c r="N1237" t="s">
        <v>28</v>
      </c>
      <c r="O1237" t="s">
        <v>53</v>
      </c>
      <c r="Q1237" t="str">
        <f t="shared" si="118"/>
        <v>ACTIVE</v>
      </c>
      <c r="R1237" t="s">
        <v>106</v>
      </c>
      <c r="S1237" t="s">
        <v>87</v>
      </c>
      <c r="T1237" s="2">
        <v>32695</v>
      </c>
      <c r="U1237" s="3">
        <f t="shared" ca="1" si="119"/>
        <v>36</v>
      </c>
      <c r="V1237" t="s">
        <v>4147</v>
      </c>
      <c r="W1237" t="s">
        <v>4147</v>
      </c>
      <c r="X1237" t="s">
        <v>89</v>
      </c>
      <c r="Y1237" t="s">
        <v>35</v>
      </c>
      <c r="Z1237" t="s">
        <v>36</v>
      </c>
      <c r="AA1237">
        <v>3</v>
      </c>
      <c r="AB1237" s="4">
        <v>54879</v>
      </c>
    </row>
    <row r="1238" spans="1:28" x14ac:dyDescent="0.25">
      <c r="A1238">
        <v>1663</v>
      </c>
      <c r="B1238" t="s">
        <v>4344</v>
      </c>
      <c r="C1238" t="s">
        <v>3236</v>
      </c>
      <c r="D1238" s="1">
        <v>44661</v>
      </c>
      <c r="E1238" s="1">
        <v>45019</v>
      </c>
      <c r="F1238">
        <f t="shared" ca="1" si="114"/>
        <v>11</v>
      </c>
      <c r="G1238" t="str">
        <f t="shared" ca="1" si="115"/>
        <v>6-12 months</v>
      </c>
      <c r="H1238" t="s">
        <v>4225</v>
      </c>
      <c r="I1238" t="s">
        <v>4345</v>
      </c>
      <c r="J1238" t="s">
        <v>4346</v>
      </c>
      <c r="K1238" t="s">
        <v>158</v>
      </c>
      <c r="L1238">
        <f t="shared" si="116"/>
        <v>0</v>
      </c>
      <c r="M1238">
        <f t="shared" si="117"/>
        <v>1</v>
      </c>
      <c r="N1238" t="s">
        <v>53</v>
      </c>
      <c r="O1238" t="s">
        <v>53</v>
      </c>
      <c r="P1238" t="s">
        <v>3412</v>
      </c>
      <c r="Q1238" t="str">
        <f t="shared" si="118"/>
        <v>INVOLUNTARY</v>
      </c>
      <c r="R1238" t="s">
        <v>106</v>
      </c>
      <c r="S1238" t="s">
        <v>221</v>
      </c>
      <c r="T1238" s="2">
        <v>28906</v>
      </c>
      <c r="U1238" s="3">
        <f t="shared" ca="1" si="119"/>
        <v>46</v>
      </c>
      <c r="V1238" t="s">
        <v>4147</v>
      </c>
      <c r="W1238" t="s">
        <v>4147</v>
      </c>
      <c r="X1238" t="s">
        <v>128</v>
      </c>
      <c r="Y1238" t="s">
        <v>35</v>
      </c>
      <c r="Z1238" t="s">
        <v>36</v>
      </c>
      <c r="AA1238">
        <v>3</v>
      </c>
      <c r="AB1238" s="4">
        <v>22300.77</v>
      </c>
    </row>
    <row r="1239" spans="1:28" x14ac:dyDescent="0.25">
      <c r="A1239">
        <v>1664</v>
      </c>
      <c r="B1239" t="s">
        <v>4347</v>
      </c>
      <c r="C1239" t="s">
        <v>2683</v>
      </c>
      <c r="D1239" s="1">
        <v>44288</v>
      </c>
      <c r="F1239">
        <f t="shared" ca="1" si="114"/>
        <v>54</v>
      </c>
      <c r="G1239" t="str">
        <f t="shared" ca="1" si="115"/>
        <v>2-5 years</v>
      </c>
      <c r="H1239" t="s">
        <v>50</v>
      </c>
      <c r="I1239" t="s">
        <v>4348</v>
      </c>
      <c r="J1239" t="s">
        <v>4349</v>
      </c>
      <c r="K1239" t="s">
        <v>27</v>
      </c>
      <c r="L1239">
        <f t="shared" si="116"/>
        <v>1</v>
      </c>
      <c r="M1239">
        <f t="shared" si="117"/>
        <v>0</v>
      </c>
      <c r="N1239" t="s">
        <v>53</v>
      </c>
      <c r="O1239" t="s">
        <v>53</v>
      </c>
      <c r="Q1239" t="str">
        <f t="shared" si="118"/>
        <v>ACTIVE</v>
      </c>
      <c r="R1239" t="s">
        <v>106</v>
      </c>
      <c r="S1239" t="s">
        <v>115</v>
      </c>
      <c r="T1239" s="2">
        <v>34911</v>
      </c>
      <c r="U1239" s="3">
        <f t="shared" ca="1" si="119"/>
        <v>30</v>
      </c>
      <c r="V1239" t="s">
        <v>4147</v>
      </c>
      <c r="W1239" t="s">
        <v>4147</v>
      </c>
      <c r="X1239" t="s">
        <v>69</v>
      </c>
      <c r="Y1239" t="s">
        <v>47</v>
      </c>
      <c r="Z1239" t="s">
        <v>36</v>
      </c>
      <c r="AA1239">
        <v>3</v>
      </c>
      <c r="AB1239" s="4">
        <v>132343</v>
      </c>
    </row>
    <row r="1240" spans="1:28" x14ac:dyDescent="0.25">
      <c r="A1240">
        <v>1665</v>
      </c>
      <c r="B1240" t="s">
        <v>4350</v>
      </c>
      <c r="C1240" t="s">
        <v>2184</v>
      </c>
      <c r="D1240" s="1">
        <v>43821</v>
      </c>
      <c r="F1240">
        <f t="shared" ca="1" si="114"/>
        <v>69</v>
      </c>
      <c r="G1240" t="str">
        <f t="shared" ca="1" si="115"/>
        <v>&gt;5 years</v>
      </c>
      <c r="H1240" t="s">
        <v>50</v>
      </c>
      <c r="I1240" t="s">
        <v>4351</v>
      </c>
      <c r="J1240" t="s">
        <v>4352</v>
      </c>
      <c r="K1240" t="s">
        <v>27</v>
      </c>
      <c r="L1240">
        <f t="shared" si="116"/>
        <v>1</v>
      </c>
      <c r="M1240">
        <f t="shared" si="117"/>
        <v>0</v>
      </c>
      <c r="N1240" t="s">
        <v>28</v>
      </c>
      <c r="O1240" t="s">
        <v>41</v>
      </c>
      <c r="Q1240" t="str">
        <f t="shared" si="118"/>
        <v>ACTIVE</v>
      </c>
      <c r="R1240" t="s">
        <v>106</v>
      </c>
      <c r="S1240" t="s">
        <v>137</v>
      </c>
      <c r="T1240" s="2">
        <v>37397</v>
      </c>
      <c r="U1240" s="3">
        <f t="shared" ca="1" si="119"/>
        <v>23</v>
      </c>
      <c r="V1240" t="s">
        <v>4147</v>
      </c>
      <c r="W1240" t="s">
        <v>4147</v>
      </c>
      <c r="X1240" t="s">
        <v>138</v>
      </c>
      <c r="Y1240" t="s">
        <v>47</v>
      </c>
      <c r="Z1240" t="s">
        <v>36</v>
      </c>
      <c r="AA1240">
        <v>3</v>
      </c>
      <c r="AB1240" s="4">
        <v>161028</v>
      </c>
    </row>
    <row r="1241" spans="1:28" x14ac:dyDescent="0.25">
      <c r="A1241">
        <v>1666</v>
      </c>
      <c r="B1241" t="s">
        <v>2552</v>
      </c>
      <c r="C1241" t="s">
        <v>4353</v>
      </c>
      <c r="D1241" s="1">
        <v>44422</v>
      </c>
      <c r="F1241">
        <f t="shared" ca="1" si="114"/>
        <v>49</v>
      </c>
      <c r="G1241" t="str">
        <f t="shared" ca="1" si="115"/>
        <v>2-5 years</v>
      </c>
      <c r="H1241" t="s">
        <v>50</v>
      </c>
      <c r="I1241" t="s">
        <v>4354</v>
      </c>
      <c r="J1241" t="s">
        <v>4355</v>
      </c>
      <c r="K1241" t="s">
        <v>27</v>
      </c>
      <c r="L1241">
        <f t="shared" si="116"/>
        <v>1</v>
      </c>
      <c r="M1241">
        <f t="shared" si="117"/>
        <v>0</v>
      </c>
      <c r="N1241" t="s">
        <v>53</v>
      </c>
      <c r="O1241" t="s">
        <v>41</v>
      </c>
      <c r="Q1241" t="str">
        <f t="shared" si="118"/>
        <v>ACTIVE</v>
      </c>
      <c r="R1241" t="s">
        <v>106</v>
      </c>
      <c r="S1241" t="s">
        <v>68</v>
      </c>
      <c r="T1241" s="2">
        <v>32801</v>
      </c>
      <c r="U1241" s="3">
        <f t="shared" ca="1" si="119"/>
        <v>35</v>
      </c>
      <c r="V1241" t="s">
        <v>4147</v>
      </c>
      <c r="W1241" t="s">
        <v>4147</v>
      </c>
      <c r="X1241" t="s">
        <v>573</v>
      </c>
      <c r="Y1241" t="s">
        <v>47</v>
      </c>
      <c r="Z1241" t="s">
        <v>36</v>
      </c>
      <c r="AA1241">
        <v>3</v>
      </c>
      <c r="AB1241" s="4">
        <v>70413.240000000005</v>
      </c>
    </row>
    <row r="1242" spans="1:28" x14ac:dyDescent="0.25">
      <c r="A1242">
        <v>1667</v>
      </c>
      <c r="B1242" t="s">
        <v>697</v>
      </c>
      <c r="C1242" t="s">
        <v>3164</v>
      </c>
      <c r="D1242" s="1">
        <v>43340</v>
      </c>
      <c r="F1242">
        <f t="shared" ca="1" si="114"/>
        <v>85</v>
      </c>
      <c r="G1242" t="str">
        <f t="shared" ca="1" si="115"/>
        <v>&gt;5 years</v>
      </c>
      <c r="H1242" t="s">
        <v>2298</v>
      </c>
      <c r="I1242" t="s">
        <v>4356</v>
      </c>
      <c r="J1242" t="s">
        <v>4357</v>
      </c>
      <c r="K1242" t="s">
        <v>27</v>
      </c>
      <c r="L1242">
        <f t="shared" si="116"/>
        <v>1</v>
      </c>
      <c r="M1242">
        <f t="shared" si="117"/>
        <v>0</v>
      </c>
      <c r="N1242" t="s">
        <v>53</v>
      </c>
      <c r="O1242" t="s">
        <v>53</v>
      </c>
      <c r="Q1242" t="str">
        <f t="shared" si="118"/>
        <v>ACTIVE</v>
      </c>
      <c r="R1242" t="s">
        <v>1251</v>
      </c>
      <c r="S1242" t="s">
        <v>115</v>
      </c>
      <c r="T1242" s="2">
        <v>35737</v>
      </c>
      <c r="U1242" s="3">
        <f t="shared" ca="1" si="119"/>
        <v>27</v>
      </c>
      <c r="V1242" t="s">
        <v>4147</v>
      </c>
      <c r="W1242" t="s">
        <v>4147</v>
      </c>
      <c r="X1242" t="s">
        <v>116</v>
      </c>
      <c r="Y1242" t="s">
        <v>47</v>
      </c>
      <c r="Z1242" t="s">
        <v>36</v>
      </c>
      <c r="AA1242">
        <v>3</v>
      </c>
      <c r="AB1242" s="4">
        <v>43000.800000000003</v>
      </c>
    </row>
    <row r="1243" spans="1:28" x14ac:dyDescent="0.25">
      <c r="A1243">
        <v>1668</v>
      </c>
      <c r="B1243" t="s">
        <v>4358</v>
      </c>
      <c r="C1243" t="s">
        <v>382</v>
      </c>
      <c r="D1243" s="1">
        <v>45117</v>
      </c>
      <c r="F1243">
        <f t="shared" ca="1" si="114"/>
        <v>26</v>
      </c>
      <c r="G1243" t="str">
        <f t="shared" ca="1" si="115"/>
        <v>2-5 years</v>
      </c>
      <c r="H1243" t="s">
        <v>2298</v>
      </c>
      <c r="I1243" t="s">
        <v>4359</v>
      </c>
      <c r="J1243" t="s">
        <v>4360</v>
      </c>
      <c r="K1243" t="s">
        <v>27</v>
      </c>
      <c r="L1243">
        <f t="shared" si="116"/>
        <v>1</v>
      </c>
      <c r="M1243">
        <f t="shared" si="117"/>
        <v>0</v>
      </c>
      <c r="N1243" t="s">
        <v>41</v>
      </c>
      <c r="O1243" t="s">
        <v>41</v>
      </c>
      <c r="Q1243" t="str">
        <f t="shared" si="118"/>
        <v>ACTIVE</v>
      </c>
      <c r="R1243" t="s">
        <v>1251</v>
      </c>
      <c r="S1243" t="s">
        <v>221</v>
      </c>
      <c r="T1243" s="2">
        <v>36985</v>
      </c>
      <c r="U1243" s="3">
        <f t="shared" ca="1" si="119"/>
        <v>24</v>
      </c>
      <c r="V1243" t="s">
        <v>4147</v>
      </c>
      <c r="W1243" t="s">
        <v>4147</v>
      </c>
      <c r="X1243" t="s">
        <v>69</v>
      </c>
      <c r="Y1243" t="s">
        <v>47</v>
      </c>
      <c r="Z1243" t="s">
        <v>36</v>
      </c>
      <c r="AA1243">
        <v>3</v>
      </c>
      <c r="AB1243" s="4">
        <v>54888</v>
      </c>
    </row>
    <row r="1244" spans="1:28" x14ac:dyDescent="0.25">
      <c r="A1244">
        <v>1669</v>
      </c>
      <c r="B1244" t="s">
        <v>2288</v>
      </c>
      <c r="C1244" t="s">
        <v>4361</v>
      </c>
      <c r="D1244" s="1">
        <v>44092</v>
      </c>
      <c r="F1244">
        <f t="shared" ca="1" si="114"/>
        <v>60</v>
      </c>
      <c r="G1244" t="str">
        <f t="shared" ca="1" si="115"/>
        <v>&gt;5 years</v>
      </c>
      <c r="H1244" t="s">
        <v>4269</v>
      </c>
      <c r="I1244" t="s">
        <v>4362</v>
      </c>
      <c r="J1244" t="s">
        <v>4363</v>
      </c>
      <c r="K1244" t="s">
        <v>27</v>
      </c>
      <c r="L1244">
        <f t="shared" si="116"/>
        <v>1</v>
      </c>
      <c r="M1244">
        <f t="shared" si="117"/>
        <v>0</v>
      </c>
      <c r="N1244" t="s">
        <v>41</v>
      </c>
      <c r="O1244" t="s">
        <v>29</v>
      </c>
      <c r="Q1244" t="str">
        <f t="shared" si="118"/>
        <v>ACTIVE</v>
      </c>
      <c r="R1244" t="s">
        <v>106</v>
      </c>
      <c r="S1244" t="s">
        <v>74</v>
      </c>
      <c r="T1244" s="2">
        <v>30034</v>
      </c>
      <c r="U1244" s="3">
        <f t="shared" ca="1" si="119"/>
        <v>43</v>
      </c>
      <c r="V1244" t="s">
        <v>4147</v>
      </c>
      <c r="W1244" t="s">
        <v>4147</v>
      </c>
      <c r="X1244" t="s">
        <v>95</v>
      </c>
      <c r="Y1244" t="s">
        <v>47</v>
      </c>
      <c r="Z1244" t="s">
        <v>36</v>
      </c>
      <c r="AA1244">
        <v>3</v>
      </c>
      <c r="AB1244" s="4">
        <v>47268</v>
      </c>
    </row>
    <row r="1245" spans="1:28" x14ac:dyDescent="0.25">
      <c r="A1245">
        <v>1670</v>
      </c>
      <c r="B1245" t="s">
        <v>2733</v>
      </c>
      <c r="C1245" t="s">
        <v>469</v>
      </c>
      <c r="D1245" s="1">
        <v>43664</v>
      </c>
      <c r="F1245">
        <f t="shared" ca="1" si="114"/>
        <v>74</v>
      </c>
      <c r="G1245" t="str">
        <f t="shared" ca="1" si="115"/>
        <v>&gt;5 years</v>
      </c>
      <c r="H1245" t="s">
        <v>4269</v>
      </c>
      <c r="I1245" t="s">
        <v>4364</v>
      </c>
      <c r="J1245" t="s">
        <v>4365</v>
      </c>
      <c r="K1245" t="s">
        <v>27</v>
      </c>
      <c r="L1245">
        <f t="shared" si="116"/>
        <v>1</v>
      </c>
      <c r="M1245">
        <f t="shared" si="117"/>
        <v>0</v>
      </c>
      <c r="N1245" t="s">
        <v>28</v>
      </c>
      <c r="O1245" t="s">
        <v>53</v>
      </c>
      <c r="Q1245" t="str">
        <f t="shared" si="118"/>
        <v>ACTIVE</v>
      </c>
      <c r="R1245" t="s">
        <v>106</v>
      </c>
      <c r="S1245" t="s">
        <v>115</v>
      </c>
      <c r="T1245" s="2">
        <v>28726</v>
      </c>
      <c r="U1245" s="3">
        <f t="shared" ca="1" si="119"/>
        <v>47</v>
      </c>
      <c r="V1245" t="s">
        <v>4147</v>
      </c>
      <c r="W1245" t="s">
        <v>4147</v>
      </c>
      <c r="X1245" t="s">
        <v>69</v>
      </c>
      <c r="Y1245" t="s">
        <v>35</v>
      </c>
      <c r="Z1245" t="s">
        <v>36</v>
      </c>
      <c r="AA1245">
        <v>3</v>
      </c>
      <c r="AB1245" s="4">
        <v>99636</v>
      </c>
    </row>
    <row r="1246" spans="1:28" x14ac:dyDescent="0.25">
      <c r="A1246">
        <v>1671</v>
      </c>
      <c r="B1246" t="s">
        <v>3523</v>
      </c>
      <c r="C1246" t="s">
        <v>1341</v>
      </c>
      <c r="D1246" s="1">
        <v>44521</v>
      </c>
      <c r="E1246" s="1">
        <v>44542</v>
      </c>
      <c r="F1246">
        <f t="shared" ca="1" si="114"/>
        <v>0</v>
      </c>
      <c r="G1246" t="str">
        <f t="shared" ca="1" si="115"/>
        <v>&lt;6 months</v>
      </c>
      <c r="H1246" t="s">
        <v>4269</v>
      </c>
      <c r="I1246" t="s">
        <v>4366</v>
      </c>
      <c r="J1246" t="s">
        <v>4367</v>
      </c>
      <c r="K1246" t="s">
        <v>27</v>
      </c>
      <c r="L1246">
        <f t="shared" si="116"/>
        <v>1</v>
      </c>
      <c r="M1246">
        <f t="shared" si="117"/>
        <v>0</v>
      </c>
      <c r="N1246" t="s">
        <v>28</v>
      </c>
      <c r="O1246" t="s">
        <v>53</v>
      </c>
      <c r="Q1246" t="str">
        <f t="shared" si="118"/>
        <v>ACTIVE</v>
      </c>
      <c r="R1246" t="s">
        <v>54</v>
      </c>
      <c r="S1246" t="s">
        <v>137</v>
      </c>
      <c r="T1246" s="2">
        <v>34299</v>
      </c>
      <c r="U1246" s="3">
        <f t="shared" ca="1" si="119"/>
        <v>31</v>
      </c>
      <c r="V1246" t="s">
        <v>4147</v>
      </c>
      <c r="W1246" t="s">
        <v>4147</v>
      </c>
      <c r="X1246" t="s">
        <v>138</v>
      </c>
      <c r="Y1246" t="s">
        <v>35</v>
      </c>
      <c r="Z1246" t="s">
        <v>36</v>
      </c>
      <c r="AA1246">
        <v>3</v>
      </c>
      <c r="AB1246" s="4">
        <v>41268</v>
      </c>
    </row>
    <row r="1247" spans="1:28" x14ac:dyDescent="0.25">
      <c r="A1247">
        <v>1672</v>
      </c>
      <c r="B1247" t="s">
        <v>1914</v>
      </c>
      <c r="C1247" t="s">
        <v>2104</v>
      </c>
      <c r="D1247" s="1">
        <v>44263</v>
      </c>
      <c r="F1247">
        <f t="shared" ca="1" si="114"/>
        <v>55</v>
      </c>
      <c r="G1247" t="str">
        <f t="shared" ca="1" si="115"/>
        <v>2-5 years</v>
      </c>
      <c r="H1247" t="s">
        <v>2105</v>
      </c>
      <c r="I1247" t="s">
        <v>4368</v>
      </c>
      <c r="J1247" t="s">
        <v>4369</v>
      </c>
      <c r="K1247" t="s">
        <v>27</v>
      </c>
      <c r="L1247">
        <f t="shared" si="116"/>
        <v>1</v>
      </c>
      <c r="M1247">
        <f t="shared" si="117"/>
        <v>0</v>
      </c>
      <c r="N1247" t="s">
        <v>53</v>
      </c>
      <c r="O1247" t="s">
        <v>41</v>
      </c>
      <c r="Q1247" t="str">
        <f t="shared" si="118"/>
        <v>ACTIVE</v>
      </c>
      <c r="R1247" t="s">
        <v>106</v>
      </c>
      <c r="S1247" t="s">
        <v>74</v>
      </c>
      <c r="T1247" s="2">
        <v>26654</v>
      </c>
      <c r="U1247" s="3">
        <f t="shared" ca="1" si="119"/>
        <v>52</v>
      </c>
      <c r="V1247" t="s">
        <v>4147</v>
      </c>
      <c r="W1247" t="s">
        <v>4147</v>
      </c>
      <c r="X1247" t="s">
        <v>1879</v>
      </c>
      <c r="Y1247" t="s">
        <v>47</v>
      </c>
      <c r="Z1247" t="s">
        <v>36</v>
      </c>
      <c r="AA1247">
        <v>3</v>
      </c>
      <c r="AB1247" s="4">
        <v>59076</v>
      </c>
    </row>
    <row r="1248" spans="1:28" x14ac:dyDescent="0.25">
      <c r="A1248">
        <v>1673</v>
      </c>
      <c r="B1248" t="s">
        <v>4044</v>
      </c>
      <c r="C1248" t="s">
        <v>4370</v>
      </c>
      <c r="D1248" s="1">
        <v>43698</v>
      </c>
      <c r="F1248">
        <f t="shared" ca="1" si="114"/>
        <v>73</v>
      </c>
      <c r="G1248" t="str">
        <f t="shared" ca="1" si="115"/>
        <v>&gt;5 years</v>
      </c>
      <c r="H1248" t="s">
        <v>2110</v>
      </c>
      <c r="I1248" t="s">
        <v>4371</v>
      </c>
      <c r="J1248" t="s">
        <v>4372</v>
      </c>
      <c r="K1248" t="s">
        <v>27</v>
      </c>
      <c r="L1248">
        <f t="shared" si="116"/>
        <v>1</v>
      </c>
      <c r="M1248">
        <f t="shared" si="117"/>
        <v>0</v>
      </c>
      <c r="N1248" t="s">
        <v>41</v>
      </c>
      <c r="O1248" t="s">
        <v>53</v>
      </c>
      <c r="Q1248" t="str">
        <f t="shared" si="118"/>
        <v>ACTIVE</v>
      </c>
      <c r="R1248" t="s">
        <v>106</v>
      </c>
      <c r="S1248" t="s">
        <v>68</v>
      </c>
      <c r="T1248" s="2">
        <v>31793</v>
      </c>
      <c r="U1248" s="3">
        <f t="shared" ca="1" si="119"/>
        <v>38</v>
      </c>
      <c r="V1248" t="s">
        <v>4147</v>
      </c>
      <c r="W1248" t="s">
        <v>4147</v>
      </c>
      <c r="X1248" t="s">
        <v>69</v>
      </c>
      <c r="Y1248" t="s">
        <v>35</v>
      </c>
      <c r="Z1248" t="s">
        <v>36</v>
      </c>
      <c r="AA1248">
        <v>3</v>
      </c>
      <c r="AB1248" s="4">
        <v>28593.24</v>
      </c>
    </row>
    <row r="1249" spans="1:28" x14ac:dyDescent="0.25">
      <c r="A1249">
        <v>1674</v>
      </c>
      <c r="B1249" t="s">
        <v>4373</v>
      </c>
      <c r="C1249" t="s">
        <v>4374</v>
      </c>
      <c r="D1249" s="1">
        <v>44681</v>
      </c>
      <c r="E1249" s="1">
        <v>45086</v>
      </c>
      <c r="F1249">
        <f t="shared" ca="1" si="114"/>
        <v>13</v>
      </c>
      <c r="G1249" t="str">
        <f t="shared" ca="1" si="115"/>
        <v>1-2 years</v>
      </c>
      <c r="H1249" t="s">
        <v>4225</v>
      </c>
      <c r="I1249" t="s">
        <v>4375</v>
      </c>
      <c r="J1249" t="s">
        <v>4376</v>
      </c>
      <c r="K1249" t="s">
        <v>158</v>
      </c>
      <c r="L1249">
        <f t="shared" si="116"/>
        <v>0</v>
      </c>
      <c r="M1249">
        <f t="shared" si="117"/>
        <v>1</v>
      </c>
      <c r="N1249" t="s">
        <v>41</v>
      </c>
      <c r="O1249" t="s">
        <v>53</v>
      </c>
      <c r="P1249" t="s">
        <v>3412</v>
      </c>
      <c r="Q1249" t="str">
        <f t="shared" si="118"/>
        <v>INVOLUNTARY</v>
      </c>
      <c r="R1249" t="s">
        <v>106</v>
      </c>
      <c r="S1249" t="s">
        <v>257</v>
      </c>
      <c r="T1249" s="2">
        <v>36560</v>
      </c>
      <c r="U1249" s="3">
        <f t="shared" ca="1" si="119"/>
        <v>25</v>
      </c>
      <c r="V1249" t="s">
        <v>4147</v>
      </c>
      <c r="W1249" t="s">
        <v>4147</v>
      </c>
      <c r="X1249" t="s">
        <v>69</v>
      </c>
      <c r="Y1249" t="s">
        <v>35</v>
      </c>
      <c r="Z1249" t="s">
        <v>36</v>
      </c>
      <c r="AA1249">
        <v>3</v>
      </c>
      <c r="AB1249" s="4">
        <v>51797.279999999999</v>
      </c>
    </row>
    <row r="1250" spans="1:28" x14ac:dyDescent="0.25">
      <c r="A1250">
        <v>1675</v>
      </c>
      <c r="B1250" t="s">
        <v>3114</v>
      </c>
      <c r="C1250" t="s">
        <v>4377</v>
      </c>
      <c r="D1250" s="1">
        <v>44960</v>
      </c>
      <c r="E1250" s="1">
        <v>45032</v>
      </c>
      <c r="F1250">
        <f t="shared" ca="1" si="114"/>
        <v>2</v>
      </c>
      <c r="G1250" t="str">
        <f t="shared" ca="1" si="115"/>
        <v>&lt;6 months</v>
      </c>
      <c r="H1250" t="s">
        <v>50</v>
      </c>
      <c r="I1250" t="s">
        <v>4378</v>
      </c>
      <c r="J1250" t="s">
        <v>4379</v>
      </c>
      <c r="K1250" t="s">
        <v>27</v>
      </c>
      <c r="L1250">
        <f t="shared" si="116"/>
        <v>1</v>
      </c>
      <c r="M1250">
        <f t="shared" si="117"/>
        <v>0</v>
      </c>
      <c r="N1250" t="s">
        <v>53</v>
      </c>
      <c r="O1250" t="s">
        <v>41</v>
      </c>
      <c r="Q1250" t="str">
        <f t="shared" si="118"/>
        <v>ACTIVE</v>
      </c>
      <c r="R1250" t="s">
        <v>106</v>
      </c>
      <c r="S1250" t="s">
        <v>74</v>
      </c>
      <c r="T1250" s="2">
        <v>36469</v>
      </c>
      <c r="U1250" s="3">
        <f t="shared" ca="1" si="119"/>
        <v>25</v>
      </c>
      <c r="V1250" t="s">
        <v>4147</v>
      </c>
      <c r="W1250" t="s">
        <v>4147</v>
      </c>
      <c r="X1250" t="s">
        <v>81</v>
      </c>
      <c r="Y1250" t="s">
        <v>47</v>
      </c>
      <c r="Z1250" t="s">
        <v>36</v>
      </c>
      <c r="AA1250">
        <v>3</v>
      </c>
      <c r="AB1250" s="4">
        <v>69420</v>
      </c>
    </row>
    <row r="1251" spans="1:28" x14ac:dyDescent="0.25">
      <c r="A1251">
        <v>1676</v>
      </c>
      <c r="B1251" t="s">
        <v>3882</v>
      </c>
      <c r="C1251" t="s">
        <v>4045</v>
      </c>
      <c r="D1251" s="1">
        <v>45054</v>
      </c>
      <c r="F1251">
        <f t="shared" ca="1" si="114"/>
        <v>29</v>
      </c>
      <c r="G1251" t="str">
        <f t="shared" ca="1" si="115"/>
        <v>2-5 years</v>
      </c>
      <c r="H1251" t="s">
        <v>50</v>
      </c>
      <c r="I1251" t="s">
        <v>4380</v>
      </c>
      <c r="J1251" t="s">
        <v>4381</v>
      </c>
      <c r="K1251" t="s">
        <v>27</v>
      </c>
      <c r="L1251">
        <f t="shared" si="116"/>
        <v>1</v>
      </c>
      <c r="M1251">
        <f t="shared" si="117"/>
        <v>0</v>
      </c>
      <c r="N1251" t="s">
        <v>41</v>
      </c>
      <c r="O1251" t="s">
        <v>53</v>
      </c>
      <c r="Q1251" t="str">
        <f t="shared" si="118"/>
        <v>ACTIVE</v>
      </c>
      <c r="R1251" t="s">
        <v>106</v>
      </c>
      <c r="S1251" t="s">
        <v>282</v>
      </c>
      <c r="T1251" s="2">
        <v>22828</v>
      </c>
      <c r="U1251" s="3">
        <f t="shared" ca="1" si="119"/>
        <v>63</v>
      </c>
      <c r="V1251" t="s">
        <v>4147</v>
      </c>
      <c r="W1251" t="s">
        <v>4147</v>
      </c>
      <c r="X1251" t="s">
        <v>184</v>
      </c>
      <c r="Y1251" t="s">
        <v>47</v>
      </c>
      <c r="Z1251" t="s">
        <v>36</v>
      </c>
      <c r="AA1251">
        <v>3</v>
      </c>
      <c r="AB1251" s="4">
        <v>326568</v>
      </c>
    </row>
    <row r="1252" spans="1:28" x14ac:dyDescent="0.25">
      <c r="A1252">
        <v>1677</v>
      </c>
      <c r="B1252" t="s">
        <v>4382</v>
      </c>
      <c r="C1252" t="s">
        <v>3164</v>
      </c>
      <c r="D1252" s="1">
        <v>44771</v>
      </c>
      <c r="F1252">
        <f t="shared" ca="1" si="114"/>
        <v>38</v>
      </c>
      <c r="G1252" t="str">
        <f t="shared" ca="1" si="115"/>
        <v>2-5 years</v>
      </c>
      <c r="H1252" t="s">
        <v>50</v>
      </c>
      <c r="I1252" t="s">
        <v>4383</v>
      </c>
      <c r="J1252" t="s">
        <v>4384</v>
      </c>
      <c r="K1252" t="s">
        <v>27</v>
      </c>
      <c r="L1252">
        <f t="shared" si="116"/>
        <v>1</v>
      </c>
      <c r="M1252">
        <f t="shared" si="117"/>
        <v>0</v>
      </c>
      <c r="N1252" t="s">
        <v>41</v>
      </c>
      <c r="O1252" t="s">
        <v>41</v>
      </c>
      <c r="Q1252" t="str">
        <f t="shared" si="118"/>
        <v>ACTIVE</v>
      </c>
      <c r="R1252" t="s">
        <v>106</v>
      </c>
      <c r="S1252" t="s">
        <v>68</v>
      </c>
      <c r="T1252" s="2">
        <v>1</v>
      </c>
      <c r="U1252" s="3">
        <f t="shared" ca="1" si="119"/>
        <v>125</v>
      </c>
      <c r="V1252" t="s">
        <v>4147</v>
      </c>
      <c r="W1252" t="s">
        <v>4147</v>
      </c>
      <c r="X1252" t="s">
        <v>184</v>
      </c>
      <c r="Y1252" t="s">
        <v>35</v>
      </c>
      <c r="Z1252" t="s">
        <v>36</v>
      </c>
      <c r="AA1252">
        <v>3</v>
      </c>
      <c r="AB1252" s="4">
        <v>62364</v>
      </c>
    </row>
    <row r="1253" spans="1:28" x14ac:dyDescent="0.25">
      <c r="A1253">
        <v>1678</v>
      </c>
      <c r="B1253" t="s">
        <v>3826</v>
      </c>
      <c r="C1253" t="s">
        <v>1174</v>
      </c>
      <c r="D1253" s="1">
        <v>44153</v>
      </c>
      <c r="E1253" s="1">
        <v>44338</v>
      </c>
      <c r="F1253">
        <f t="shared" ca="1" si="114"/>
        <v>6</v>
      </c>
      <c r="G1253" t="str">
        <f t="shared" ca="1" si="115"/>
        <v>6-12 months</v>
      </c>
      <c r="H1253" t="s">
        <v>2298</v>
      </c>
      <c r="I1253" t="s">
        <v>4385</v>
      </c>
      <c r="J1253" t="s">
        <v>4386</v>
      </c>
      <c r="K1253" t="s">
        <v>27</v>
      </c>
      <c r="L1253">
        <f t="shared" si="116"/>
        <v>1</v>
      </c>
      <c r="M1253">
        <f t="shared" si="117"/>
        <v>0</v>
      </c>
      <c r="N1253" t="s">
        <v>41</v>
      </c>
      <c r="O1253" t="s">
        <v>41</v>
      </c>
      <c r="Q1253" t="str">
        <f t="shared" si="118"/>
        <v>ACTIVE</v>
      </c>
      <c r="R1253" t="s">
        <v>1251</v>
      </c>
      <c r="S1253" t="s">
        <v>74</v>
      </c>
      <c r="T1253" s="2">
        <v>34733</v>
      </c>
      <c r="U1253" s="3">
        <f t="shared" ca="1" si="119"/>
        <v>30</v>
      </c>
      <c r="V1253" t="s">
        <v>4147</v>
      </c>
      <c r="W1253" t="s">
        <v>4147</v>
      </c>
      <c r="X1253" t="s">
        <v>81</v>
      </c>
      <c r="Y1253" t="s">
        <v>35</v>
      </c>
      <c r="Z1253" t="s">
        <v>36</v>
      </c>
      <c r="AA1253">
        <v>3</v>
      </c>
      <c r="AB1253" s="4">
        <v>48000</v>
      </c>
    </row>
    <row r="1254" spans="1:28" x14ac:dyDescent="0.25">
      <c r="A1254">
        <v>1679</v>
      </c>
      <c r="B1254" t="s">
        <v>4018</v>
      </c>
      <c r="C1254" t="s">
        <v>4387</v>
      </c>
      <c r="D1254" s="1">
        <v>44332</v>
      </c>
      <c r="E1254" s="1">
        <v>44665</v>
      </c>
      <c r="F1254">
        <f t="shared" ca="1" si="114"/>
        <v>10</v>
      </c>
      <c r="G1254" t="str">
        <f t="shared" ca="1" si="115"/>
        <v>6-12 months</v>
      </c>
      <c r="H1254" t="s">
        <v>2298</v>
      </c>
      <c r="I1254" t="s">
        <v>4388</v>
      </c>
      <c r="J1254" t="s">
        <v>4389</v>
      </c>
      <c r="K1254" t="s">
        <v>27</v>
      </c>
      <c r="L1254">
        <f t="shared" si="116"/>
        <v>1</v>
      </c>
      <c r="M1254">
        <f t="shared" si="117"/>
        <v>0</v>
      </c>
      <c r="N1254" t="s">
        <v>41</v>
      </c>
      <c r="O1254" t="s">
        <v>41</v>
      </c>
      <c r="Q1254" t="str">
        <f t="shared" si="118"/>
        <v>ACTIVE</v>
      </c>
      <c r="R1254" t="s">
        <v>1251</v>
      </c>
      <c r="S1254" t="s">
        <v>87</v>
      </c>
      <c r="T1254" s="2">
        <v>33197</v>
      </c>
      <c r="U1254" s="3">
        <f t="shared" ca="1" si="119"/>
        <v>34</v>
      </c>
      <c r="V1254" t="s">
        <v>4147</v>
      </c>
      <c r="W1254" t="s">
        <v>4147</v>
      </c>
      <c r="X1254" t="s">
        <v>364</v>
      </c>
      <c r="Y1254" t="s">
        <v>47</v>
      </c>
      <c r="Z1254" t="s">
        <v>36</v>
      </c>
      <c r="AA1254">
        <v>3</v>
      </c>
      <c r="AB1254" s="4">
        <v>47448</v>
      </c>
    </row>
    <row r="1255" spans="1:28" x14ac:dyDescent="0.25">
      <c r="A1255">
        <v>1680</v>
      </c>
      <c r="B1255" t="s">
        <v>4390</v>
      </c>
      <c r="C1255" t="s">
        <v>4391</v>
      </c>
      <c r="D1255" s="1">
        <v>43763</v>
      </c>
      <c r="E1255" s="1">
        <v>44120</v>
      </c>
      <c r="F1255">
        <f t="shared" ca="1" si="114"/>
        <v>11</v>
      </c>
      <c r="G1255" t="str">
        <f t="shared" ca="1" si="115"/>
        <v>6-12 months</v>
      </c>
      <c r="H1255" t="s">
        <v>2298</v>
      </c>
      <c r="I1255" t="s">
        <v>4392</v>
      </c>
      <c r="J1255" t="s">
        <v>4393</v>
      </c>
      <c r="K1255" t="s">
        <v>27</v>
      </c>
      <c r="L1255">
        <f t="shared" si="116"/>
        <v>1</v>
      </c>
      <c r="M1255">
        <f t="shared" si="117"/>
        <v>0</v>
      </c>
      <c r="N1255" t="s">
        <v>53</v>
      </c>
      <c r="O1255" t="s">
        <v>29</v>
      </c>
      <c r="Q1255" t="str">
        <f t="shared" si="118"/>
        <v>ACTIVE</v>
      </c>
      <c r="R1255" t="s">
        <v>106</v>
      </c>
      <c r="S1255" t="s">
        <v>68</v>
      </c>
      <c r="T1255" s="2">
        <v>33278</v>
      </c>
      <c r="U1255" s="3">
        <f t="shared" ca="1" si="119"/>
        <v>34</v>
      </c>
      <c r="V1255" t="s">
        <v>4394</v>
      </c>
      <c r="W1255" t="s">
        <v>4394</v>
      </c>
      <c r="X1255" t="s">
        <v>69</v>
      </c>
      <c r="Y1255" t="s">
        <v>47</v>
      </c>
      <c r="Z1255" t="s">
        <v>36</v>
      </c>
      <c r="AA1255">
        <v>3</v>
      </c>
      <c r="AB1255" s="4">
        <v>55356</v>
      </c>
    </row>
    <row r="1256" spans="1:28" x14ac:dyDescent="0.25">
      <c r="A1256">
        <v>1681</v>
      </c>
      <c r="B1256" t="s">
        <v>1493</v>
      </c>
      <c r="C1256" t="s">
        <v>4395</v>
      </c>
      <c r="D1256" s="1">
        <v>44990</v>
      </c>
      <c r="E1256" s="1">
        <v>45050</v>
      </c>
      <c r="F1256">
        <f t="shared" ca="1" si="114"/>
        <v>1</v>
      </c>
      <c r="G1256" t="str">
        <f t="shared" ca="1" si="115"/>
        <v>&lt;6 months</v>
      </c>
      <c r="H1256" t="s">
        <v>4269</v>
      </c>
      <c r="I1256" t="s">
        <v>4396</v>
      </c>
      <c r="J1256" t="s">
        <v>4397</v>
      </c>
      <c r="K1256" t="s">
        <v>27</v>
      </c>
      <c r="L1256">
        <f t="shared" si="116"/>
        <v>1</v>
      </c>
      <c r="M1256">
        <f t="shared" si="117"/>
        <v>0</v>
      </c>
      <c r="N1256" t="s">
        <v>28</v>
      </c>
      <c r="O1256" t="s">
        <v>29</v>
      </c>
      <c r="Q1256" t="str">
        <f t="shared" si="118"/>
        <v>ACTIVE</v>
      </c>
      <c r="R1256" t="s">
        <v>106</v>
      </c>
      <c r="S1256" t="s">
        <v>87</v>
      </c>
      <c r="T1256" s="2">
        <v>33205</v>
      </c>
      <c r="U1256" s="3">
        <f t="shared" ca="1" si="119"/>
        <v>34</v>
      </c>
      <c r="V1256" t="s">
        <v>4394</v>
      </c>
      <c r="W1256" t="s">
        <v>4394</v>
      </c>
      <c r="X1256" t="s">
        <v>89</v>
      </c>
      <c r="Y1256" t="s">
        <v>35</v>
      </c>
      <c r="Z1256" t="s">
        <v>36</v>
      </c>
      <c r="AA1256">
        <v>3</v>
      </c>
      <c r="AB1256" s="4">
        <v>32220</v>
      </c>
    </row>
    <row r="1257" spans="1:28" x14ac:dyDescent="0.25">
      <c r="A1257">
        <v>1682</v>
      </c>
      <c r="B1257" t="s">
        <v>4398</v>
      </c>
      <c r="C1257" t="s">
        <v>2398</v>
      </c>
      <c r="D1257" s="1">
        <v>44348</v>
      </c>
      <c r="F1257">
        <f t="shared" ca="1" si="114"/>
        <v>52</v>
      </c>
      <c r="G1257" t="str">
        <f t="shared" ca="1" si="115"/>
        <v>2-5 years</v>
      </c>
      <c r="H1257" t="s">
        <v>4269</v>
      </c>
      <c r="I1257" t="s">
        <v>4399</v>
      </c>
      <c r="J1257" t="s">
        <v>4400</v>
      </c>
      <c r="K1257" t="s">
        <v>27</v>
      </c>
      <c r="L1257">
        <f t="shared" si="116"/>
        <v>1</v>
      </c>
      <c r="M1257">
        <f t="shared" si="117"/>
        <v>0</v>
      </c>
      <c r="N1257" t="s">
        <v>41</v>
      </c>
      <c r="O1257" t="s">
        <v>41</v>
      </c>
      <c r="Q1257" t="str">
        <f t="shared" si="118"/>
        <v>ACTIVE</v>
      </c>
      <c r="R1257" t="s">
        <v>106</v>
      </c>
      <c r="S1257" t="s">
        <v>221</v>
      </c>
      <c r="T1257" s="2">
        <v>33639</v>
      </c>
      <c r="U1257" s="3">
        <f t="shared" ca="1" si="119"/>
        <v>33</v>
      </c>
      <c r="V1257" t="s">
        <v>4394</v>
      </c>
      <c r="W1257" t="s">
        <v>4394</v>
      </c>
      <c r="X1257" t="s">
        <v>184</v>
      </c>
      <c r="Y1257" t="s">
        <v>35</v>
      </c>
      <c r="Z1257" t="s">
        <v>36</v>
      </c>
      <c r="AA1257">
        <v>3</v>
      </c>
      <c r="AB1257" s="4">
        <v>37572</v>
      </c>
    </row>
    <row r="1258" spans="1:28" x14ac:dyDescent="0.25">
      <c r="A1258">
        <v>1683</v>
      </c>
      <c r="B1258" t="s">
        <v>4401</v>
      </c>
      <c r="C1258" t="s">
        <v>2921</v>
      </c>
      <c r="D1258" s="1">
        <v>44583</v>
      </c>
      <c r="E1258" s="1">
        <v>44767</v>
      </c>
      <c r="F1258">
        <f t="shared" ca="1" si="114"/>
        <v>6</v>
      </c>
      <c r="G1258" t="str">
        <f t="shared" ca="1" si="115"/>
        <v>6-12 months</v>
      </c>
      <c r="H1258" t="s">
        <v>4269</v>
      </c>
      <c r="I1258" t="s">
        <v>4402</v>
      </c>
      <c r="J1258" t="s">
        <v>4403</v>
      </c>
      <c r="K1258" t="s">
        <v>158</v>
      </c>
      <c r="L1258">
        <f t="shared" si="116"/>
        <v>0</v>
      </c>
      <c r="M1258">
        <f t="shared" si="117"/>
        <v>1</v>
      </c>
      <c r="N1258" t="s">
        <v>53</v>
      </c>
      <c r="O1258" t="s">
        <v>41</v>
      </c>
      <c r="P1258" t="s">
        <v>4103</v>
      </c>
      <c r="Q1258" t="str">
        <f t="shared" si="118"/>
        <v>VOLUNTARY</v>
      </c>
      <c r="R1258" t="s">
        <v>54</v>
      </c>
      <c r="S1258" t="s">
        <v>221</v>
      </c>
      <c r="T1258" s="2">
        <v>28159</v>
      </c>
      <c r="U1258" s="3">
        <f t="shared" ca="1" si="119"/>
        <v>48</v>
      </c>
      <c r="V1258" t="s">
        <v>4394</v>
      </c>
      <c r="W1258" t="s">
        <v>4394</v>
      </c>
      <c r="X1258" t="s">
        <v>128</v>
      </c>
      <c r="Y1258" t="s">
        <v>35</v>
      </c>
      <c r="Z1258" t="s">
        <v>36</v>
      </c>
      <c r="AA1258">
        <v>3</v>
      </c>
      <c r="AB1258" s="4">
        <v>120000</v>
      </c>
    </row>
    <row r="1259" spans="1:28" x14ac:dyDescent="0.25">
      <c r="A1259">
        <v>1684</v>
      </c>
      <c r="B1259" t="s">
        <v>4404</v>
      </c>
      <c r="C1259" t="s">
        <v>433</v>
      </c>
      <c r="D1259" s="1">
        <v>45116</v>
      </c>
      <c r="E1259" s="1">
        <v>45138</v>
      </c>
      <c r="F1259">
        <f t="shared" ca="1" si="114"/>
        <v>0</v>
      </c>
      <c r="G1259" t="str">
        <f t="shared" ca="1" si="115"/>
        <v>&lt;6 months</v>
      </c>
      <c r="H1259" t="s">
        <v>2105</v>
      </c>
      <c r="I1259" t="s">
        <v>4405</v>
      </c>
      <c r="J1259" t="s">
        <v>4406</v>
      </c>
      <c r="K1259" t="s">
        <v>158</v>
      </c>
      <c r="L1259">
        <f t="shared" si="116"/>
        <v>0</v>
      </c>
      <c r="M1259">
        <f t="shared" si="117"/>
        <v>1</v>
      </c>
      <c r="N1259" t="s">
        <v>28</v>
      </c>
      <c r="O1259" t="s">
        <v>41</v>
      </c>
      <c r="P1259" t="s">
        <v>1431</v>
      </c>
      <c r="Q1259" t="str">
        <f t="shared" si="118"/>
        <v>INVOLUNTARY</v>
      </c>
      <c r="R1259" t="s">
        <v>106</v>
      </c>
      <c r="S1259" t="s">
        <v>87</v>
      </c>
      <c r="T1259" s="2">
        <v>26046</v>
      </c>
      <c r="U1259" s="3">
        <f t="shared" ca="1" si="119"/>
        <v>54</v>
      </c>
      <c r="V1259" t="s">
        <v>4394</v>
      </c>
      <c r="W1259" t="s">
        <v>4394</v>
      </c>
      <c r="X1259" t="s">
        <v>89</v>
      </c>
      <c r="Y1259" t="s">
        <v>47</v>
      </c>
      <c r="Z1259" t="s">
        <v>36</v>
      </c>
      <c r="AA1259">
        <v>3</v>
      </c>
      <c r="AB1259" s="4">
        <v>45252</v>
      </c>
    </row>
    <row r="1260" spans="1:28" x14ac:dyDescent="0.25">
      <c r="A1260">
        <v>1685</v>
      </c>
      <c r="B1260" t="s">
        <v>3140</v>
      </c>
      <c r="C1260" t="s">
        <v>2816</v>
      </c>
      <c r="D1260" s="1">
        <v>43415</v>
      </c>
      <c r="E1260" s="1">
        <v>43612</v>
      </c>
      <c r="F1260">
        <f t="shared" ca="1" si="114"/>
        <v>6</v>
      </c>
      <c r="G1260" t="str">
        <f t="shared" ca="1" si="115"/>
        <v>6-12 months</v>
      </c>
      <c r="H1260" t="s">
        <v>2110</v>
      </c>
      <c r="I1260" t="s">
        <v>4407</v>
      </c>
      <c r="J1260" t="s">
        <v>4408</v>
      </c>
      <c r="K1260" t="s">
        <v>158</v>
      </c>
      <c r="L1260">
        <f t="shared" si="116"/>
        <v>0</v>
      </c>
      <c r="M1260">
        <f t="shared" si="117"/>
        <v>1</v>
      </c>
      <c r="N1260" t="s">
        <v>53</v>
      </c>
      <c r="O1260" t="s">
        <v>53</v>
      </c>
      <c r="P1260" t="s">
        <v>3412</v>
      </c>
      <c r="Q1260" t="str">
        <f t="shared" si="118"/>
        <v>INVOLUNTARY</v>
      </c>
      <c r="R1260" t="s">
        <v>106</v>
      </c>
      <c r="S1260" t="s">
        <v>221</v>
      </c>
      <c r="T1260" s="2">
        <v>37205</v>
      </c>
      <c r="U1260" s="3">
        <f t="shared" ca="1" si="119"/>
        <v>23</v>
      </c>
      <c r="V1260" t="s">
        <v>4394</v>
      </c>
      <c r="W1260" t="s">
        <v>4394</v>
      </c>
      <c r="X1260" t="s">
        <v>184</v>
      </c>
      <c r="Y1260" t="s">
        <v>35</v>
      </c>
      <c r="Z1260" t="s">
        <v>36</v>
      </c>
      <c r="AA1260">
        <v>3</v>
      </c>
      <c r="AB1260" s="4">
        <v>45252</v>
      </c>
    </row>
    <row r="1261" spans="1:28" x14ac:dyDescent="0.25">
      <c r="A1261">
        <v>1686</v>
      </c>
      <c r="B1261" t="s">
        <v>2329</v>
      </c>
      <c r="C1261" t="s">
        <v>898</v>
      </c>
      <c r="D1261" s="1">
        <v>44201</v>
      </c>
      <c r="E1261" s="1">
        <v>44365</v>
      </c>
      <c r="F1261">
        <f t="shared" ca="1" si="114"/>
        <v>5</v>
      </c>
      <c r="G1261" t="str">
        <f t="shared" ca="1" si="115"/>
        <v>&lt;6 months</v>
      </c>
      <c r="H1261" t="s">
        <v>4225</v>
      </c>
      <c r="I1261" t="s">
        <v>2392</v>
      </c>
      <c r="J1261" t="s">
        <v>4409</v>
      </c>
      <c r="K1261" t="s">
        <v>27</v>
      </c>
      <c r="L1261">
        <f t="shared" si="116"/>
        <v>1</v>
      </c>
      <c r="M1261">
        <f t="shared" si="117"/>
        <v>0</v>
      </c>
      <c r="N1261" t="s">
        <v>28</v>
      </c>
      <c r="O1261" t="s">
        <v>53</v>
      </c>
      <c r="Q1261" t="str">
        <f t="shared" si="118"/>
        <v>ACTIVE</v>
      </c>
      <c r="R1261" t="s">
        <v>30</v>
      </c>
      <c r="S1261" t="s">
        <v>31</v>
      </c>
      <c r="T1261" s="2">
        <v>27223</v>
      </c>
      <c r="U1261" s="3">
        <f t="shared" ca="1" si="119"/>
        <v>51</v>
      </c>
      <c r="V1261" t="s">
        <v>4394</v>
      </c>
      <c r="W1261" t="s">
        <v>4394</v>
      </c>
      <c r="X1261" t="s">
        <v>1325</v>
      </c>
      <c r="Y1261" t="s">
        <v>47</v>
      </c>
      <c r="Z1261" t="s">
        <v>36</v>
      </c>
      <c r="AA1261">
        <v>3</v>
      </c>
      <c r="AB1261" s="4">
        <v>106428</v>
      </c>
    </row>
    <row r="1262" spans="1:28" x14ac:dyDescent="0.25">
      <c r="A1262">
        <v>1687</v>
      </c>
      <c r="B1262" t="s">
        <v>4410</v>
      </c>
      <c r="C1262" t="s">
        <v>2218</v>
      </c>
      <c r="D1262" s="1">
        <v>44890</v>
      </c>
      <c r="F1262">
        <f t="shared" ca="1" si="114"/>
        <v>34</v>
      </c>
      <c r="G1262" t="str">
        <f t="shared" ca="1" si="115"/>
        <v>2-5 years</v>
      </c>
      <c r="H1262" t="s">
        <v>50</v>
      </c>
      <c r="I1262" t="s">
        <v>4411</v>
      </c>
      <c r="J1262" t="s">
        <v>4412</v>
      </c>
      <c r="K1262" t="s">
        <v>27</v>
      </c>
      <c r="L1262">
        <f t="shared" si="116"/>
        <v>1</v>
      </c>
      <c r="M1262">
        <f t="shared" si="117"/>
        <v>0</v>
      </c>
      <c r="N1262" t="s">
        <v>41</v>
      </c>
      <c r="O1262" t="s">
        <v>53</v>
      </c>
      <c r="Q1262" t="str">
        <f t="shared" si="118"/>
        <v>ACTIVE</v>
      </c>
      <c r="R1262" t="s">
        <v>106</v>
      </c>
      <c r="S1262" t="s">
        <v>87</v>
      </c>
      <c r="T1262" s="2">
        <v>27199</v>
      </c>
      <c r="U1262" s="3">
        <f t="shared" ca="1" si="119"/>
        <v>51</v>
      </c>
      <c r="V1262" t="s">
        <v>4394</v>
      </c>
      <c r="W1262" t="s">
        <v>4394</v>
      </c>
      <c r="X1262" t="s">
        <v>617</v>
      </c>
      <c r="Y1262" t="s">
        <v>47</v>
      </c>
      <c r="Z1262" t="s">
        <v>36</v>
      </c>
      <c r="AA1262">
        <v>3</v>
      </c>
      <c r="AB1262" s="4">
        <v>56172</v>
      </c>
    </row>
    <row r="1263" spans="1:28" x14ac:dyDescent="0.25">
      <c r="A1263">
        <v>1688</v>
      </c>
      <c r="B1263" t="s">
        <v>4413</v>
      </c>
      <c r="C1263" t="s">
        <v>4414</v>
      </c>
      <c r="D1263" s="1">
        <v>43920</v>
      </c>
      <c r="E1263" s="1">
        <v>45128</v>
      </c>
      <c r="F1263">
        <f t="shared" ca="1" si="114"/>
        <v>39</v>
      </c>
      <c r="G1263" t="str">
        <f t="shared" ca="1" si="115"/>
        <v>2-5 years</v>
      </c>
      <c r="H1263" t="s">
        <v>50</v>
      </c>
      <c r="I1263" t="s">
        <v>4415</v>
      </c>
      <c r="J1263" t="s">
        <v>4416</v>
      </c>
      <c r="K1263" t="s">
        <v>27</v>
      </c>
      <c r="L1263">
        <f t="shared" si="116"/>
        <v>1</v>
      </c>
      <c r="M1263">
        <f t="shared" si="117"/>
        <v>0</v>
      </c>
      <c r="N1263" t="s">
        <v>53</v>
      </c>
      <c r="O1263" t="s">
        <v>53</v>
      </c>
      <c r="Q1263" t="str">
        <f t="shared" si="118"/>
        <v>ACTIVE</v>
      </c>
      <c r="R1263" t="s">
        <v>106</v>
      </c>
      <c r="S1263" t="s">
        <v>239</v>
      </c>
      <c r="T1263" s="2">
        <v>25778</v>
      </c>
      <c r="U1263" s="3">
        <f t="shared" ca="1" si="119"/>
        <v>55</v>
      </c>
      <c r="V1263" t="s">
        <v>4394</v>
      </c>
      <c r="W1263" t="s">
        <v>4394</v>
      </c>
      <c r="X1263" t="s">
        <v>240</v>
      </c>
      <c r="Y1263" t="s">
        <v>47</v>
      </c>
      <c r="Z1263" t="s">
        <v>36</v>
      </c>
      <c r="AA1263">
        <v>3</v>
      </c>
      <c r="AB1263" s="4">
        <v>47568</v>
      </c>
    </row>
    <row r="1264" spans="1:28" x14ac:dyDescent="0.25">
      <c r="A1264">
        <v>1689</v>
      </c>
      <c r="B1264" t="s">
        <v>4417</v>
      </c>
      <c r="C1264" t="s">
        <v>2478</v>
      </c>
      <c r="D1264" s="1">
        <v>44198</v>
      </c>
      <c r="E1264" s="1">
        <v>44826</v>
      </c>
      <c r="F1264">
        <f t="shared" ca="1" si="114"/>
        <v>20</v>
      </c>
      <c r="G1264" t="str">
        <f t="shared" ca="1" si="115"/>
        <v>1-2 years</v>
      </c>
      <c r="H1264" t="s">
        <v>2298</v>
      </c>
      <c r="I1264" t="s">
        <v>4418</v>
      </c>
      <c r="J1264" t="s">
        <v>4419</v>
      </c>
      <c r="K1264" t="s">
        <v>27</v>
      </c>
      <c r="L1264">
        <f t="shared" si="116"/>
        <v>1</v>
      </c>
      <c r="M1264">
        <f t="shared" si="117"/>
        <v>0</v>
      </c>
      <c r="N1264" t="s">
        <v>41</v>
      </c>
      <c r="O1264" t="s">
        <v>29</v>
      </c>
      <c r="Q1264" t="str">
        <f t="shared" si="118"/>
        <v>ACTIVE</v>
      </c>
      <c r="R1264" t="s">
        <v>1251</v>
      </c>
      <c r="S1264" t="s">
        <v>74</v>
      </c>
      <c r="T1264" s="2">
        <v>31558</v>
      </c>
      <c r="U1264" s="3">
        <f t="shared" ca="1" si="119"/>
        <v>39</v>
      </c>
      <c r="V1264" t="s">
        <v>4394</v>
      </c>
      <c r="W1264" t="s">
        <v>4394</v>
      </c>
      <c r="X1264" t="s">
        <v>81</v>
      </c>
      <c r="Y1264" t="s">
        <v>47</v>
      </c>
      <c r="Z1264" t="s">
        <v>36</v>
      </c>
      <c r="AA1264">
        <v>3</v>
      </c>
      <c r="AB1264" s="4">
        <v>75972</v>
      </c>
    </row>
    <row r="1265" spans="1:28" x14ac:dyDescent="0.25">
      <c r="A1265">
        <v>1690</v>
      </c>
      <c r="B1265" t="s">
        <v>4420</v>
      </c>
      <c r="C1265" t="s">
        <v>4421</v>
      </c>
      <c r="D1265" s="1">
        <v>43522</v>
      </c>
      <c r="E1265" s="1">
        <v>43672</v>
      </c>
      <c r="F1265">
        <f t="shared" ca="1" si="114"/>
        <v>5</v>
      </c>
      <c r="G1265" t="str">
        <f t="shared" ca="1" si="115"/>
        <v>&lt;6 months</v>
      </c>
      <c r="H1265" t="s">
        <v>2298</v>
      </c>
      <c r="I1265" t="s">
        <v>4422</v>
      </c>
      <c r="J1265" t="s">
        <v>4423</v>
      </c>
      <c r="K1265" t="s">
        <v>27</v>
      </c>
      <c r="L1265">
        <f t="shared" si="116"/>
        <v>1</v>
      </c>
      <c r="M1265">
        <f t="shared" si="117"/>
        <v>0</v>
      </c>
      <c r="N1265" t="s">
        <v>28</v>
      </c>
      <c r="O1265" t="s">
        <v>29</v>
      </c>
      <c r="Q1265" t="str">
        <f t="shared" si="118"/>
        <v>ACTIVE</v>
      </c>
      <c r="R1265" t="s">
        <v>1251</v>
      </c>
      <c r="S1265" t="s">
        <v>440</v>
      </c>
      <c r="T1265" s="2">
        <v>26163</v>
      </c>
      <c r="U1265" s="3">
        <f t="shared" ca="1" si="119"/>
        <v>54</v>
      </c>
      <c r="V1265" t="s">
        <v>4394</v>
      </c>
      <c r="W1265" t="s">
        <v>4394</v>
      </c>
      <c r="X1265" t="s">
        <v>537</v>
      </c>
      <c r="Y1265" t="s">
        <v>47</v>
      </c>
      <c r="Z1265" t="s">
        <v>36</v>
      </c>
      <c r="AA1265">
        <v>3</v>
      </c>
      <c r="AB1265" s="4">
        <v>66576</v>
      </c>
    </row>
    <row r="1266" spans="1:28" x14ac:dyDescent="0.25">
      <c r="A1266">
        <v>1691</v>
      </c>
      <c r="B1266" t="s">
        <v>4424</v>
      </c>
      <c r="C1266" t="s">
        <v>4425</v>
      </c>
      <c r="D1266" s="1">
        <v>43744</v>
      </c>
      <c r="F1266">
        <f t="shared" ca="1" si="114"/>
        <v>72</v>
      </c>
      <c r="G1266" t="str">
        <f t="shared" ca="1" si="115"/>
        <v>&gt;5 years</v>
      </c>
      <c r="H1266" t="s">
        <v>2298</v>
      </c>
      <c r="I1266" t="s">
        <v>4426</v>
      </c>
      <c r="J1266" t="s">
        <v>4427</v>
      </c>
      <c r="K1266" t="s">
        <v>27</v>
      </c>
      <c r="L1266">
        <f t="shared" si="116"/>
        <v>1</v>
      </c>
      <c r="M1266">
        <f t="shared" si="117"/>
        <v>0</v>
      </c>
      <c r="N1266" t="s">
        <v>28</v>
      </c>
      <c r="O1266" t="s">
        <v>41</v>
      </c>
      <c r="Q1266" t="str">
        <f t="shared" si="118"/>
        <v>ACTIVE</v>
      </c>
      <c r="R1266" t="s">
        <v>106</v>
      </c>
      <c r="S1266" t="s">
        <v>137</v>
      </c>
      <c r="T1266" s="2">
        <v>29979</v>
      </c>
      <c r="U1266" s="3">
        <f t="shared" ca="1" si="119"/>
        <v>43</v>
      </c>
      <c r="V1266" t="s">
        <v>4394</v>
      </c>
      <c r="W1266" t="s">
        <v>4394</v>
      </c>
      <c r="X1266" t="s">
        <v>81</v>
      </c>
      <c r="Y1266" t="s">
        <v>47</v>
      </c>
      <c r="Z1266" t="s">
        <v>36</v>
      </c>
      <c r="AA1266">
        <v>3</v>
      </c>
      <c r="AB1266" s="4">
        <v>96288</v>
      </c>
    </row>
    <row r="1267" spans="1:28" x14ac:dyDescent="0.25">
      <c r="A1267">
        <v>1692</v>
      </c>
      <c r="B1267" t="s">
        <v>4428</v>
      </c>
      <c r="C1267" t="s">
        <v>1244</v>
      </c>
      <c r="D1267" s="1">
        <v>43940</v>
      </c>
      <c r="E1267" s="1">
        <v>44772</v>
      </c>
      <c r="F1267">
        <f t="shared" ca="1" si="114"/>
        <v>27</v>
      </c>
      <c r="G1267" t="str">
        <f t="shared" ca="1" si="115"/>
        <v>2-5 years</v>
      </c>
      <c r="H1267" t="s">
        <v>4269</v>
      </c>
      <c r="I1267" t="s">
        <v>4429</v>
      </c>
      <c r="J1267" t="s">
        <v>4430</v>
      </c>
      <c r="K1267" t="s">
        <v>27</v>
      </c>
      <c r="L1267">
        <f t="shared" si="116"/>
        <v>1</v>
      </c>
      <c r="M1267">
        <f t="shared" si="117"/>
        <v>0</v>
      </c>
      <c r="N1267" t="s">
        <v>41</v>
      </c>
      <c r="O1267" t="s">
        <v>41</v>
      </c>
      <c r="Q1267" t="str">
        <f t="shared" si="118"/>
        <v>ACTIVE</v>
      </c>
      <c r="R1267" t="s">
        <v>106</v>
      </c>
      <c r="S1267" t="s">
        <v>87</v>
      </c>
      <c r="T1267" s="2">
        <v>31741</v>
      </c>
      <c r="U1267" s="3">
        <f t="shared" ca="1" si="119"/>
        <v>38</v>
      </c>
      <c r="V1267" t="s">
        <v>4394</v>
      </c>
      <c r="W1267" t="s">
        <v>4394</v>
      </c>
      <c r="X1267" t="s">
        <v>89</v>
      </c>
      <c r="Y1267" t="s">
        <v>35</v>
      </c>
      <c r="Z1267" t="s">
        <v>36</v>
      </c>
      <c r="AA1267">
        <v>3</v>
      </c>
      <c r="AB1267" s="4">
        <v>178524</v>
      </c>
    </row>
    <row r="1268" spans="1:28" x14ac:dyDescent="0.25">
      <c r="A1268">
        <v>1693</v>
      </c>
      <c r="B1268" t="s">
        <v>3622</v>
      </c>
      <c r="C1268" t="s">
        <v>1622</v>
      </c>
      <c r="D1268" s="1">
        <v>44919</v>
      </c>
      <c r="F1268">
        <f t="shared" ca="1" si="114"/>
        <v>33</v>
      </c>
      <c r="G1268" t="str">
        <f t="shared" ca="1" si="115"/>
        <v>2-5 years</v>
      </c>
      <c r="H1268" t="s">
        <v>4269</v>
      </c>
      <c r="I1268" t="s">
        <v>4431</v>
      </c>
      <c r="J1268" t="s">
        <v>4432</v>
      </c>
      <c r="K1268" t="s">
        <v>27</v>
      </c>
      <c r="L1268">
        <f t="shared" si="116"/>
        <v>1</v>
      </c>
      <c r="M1268">
        <f t="shared" si="117"/>
        <v>0</v>
      </c>
      <c r="N1268" t="s">
        <v>28</v>
      </c>
      <c r="O1268" t="s">
        <v>41</v>
      </c>
      <c r="Q1268" t="str">
        <f t="shared" si="118"/>
        <v>ACTIVE</v>
      </c>
      <c r="R1268" t="s">
        <v>106</v>
      </c>
      <c r="S1268" t="s">
        <v>74</v>
      </c>
      <c r="T1268" s="2">
        <v>33598</v>
      </c>
      <c r="U1268" s="3">
        <f t="shared" ca="1" si="119"/>
        <v>33</v>
      </c>
      <c r="V1268" t="s">
        <v>4394</v>
      </c>
      <c r="W1268" t="s">
        <v>4394</v>
      </c>
      <c r="X1268" t="s">
        <v>235</v>
      </c>
      <c r="Y1268" t="s">
        <v>35</v>
      </c>
      <c r="Z1268" t="s">
        <v>36</v>
      </c>
      <c r="AA1268">
        <v>3</v>
      </c>
      <c r="AB1268" s="4">
        <v>210120</v>
      </c>
    </row>
    <row r="1269" spans="1:28" x14ac:dyDescent="0.25">
      <c r="A1269">
        <v>1694</v>
      </c>
      <c r="B1269" t="s">
        <v>4433</v>
      </c>
      <c r="C1269" t="s">
        <v>3260</v>
      </c>
      <c r="D1269" s="1">
        <v>44295</v>
      </c>
      <c r="E1269" s="1">
        <v>44345</v>
      </c>
      <c r="F1269">
        <f t="shared" ca="1" si="114"/>
        <v>1</v>
      </c>
      <c r="G1269" t="str">
        <f t="shared" ca="1" si="115"/>
        <v>&lt;6 months</v>
      </c>
      <c r="H1269" t="s">
        <v>2105</v>
      </c>
      <c r="I1269" t="s">
        <v>4434</v>
      </c>
      <c r="J1269" t="s">
        <v>4435</v>
      </c>
      <c r="K1269" t="s">
        <v>158</v>
      </c>
      <c r="L1269">
        <f t="shared" si="116"/>
        <v>0</v>
      </c>
      <c r="M1269">
        <f t="shared" si="117"/>
        <v>1</v>
      </c>
      <c r="N1269" t="s">
        <v>41</v>
      </c>
      <c r="O1269" t="s">
        <v>29</v>
      </c>
      <c r="P1269" t="s">
        <v>4103</v>
      </c>
      <c r="Q1269" t="str">
        <f t="shared" si="118"/>
        <v>VOLUNTARY</v>
      </c>
      <c r="R1269" t="s">
        <v>106</v>
      </c>
      <c r="S1269" t="s">
        <v>221</v>
      </c>
      <c r="T1269" s="2">
        <v>26481</v>
      </c>
      <c r="U1269" s="3">
        <f t="shared" ca="1" si="119"/>
        <v>53</v>
      </c>
      <c r="V1269" t="s">
        <v>4394</v>
      </c>
      <c r="W1269" t="s">
        <v>4394</v>
      </c>
      <c r="X1269" t="s">
        <v>184</v>
      </c>
      <c r="Y1269" t="s">
        <v>47</v>
      </c>
      <c r="Z1269" t="s">
        <v>36</v>
      </c>
      <c r="AA1269">
        <v>3</v>
      </c>
      <c r="AB1269" s="4">
        <v>88536</v>
      </c>
    </row>
    <row r="1270" spans="1:28" x14ac:dyDescent="0.25">
      <c r="A1270">
        <v>1695</v>
      </c>
      <c r="B1270" t="s">
        <v>4436</v>
      </c>
      <c r="C1270" t="s">
        <v>2167</v>
      </c>
      <c r="D1270" s="1">
        <v>43347</v>
      </c>
      <c r="E1270" s="1">
        <v>44911</v>
      </c>
      <c r="F1270">
        <f t="shared" ca="1" si="114"/>
        <v>51</v>
      </c>
      <c r="G1270" t="str">
        <f t="shared" ca="1" si="115"/>
        <v>2-5 years</v>
      </c>
      <c r="H1270" t="s">
        <v>2110</v>
      </c>
      <c r="I1270" t="s">
        <v>4437</v>
      </c>
      <c r="J1270" t="s">
        <v>4438</v>
      </c>
      <c r="K1270" t="s">
        <v>158</v>
      </c>
      <c r="L1270">
        <f t="shared" si="116"/>
        <v>0</v>
      </c>
      <c r="M1270">
        <f t="shared" si="117"/>
        <v>1</v>
      </c>
      <c r="N1270" t="s">
        <v>28</v>
      </c>
      <c r="O1270" t="s">
        <v>53</v>
      </c>
      <c r="P1270" t="s">
        <v>212</v>
      </c>
      <c r="Q1270" t="str">
        <f t="shared" si="118"/>
        <v>INVOLUNTARY</v>
      </c>
      <c r="R1270" t="s">
        <v>106</v>
      </c>
      <c r="S1270" t="s">
        <v>2823</v>
      </c>
      <c r="T1270" s="2">
        <v>27667</v>
      </c>
      <c r="U1270" s="3">
        <f t="shared" ca="1" si="119"/>
        <v>50</v>
      </c>
      <c r="V1270" t="s">
        <v>4394</v>
      </c>
      <c r="W1270" t="s">
        <v>4394</v>
      </c>
      <c r="X1270" t="s">
        <v>165</v>
      </c>
      <c r="Y1270" t="s">
        <v>35</v>
      </c>
      <c r="Z1270" t="s">
        <v>36</v>
      </c>
      <c r="AA1270">
        <v>3</v>
      </c>
      <c r="AB1270" s="4">
        <v>98880</v>
      </c>
    </row>
    <row r="1271" spans="1:28" x14ac:dyDescent="0.25">
      <c r="A1271">
        <v>1696</v>
      </c>
      <c r="B1271" t="s">
        <v>1196</v>
      </c>
      <c r="C1271" t="s">
        <v>3911</v>
      </c>
      <c r="D1271" s="1">
        <v>44507</v>
      </c>
      <c r="F1271">
        <f t="shared" ca="1" si="114"/>
        <v>47</v>
      </c>
      <c r="G1271" t="str">
        <f t="shared" ca="1" si="115"/>
        <v>2-5 years</v>
      </c>
      <c r="H1271" t="s">
        <v>4225</v>
      </c>
      <c r="I1271" t="s">
        <v>4439</v>
      </c>
      <c r="J1271" t="s">
        <v>4440</v>
      </c>
      <c r="K1271" t="s">
        <v>27</v>
      </c>
      <c r="L1271">
        <f t="shared" si="116"/>
        <v>1</v>
      </c>
      <c r="M1271">
        <f t="shared" si="117"/>
        <v>0</v>
      </c>
      <c r="N1271" t="s">
        <v>53</v>
      </c>
      <c r="O1271" t="s">
        <v>29</v>
      </c>
      <c r="Q1271" t="str">
        <f t="shared" si="118"/>
        <v>ACTIVE</v>
      </c>
      <c r="R1271" t="s">
        <v>106</v>
      </c>
      <c r="S1271" t="s">
        <v>80</v>
      </c>
      <c r="T1271" s="2">
        <v>31053</v>
      </c>
      <c r="U1271" s="3">
        <f t="shared" ca="1" si="119"/>
        <v>40</v>
      </c>
      <c r="V1271" t="s">
        <v>4394</v>
      </c>
      <c r="W1271" t="s">
        <v>4394</v>
      </c>
      <c r="X1271" t="s">
        <v>138</v>
      </c>
      <c r="Y1271" t="s">
        <v>47</v>
      </c>
      <c r="Z1271" t="s">
        <v>36</v>
      </c>
      <c r="AA1271">
        <v>3</v>
      </c>
      <c r="AB1271" s="4">
        <v>102000</v>
      </c>
    </row>
    <row r="1272" spans="1:28" x14ac:dyDescent="0.25">
      <c r="A1272">
        <v>1697</v>
      </c>
      <c r="B1272" t="s">
        <v>4441</v>
      </c>
      <c r="C1272" t="s">
        <v>1043</v>
      </c>
      <c r="D1272" s="1">
        <v>45070</v>
      </c>
      <c r="E1272" s="1">
        <v>45128</v>
      </c>
      <c r="F1272">
        <f t="shared" ca="1" si="114"/>
        <v>1</v>
      </c>
      <c r="G1272" t="str">
        <f t="shared" ca="1" si="115"/>
        <v>&lt;6 months</v>
      </c>
      <c r="H1272" t="s">
        <v>4225</v>
      </c>
      <c r="I1272" t="s">
        <v>4442</v>
      </c>
      <c r="J1272" t="s">
        <v>4443</v>
      </c>
      <c r="K1272" t="s">
        <v>27</v>
      </c>
      <c r="L1272">
        <f t="shared" si="116"/>
        <v>1</v>
      </c>
      <c r="M1272">
        <f t="shared" si="117"/>
        <v>0</v>
      </c>
      <c r="N1272" t="s">
        <v>53</v>
      </c>
      <c r="O1272" t="s">
        <v>41</v>
      </c>
      <c r="Q1272" t="str">
        <f t="shared" si="118"/>
        <v>ACTIVE</v>
      </c>
      <c r="R1272" t="s">
        <v>106</v>
      </c>
      <c r="S1272" t="s">
        <v>68</v>
      </c>
      <c r="T1272" s="2">
        <v>23392</v>
      </c>
      <c r="U1272" s="3">
        <f t="shared" ca="1" si="119"/>
        <v>61</v>
      </c>
      <c r="V1272" t="s">
        <v>4394</v>
      </c>
      <c r="W1272" t="s">
        <v>4394</v>
      </c>
      <c r="X1272" t="s">
        <v>184</v>
      </c>
      <c r="Y1272" t="s">
        <v>47</v>
      </c>
      <c r="Z1272" t="s">
        <v>36</v>
      </c>
      <c r="AA1272">
        <v>3</v>
      </c>
      <c r="AB1272" s="4">
        <v>39804</v>
      </c>
    </row>
    <row r="1273" spans="1:28" x14ac:dyDescent="0.25">
      <c r="A1273">
        <v>1698</v>
      </c>
      <c r="B1273" t="s">
        <v>4444</v>
      </c>
      <c r="C1273" t="s">
        <v>228</v>
      </c>
      <c r="D1273" s="1">
        <v>44242</v>
      </c>
      <c r="E1273" s="1">
        <v>44352</v>
      </c>
      <c r="F1273">
        <f t="shared" ca="1" si="114"/>
        <v>3</v>
      </c>
      <c r="G1273" t="str">
        <f t="shared" ca="1" si="115"/>
        <v>&lt;6 months</v>
      </c>
      <c r="H1273" t="s">
        <v>50</v>
      </c>
      <c r="I1273" t="s">
        <v>4445</v>
      </c>
      <c r="J1273" t="s">
        <v>4446</v>
      </c>
      <c r="K1273" t="s">
        <v>27</v>
      </c>
      <c r="L1273">
        <f t="shared" si="116"/>
        <v>1</v>
      </c>
      <c r="M1273">
        <f t="shared" si="117"/>
        <v>0</v>
      </c>
      <c r="N1273" t="s">
        <v>53</v>
      </c>
      <c r="O1273" t="s">
        <v>41</v>
      </c>
      <c r="Q1273" t="str">
        <f t="shared" si="118"/>
        <v>ACTIVE</v>
      </c>
      <c r="R1273" t="s">
        <v>106</v>
      </c>
      <c r="S1273" t="s">
        <v>1913</v>
      </c>
      <c r="T1273" s="2">
        <v>32233</v>
      </c>
      <c r="U1273" s="3">
        <f t="shared" ca="1" si="119"/>
        <v>37</v>
      </c>
      <c r="V1273" t="s">
        <v>4447</v>
      </c>
      <c r="W1273" t="s">
        <v>4447</v>
      </c>
      <c r="X1273" t="s">
        <v>89</v>
      </c>
      <c r="Y1273" t="s">
        <v>47</v>
      </c>
      <c r="Z1273" t="s">
        <v>36</v>
      </c>
      <c r="AA1273">
        <v>3</v>
      </c>
      <c r="AB1273" s="4">
        <v>49200</v>
      </c>
    </row>
    <row r="1274" spans="1:28" x14ac:dyDescent="0.25">
      <c r="A1274">
        <v>1699</v>
      </c>
      <c r="B1274" t="s">
        <v>4448</v>
      </c>
      <c r="C1274" t="s">
        <v>910</v>
      </c>
      <c r="D1274" s="1">
        <v>44503</v>
      </c>
      <c r="E1274" s="1">
        <v>44792</v>
      </c>
      <c r="F1274">
        <f t="shared" ca="1" si="114"/>
        <v>9</v>
      </c>
      <c r="G1274" t="str">
        <f t="shared" ca="1" si="115"/>
        <v>6-12 months</v>
      </c>
      <c r="H1274" t="s">
        <v>2298</v>
      </c>
      <c r="I1274" t="s">
        <v>4449</v>
      </c>
      <c r="J1274" t="s">
        <v>4450</v>
      </c>
      <c r="K1274" t="s">
        <v>27</v>
      </c>
      <c r="L1274">
        <f t="shared" si="116"/>
        <v>1</v>
      </c>
      <c r="M1274">
        <f t="shared" si="117"/>
        <v>0</v>
      </c>
      <c r="N1274" t="s">
        <v>28</v>
      </c>
      <c r="O1274" t="s">
        <v>41</v>
      </c>
      <c r="Q1274" t="str">
        <f t="shared" si="118"/>
        <v>ACTIVE</v>
      </c>
      <c r="R1274" t="s">
        <v>1251</v>
      </c>
      <c r="S1274" t="s">
        <v>94</v>
      </c>
      <c r="T1274" s="2">
        <v>33882</v>
      </c>
      <c r="U1274" s="3">
        <f t="shared" ca="1" si="119"/>
        <v>33</v>
      </c>
      <c r="V1274" t="s">
        <v>4447</v>
      </c>
      <c r="W1274" t="s">
        <v>4447</v>
      </c>
      <c r="X1274" t="s">
        <v>6</v>
      </c>
      <c r="Y1274" t="s">
        <v>47</v>
      </c>
      <c r="Z1274" t="s">
        <v>36</v>
      </c>
      <c r="AA1274">
        <v>3</v>
      </c>
      <c r="AB1274" s="4">
        <v>720000</v>
      </c>
    </row>
    <row r="1275" spans="1:28" x14ac:dyDescent="0.25">
      <c r="A1275">
        <v>1700</v>
      </c>
      <c r="B1275" t="s">
        <v>2663</v>
      </c>
      <c r="C1275" t="s">
        <v>789</v>
      </c>
      <c r="D1275" s="1">
        <v>43363</v>
      </c>
      <c r="F1275">
        <f t="shared" ca="1" si="114"/>
        <v>84</v>
      </c>
      <c r="G1275" t="str">
        <f t="shared" ca="1" si="115"/>
        <v>&gt;5 years</v>
      </c>
      <c r="H1275" t="s">
        <v>2298</v>
      </c>
      <c r="I1275" t="s">
        <v>4451</v>
      </c>
      <c r="J1275" t="s">
        <v>4452</v>
      </c>
      <c r="K1275" t="s">
        <v>27</v>
      </c>
      <c r="L1275">
        <f t="shared" si="116"/>
        <v>1</v>
      </c>
      <c r="M1275">
        <f t="shared" si="117"/>
        <v>0</v>
      </c>
      <c r="N1275" t="s">
        <v>28</v>
      </c>
      <c r="O1275" t="s">
        <v>29</v>
      </c>
      <c r="Q1275" t="str">
        <f t="shared" si="118"/>
        <v>ACTIVE</v>
      </c>
      <c r="R1275" t="s">
        <v>106</v>
      </c>
      <c r="S1275" t="s">
        <v>87</v>
      </c>
      <c r="T1275" s="2">
        <v>29014</v>
      </c>
      <c r="U1275" s="3">
        <f t="shared" ca="1" si="119"/>
        <v>46</v>
      </c>
      <c r="V1275" t="s">
        <v>4447</v>
      </c>
      <c r="W1275" t="s">
        <v>4447</v>
      </c>
      <c r="X1275" t="s">
        <v>89</v>
      </c>
      <c r="Y1275" t="s">
        <v>47</v>
      </c>
      <c r="Z1275" t="s">
        <v>36</v>
      </c>
      <c r="AA1275">
        <v>3</v>
      </c>
      <c r="AB1275" s="4">
        <v>1798500</v>
      </c>
    </row>
    <row r="1276" spans="1:28" x14ac:dyDescent="0.25">
      <c r="A1276">
        <v>1701</v>
      </c>
      <c r="B1276" t="s">
        <v>4453</v>
      </c>
      <c r="C1276" t="s">
        <v>4454</v>
      </c>
      <c r="D1276" s="1">
        <v>43669</v>
      </c>
      <c r="E1276" s="1">
        <v>44933</v>
      </c>
      <c r="F1276">
        <f t="shared" ca="1" si="114"/>
        <v>41</v>
      </c>
      <c r="G1276" t="str">
        <f t="shared" ca="1" si="115"/>
        <v>2-5 years</v>
      </c>
      <c r="H1276" t="s">
        <v>2298</v>
      </c>
      <c r="I1276" t="s">
        <v>4455</v>
      </c>
      <c r="J1276" t="s">
        <v>4456</v>
      </c>
      <c r="K1276" t="s">
        <v>27</v>
      </c>
      <c r="L1276">
        <f t="shared" si="116"/>
        <v>1</v>
      </c>
      <c r="M1276">
        <f t="shared" si="117"/>
        <v>0</v>
      </c>
      <c r="N1276" t="s">
        <v>28</v>
      </c>
      <c r="O1276" t="s">
        <v>53</v>
      </c>
      <c r="Q1276" t="str">
        <f t="shared" si="118"/>
        <v>ACTIVE</v>
      </c>
      <c r="R1276" t="s">
        <v>106</v>
      </c>
      <c r="S1276" t="s">
        <v>137</v>
      </c>
      <c r="T1276" s="2">
        <v>30866</v>
      </c>
      <c r="U1276" s="3">
        <f t="shared" ca="1" si="119"/>
        <v>41</v>
      </c>
      <c r="V1276" t="s">
        <v>1614</v>
      </c>
      <c r="W1276" t="s">
        <v>1615</v>
      </c>
      <c r="X1276" t="s">
        <v>245</v>
      </c>
      <c r="Y1276" t="s">
        <v>47</v>
      </c>
      <c r="Z1276" t="s">
        <v>36</v>
      </c>
      <c r="AA1276">
        <v>3</v>
      </c>
      <c r="AB1276" s="4">
        <v>1260720</v>
      </c>
    </row>
    <row r="1277" spans="1:28" x14ac:dyDescent="0.25">
      <c r="A1277">
        <v>1702</v>
      </c>
      <c r="B1277" t="s">
        <v>4457</v>
      </c>
      <c r="C1277" t="s">
        <v>402</v>
      </c>
      <c r="D1277" s="1">
        <v>44693</v>
      </c>
      <c r="F1277">
        <f t="shared" ca="1" si="114"/>
        <v>40</v>
      </c>
      <c r="G1277" t="str">
        <f t="shared" ca="1" si="115"/>
        <v>2-5 years</v>
      </c>
      <c r="H1277" t="s">
        <v>4269</v>
      </c>
      <c r="I1277" t="s">
        <v>4458</v>
      </c>
      <c r="J1277" t="s">
        <v>4459</v>
      </c>
      <c r="K1277" t="s">
        <v>27</v>
      </c>
      <c r="L1277">
        <f t="shared" si="116"/>
        <v>1</v>
      </c>
      <c r="M1277">
        <f t="shared" si="117"/>
        <v>0</v>
      </c>
      <c r="N1277" t="s">
        <v>28</v>
      </c>
      <c r="O1277" t="s">
        <v>41</v>
      </c>
      <c r="Q1277" t="str">
        <f t="shared" si="118"/>
        <v>ACTIVE</v>
      </c>
      <c r="R1277" t="s">
        <v>106</v>
      </c>
      <c r="S1277" t="s">
        <v>137</v>
      </c>
      <c r="T1277" s="2">
        <v>24661</v>
      </c>
      <c r="U1277" s="3">
        <f t="shared" ca="1" si="119"/>
        <v>58</v>
      </c>
      <c r="V1277" t="s">
        <v>1614</v>
      </c>
      <c r="W1277" t="s">
        <v>1615</v>
      </c>
      <c r="X1277" t="s">
        <v>4460</v>
      </c>
      <c r="Y1277" t="s">
        <v>35</v>
      </c>
      <c r="Z1277" t="s">
        <v>36</v>
      </c>
      <c r="AA1277">
        <v>3</v>
      </c>
      <c r="AB1277" s="4">
        <v>504000</v>
      </c>
    </row>
    <row r="1278" spans="1:28" x14ac:dyDescent="0.25">
      <c r="A1278">
        <v>1703</v>
      </c>
      <c r="B1278" t="s">
        <v>3363</v>
      </c>
      <c r="C1278" t="s">
        <v>894</v>
      </c>
      <c r="D1278" s="1">
        <v>43376</v>
      </c>
      <c r="F1278">
        <f t="shared" ca="1" si="114"/>
        <v>84</v>
      </c>
      <c r="G1278" t="str">
        <f t="shared" ca="1" si="115"/>
        <v>&gt;5 years</v>
      </c>
      <c r="H1278" t="s">
        <v>4269</v>
      </c>
      <c r="I1278" t="s">
        <v>4461</v>
      </c>
      <c r="J1278" t="s">
        <v>4462</v>
      </c>
      <c r="K1278" t="s">
        <v>27</v>
      </c>
      <c r="L1278">
        <f t="shared" si="116"/>
        <v>1</v>
      </c>
      <c r="M1278">
        <f t="shared" si="117"/>
        <v>0</v>
      </c>
      <c r="N1278" t="s">
        <v>53</v>
      </c>
      <c r="O1278" t="s">
        <v>41</v>
      </c>
      <c r="Q1278" t="str">
        <f t="shared" si="118"/>
        <v>ACTIVE</v>
      </c>
      <c r="R1278" t="s">
        <v>54</v>
      </c>
      <c r="S1278" t="s">
        <v>221</v>
      </c>
      <c r="T1278" s="2">
        <v>27701</v>
      </c>
      <c r="U1278" s="3">
        <f t="shared" ca="1" si="119"/>
        <v>49</v>
      </c>
      <c r="V1278" t="s">
        <v>1614</v>
      </c>
      <c r="W1278" t="s">
        <v>1615</v>
      </c>
      <c r="X1278" t="s">
        <v>128</v>
      </c>
      <c r="Y1278" t="s">
        <v>35</v>
      </c>
      <c r="Z1278" t="s">
        <v>36</v>
      </c>
      <c r="AA1278">
        <v>3</v>
      </c>
      <c r="AB1278" s="4">
        <v>18050</v>
      </c>
    </row>
    <row r="1279" spans="1:28" x14ac:dyDescent="0.25">
      <c r="A1279">
        <v>1704</v>
      </c>
      <c r="B1279" t="s">
        <v>4414</v>
      </c>
      <c r="C1279" t="s">
        <v>3602</v>
      </c>
      <c r="D1279" s="1">
        <v>44161</v>
      </c>
      <c r="F1279">
        <f t="shared" ca="1" si="114"/>
        <v>58</v>
      </c>
      <c r="G1279" t="str">
        <f t="shared" ca="1" si="115"/>
        <v>2-5 years</v>
      </c>
      <c r="H1279" t="s">
        <v>2105</v>
      </c>
      <c r="I1279" t="s">
        <v>4463</v>
      </c>
      <c r="J1279" t="s">
        <v>4464</v>
      </c>
      <c r="K1279" t="s">
        <v>27</v>
      </c>
      <c r="L1279">
        <f t="shared" si="116"/>
        <v>1</v>
      </c>
      <c r="M1279">
        <f t="shared" si="117"/>
        <v>0</v>
      </c>
      <c r="N1279" t="s">
        <v>41</v>
      </c>
      <c r="O1279" t="s">
        <v>41</v>
      </c>
      <c r="Q1279" t="str">
        <f t="shared" si="118"/>
        <v>ACTIVE</v>
      </c>
      <c r="R1279" t="s">
        <v>106</v>
      </c>
      <c r="S1279" t="s">
        <v>137</v>
      </c>
      <c r="T1279" s="2">
        <v>35480</v>
      </c>
      <c r="U1279" s="3">
        <f t="shared" ca="1" si="119"/>
        <v>28</v>
      </c>
      <c r="V1279" t="s">
        <v>1614</v>
      </c>
      <c r="W1279" t="s">
        <v>4465</v>
      </c>
      <c r="X1279" t="s">
        <v>364</v>
      </c>
      <c r="Y1279" t="s">
        <v>35</v>
      </c>
      <c r="Z1279" t="s">
        <v>36</v>
      </c>
      <c r="AA1279">
        <v>3</v>
      </c>
      <c r="AB1279" s="4">
        <v>101950</v>
      </c>
    </row>
    <row r="1280" spans="1:28" x14ac:dyDescent="0.25">
      <c r="A1280">
        <v>1705</v>
      </c>
      <c r="B1280" t="s">
        <v>614</v>
      </c>
      <c r="C1280" t="s">
        <v>1915</v>
      </c>
      <c r="D1280" s="1">
        <v>43377</v>
      </c>
      <c r="F1280">
        <f t="shared" ca="1" si="114"/>
        <v>84</v>
      </c>
      <c r="G1280" t="str">
        <f t="shared" ca="1" si="115"/>
        <v>&gt;5 years</v>
      </c>
      <c r="H1280" t="s">
        <v>2110</v>
      </c>
      <c r="I1280" t="s">
        <v>4466</v>
      </c>
      <c r="J1280" t="s">
        <v>4467</v>
      </c>
      <c r="K1280" t="s">
        <v>27</v>
      </c>
      <c r="L1280">
        <f t="shared" si="116"/>
        <v>1</v>
      </c>
      <c r="M1280">
        <f t="shared" si="117"/>
        <v>0</v>
      </c>
      <c r="N1280" t="s">
        <v>41</v>
      </c>
      <c r="O1280" t="s">
        <v>53</v>
      </c>
      <c r="Q1280" t="str">
        <f t="shared" si="118"/>
        <v>ACTIVE</v>
      </c>
      <c r="R1280" t="s">
        <v>106</v>
      </c>
      <c r="S1280" t="s">
        <v>137</v>
      </c>
      <c r="T1280" s="2">
        <v>32775</v>
      </c>
      <c r="U1280" s="3">
        <f t="shared" ca="1" si="119"/>
        <v>36</v>
      </c>
      <c r="V1280" t="s">
        <v>1614</v>
      </c>
      <c r="W1280" t="s">
        <v>1615</v>
      </c>
      <c r="X1280" t="s">
        <v>1325</v>
      </c>
      <c r="Y1280" t="s">
        <v>35</v>
      </c>
      <c r="Z1280" t="s">
        <v>36</v>
      </c>
      <c r="AA1280">
        <v>3</v>
      </c>
      <c r="AB1280" s="4">
        <v>77450</v>
      </c>
    </row>
    <row r="1281" spans="1:28" x14ac:dyDescent="0.25">
      <c r="A1281">
        <v>1706</v>
      </c>
      <c r="B1281" t="s">
        <v>4468</v>
      </c>
      <c r="C1281" t="s">
        <v>3790</v>
      </c>
      <c r="D1281" s="1">
        <v>44167</v>
      </c>
      <c r="E1281" s="1">
        <v>44982</v>
      </c>
      <c r="F1281">
        <f t="shared" ca="1" si="114"/>
        <v>26</v>
      </c>
      <c r="G1281" t="str">
        <f t="shared" ca="1" si="115"/>
        <v>2-5 years</v>
      </c>
      <c r="H1281" t="s">
        <v>4225</v>
      </c>
      <c r="I1281" t="s">
        <v>4469</v>
      </c>
      <c r="J1281" t="s">
        <v>4470</v>
      </c>
      <c r="K1281" t="s">
        <v>27</v>
      </c>
      <c r="L1281">
        <f t="shared" si="116"/>
        <v>1</v>
      </c>
      <c r="M1281">
        <f t="shared" si="117"/>
        <v>0</v>
      </c>
      <c r="N1281" t="s">
        <v>28</v>
      </c>
      <c r="O1281" t="s">
        <v>53</v>
      </c>
      <c r="Q1281" t="str">
        <f t="shared" si="118"/>
        <v>ACTIVE</v>
      </c>
      <c r="R1281" t="s">
        <v>106</v>
      </c>
      <c r="S1281" t="s">
        <v>221</v>
      </c>
      <c r="T1281" s="2">
        <v>32922</v>
      </c>
      <c r="U1281" s="3">
        <f t="shared" ca="1" si="119"/>
        <v>35</v>
      </c>
      <c r="V1281" t="s">
        <v>1614</v>
      </c>
      <c r="W1281" t="s">
        <v>1615</v>
      </c>
      <c r="X1281" t="s">
        <v>148</v>
      </c>
      <c r="Y1281" t="s">
        <v>35</v>
      </c>
      <c r="Z1281" t="s">
        <v>36</v>
      </c>
      <c r="AA1281">
        <v>3</v>
      </c>
      <c r="AB1281" s="4">
        <v>72100</v>
      </c>
    </row>
    <row r="1282" spans="1:28" x14ac:dyDescent="0.25">
      <c r="A1282">
        <v>1707</v>
      </c>
      <c r="B1282" t="s">
        <v>4471</v>
      </c>
      <c r="C1282" t="s">
        <v>4472</v>
      </c>
      <c r="D1282" s="1">
        <v>44463</v>
      </c>
      <c r="E1282" s="1">
        <v>45127</v>
      </c>
      <c r="F1282">
        <f t="shared" ca="1" si="114"/>
        <v>21</v>
      </c>
      <c r="G1282" t="str">
        <f t="shared" ca="1" si="115"/>
        <v>1-2 years</v>
      </c>
      <c r="H1282" t="s">
        <v>4225</v>
      </c>
      <c r="I1282" t="s">
        <v>4473</v>
      </c>
      <c r="J1282" t="s">
        <v>4474</v>
      </c>
      <c r="K1282" t="s">
        <v>27</v>
      </c>
      <c r="L1282">
        <f t="shared" si="116"/>
        <v>1</v>
      </c>
      <c r="M1282">
        <f t="shared" si="117"/>
        <v>0</v>
      </c>
      <c r="N1282" t="s">
        <v>41</v>
      </c>
      <c r="O1282" t="s">
        <v>53</v>
      </c>
      <c r="Q1282" t="str">
        <f t="shared" si="118"/>
        <v>ACTIVE</v>
      </c>
      <c r="R1282" t="s">
        <v>106</v>
      </c>
      <c r="S1282" t="s">
        <v>257</v>
      </c>
      <c r="T1282" s="2">
        <v>33931</v>
      </c>
      <c r="U1282" s="3">
        <f t="shared" ca="1" si="119"/>
        <v>32</v>
      </c>
      <c r="V1282" t="s">
        <v>4147</v>
      </c>
      <c r="W1282" t="s">
        <v>4147</v>
      </c>
      <c r="X1282" t="s">
        <v>63</v>
      </c>
      <c r="Y1282" t="s">
        <v>47</v>
      </c>
      <c r="Z1282" t="s">
        <v>36</v>
      </c>
      <c r="AA1282">
        <v>3</v>
      </c>
      <c r="AB1282" s="4">
        <v>75500</v>
      </c>
    </row>
    <row r="1283" spans="1:28" x14ac:dyDescent="0.25">
      <c r="A1283">
        <v>1708</v>
      </c>
      <c r="B1283" t="s">
        <v>4475</v>
      </c>
      <c r="C1283" t="s">
        <v>1417</v>
      </c>
      <c r="D1283" s="1">
        <v>44084</v>
      </c>
      <c r="E1283" s="1">
        <v>44338</v>
      </c>
      <c r="F1283">
        <f t="shared" ref="F1283:F1346" ca="1" si="120">DATEDIF($D1283,IF($E1283=$E$2,TODAY(),$E1283),"m")</f>
        <v>8</v>
      </c>
      <c r="G1283" t="str">
        <f t="shared" ref="G1283:G1346" ca="1" si="121">IF(F1283&lt;6,"&lt;6 months",IF(F1283&lt;12,"6-12 months",IF(F1283&lt;24,"1-2 years",IF(F1283&lt;60,"2-5 years","&gt;5 years"))))</f>
        <v>6-12 months</v>
      </c>
      <c r="H1283" t="s">
        <v>4225</v>
      </c>
      <c r="I1283" t="s">
        <v>4476</v>
      </c>
      <c r="J1283" t="s">
        <v>4477</v>
      </c>
      <c r="K1283" t="s">
        <v>27</v>
      </c>
      <c r="L1283">
        <f t="shared" ref="L1283:L1346" si="122">IF($K1283=$K$2,1,0)</f>
        <v>1</v>
      </c>
      <c r="M1283">
        <f t="shared" ref="M1283:M1346" si="123">IF($K1283=$K$2,0,1)</f>
        <v>0</v>
      </c>
      <c r="N1283" t="s">
        <v>53</v>
      </c>
      <c r="O1283" t="s">
        <v>29</v>
      </c>
      <c r="Q1283" t="str">
        <f t="shared" ref="Q1283:Q1346" si="124">IF(OR($P1283=$AF$14,$P1283=$AF$16,$P1283=$AF$19,$P1283=$AF$20,$P1283=$AF$21,$P1283=$AF$23),"VOLUNTARY",IF(OR($P1283=$AF$17,$P1283=$AF$18,$P1283=$AF$22,$P1283=$AF$15),"INVOLUNTARY","ACTIVE"))</f>
        <v>ACTIVE</v>
      </c>
      <c r="R1283" t="s">
        <v>106</v>
      </c>
      <c r="S1283" t="s">
        <v>115</v>
      </c>
      <c r="T1283" s="2">
        <v>35509</v>
      </c>
      <c r="U1283" s="3">
        <f t="shared" ref="U1283:U1346" ca="1" si="125">DATEDIF($T1283,TODAY(),"y")</f>
        <v>28</v>
      </c>
      <c r="V1283" t="s">
        <v>1614</v>
      </c>
      <c r="W1283" t="s">
        <v>1615</v>
      </c>
      <c r="X1283" t="s">
        <v>1082</v>
      </c>
      <c r="Y1283" t="s">
        <v>47</v>
      </c>
      <c r="Z1283" t="s">
        <v>36</v>
      </c>
      <c r="AA1283">
        <v>3</v>
      </c>
      <c r="AB1283" s="4">
        <v>98000</v>
      </c>
    </row>
    <row r="1284" spans="1:28" x14ac:dyDescent="0.25">
      <c r="A1284">
        <v>1709</v>
      </c>
      <c r="B1284" t="s">
        <v>1886</v>
      </c>
      <c r="C1284" t="s">
        <v>3989</v>
      </c>
      <c r="D1284" s="1">
        <v>44706</v>
      </c>
      <c r="E1284" s="1">
        <v>44882</v>
      </c>
      <c r="F1284">
        <f t="shared" ca="1" si="120"/>
        <v>5</v>
      </c>
      <c r="G1284" t="str">
        <f t="shared" ca="1" si="121"/>
        <v>&lt;6 months</v>
      </c>
      <c r="H1284" t="s">
        <v>50</v>
      </c>
      <c r="I1284" t="s">
        <v>4478</v>
      </c>
      <c r="J1284" t="s">
        <v>4479</v>
      </c>
      <c r="K1284" t="s">
        <v>27</v>
      </c>
      <c r="L1284">
        <f t="shared" si="122"/>
        <v>1</v>
      </c>
      <c r="M1284">
        <f t="shared" si="123"/>
        <v>0</v>
      </c>
      <c r="N1284" t="s">
        <v>53</v>
      </c>
      <c r="O1284" t="s">
        <v>29</v>
      </c>
      <c r="Q1284" t="str">
        <f t="shared" si="124"/>
        <v>ACTIVE</v>
      </c>
      <c r="R1284" t="s">
        <v>106</v>
      </c>
      <c r="S1284" t="s">
        <v>55</v>
      </c>
      <c r="T1284" s="2">
        <v>34397</v>
      </c>
      <c r="U1284" s="3">
        <f t="shared" ca="1" si="125"/>
        <v>31</v>
      </c>
      <c r="V1284" t="s">
        <v>1614</v>
      </c>
      <c r="W1284" t="s">
        <v>1615</v>
      </c>
      <c r="X1284" t="s">
        <v>6</v>
      </c>
      <c r="Y1284" t="s">
        <v>47</v>
      </c>
      <c r="Z1284" t="s">
        <v>36</v>
      </c>
      <c r="AA1284">
        <v>3</v>
      </c>
      <c r="AB1284" s="4">
        <v>46000</v>
      </c>
    </row>
    <row r="1285" spans="1:28" x14ac:dyDescent="0.25">
      <c r="A1285">
        <v>1710</v>
      </c>
      <c r="B1285" t="s">
        <v>4480</v>
      </c>
      <c r="C1285" t="s">
        <v>804</v>
      </c>
      <c r="D1285" s="1">
        <v>43511</v>
      </c>
      <c r="E1285" s="1">
        <v>43808</v>
      </c>
      <c r="F1285">
        <f t="shared" ca="1" si="120"/>
        <v>9</v>
      </c>
      <c r="G1285" t="str">
        <f t="shared" ca="1" si="121"/>
        <v>6-12 months</v>
      </c>
      <c r="H1285" t="s">
        <v>2298</v>
      </c>
      <c r="I1285" t="s">
        <v>4481</v>
      </c>
      <c r="J1285" t="s">
        <v>4482</v>
      </c>
      <c r="K1285" t="s">
        <v>27</v>
      </c>
      <c r="L1285">
        <f t="shared" si="122"/>
        <v>1</v>
      </c>
      <c r="M1285">
        <f t="shared" si="123"/>
        <v>0</v>
      </c>
      <c r="N1285" t="s">
        <v>41</v>
      </c>
      <c r="O1285" t="s">
        <v>41</v>
      </c>
      <c r="Q1285" t="str">
        <f t="shared" si="124"/>
        <v>ACTIVE</v>
      </c>
      <c r="R1285" t="s">
        <v>1251</v>
      </c>
      <c r="S1285" t="s">
        <v>74</v>
      </c>
      <c r="T1285" s="2">
        <v>35629</v>
      </c>
      <c r="U1285" s="3">
        <f t="shared" ca="1" si="125"/>
        <v>28</v>
      </c>
      <c r="V1285" t="s">
        <v>1614</v>
      </c>
      <c r="W1285" t="s">
        <v>1615</v>
      </c>
      <c r="X1285" t="s">
        <v>81</v>
      </c>
      <c r="Y1285" t="s">
        <v>47</v>
      </c>
      <c r="Z1285" t="s">
        <v>36</v>
      </c>
      <c r="AA1285">
        <v>3</v>
      </c>
      <c r="AB1285" s="4">
        <v>70450</v>
      </c>
    </row>
    <row r="1286" spans="1:28" x14ac:dyDescent="0.25">
      <c r="A1286">
        <v>1711</v>
      </c>
      <c r="B1286" t="s">
        <v>4483</v>
      </c>
      <c r="C1286" t="s">
        <v>859</v>
      </c>
      <c r="D1286" s="1">
        <v>43371</v>
      </c>
      <c r="E1286" s="1">
        <v>44958</v>
      </c>
      <c r="F1286">
        <f t="shared" ca="1" si="120"/>
        <v>52</v>
      </c>
      <c r="G1286" t="str">
        <f t="shared" ca="1" si="121"/>
        <v>2-5 years</v>
      </c>
      <c r="H1286" t="s">
        <v>2298</v>
      </c>
      <c r="I1286" t="s">
        <v>4484</v>
      </c>
      <c r="J1286" t="s">
        <v>4485</v>
      </c>
      <c r="K1286" t="s">
        <v>27</v>
      </c>
      <c r="L1286">
        <f t="shared" si="122"/>
        <v>1</v>
      </c>
      <c r="M1286">
        <f t="shared" si="123"/>
        <v>0</v>
      </c>
      <c r="N1286" t="s">
        <v>53</v>
      </c>
      <c r="O1286" t="s">
        <v>29</v>
      </c>
      <c r="Q1286" t="str">
        <f t="shared" si="124"/>
        <v>ACTIVE</v>
      </c>
      <c r="R1286" t="s">
        <v>106</v>
      </c>
      <c r="S1286" t="s">
        <v>68</v>
      </c>
      <c r="T1286" s="2">
        <v>25906</v>
      </c>
      <c r="U1286" s="3">
        <f t="shared" ca="1" si="125"/>
        <v>54</v>
      </c>
      <c r="V1286" t="s">
        <v>1614</v>
      </c>
      <c r="W1286" t="s">
        <v>1615</v>
      </c>
      <c r="X1286" t="s">
        <v>69</v>
      </c>
      <c r="Y1286" t="s">
        <v>47</v>
      </c>
      <c r="Z1286" t="s">
        <v>36</v>
      </c>
      <c r="AA1286">
        <v>3</v>
      </c>
      <c r="AB1286" s="4">
        <v>289445</v>
      </c>
    </row>
    <row r="1287" spans="1:28" x14ac:dyDescent="0.25">
      <c r="A1287">
        <v>1712</v>
      </c>
      <c r="B1287" t="s">
        <v>1637</v>
      </c>
      <c r="C1287" t="s">
        <v>410</v>
      </c>
      <c r="D1287" s="1">
        <v>43446</v>
      </c>
      <c r="F1287">
        <f t="shared" ca="1" si="120"/>
        <v>81</v>
      </c>
      <c r="G1287" t="str">
        <f t="shared" ca="1" si="121"/>
        <v>&gt;5 years</v>
      </c>
      <c r="H1287" t="s">
        <v>2298</v>
      </c>
      <c r="I1287" t="s">
        <v>4486</v>
      </c>
      <c r="J1287" t="s">
        <v>4487</v>
      </c>
      <c r="K1287" t="s">
        <v>27</v>
      </c>
      <c r="L1287">
        <f t="shared" si="122"/>
        <v>1</v>
      </c>
      <c r="M1287">
        <f t="shared" si="123"/>
        <v>0</v>
      </c>
      <c r="N1287" t="s">
        <v>53</v>
      </c>
      <c r="O1287" t="s">
        <v>29</v>
      </c>
      <c r="Q1287" t="str">
        <f t="shared" si="124"/>
        <v>ACTIVE</v>
      </c>
      <c r="R1287" t="s">
        <v>106</v>
      </c>
      <c r="S1287" t="s">
        <v>87</v>
      </c>
      <c r="T1287" s="2">
        <v>33963</v>
      </c>
      <c r="U1287" s="3">
        <f t="shared" ca="1" si="125"/>
        <v>32</v>
      </c>
      <c r="V1287" t="s">
        <v>1614</v>
      </c>
      <c r="W1287" t="s">
        <v>1615</v>
      </c>
      <c r="X1287" t="s">
        <v>89</v>
      </c>
      <c r="Y1287" t="s">
        <v>35</v>
      </c>
      <c r="Z1287" t="s">
        <v>36</v>
      </c>
      <c r="AA1287">
        <v>3</v>
      </c>
      <c r="AB1287" s="4">
        <v>100450</v>
      </c>
    </row>
    <row r="1288" spans="1:28" x14ac:dyDescent="0.25">
      <c r="A1288">
        <v>1713</v>
      </c>
      <c r="B1288" t="s">
        <v>4488</v>
      </c>
      <c r="C1288" t="s">
        <v>4489</v>
      </c>
      <c r="D1288" s="1">
        <v>44531</v>
      </c>
      <c r="F1288">
        <f t="shared" ca="1" si="120"/>
        <v>46</v>
      </c>
      <c r="G1288" t="str">
        <f t="shared" ca="1" si="121"/>
        <v>2-5 years</v>
      </c>
      <c r="H1288" t="s">
        <v>4269</v>
      </c>
      <c r="I1288" t="s">
        <v>4490</v>
      </c>
      <c r="J1288" t="s">
        <v>4491</v>
      </c>
      <c r="K1288" t="s">
        <v>27</v>
      </c>
      <c r="L1288">
        <f t="shared" si="122"/>
        <v>1</v>
      </c>
      <c r="M1288">
        <f t="shared" si="123"/>
        <v>0</v>
      </c>
      <c r="N1288" t="s">
        <v>28</v>
      </c>
      <c r="O1288" t="s">
        <v>53</v>
      </c>
      <c r="Q1288" t="str">
        <f t="shared" si="124"/>
        <v>ACTIVE</v>
      </c>
      <c r="R1288" t="s">
        <v>106</v>
      </c>
      <c r="S1288" t="s">
        <v>68</v>
      </c>
      <c r="T1288" s="2">
        <v>24169</v>
      </c>
      <c r="U1288" s="3">
        <f t="shared" ca="1" si="125"/>
        <v>59</v>
      </c>
      <c r="V1288" t="s">
        <v>1614</v>
      </c>
      <c r="W1288" t="s">
        <v>1615</v>
      </c>
      <c r="X1288" t="s">
        <v>245</v>
      </c>
      <c r="Y1288" t="s">
        <v>35</v>
      </c>
      <c r="Z1288" t="s">
        <v>36</v>
      </c>
      <c r="AA1288">
        <v>3</v>
      </c>
      <c r="AB1288" s="4">
        <v>28737</v>
      </c>
    </row>
    <row r="1289" spans="1:28" x14ac:dyDescent="0.25">
      <c r="A1289">
        <v>1714</v>
      </c>
      <c r="B1289" t="s">
        <v>4492</v>
      </c>
      <c r="C1289" t="s">
        <v>171</v>
      </c>
      <c r="D1289" s="1">
        <v>44573</v>
      </c>
      <c r="F1289">
        <f t="shared" ca="1" si="120"/>
        <v>44</v>
      </c>
      <c r="G1289" t="str">
        <f t="shared" ca="1" si="121"/>
        <v>2-5 years</v>
      </c>
      <c r="H1289" t="s">
        <v>4269</v>
      </c>
      <c r="I1289" t="s">
        <v>4493</v>
      </c>
      <c r="J1289" t="s">
        <v>4494</v>
      </c>
      <c r="K1289" t="s">
        <v>27</v>
      </c>
      <c r="L1289">
        <f t="shared" si="122"/>
        <v>1</v>
      </c>
      <c r="M1289">
        <f t="shared" si="123"/>
        <v>0</v>
      </c>
      <c r="N1289" t="s">
        <v>53</v>
      </c>
      <c r="O1289" t="s">
        <v>29</v>
      </c>
      <c r="Q1289" t="str">
        <f t="shared" si="124"/>
        <v>ACTIVE</v>
      </c>
      <c r="R1289" t="s">
        <v>54</v>
      </c>
      <c r="S1289" t="s">
        <v>74</v>
      </c>
      <c r="T1289" s="2">
        <v>23115</v>
      </c>
      <c r="U1289" s="3">
        <f t="shared" ca="1" si="125"/>
        <v>62</v>
      </c>
      <c r="V1289" t="s">
        <v>1614</v>
      </c>
      <c r="W1289" t="s">
        <v>1615</v>
      </c>
      <c r="X1289" t="s">
        <v>69</v>
      </c>
      <c r="Y1289" t="s">
        <v>35</v>
      </c>
      <c r="Z1289" t="s">
        <v>36</v>
      </c>
      <c r="AA1289">
        <v>3</v>
      </c>
      <c r="AB1289" s="4">
        <v>104500</v>
      </c>
    </row>
    <row r="1290" spans="1:28" x14ac:dyDescent="0.25">
      <c r="A1290">
        <v>1715</v>
      </c>
      <c r="B1290" t="s">
        <v>4495</v>
      </c>
      <c r="C1290" t="s">
        <v>4496</v>
      </c>
      <c r="D1290" s="1">
        <v>44131</v>
      </c>
      <c r="E1290" s="1">
        <v>44832</v>
      </c>
      <c r="F1290">
        <f t="shared" ca="1" si="120"/>
        <v>23</v>
      </c>
      <c r="G1290" t="str">
        <f t="shared" ca="1" si="121"/>
        <v>1-2 years</v>
      </c>
      <c r="H1290" t="s">
        <v>2105</v>
      </c>
      <c r="I1290" t="s">
        <v>4497</v>
      </c>
      <c r="J1290" t="s">
        <v>4498</v>
      </c>
      <c r="K1290" t="s">
        <v>27</v>
      </c>
      <c r="L1290">
        <f t="shared" si="122"/>
        <v>1</v>
      </c>
      <c r="M1290">
        <f t="shared" si="123"/>
        <v>0</v>
      </c>
      <c r="N1290" t="s">
        <v>53</v>
      </c>
      <c r="O1290" t="s">
        <v>41</v>
      </c>
      <c r="Q1290" t="str">
        <f t="shared" si="124"/>
        <v>ACTIVE</v>
      </c>
      <c r="R1290" t="s">
        <v>106</v>
      </c>
      <c r="S1290" t="s">
        <v>221</v>
      </c>
      <c r="T1290" s="2">
        <v>24409</v>
      </c>
      <c r="U1290" s="3">
        <f t="shared" ca="1" si="125"/>
        <v>58</v>
      </c>
      <c r="V1290" t="s">
        <v>1614</v>
      </c>
      <c r="W1290" t="s">
        <v>1615</v>
      </c>
      <c r="X1290" t="s">
        <v>184</v>
      </c>
      <c r="Y1290" t="s">
        <v>35</v>
      </c>
      <c r="Z1290" t="s">
        <v>36</v>
      </c>
      <c r="AA1290">
        <v>3</v>
      </c>
      <c r="AB1290" s="4">
        <v>44560</v>
      </c>
    </row>
    <row r="1291" spans="1:28" x14ac:dyDescent="0.25">
      <c r="A1291">
        <v>1716</v>
      </c>
      <c r="B1291" t="s">
        <v>4499</v>
      </c>
      <c r="C1291" t="s">
        <v>4500</v>
      </c>
      <c r="D1291" s="1">
        <v>44137</v>
      </c>
      <c r="E1291" s="1">
        <v>44733</v>
      </c>
      <c r="F1291">
        <f t="shared" ca="1" si="120"/>
        <v>19</v>
      </c>
      <c r="G1291" t="str">
        <f t="shared" ca="1" si="121"/>
        <v>1-2 years</v>
      </c>
      <c r="H1291" t="s">
        <v>2110</v>
      </c>
      <c r="I1291" t="s">
        <v>4501</v>
      </c>
      <c r="J1291" t="s">
        <v>4502</v>
      </c>
      <c r="K1291" t="s">
        <v>27</v>
      </c>
      <c r="L1291">
        <f t="shared" si="122"/>
        <v>1</v>
      </c>
      <c r="M1291">
        <f t="shared" si="123"/>
        <v>0</v>
      </c>
      <c r="N1291" t="s">
        <v>28</v>
      </c>
      <c r="O1291" t="s">
        <v>41</v>
      </c>
      <c r="Q1291" t="str">
        <f t="shared" si="124"/>
        <v>ACTIVE</v>
      </c>
      <c r="R1291" t="s">
        <v>106</v>
      </c>
      <c r="S1291" t="s">
        <v>68</v>
      </c>
      <c r="T1291" s="2">
        <v>37433</v>
      </c>
      <c r="U1291" s="3">
        <f t="shared" ca="1" si="125"/>
        <v>23</v>
      </c>
      <c r="V1291" t="s">
        <v>61</v>
      </c>
      <c r="W1291" t="s">
        <v>127</v>
      </c>
      <c r="X1291" t="s">
        <v>245</v>
      </c>
      <c r="Y1291" t="s">
        <v>35</v>
      </c>
      <c r="Z1291" t="s">
        <v>36</v>
      </c>
      <c r="AA1291">
        <v>3</v>
      </c>
      <c r="AB1291" s="4">
        <v>43500</v>
      </c>
    </row>
    <row r="1292" spans="1:28" x14ac:dyDescent="0.25">
      <c r="A1292">
        <v>1717</v>
      </c>
      <c r="B1292" t="s">
        <v>500</v>
      </c>
      <c r="C1292" t="s">
        <v>4062</v>
      </c>
      <c r="D1292" s="1">
        <v>44310</v>
      </c>
      <c r="E1292" s="1">
        <v>44985</v>
      </c>
      <c r="F1292">
        <f t="shared" ca="1" si="120"/>
        <v>22</v>
      </c>
      <c r="G1292" t="str">
        <f t="shared" ca="1" si="121"/>
        <v>1-2 years</v>
      </c>
      <c r="H1292" t="s">
        <v>4225</v>
      </c>
      <c r="I1292" t="s">
        <v>4503</v>
      </c>
      <c r="J1292" t="s">
        <v>4504</v>
      </c>
      <c r="K1292" t="s">
        <v>27</v>
      </c>
      <c r="L1292">
        <f t="shared" si="122"/>
        <v>1</v>
      </c>
      <c r="M1292">
        <f t="shared" si="123"/>
        <v>0</v>
      </c>
      <c r="N1292" t="s">
        <v>41</v>
      </c>
      <c r="O1292" t="s">
        <v>41</v>
      </c>
      <c r="Q1292" t="str">
        <f t="shared" si="124"/>
        <v>ACTIVE</v>
      </c>
      <c r="R1292" t="s">
        <v>106</v>
      </c>
      <c r="S1292" t="s">
        <v>68</v>
      </c>
      <c r="T1292" s="2">
        <v>35122</v>
      </c>
      <c r="U1292" s="3">
        <f t="shared" ca="1" si="125"/>
        <v>29</v>
      </c>
      <c r="V1292" t="s">
        <v>1614</v>
      </c>
      <c r="W1292" t="s">
        <v>1615</v>
      </c>
      <c r="X1292" t="s">
        <v>326</v>
      </c>
      <c r="Y1292" t="s">
        <v>47</v>
      </c>
      <c r="Z1292" t="s">
        <v>36</v>
      </c>
      <c r="AA1292">
        <v>3</v>
      </c>
      <c r="AB1292" s="4">
        <v>59450</v>
      </c>
    </row>
    <row r="1293" spans="1:28" x14ac:dyDescent="0.25">
      <c r="A1293">
        <v>1718</v>
      </c>
      <c r="B1293" t="s">
        <v>3659</v>
      </c>
      <c r="C1293" t="s">
        <v>1787</v>
      </c>
      <c r="D1293" s="1">
        <v>44011</v>
      </c>
      <c r="E1293" s="1">
        <v>45141</v>
      </c>
      <c r="F1293">
        <f t="shared" ca="1" si="120"/>
        <v>37</v>
      </c>
      <c r="G1293" t="str">
        <f t="shared" ca="1" si="121"/>
        <v>2-5 years</v>
      </c>
      <c r="H1293" t="s">
        <v>4225</v>
      </c>
      <c r="I1293" t="s">
        <v>4505</v>
      </c>
      <c r="J1293" t="s">
        <v>4506</v>
      </c>
      <c r="K1293" t="s">
        <v>27</v>
      </c>
      <c r="L1293">
        <f t="shared" si="122"/>
        <v>1</v>
      </c>
      <c r="M1293">
        <f t="shared" si="123"/>
        <v>0</v>
      </c>
      <c r="N1293" t="s">
        <v>53</v>
      </c>
      <c r="O1293" t="s">
        <v>29</v>
      </c>
      <c r="Q1293" t="str">
        <f t="shared" si="124"/>
        <v>ACTIVE</v>
      </c>
      <c r="R1293" t="s">
        <v>106</v>
      </c>
      <c r="S1293" t="s">
        <v>74</v>
      </c>
      <c r="T1293" s="2">
        <v>37475</v>
      </c>
      <c r="U1293" s="3">
        <f t="shared" ca="1" si="125"/>
        <v>23</v>
      </c>
      <c r="V1293" t="s">
        <v>1614</v>
      </c>
      <c r="W1293" t="s">
        <v>1615</v>
      </c>
      <c r="X1293" t="s">
        <v>153</v>
      </c>
      <c r="Y1293" t="s">
        <v>47</v>
      </c>
      <c r="Z1293" t="s">
        <v>36</v>
      </c>
      <c r="AA1293">
        <v>3</v>
      </c>
      <c r="AB1293" s="4">
        <v>61822</v>
      </c>
    </row>
    <row r="1294" spans="1:28" x14ac:dyDescent="0.25">
      <c r="A1294">
        <v>1719</v>
      </c>
      <c r="B1294" t="s">
        <v>4507</v>
      </c>
      <c r="C1294" t="s">
        <v>2123</v>
      </c>
      <c r="D1294" s="1">
        <v>44392</v>
      </c>
      <c r="F1294">
        <f t="shared" ca="1" si="120"/>
        <v>50</v>
      </c>
      <c r="G1294" t="str">
        <f t="shared" ca="1" si="121"/>
        <v>2-5 years</v>
      </c>
      <c r="H1294" t="s">
        <v>4225</v>
      </c>
      <c r="I1294" t="s">
        <v>4508</v>
      </c>
      <c r="J1294" t="s">
        <v>4509</v>
      </c>
      <c r="K1294" t="s">
        <v>27</v>
      </c>
      <c r="L1294">
        <f t="shared" si="122"/>
        <v>1</v>
      </c>
      <c r="M1294">
        <f t="shared" si="123"/>
        <v>0</v>
      </c>
      <c r="N1294" t="s">
        <v>28</v>
      </c>
      <c r="O1294" t="s">
        <v>29</v>
      </c>
      <c r="Q1294" t="str">
        <f t="shared" si="124"/>
        <v>ACTIVE</v>
      </c>
      <c r="R1294" t="s">
        <v>106</v>
      </c>
      <c r="S1294" t="s">
        <v>74</v>
      </c>
      <c r="T1294" s="2">
        <v>31363</v>
      </c>
      <c r="U1294" s="3">
        <f t="shared" ca="1" si="125"/>
        <v>39</v>
      </c>
      <c r="V1294" t="s">
        <v>1614</v>
      </c>
      <c r="W1294" t="s">
        <v>1615</v>
      </c>
      <c r="X1294" t="s">
        <v>69</v>
      </c>
      <c r="Y1294" t="s">
        <v>47</v>
      </c>
      <c r="Z1294" t="s">
        <v>36</v>
      </c>
      <c r="AA1294">
        <v>3</v>
      </c>
      <c r="AB1294" s="4">
        <v>102284</v>
      </c>
    </row>
    <row r="1295" spans="1:28" x14ac:dyDescent="0.25">
      <c r="A1295">
        <v>1720</v>
      </c>
      <c r="B1295" t="s">
        <v>327</v>
      </c>
      <c r="C1295" t="s">
        <v>2766</v>
      </c>
      <c r="D1295" s="1">
        <v>45097</v>
      </c>
      <c r="F1295">
        <f t="shared" ca="1" si="120"/>
        <v>27</v>
      </c>
      <c r="G1295" t="str">
        <f t="shared" ca="1" si="121"/>
        <v>2-5 years</v>
      </c>
      <c r="H1295" t="s">
        <v>2298</v>
      </c>
      <c r="I1295" t="s">
        <v>4510</v>
      </c>
      <c r="J1295" t="s">
        <v>4511</v>
      </c>
      <c r="K1295" t="s">
        <v>27</v>
      </c>
      <c r="L1295">
        <f t="shared" si="122"/>
        <v>1</v>
      </c>
      <c r="M1295">
        <f t="shared" si="123"/>
        <v>0</v>
      </c>
      <c r="N1295" t="s">
        <v>41</v>
      </c>
      <c r="O1295" t="s">
        <v>41</v>
      </c>
      <c r="Q1295" t="str">
        <f t="shared" si="124"/>
        <v>ACTIVE</v>
      </c>
      <c r="R1295" t="s">
        <v>106</v>
      </c>
      <c r="S1295" t="s">
        <v>74</v>
      </c>
      <c r="T1295" s="2">
        <v>36843</v>
      </c>
      <c r="U1295" s="3">
        <f t="shared" ca="1" si="125"/>
        <v>24</v>
      </c>
      <c r="V1295" t="s">
        <v>1614</v>
      </c>
      <c r="W1295" t="s">
        <v>1615</v>
      </c>
      <c r="X1295" t="s">
        <v>69</v>
      </c>
      <c r="Y1295" t="s">
        <v>47</v>
      </c>
      <c r="Z1295" t="s">
        <v>36</v>
      </c>
      <c r="AA1295">
        <v>3</v>
      </c>
      <c r="AB1295" s="4">
        <v>78068</v>
      </c>
    </row>
    <row r="1296" spans="1:28" x14ac:dyDescent="0.25">
      <c r="A1296">
        <v>1721</v>
      </c>
      <c r="B1296" t="s">
        <v>2394</v>
      </c>
      <c r="C1296" t="s">
        <v>2866</v>
      </c>
      <c r="D1296" s="1">
        <v>43730</v>
      </c>
      <c r="E1296" s="1">
        <v>44875</v>
      </c>
      <c r="F1296">
        <f t="shared" ca="1" si="120"/>
        <v>37</v>
      </c>
      <c r="G1296" t="str">
        <f t="shared" ca="1" si="121"/>
        <v>2-5 years</v>
      </c>
      <c r="H1296" t="s">
        <v>2298</v>
      </c>
      <c r="I1296" t="s">
        <v>4512</v>
      </c>
      <c r="J1296" t="s">
        <v>4513</v>
      </c>
      <c r="K1296" t="s">
        <v>27</v>
      </c>
      <c r="L1296">
        <f t="shared" si="122"/>
        <v>1</v>
      </c>
      <c r="M1296">
        <f t="shared" si="123"/>
        <v>0</v>
      </c>
      <c r="N1296" t="s">
        <v>53</v>
      </c>
      <c r="O1296" t="s">
        <v>53</v>
      </c>
      <c r="Q1296" t="str">
        <f t="shared" si="124"/>
        <v>ACTIVE</v>
      </c>
      <c r="R1296" t="s">
        <v>30</v>
      </c>
      <c r="S1296" t="s">
        <v>31</v>
      </c>
      <c r="T1296" s="2">
        <v>25147</v>
      </c>
      <c r="U1296" s="3">
        <f t="shared" ca="1" si="125"/>
        <v>56</v>
      </c>
      <c r="V1296" t="s">
        <v>1614</v>
      </c>
      <c r="W1296" t="s">
        <v>1615</v>
      </c>
      <c r="X1296" t="s">
        <v>56</v>
      </c>
      <c r="Y1296" t="s">
        <v>47</v>
      </c>
      <c r="Z1296" t="s">
        <v>36</v>
      </c>
      <c r="AA1296">
        <v>3</v>
      </c>
      <c r="AB1296" s="4">
        <v>75000</v>
      </c>
    </row>
    <row r="1297" spans="1:28" x14ac:dyDescent="0.25">
      <c r="A1297">
        <v>1722</v>
      </c>
      <c r="B1297" t="s">
        <v>512</v>
      </c>
      <c r="C1297" t="s">
        <v>989</v>
      </c>
      <c r="D1297" s="1">
        <v>44614</v>
      </c>
      <c r="F1297">
        <f t="shared" ca="1" si="120"/>
        <v>43</v>
      </c>
      <c r="G1297" t="str">
        <f t="shared" ca="1" si="121"/>
        <v>2-5 years</v>
      </c>
      <c r="H1297" t="s">
        <v>2298</v>
      </c>
      <c r="I1297" t="s">
        <v>2627</v>
      </c>
      <c r="J1297" t="s">
        <v>4514</v>
      </c>
      <c r="K1297" t="s">
        <v>27</v>
      </c>
      <c r="L1297">
        <f t="shared" si="122"/>
        <v>1</v>
      </c>
      <c r="M1297">
        <f t="shared" si="123"/>
        <v>0</v>
      </c>
      <c r="N1297" t="s">
        <v>53</v>
      </c>
      <c r="O1297" t="s">
        <v>53</v>
      </c>
      <c r="Q1297" t="str">
        <f t="shared" si="124"/>
        <v>ACTIVE</v>
      </c>
      <c r="R1297" t="s">
        <v>106</v>
      </c>
      <c r="S1297" t="s">
        <v>520</v>
      </c>
      <c r="T1297" s="2">
        <v>28477</v>
      </c>
      <c r="U1297" s="3">
        <f t="shared" ca="1" si="125"/>
        <v>47</v>
      </c>
      <c r="V1297" t="s">
        <v>1614</v>
      </c>
      <c r="W1297" t="s">
        <v>1615</v>
      </c>
      <c r="X1297" t="s">
        <v>299</v>
      </c>
      <c r="Y1297" t="s">
        <v>35</v>
      </c>
      <c r="Z1297" t="s">
        <v>36</v>
      </c>
      <c r="AA1297">
        <v>3</v>
      </c>
      <c r="AB1297" s="4">
        <v>106953</v>
      </c>
    </row>
    <row r="1298" spans="1:28" x14ac:dyDescent="0.25">
      <c r="A1298">
        <v>1723</v>
      </c>
      <c r="B1298" t="s">
        <v>4515</v>
      </c>
      <c r="C1298" t="s">
        <v>3028</v>
      </c>
      <c r="D1298" s="1">
        <v>44013</v>
      </c>
      <c r="E1298" s="1">
        <v>44738</v>
      </c>
      <c r="F1298">
        <f t="shared" ca="1" si="120"/>
        <v>23</v>
      </c>
      <c r="G1298" t="str">
        <f t="shared" ca="1" si="121"/>
        <v>1-2 years</v>
      </c>
      <c r="H1298" t="s">
        <v>4269</v>
      </c>
      <c r="I1298" t="s">
        <v>4516</v>
      </c>
      <c r="J1298" t="s">
        <v>4517</v>
      </c>
      <c r="K1298" t="s">
        <v>27</v>
      </c>
      <c r="L1298">
        <f t="shared" si="122"/>
        <v>1</v>
      </c>
      <c r="M1298">
        <f t="shared" si="123"/>
        <v>0</v>
      </c>
      <c r="N1298" t="s">
        <v>53</v>
      </c>
      <c r="O1298" t="s">
        <v>53</v>
      </c>
      <c r="Q1298" t="str">
        <f t="shared" si="124"/>
        <v>ACTIVE</v>
      </c>
      <c r="R1298" t="s">
        <v>54</v>
      </c>
      <c r="S1298" t="s">
        <v>80</v>
      </c>
      <c r="T1298" s="2">
        <v>29656</v>
      </c>
      <c r="U1298" s="3">
        <f t="shared" ca="1" si="125"/>
        <v>44</v>
      </c>
      <c r="V1298" t="s">
        <v>1614</v>
      </c>
      <c r="W1298" t="s">
        <v>3214</v>
      </c>
      <c r="X1298" t="s">
        <v>138</v>
      </c>
      <c r="Y1298" t="s">
        <v>35</v>
      </c>
      <c r="Z1298" t="s">
        <v>36</v>
      </c>
      <c r="AA1298">
        <v>3</v>
      </c>
      <c r="AB1298" s="4">
        <v>46062</v>
      </c>
    </row>
    <row r="1299" spans="1:28" x14ac:dyDescent="0.25">
      <c r="A1299">
        <v>1724</v>
      </c>
      <c r="B1299" t="s">
        <v>4518</v>
      </c>
      <c r="C1299" t="s">
        <v>1342</v>
      </c>
      <c r="D1299" s="1">
        <v>44329</v>
      </c>
      <c r="E1299" s="1">
        <v>44541</v>
      </c>
      <c r="F1299">
        <f t="shared" ca="1" si="120"/>
        <v>6</v>
      </c>
      <c r="G1299" t="str">
        <f t="shared" ca="1" si="121"/>
        <v>6-12 months</v>
      </c>
      <c r="H1299" t="s">
        <v>2105</v>
      </c>
      <c r="I1299" t="s">
        <v>4519</v>
      </c>
      <c r="J1299" t="s">
        <v>4520</v>
      </c>
      <c r="K1299" t="s">
        <v>27</v>
      </c>
      <c r="L1299">
        <f t="shared" si="122"/>
        <v>1</v>
      </c>
      <c r="M1299">
        <f t="shared" si="123"/>
        <v>0</v>
      </c>
      <c r="N1299" t="s">
        <v>41</v>
      </c>
      <c r="O1299" t="s">
        <v>41</v>
      </c>
      <c r="Q1299" t="str">
        <f t="shared" si="124"/>
        <v>ACTIVE</v>
      </c>
      <c r="R1299" t="s">
        <v>106</v>
      </c>
      <c r="S1299" t="s">
        <v>440</v>
      </c>
      <c r="T1299" s="2">
        <v>30659</v>
      </c>
      <c r="U1299" s="3">
        <f t="shared" ca="1" si="125"/>
        <v>41</v>
      </c>
      <c r="V1299" t="s">
        <v>1614</v>
      </c>
      <c r="W1299" t="s">
        <v>1615</v>
      </c>
      <c r="X1299" t="s">
        <v>138</v>
      </c>
      <c r="Y1299" t="s">
        <v>35</v>
      </c>
      <c r="Z1299" t="s">
        <v>36</v>
      </c>
      <c r="AA1299">
        <v>3</v>
      </c>
      <c r="AB1299" s="4">
        <v>62000</v>
      </c>
    </row>
    <row r="1300" spans="1:28" x14ac:dyDescent="0.25">
      <c r="A1300">
        <v>1725</v>
      </c>
      <c r="B1300" t="s">
        <v>4521</v>
      </c>
      <c r="C1300" t="s">
        <v>295</v>
      </c>
      <c r="D1300" s="1">
        <v>44346</v>
      </c>
      <c r="F1300">
        <f t="shared" ca="1" si="120"/>
        <v>52</v>
      </c>
      <c r="G1300" t="str">
        <f t="shared" ca="1" si="121"/>
        <v>2-5 years</v>
      </c>
      <c r="H1300" t="s">
        <v>4225</v>
      </c>
      <c r="I1300" t="s">
        <v>4522</v>
      </c>
      <c r="J1300" t="s">
        <v>4523</v>
      </c>
      <c r="K1300" t="s">
        <v>27</v>
      </c>
      <c r="L1300">
        <f t="shared" si="122"/>
        <v>1</v>
      </c>
      <c r="M1300">
        <f t="shared" si="123"/>
        <v>0</v>
      </c>
      <c r="N1300" t="s">
        <v>28</v>
      </c>
      <c r="O1300" t="s">
        <v>41</v>
      </c>
      <c r="Q1300" t="str">
        <f t="shared" si="124"/>
        <v>ACTIVE</v>
      </c>
      <c r="R1300" t="s">
        <v>106</v>
      </c>
      <c r="S1300" t="s">
        <v>74</v>
      </c>
      <c r="T1300" s="2">
        <v>24842</v>
      </c>
      <c r="U1300" s="3">
        <f t="shared" ca="1" si="125"/>
        <v>57</v>
      </c>
      <c r="V1300" t="s">
        <v>1614</v>
      </c>
      <c r="W1300" t="s">
        <v>1615</v>
      </c>
      <c r="X1300" t="s">
        <v>81</v>
      </c>
      <c r="Y1300" t="s">
        <v>47</v>
      </c>
      <c r="Z1300" t="s">
        <v>36</v>
      </c>
      <c r="AA1300">
        <v>3</v>
      </c>
      <c r="AB1300" s="4">
        <v>68000</v>
      </c>
    </row>
    <row r="1301" spans="1:28" x14ac:dyDescent="0.25">
      <c r="A1301">
        <v>1726</v>
      </c>
      <c r="B1301" t="s">
        <v>4524</v>
      </c>
      <c r="C1301" t="s">
        <v>345</v>
      </c>
      <c r="D1301" s="1">
        <v>43650</v>
      </c>
      <c r="F1301">
        <f t="shared" ca="1" si="120"/>
        <v>75</v>
      </c>
      <c r="G1301" t="str">
        <f t="shared" ca="1" si="121"/>
        <v>&gt;5 years</v>
      </c>
      <c r="H1301" t="s">
        <v>4225</v>
      </c>
      <c r="I1301" t="s">
        <v>4525</v>
      </c>
      <c r="J1301" t="s">
        <v>4526</v>
      </c>
      <c r="K1301" t="s">
        <v>27</v>
      </c>
      <c r="L1301">
        <f t="shared" si="122"/>
        <v>1</v>
      </c>
      <c r="M1301">
        <f t="shared" si="123"/>
        <v>0</v>
      </c>
      <c r="N1301" t="s">
        <v>28</v>
      </c>
      <c r="O1301" t="s">
        <v>53</v>
      </c>
      <c r="Q1301" t="str">
        <f t="shared" si="124"/>
        <v>ACTIVE</v>
      </c>
      <c r="R1301" t="s">
        <v>106</v>
      </c>
      <c r="S1301" t="s">
        <v>257</v>
      </c>
      <c r="T1301" s="2">
        <v>33829</v>
      </c>
      <c r="U1301" s="3">
        <f t="shared" ca="1" si="125"/>
        <v>33</v>
      </c>
      <c r="V1301" t="s">
        <v>1614</v>
      </c>
      <c r="W1301" t="s">
        <v>1615</v>
      </c>
      <c r="X1301" t="s">
        <v>63</v>
      </c>
      <c r="Y1301" t="s">
        <v>47</v>
      </c>
      <c r="Z1301" t="s">
        <v>36</v>
      </c>
      <c r="AA1301">
        <v>3</v>
      </c>
      <c r="AB1301" s="4">
        <v>45000</v>
      </c>
    </row>
    <row r="1302" spans="1:28" x14ac:dyDescent="0.25">
      <c r="A1302">
        <v>1727</v>
      </c>
      <c r="B1302" t="s">
        <v>4527</v>
      </c>
      <c r="C1302" t="s">
        <v>4528</v>
      </c>
      <c r="D1302" s="1">
        <v>43616</v>
      </c>
      <c r="E1302" s="1">
        <v>44712</v>
      </c>
      <c r="F1302">
        <f t="shared" ca="1" si="120"/>
        <v>36</v>
      </c>
      <c r="G1302" t="str">
        <f t="shared" ca="1" si="121"/>
        <v>2-5 years</v>
      </c>
      <c r="H1302" t="s">
        <v>4225</v>
      </c>
      <c r="I1302" t="s">
        <v>4529</v>
      </c>
      <c r="J1302" t="s">
        <v>4530</v>
      </c>
      <c r="K1302" t="s">
        <v>27</v>
      </c>
      <c r="L1302">
        <f t="shared" si="122"/>
        <v>1</v>
      </c>
      <c r="M1302">
        <f t="shared" si="123"/>
        <v>0</v>
      </c>
      <c r="N1302" t="s">
        <v>53</v>
      </c>
      <c r="O1302" t="s">
        <v>53</v>
      </c>
      <c r="Q1302" t="str">
        <f t="shared" si="124"/>
        <v>ACTIVE</v>
      </c>
      <c r="R1302" t="s">
        <v>106</v>
      </c>
      <c r="S1302" t="s">
        <v>68</v>
      </c>
      <c r="T1302" s="2">
        <v>35968</v>
      </c>
      <c r="U1302" s="3">
        <f t="shared" ca="1" si="125"/>
        <v>27</v>
      </c>
      <c r="V1302" t="s">
        <v>1614</v>
      </c>
      <c r="W1302" t="s">
        <v>1615</v>
      </c>
      <c r="X1302" t="s">
        <v>184</v>
      </c>
      <c r="Y1302" t="s">
        <v>47</v>
      </c>
      <c r="Z1302" t="s">
        <v>36</v>
      </c>
      <c r="AA1302">
        <v>3</v>
      </c>
      <c r="AB1302" s="4">
        <v>46500</v>
      </c>
    </row>
    <row r="1303" spans="1:28" x14ac:dyDescent="0.25">
      <c r="A1303">
        <v>1728</v>
      </c>
      <c r="B1303" t="s">
        <v>218</v>
      </c>
      <c r="C1303" t="s">
        <v>4531</v>
      </c>
      <c r="D1303" s="1">
        <v>43903</v>
      </c>
      <c r="F1303">
        <f t="shared" ca="1" si="120"/>
        <v>66</v>
      </c>
      <c r="G1303" t="str">
        <f t="shared" ca="1" si="121"/>
        <v>&gt;5 years</v>
      </c>
      <c r="H1303" t="s">
        <v>24</v>
      </c>
      <c r="I1303" t="s">
        <v>4532</v>
      </c>
      <c r="J1303" t="s">
        <v>4533</v>
      </c>
      <c r="K1303" t="s">
        <v>27</v>
      </c>
      <c r="L1303">
        <f t="shared" si="122"/>
        <v>1</v>
      </c>
      <c r="M1303">
        <f t="shared" si="123"/>
        <v>0</v>
      </c>
      <c r="N1303" t="s">
        <v>53</v>
      </c>
      <c r="O1303" t="s">
        <v>29</v>
      </c>
      <c r="Q1303" t="str">
        <f t="shared" si="124"/>
        <v>ACTIVE</v>
      </c>
      <c r="R1303" t="s">
        <v>1487</v>
      </c>
      <c r="S1303" t="s">
        <v>68</v>
      </c>
      <c r="T1303" s="2">
        <v>35250</v>
      </c>
      <c r="U1303" s="3">
        <f t="shared" ca="1" si="125"/>
        <v>29</v>
      </c>
      <c r="V1303" t="s">
        <v>1614</v>
      </c>
      <c r="W1303" t="s">
        <v>1615</v>
      </c>
      <c r="X1303" t="s">
        <v>184</v>
      </c>
      <c r="Y1303" t="s">
        <v>47</v>
      </c>
      <c r="Z1303" t="s">
        <v>36</v>
      </c>
      <c r="AA1303">
        <v>3</v>
      </c>
      <c r="AB1303" s="4">
        <v>195692</v>
      </c>
    </row>
    <row r="1304" spans="1:28" x14ac:dyDescent="0.25">
      <c r="A1304">
        <v>1729</v>
      </c>
      <c r="B1304" t="s">
        <v>4534</v>
      </c>
      <c r="C1304" t="s">
        <v>4535</v>
      </c>
      <c r="D1304" s="1">
        <v>43836</v>
      </c>
      <c r="E1304" s="1">
        <v>44189</v>
      </c>
      <c r="F1304">
        <f t="shared" ca="1" si="120"/>
        <v>11</v>
      </c>
      <c r="G1304" t="str">
        <f t="shared" ca="1" si="121"/>
        <v>6-12 months</v>
      </c>
      <c r="H1304" t="s">
        <v>24</v>
      </c>
      <c r="I1304" t="s">
        <v>4536</v>
      </c>
      <c r="J1304" t="s">
        <v>4537</v>
      </c>
      <c r="K1304" t="s">
        <v>158</v>
      </c>
      <c r="L1304">
        <f t="shared" si="122"/>
        <v>0</v>
      </c>
      <c r="M1304">
        <f t="shared" si="123"/>
        <v>1</v>
      </c>
      <c r="N1304" t="s">
        <v>28</v>
      </c>
      <c r="O1304" t="s">
        <v>41</v>
      </c>
      <c r="P1304" t="s">
        <v>212</v>
      </c>
      <c r="Q1304" t="str">
        <f t="shared" si="124"/>
        <v>INVOLUNTARY</v>
      </c>
      <c r="R1304" t="s">
        <v>1487</v>
      </c>
      <c r="S1304" t="s">
        <v>68</v>
      </c>
      <c r="T1304" s="2">
        <v>32819</v>
      </c>
      <c r="U1304" s="3">
        <f t="shared" ca="1" si="125"/>
        <v>35</v>
      </c>
      <c r="V1304" t="s">
        <v>1614</v>
      </c>
      <c r="W1304" t="s">
        <v>1615</v>
      </c>
      <c r="X1304" t="s">
        <v>184</v>
      </c>
      <c r="Y1304" t="s">
        <v>35</v>
      </c>
      <c r="Z1304" t="s">
        <v>36</v>
      </c>
      <c r="AA1304">
        <v>3</v>
      </c>
      <c r="AB1304" s="4">
        <v>189371</v>
      </c>
    </row>
    <row r="1305" spans="1:28" x14ac:dyDescent="0.25">
      <c r="A1305">
        <v>1730</v>
      </c>
      <c r="B1305" t="s">
        <v>133</v>
      </c>
      <c r="C1305" t="s">
        <v>4538</v>
      </c>
      <c r="D1305" s="1">
        <v>45046</v>
      </c>
      <c r="F1305">
        <f t="shared" ca="1" si="120"/>
        <v>29</v>
      </c>
      <c r="G1305" t="str">
        <f t="shared" ca="1" si="121"/>
        <v>2-5 years</v>
      </c>
      <c r="H1305" t="s">
        <v>24</v>
      </c>
      <c r="I1305" t="s">
        <v>4539</v>
      </c>
      <c r="J1305" t="s">
        <v>4540</v>
      </c>
      <c r="K1305" t="s">
        <v>27</v>
      </c>
      <c r="L1305">
        <f t="shared" si="122"/>
        <v>1</v>
      </c>
      <c r="M1305">
        <f t="shared" si="123"/>
        <v>0</v>
      </c>
      <c r="N1305" t="s">
        <v>53</v>
      </c>
      <c r="O1305" t="s">
        <v>41</v>
      </c>
      <c r="Q1305" t="str">
        <f t="shared" si="124"/>
        <v>ACTIVE</v>
      </c>
      <c r="R1305" t="s">
        <v>1487</v>
      </c>
      <c r="S1305" t="s">
        <v>80</v>
      </c>
      <c r="T1305" s="2">
        <v>36650</v>
      </c>
      <c r="U1305" s="3">
        <f t="shared" ca="1" si="125"/>
        <v>25</v>
      </c>
      <c r="V1305" t="s">
        <v>1614</v>
      </c>
      <c r="W1305" t="s">
        <v>1615</v>
      </c>
      <c r="X1305" t="s">
        <v>81</v>
      </c>
      <c r="Y1305" t="s">
        <v>35</v>
      </c>
      <c r="Z1305" t="s">
        <v>36</v>
      </c>
      <c r="AA1305">
        <v>3</v>
      </c>
      <c r="AB1305" s="4">
        <v>70629</v>
      </c>
    </row>
    <row r="1306" spans="1:28" x14ac:dyDescent="0.25">
      <c r="A1306">
        <v>1731</v>
      </c>
      <c r="B1306" t="s">
        <v>4541</v>
      </c>
      <c r="C1306" t="s">
        <v>4542</v>
      </c>
      <c r="D1306" s="1">
        <v>44388</v>
      </c>
      <c r="E1306" s="1">
        <v>44600</v>
      </c>
      <c r="F1306">
        <f t="shared" ca="1" si="120"/>
        <v>6</v>
      </c>
      <c r="G1306" t="str">
        <f t="shared" ca="1" si="121"/>
        <v>6-12 months</v>
      </c>
      <c r="H1306" t="s">
        <v>641</v>
      </c>
      <c r="I1306" t="s">
        <v>4543</v>
      </c>
      <c r="J1306" t="s">
        <v>4544</v>
      </c>
      <c r="K1306" t="s">
        <v>27</v>
      </c>
      <c r="L1306">
        <f t="shared" si="122"/>
        <v>1</v>
      </c>
      <c r="M1306">
        <f t="shared" si="123"/>
        <v>0</v>
      </c>
      <c r="N1306" t="s">
        <v>28</v>
      </c>
      <c r="O1306" t="s">
        <v>29</v>
      </c>
      <c r="Q1306" t="str">
        <f t="shared" si="124"/>
        <v>ACTIVE</v>
      </c>
      <c r="R1306" t="s">
        <v>1487</v>
      </c>
      <c r="S1306" t="s">
        <v>87</v>
      </c>
      <c r="T1306" s="2">
        <v>1</v>
      </c>
      <c r="U1306" s="3">
        <f t="shared" ca="1" si="125"/>
        <v>125</v>
      </c>
      <c r="V1306" t="s">
        <v>1614</v>
      </c>
      <c r="W1306" t="s">
        <v>1615</v>
      </c>
      <c r="X1306" t="s">
        <v>89</v>
      </c>
      <c r="Y1306" t="s">
        <v>47</v>
      </c>
      <c r="Z1306" t="s">
        <v>36</v>
      </c>
      <c r="AA1306">
        <v>3</v>
      </c>
      <c r="AB1306" s="4">
        <v>67511.600000000006</v>
      </c>
    </row>
    <row r="1307" spans="1:28" x14ac:dyDescent="0.25">
      <c r="A1307">
        <v>1732</v>
      </c>
      <c r="B1307" t="s">
        <v>4545</v>
      </c>
      <c r="C1307" t="s">
        <v>4215</v>
      </c>
      <c r="D1307" s="1">
        <v>44379</v>
      </c>
      <c r="E1307" s="1">
        <v>44543</v>
      </c>
      <c r="F1307">
        <f t="shared" ca="1" si="120"/>
        <v>5</v>
      </c>
      <c r="G1307" t="str">
        <f t="shared" ca="1" si="121"/>
        <v>&lt;6 months</v>
      </c>
      <c r="H1307" t="s">
        <v>641</v>
      </c>
      <c r="I1307" t="s">
        <v>4546</v>
      </c>
      <c r="J1307" t="s">
        <v>4547</v>
      </c>
      <c r="K1307" t="s">
        <v>158</v>
      </c>
      <c r="L1307">
        <f t="shared" si="122"/>
        <v>0</v>
      </c>
      <c r="M1307">
        <f t="shared" si="123"/>
        <v>1</v>
      </c>
      <c r="N1307" t="s">
        <v>28</v>
      </c>
      <c r="O1307" t="s">
        <v>29</v>
      </c>
      <c r="P1307" t="s">
        <v>212</v>
      </c>
      <c r="Q1307" t="str">
        <f t="shared" si="124"/>
        <v>INVOLUNTARY</v>
      </c>
      <c r="R1307" t="s">
        <v>1487</v>
      </c>
      <c r="S1307" t="s">
        <v>189</v>
      </c>
      <c r="T1307" s="2">
        <v>24580</v>
      </c>
      <c r="U1307" s="3">
        <f t="shared" ca="1" si="125"/>
        <v>58</v>
      </c>
      <c r="V1307" t="s">
        <v>1908</v>
      </c>
      <c r="W1307" t="s">
        <v>1908</v>
      </c>
      <c r="X1307" t="s">
        <v>89</v>
      </c>
      <c r="Y1307" t="s">
        <v>35</v>
      </c>
      <c r="Z1307" t="s">
        <v>36</v>
      </c>
      <c r="AA1307">
        <v>3</v>
      </c>
      <c r="AB1307" s="4">
        <v>53859</v>
      </c>
    </row>
    <row r="1308" spans="1:28" x14ac:dyDescent="0.25">
      <c r="A1308">
        <v>1733</v>
      </c>
      <c r="B1308" t="s">
        <v>3566</v>
      </c>
      <c r="C1308" t="s">
        <v>4548</v>
      </c>
      <c r="D1308" s="1">
        <v>43761</v>
      </c>
      <c r="E1308" s="1">
        <v>44168</v>
      </c>
      <c r="F1308">
        <f t="shared" ca="1" si="120"/>
        <v>13</v>
      </c>
      <c r="G1308" t="str">
        <f t="shared" ca="1" si="121"/>
        <v>1-2 years</v>
      </c>
      <c r="H1308" t="s">
        <v>24</v>
      </c>
      <c r="I1308" t="s">
        <v>4549</v>
      </c>
      <c r="J1308" t="s">
        <v>4550</v>
      </c>
      <c r="K1308" t="s">
        <v>27</v>
      </c>
      <c r="L1308">
        <f t="shared" si="122"/>
        <v>1</v>
      </c>
      <c r="M1308">
        <f t="shared" si="123"/>
        <v>0</v>
      </c>
      <c r="N1308" t="s">
        <v>53</v>
      </c>
      <c r="O1308" t="s">
        <v>29</v>
      </c>
      <c r="Q1308" t="str">
        <f t="shared" si="124"/>
        <v>ACTIVE</v>
      </c>
      <c r="R1308" t="s">
        <v>1487</v>
      </c>
      <c r="S1308" t="s">
        <v>74</v>
      </c>
      <c r="T1308" s="2">
        <v>33195</v>
      </c>
      <c r="U1308" s="3">
        <f t="shared" ca="1" si="125"/>
        <v>34</v>
      </c>
      <c r="V1308" t="s">
        <v>1614</v>
      </c>
      <c r="W1308" t="s">
        <v>1615</v>
      </c>
      <c r="X1308" t="s">
        <v>69</v>
      </c>
      <c r="Y1308" t="s">
        <v>35</v>
      </c>
      <c r="Z1308" t="s">
        <v>36</v>
      </c>
      <c r="AA1308">
        <v>3</v>
      </c>
      <c r="AB1308" s="4">
        <v>203307</v>
      </c>
    </row>
    <row r="1309" spans="1:28" x14ac:dyDescent="0.25">
      <c r="A1309">
        <v>1734</v>
      </c>
      <c r="B1309" t="s">
        <v>4551</v>
      </c>
      <c r="C1309" t="s">
        <v>4552</v>
      </c>
      <c r="D1309" s="1">
        <v>43484</v>
      </c>
      <c r="F1309">
        <f t="shared" ca="1" si="120"/>
        <v>80</v>
      </c>
      <c r="G1309" t="str">
        <f t="shared" ca="1" si="121"/>
        <v>&gt;5 years</v>
      </c>
      <c r="H1309" t="s">
        <v>24</v>
      </c>
      <c r="I1309" t="s">
        <v>4553</v>
      </c>
      <c r="J1309" t="s">
        <v>4554</v>
      </c>
      <c r="K1309" t="s">
        <v>27</v>
      </c>
      <c r="L1309">
        <f t="shared" si="122"/>
        <v>1</v>
      </c>
      <c r="M1309">
        <f t="shared" si="123"/>
        <v>0</v>
      </c>
      <c r="N1309" t="s">
        <v>28</v>
      </c>
      <c r="O1309" t="s">
        <v>53</v>
      </c>
      <c r="Q1309" t="str">
        <f t="shared" si="124"/>
        <v>ACTIVE</v>
      </c>
      <c r="R1309" t="s">
        <v>1487</v>
      </c>
      <c r="S1309" t="s">
        <v>74</v>
      </c>
      <c r="T1309" s="2">
        <v>31873</v>
      </c>
      <c r="U1309" s="3">
        <f t="shared" ca="1" si="125"/>
        <v>38</v>
      </c>
      <c r="V1309" t="s">
        <v>1614</v>
      </c>
      <c r="W1309" t="s">
        <v>1615</v>
      </c>
      <c r="X1309" t="s">
        <v>75</v>
      </c>
      <c r="Y1309" t="s">
        <v>47</v>
      </c>
      <c r="Z1309" t="s">
        <v>36</v>
      </c>
      <c r="AA1309">
        <v>3</v>
      </c>
      <c r="AB1309" s="4">
        <v>130000</v>
      </c>
    </row>
    <row r="1310" spans="1:28" x14ac:dyDescent="0.25">
      <c r="A1310">
        <v>1735</v>
      </c>
      <c r="B1310" t="s">
        <v>2859</v>
      </c>
      <c r="C1310" t="s">
        <v>4555</v>
      </c>
      <c r="D1310" s="1">
        <v>44204</v>
      </c>
      <c r="E1310" s="1">
        <v>44940</v>
      </c>
      <c r="F1310">
        <f t="shared" ca="1" si="120"/>
        <v>24</v>
      </c>
      <c r="G1310" t="str">
        <f t="shared" ca="1" si="121"/>
        <v>2-5 years</v>
      </c>
      <c r="H1310" t="s">
        <v>24</v>
      </c>
      <c r="I1310" t="s">
        <v>4556</v>
      </c>
      <c r="J1310" t="s">
        <v>4557</v>
      </c>
      <c r="K1310" t="s">
        <v>158</v>
      </c>
      <c r="L1310">
        <f t="shared" si="122"/>
        <v>0</v>
      </c>
      <c r="M1310">
        <f t="shared" si="123"/>
        <v>1</v>
      </c>
      <c r="N1310" t="s">
        <v>53</v>
      </c>
      <c r="O1310" t="s">
        <v>53</v>
      </c>
      <c r="P1310" t="s">
        <v>4103</v>
      </c>
      <c r="Q1310" t="str">
        <f t="shared" si="124"/>
        <v>VOLUNTARY</v>
      </c>
      <c r="R1310" t="s">
        <v>1487</v>
      </c>
      <c r="S1310" t="s">
        <v>239</v>
      </c>
      <c r="T1310" s="2">
        <v>31661</v>
      </c>
      <c r="U1310" s="3">
        <f t="shared" ca="1" si="125"/>
        <v>39</v>
      </c>
      <c r="V1310" t="s">
        <v>1614</v>
      </c>
      <c r="W1310" t="s">
        <v>1615</v>
      </c>
      <c r="X1310" t="s">
        <v>240</v>
      </c>
      <c r="Y1310" t="s">
        <v>35</v>
      </c>
      <c r="Z1310" t="s">
        <v>36</v>
      </c>
      <c r="AA1310">
        <v>3</v>
      </c>
      <c r="AB1310" s="4">
        <v>102544</v>
      </c>
    </row>
    <row r="1311" spans="1:28" x14ac:dyDescent="0.25">
      <c r="A1311">
        <v>1736</v>
      </c>
      <c r="B1311" t="s">
        <v>4558</v>
      </c>
      <c r="C1311" t="s">
        <v>4559</v>
      </c>
      <c r="D1311" s="1">
        <v>43494</v>
      </c>
      <c r="E1311" s="1">
        <v>44750</v>
      </c>
      <c r="F1311">
        <f t="shared" ca="1" si="120"/>
        <v>41</v>
      </c>
      <c r="G1311" t="str">
        <f t="shared" ca="1" si="121"/>
        <v>2-5 years</v>
      </c>
      <c r="H1311" t="s">
        <v>24</v>
      </c>
      <c r="I1311" t="s">
        <v>4560</v>
      </c>
      <c r="J1311" t="s">
        <v>4561</v>
      </c>
      <c r="K1311" t="s">
        <v>27</v>
      </c>
      <c r="L1311">
        <f t="shared" si="122"/>
        <v>1</v>
      </c>
      <c r="M1311">
        <f t="shared" si="123"/>
        <v>0</v>
      </c>
      <c r="N1311" t="s">
        <v>28</v>
      </c>
      <c r="O1311" t="s">
        <v>41</v>
      </c>
      <c r="Q1311" t="str">
        <f t="shared" si="124"/>
        <v>ACTIVE</v>
      </c>
      <c r="R1311" t="s">
        <v>1487</v>
      </c>
      <c r="S1311" t="s">
        <v>74</v>
      </c>
      <c r="T1311" s="2">
        <v>32567</v>
      </c>
      <c r="U1311" s="3">
        <f t="shared" ca="1" si="125"/>
        <v>36</v>
      </c>
      <c r="V1311" t="s">
        <v>1614</v>
      </c>
      <c r="W1311" t="s">
        <v>1615</v>
      </c>
      <c r="X1311" t="s">
        <v>81</v>
      </c>
      <c r="Y1311" t="s">
        <v>47</v>
      </c>
      <c r="Z1311" t="s">
        <v>36</v>
      </c>
      <c r="AA1311">
        <v>3</v>
      </c>
      <c r="AB1311" s="4">
        <v>67587</v>
      </c>
    </row>
    <row r="1312" spans="1:28" x14ac:dyDescent="0.25">
      <c r="A1312">
        <v>1737</v>
      </c>
      <c r="B1312" t="s">
        <v>4562</v>
      </c>
      <c r="C1312" t="s">
        <v>4563</v>
      </c>
      <c r="D1312" s="1">
        <v>43400</v>
      </c>
      <c r="F1312">
        <f t="shared" ca="1" si="120"/>
        <v>83</v>
      </c>
      <c r="G1312" t="str">
        <f t="shared" ca="1" si="121"/>
        <v>&gt;5 years</v>
      </c>
      <c r="H1312" t="s">
        <v>24</v>
      </c>
      <c r="I1312" t="s">
        <v>4564</v>
      </c>
      <c r="J1312" t="s">
        <v>4565</v>
      </c>
      <c r="K1312" t="s">
        <v>27</v>
      </c>
      <c r="L1312">
        <f t="shared" si="122"/>
        <v>1</v>
      </c>
      <c r="M1312">
        <f t="shared" si="123"/>
        <v>0</v>
      </c>
      <c r="N1312" t="s">
        <v>28</v>
      </c>
      <c r="O1312" t="s">
        <v>53</v>
      </c>
      <c r="Q1312" t="str">
        <f t="shared" si="124"/>
        <v>ACTIVE</v>
      </c>
      <c r="R1312" t="s">
        <v>1487</v>
      </c>
      <c r="S1312" t="s">
        <v>80</v>
      </c>
      <c r="T1312" s="2">
        <v>28763</v>
      </c>
      <c r="U1312" s="3">
        <f t="shared" ca="1" si="125"/>
        <v>47</v>
      </c>
      <c r="V1312" t="s">
        <v>1614</v>
      </c>
      <c r="W1312" t="s">
        <v>1615</v>
      </c>
      <c r="X1312" t="s">
        <v>89</v>
      </c>
      <c r="Y1312" t="s">
        <v>35</v>
      </c>
      <c r="Z1312" t="s">
        <v>36</v>
      </c>
      <c r="AA1312">
        <v>3</v>
      </c>
      <c r="AB1312" s="4">
        <v>71045</v>
      </c>
    </row>
    <row r="1313" spans="1:28" x14ac:dyDescent="0.25">
      <c r="A1313">
        <v>1738</v>
      </c>
      <c r="B1313" t="s">
        <v>4566</v>
      </c>
      <c r="C1313" t="s">
        <v>4567</v>
      </c>
      <c r="D1313" s="1">
        <v>45076</v>
      </c>
      <c r="E1313" s="1">
        <v>45112</v>
      </c>
      <c r="F1313">
        <f t="shared" ca="1" si="120"/>
        <v>1</v>
      </c>
      <c r="G1313" t="str">
        <f t="shared" ca="1" si="121"/>
        <v>&lt;6 months</v>
      </c>
      <c r="H1313" t="s">
        <v>641</v>
      </c>
      <c r="I1313" t="s">
        <v>4568</v>
      </c>
      <c r="J1313" t="s">
        <v>4569</v>
      </c>
      <c r="K1313" t="s">
        <v>158</v>
      </c>
      <c r="L1313">
        <f t="shared" si="122"/>
        <v>0</v>
      </c>
      <c r="M1313">
        <f t="shared" si="123"/>
        <v>1</v>
      </c>
      <c r="N1313" t="s">
        <v>28</v>
      </c>
      <c r="O1313" t="s">
        <v>41</v>
      </c>
      <c r="P1313" t="s">
        <v>1431</v>
      </c>
      <c r="Q1313" t="str">
        <f t="shared" si="124"/>
        <v>INVOLUNTARY</v>
      </c>
      <c r="R1313" t="s">
        <v>1487</v>
      </c>
      <c r="S1313" t="s">
        <v>80</v>
      </c>
      <c r="T1313" s="2">
        <v>31710</v>
      </c>
      <c r="U1313" s="3">
        <f t="shared" ca="1" si="125"/>
        <v>38</v>
      </c>
      <c r="V1313" t="s">
        <v>1614</v>
      </c>
      <c r="W1313" t="s">
        <v>1615</v>
      </c>
      <c r="X1313" t="s">
        <v>138</v>
      </c>
      <c r="Y1313" t="s">
        <v>47</v>
      </c>
      <c r="Z1313" t="s">
        <v>36</v>
      </c>
      <c r="AA1313">
        <v>3</v>
      </c>
      <c r="AB1313" s="4">
        <v>143078</v>
      </c>
    </row>
    <row r="1314" spans="1:28" x14ac:dyDescent="0.25">
      <c r="A1314">
        <v>1739</v>
      </c>
      <c r="B1314" t="s">
        <v>4570</v>
      </c>
      <c r="C1314" t="s">
        <v>4571</v>
      </c>
      <c r="D1314" s="1">
        <v>43661</v>
      </c>
      <c r="E1314" s="1">
        <v>45047</v>
      </c>
      <c r="F1314">
        <f t="shared" ca="1" si="120"/>
        <v>45</v>
      </c>
      <c r="G1314" t="str">
        <f t="shared" ca="1" si="121"/>
        <v>2-5 years</v>
      </c>
      <c r="H1314" t="s">
        <v>641</v>
      </c>
      <c r="I1314" t="s">
        <v>4572</v>
      </c>
      <c r="J1314" t="s">
        <v>4573</v>
      </c>
      <c r="K1314" t="s">
        <v>27</v>
      </c>
      <c r="L1314">
        <f t="shared" si="122"/>
        <v>1</v>
      </c>
      <c r="M1314">
        <f t="shared" si="123"/>
        <v>0</v>
      </c>
      <c r="N1314" t="s">
        <v>28</v>
      </c>
      <c r="O1314" t="s">
        <v>53</v>
      </c>
      <c r="Q1314" t="str">
        <f t="shared" si="124"/>
        <v>ACTIVE</v>
      </c>
      <c r="R1314" t="s">
        <v>1487</v>
      </c>
      <c r="S1314" t="s">
        <v>221</v>
      </c>
      <c r="T1314" s="2">
        <v>33016</v>
      </c>
      <c r="U1314" s="3">
        <f t="shared" ca="1" si="125"/>
        <v>35</v>
      </c>
      <c r="V1314" t="s">
        <v>1614</v>
      </c>
      <c r="W1314" t="s">
        <v>1615</v>
      </c>
      <c r="X1314" t="s">
        <v>69</v>
      </c>
      <c r="Y1314" t="s">
        <v>35</v>
      </c>
      <c r="Z1314" t="s">
        <v>36</v>
      </c>
      <c r="AA1314">
        <v>3</v>
      </c>
      <c r="AB1314" s="4">
        <v>60658</v>
      </c>
    </row>
    <row r="1315" spans="1:28" x14ac:dyDescent="0.25">
      <c r="A1315">
        <v>1740</v>
      </c>
      <c r="B1315" t="s">
        <v>4574</v>
      </c>
      <c r="C1315" t="s">
        <v>108</v>
      </c>
      <c r="D1315" s="1">
        <v>43907</v>
      </c>
      <c r="E1315" s="1">
        <v>44410</v>
      </c>
      <c r="F1315">
        <f t="shared" ca="1" si="120"/>
        <v>16</v>
      </c>
      <c r="G1315" t="str">
        <f t="shared" ca="1" si="121"/>
        <v>1-2 years</v>
      </c>
      <c r="H1315" t="s">
        <v>24</v>
      </c>
      <c r="I1315" t="s">
        <v>4575</v>
      </c>
      <c r="J1315" t="s">
        <v>4576</v>
      </c>
      <c r="K1315" t="s">
        <v>27</v>
      </c>
      <c r="L1315">
        <f t="shared" si="122"/>
        <v>1</v>
      </c>
      <c r="M1315">
        <f t="shared" si="123"/>
        <v>0</v>
      </c>
      <c r="N1315" t="s">
        <v>28</v>
      </c>
      <c r="O1315" t="s">
        <v>41</v>
      </c>
      <c r="Q1315" t="str">
        <f t="shared" si="124"/>
        <v>ACTIVE</v>
      </c>
      <c r="R1315" t="s">
        <v>1487</v>
      </c>
      <c r="S1315" t="s">
        <v>68</v>
      </c>
      <c r="T1315" s="2">
        <v>31847</v>
      </c>
      <c r="U1315" s="3">
        <f t="shared" ca="1" si="125"/>
        <v>38</v>
      </c>
      <c r="V1315" t="s">
        <v>1614</v>
      </c>
      <c r="W1315" t="s">
        <v>1615</v>
      </c>
      <c r="X1315" t="s">
        <v>69</v>
      </c>
      <c r="Y1315" t="s">
        <v>35</v>
      </c>
      <c r="Z1315" t="s">
        <v>36</v>
      </c>
      <c r="AA1315">
        <v>3</v>
      </c>
      <c r="AB1315" s="4">
        <v>89050</v>
      </c>
    </row>
    <row r="1316" spans="1:28" x14ac:dyDescent="0.25">
      <c r="A1316">
        <v>1741</v>
      </c>
      <c r="B1316" t="s">
        <v>4577</v>
      </c>
      <c r="C1316" t="s">
        <v>4578</v>
      </c>
      <c r="D1316" s="1">
        <v>44820</v>
      </c>
      <c r="F1316">
        <f t="shared" ca="1" si="120"/>
        <v>36</v>
      </c>
      <c r="G1316" t="str">
        <f t="shared" ca="1" si="121"/>
        <v>2-5 years</v>
      </c>
      <c r="H1316" t="s">
        <v>24</v>
      </c>
      <c r="I1316" t="s">
        <v>4579</v>
      </c>
      <c r="J1316" t="s">
        <v>4580</v>
      </c>
      <c r="K1316" t="s">
        <v>27</v>
      </c>
      <c r="L1316">
        <f t="shared" si="122"/>
        <v>1</v>
      </c>
      <c r="M1316">
        <f t="shared" si="123"/>
        <v>0</v>
      </c>
      <c r="N1316" t="s">
        <v>28</v>
      </c>
      <c r="O1316" t="s">
        <v>29</v>
      </c>
      <c r="Q1316" t="str">
        <f t="shared" si="124"/>
        <v>ACTIVE</v>
      </c>
      <c r="R1316" t="s">
        <v>1487</v>
      </c>
      <c r="S1316" t="s">
        <v>80</v>
      </c>
      <c r="T1316" s="2">
        <v>34257</v>
      </c>
      <c r="U1316" s="3">
        <f t="shared" ca="1" si="125"/>
        <v>31</v>
      </c>
      <c r="V1316" t="s">
        <v>1614</v>
      </c>
      <c r="W1316" t="s">
        <v>1615</v>
      </c>
      <c r="X1316" t="s">
        <v>617</v>
      </c>
      <c r="Y1316" t="s">
        <v>35</v>
      </c>
      <c r="Z1316" t="s">
        <v>36</v>
      </c>
      <c r="AA1316">
        <v>3</v>
      </c>
      <c r="AB1316" s="4">
        <v>283289.63</v>
      </c>
    </row>
    <row r="1317" spans="1:28" x14ac:dyDescent="0.25">
      <c r="A1317">
        <v>1742</v>
      </c>
      <c r="B1317" t="s">
        <v>4581</v>
      </c>
      <c r="C1317" t="s">
        <v>2293</v>
      </c>
      <c r="D1317" s="1">
        <v>44200</v>
      </c>
      <c r="F1317">
        <f t="shared" ca="1" si="120"/>
        <v>57</v>
      </c>
      <c r="G1317" t="str">
        <f t="shared" ca="1" si="121"/>
        <v>2-5 years</v>
      </c>
      <c r="H1317" t="s">
        <v>24</v>
      </c>
      <c r="I1317" t="s">
        <v>4582</v>
      </c>
      <c r="J1317" t="s">
        <v>4583</v>
      </c>
      <c r="K1317" t="s">
        <v>27</v>
      </c>
      <c r="L1317">
        <f t="shared" si="122"/>
        <v>1</v>
      </c>
      <c r="M1317">
        <f t="shared" si="123"/>
        <v>0</v>
      </c>
      <c r="N1317" t="s">
        <v>41</v>
      </c>
      <c r="O1317" t="s">
        <v>41</v>
      </c>
      <c r="Q1317" t="str">
        <f t="shared" si="124"/>
        <v>ACTIVE</v>
      </c>
      <c r="R1317" t="s">
        <v>1487</v>
      </c>
      <c r="S1317" t="s">
        <v>257</v>
      </c>
      <c r="T1317" s="2">
        <v>23826</v>
      </c>
      <c r="U1317" s="3">
        <f t="shared" ca="1" si="125"/>
        <v>60</v>
      </c>
      <c r="V1317" t="s">
        <v>1614</v>
      </c>
      <c r="W1317" t="s">
        <v>1615</v>
      </c>
      <c r="X1317" t="s">
        <v>69</v>
      </c>
      <c r="Y1317" t="s">
        <v>35</v>
      </c>
      <c r="Z1317" t="s">
        <v>36</v>
      </c>
      <c r="AA1317">
        <v>3</v>
      </c>
      <c r="AB1317" s="4">
        <v>62725</v>
      </c>
    </row>
    <row r="1318" spans="1:28" x14ac:dyDescent="0.25">
      <c r="A1318">
        <v>1743</v>
      </c>
      <c r="B1318" t="s">
        <v>3000</v>
      </c>
      <c r="C1318" t="s">
        <v>2167</v>
      </c>
      <c r="D1318" s="1">
        <v>43434</v>
      </c>
      <c r="F1318">
        <f t="shared" ca="1" si="120"/>
        <v>82</v>
      </c>
      <c r="G1318" t="str">
        <f t="shared" ca="1" si="121"/>
        <v>&gt;5 years</v>
      </c>
      <c r="H1318" t="s">
        <v>24</v>
      </c>
      <c r="I1318" t="s">
        <v>4584</v>
      </c>
      <c r="J1318" t="s">
        <v>4585</v>
      </c>
      <c r="K1318" t="s">
        <v>27</v>
      </c>
      <c r="L1318">
        <f t="shared" si="122"/>
        <v>1</v>
      </c>
      <c r="M1318">
        <f t="shared" si="123"/>
        <v>0</v>
      </c>
      <c r="N1318" t="s">
        <v>53</v>
      </c>
      <c r="O1318" t="s">
        <v>29</v>
      </c>
      <c r="Q1318" t="str">
        <f t="shared" si="124"/>
        <v>ACTIVE</v>
      </c>
      <c r="R1318" t="s">
        <v>1487</v>
      </c>
      <c r="S1318" t="s">
        <v>115</v>
      </c>
      <c r="T1318" s="2">
        <v>32198</v>
      </c>
      <c r="U1318" s="3">
        <f t="shared" ca="1" si="125"/>
        <v>37</v>
      </c>
      <c r="V1318" t="s">
        <v>1614</v>
      </c>
      <c r="W1318" t="s">
        <v>1615</v>
      </c>
      <c r="X1318" t="s">
        <v>148</v>
      </c>
      <c r="Y1318" t="s">
        <v>47</v>
      </c>
      <c r="Z1318" t="s">
        <v>36</v>
      </c>
      <c r="AA1318">
        <v>3</v>
      </c>
      <c r="AB1318" s="4">
        <v>161122</v>
      </c>
    </row>
    <row r="1319" spans="1:28" x14ac:dyDescent="0.25">
      <c r="A1319">
        <v>1744</v>
      </c>
      <c r="B1319" t="s">
        <v>4586</v>
      </c>
      <c r="C1319" t="s">
        <v>4587</v>
      </c>
      <c r="D1319" s="1">
        <v>44766</v>
      </c>
      <c r="F1319">
        <f t="shared" ca="1" si="120"/>
        <v>38</v>
      </c>
      <c r="G1319" t="str">
        <f t="shared" ca="1" si="121"/>
        <v>2-5 years</v>
      </c>
      <c r="H1319" t="s">
        <v>24</v>
      </c>
      <c r="I1319" t="s">
        <v>4588</v>
      </c>
      <c r="J1319" t="s">
        <v>4589</v>
      </c>
      <c r="K1319" t="s">
        <v>27</v>
      </c>
      <c r="L1319">
        <f t="shared" si="122"/>
        <v>1</v>
      </c>
      <c r="M1319">
        <f t="shared" si="123"/>
        <v>0</v>
      </c>
      <c r="N1319" t="s">
        <v>53</v>
      </c>
      <c r="O1319" t="s">
        <v>53</v>
      </c>
      <c r="Q1319" t="str">
        <f t="shared" si="124"/>
        <v>ACTIVE</v>
      </c>
      <c r="R1319" t="s">
        <v>1487</v>
      </c>
      <c r="S1319" t="s">
        <v>74</v>
      </c>
      <c r="T1319" s="2">
        <v>23289</v>
      </c>
      <c r="U1319" s="3">
        <f t="shared" ca="1" si="125"/>
        <v>62</v>
      </c>
      <c r="V1319" t="s">
        <v>1614</v>
      </c>
      <c r="W1319" t="s">
        <v>1615</v>
      </c>
      <c r="X1319" t="s">
        <v>153</v>
      </c>
      <c r="Y1319" t="s">
        <v>35</v>
      </c>
      <c r="Z1319" t="s">
        <v>36</v>
      </c>
      <c r="AA1319">
        <v>3</v>
      </c>
      <c r="AB1319" s="4">
        <v>57601.05</v>
      </c>
    </row>
    <row r="1320" spans="1:28" x14ac:dyDescent="0.25">
      <c r="A1320">
        <v>1745</v>
      </c>
      <c r="B1320" t="s">
        <v>1298</v>
      </c>
      <c r="C1320" t="s">
        <v>4590</v>
      </c>
      <c r="D1320" s="1">
        <v>44597</v>
      </c>
      <c r="F1320">
        <f t="shared" ca="1" si="120"/>
        <v>44</v>
      </c>
      <c r="G1320" t="str">
        <f t="shared" ca="1" si="121"/>
        <v>2-5 years</v>
      </c>
      <c r="H1320" t="s">
        <v>641</v>
      </c>
      <c r="I1320" t="s">
        <v>4591</v>
      </c>
      <c r="J1320" t="s">
        <v>4592</v>
      </c>
      <c r="K1320" t="s">
        <v>27</v>
      </c>
      <c r="L1320">
        <f t="shared" si="122"/>
        <v>1</v>
      </c>
      <c r="M1320">
        <f t="shared" si="123"/>
        <v>0</v>
      </c>
      <c r="N1320" t="s">
        <v>28</v>
      </c>
      <c r="O1320" t="s">
        <v>41</v>
      </c>
      <c r="Q1320" t="str">
        <f t="shared" si="124"/>
        <v>ACTIVE</v>
      </c>
      <c r="R1320" t="s">
        <v>1487</v>
      </c>
      <c r="S1320" t="s">
        <v>221</v>
      </c>
      <c r="T1320" s="2">
        <v>32481</v>
      </c>
      <c r="U1320" s="3">
        <f t="shared" ca="1" si="125"/>
        <v>36</v>
      </c>
      <c r="V1320" t="s">
        <v>1614</v>
      </c>
      <c r="W1320" t="s">
        <v>1615</v>
      </c>
      <c r="X1320" t="s">
        <v>184</v>
      </c>
      <c r="Y1320" t="s">
        <v>35</v>
      </c>
      <c r="Z1320" t="s">
        <v>36</v>
      </c>
      <c r="AA1320">
        <v>3</v>
      </c>
      <c r="AB1320" s="4">
        <v>70564</v>
      </c>
    </row>
    <row r="1321" spans="1:28" x14ac:dyDescent="0.25">
      <c r="A1321">
        <v>1746</v>
      </c>
      <c r="B1321" t="s">
        <v>4593</v>
      </c>
      <c r="C1321" t="s">
        <v>4594</v>
      </c>
      <c r="D1321" s="1">
        <v>43944</v>
      </c>
      <c r="E1321" s="1">
        <v>44568</v>
      </c>
      <c r="F1321">
        <f t="shared" ca="1" si="120"/>
        <v>20</v>
      </c>
      <c r="G1321" t="str">
        <f t="shared" ca="1" si="121"/>
        <v>1-2 years</v>
      </c>
      <c r="H1321" t="s">
        <v>24</v>
      </c>
      <c r="I1321" t="s">
        <v>2301</v>
      </c>
      <c r="J1321" t="s">
        <v>4595</v>
      </c>
      <c r="K1321" t="s">
        <v>27</v>
      </c>
      <c r="L1321">
        <f t="shared" si="122"/>
        <v>1</v>
      </c>
      <c r="M1321">
        <f t="shared" si="123"/>
        <v>0</v>
      </c>
      <c r="N1321" t="s">
        <v>53</v>
      </c>
      <c r="O1321" t="s">
        <v>53</v>
      </c>
      <c r="Q1321" t="str">
        <f t="shared" si="124"/>
        <v>ACTIVE</v>
      </c>
      <c r="R1321" t="s">
        <v>1487</v>
      </c>
      <c r="S1321" t="s">
        <v>55</v>
      </c>
      <c r="T1321" s="2">
        <v>36054</v>
      </c>
      <c r="U1321" s="3">
        <f t="shared" ca="1" si="125"/>
        <v>27</v>
      </c>
      <c r="V1321" t="s">
        <v>1614</v>
      </c>
      <c r="W1321" t="s">
        <v>1615</v>
      </c>
      <c r="X1321" t="s">
        <v>621</v>
      </c>
      <c r="Y1321" t="s">
        <v>47</v>
      </c>
      <c r="Z1321" t="s">
        <v>36</v>
      </c>
      <c r="AA1321">
        <v>3</v>
      </c>
      <c r="AB1321" s="4">
        <v>115063</v>
      </c>
    </row>
    <row r="1322" spans="1:28" x14ac:dyDescent="0.25">
      <c r="A1322">
        <v>1747</v>
      </c>
      <c r="B1322" t="s">
        <v>653</v>
      </c>
      <c r="C1322" t="s">
        <v>3147</v>
      </c>
      <c r="D1322" s="1">
        <v>45100</v>
      </c>
      <c r="E1322" s="1">
        <v>45117</v>
      </c>
      <c r="F1322">
        <f t="shared" ca="1" si="120"/>
        <v>0</v>
      </c>
      <c r="G1322" t="str">
        <f t="shared" ca="1" si="121"/>
        <v>&lt;6 months</v>
      </c>
      <c r="H1322" t="s">
        <v>641</v>
      </c>
      <c r="I1322" t="s">
        <v>4596</v>
      </c>
      <c r="J1322" t="s">
        <v>4597</v>
      </c>
      <c r="K1322" t="s">
        <v>27</v>
      </c>
      <c r="L1322">
        <f t="shared" si="122"/>
        <v>1</v>
      </c>
      <c r="M1322">
        <f t="shared" si="123"/>
        <v>0</v>
      </c>
      <c r="N1322" t="s">
        <v>53</v>
      </c>
      <c r="O1322" t="s">
        <v>29</v>
      </c>
      <c r="Q1322" t="str">
        <f t="shared" si="124"/>
        <v>ACTIVE</v>
      </c>
      <c r="R1322" t="s">
        <v>1487</v>
      </c>
      <c r="S1322" t="s">
        <v>74</v>
      </c>
      <c r="T1322" s="2">
        <v>32431</v>
      </c>
      <c r="U1322" s="3">
        <f t="shared" ca="1" si="125"/>
        <v>36</v>
      </c>
      <c r="V1322" t="s">
        <v>1614</v>
      </c>
      <c r="W1322" t="s">
        <v>4465</v>
      </c>
      <c r="X1322" t="s">
        <v>116</v>
      </c>
      <c r="Y1322" t="s">
        <v>35</v>
      </c>
      <c r="Z1322" t="s">
        <v>36</v>
      </c>
      <c r="AA1322">
        <v>3</v>
      </c>
      <c r="AB1322" s="4">
        <v>138645</v>
      </c>
    </row>
    <row r="1323" spans="1:28" x14ac:dyDescent="0.25">
      <c r="A1323">
        <v>1748</v>
      </c>
      <c r="B1323" t="s">
        <v>2395</v>
      </c>
      <c r="C1323" t="s">
        <v>3523</v>
      </c>
      <c r="D1323" s="1">
        <v>44574</v>
      </c>
      <c r="E1323" s="1">
        <v>44747</v>
      </c>
      <c r="F1323">
        <f t="shared" ca="1" si="120"/>
        <v>5</v>
      </c>
      <c r="G1323" t="str">
        <f t="shared" ca="1" si="121"/>
        <v>&lt;6 months</v>
      </c>
      <c r="H1323" t="s">
        <v>24</v>
      </c>
      <c r="I1323" t="s">
        <v>4598</v>
      </c>
      <c r="J1323" t="s">
        <v>4599</v>
      </c>
      <c r="K1323" t="s">
        <v>27</v>
      </c>
      <c r="L1323">
        <f t="shared" si="122"/>
        <v>1</v>
      </c>
      <c r="M1323">
        <f t="shared" si="123"/>
        <v>0</v>
      </c>
      <c r="N1323" t="s">
        <v>41</v>
      </c>
      <c r="O1323" t="s">
        <v>29</v>
      </c>
      <c r="Q1323" t="str">
        <f t="shared" si="124"/>
        <v>ACTIVE</v>
      </c>
      <c r="R1323" t="s">
        <v>1487</v>
      </c>
      <c r="S1323" t="s">
        <v>1805</v>
      </c>
      <c r="T1323" s="2">
        <v>34885</v>
      </c>
      <c r="U1323" s="3">
        <f t="shared" ca="1" si="125"/>
        <v>30</v>
      </c>
      <c r="V1323" t="s">
        <v>1614</v>
      </c>
      <c r="W1323" t="s">
        <v>1615</v>
      </c>
      <c r="X1323" t="s">
        <v>69</v>
      </c>
      <c r="Y1323" t="s">
        <v>35</v>
      </c>
      <c r="Z1323" t="s">
        <v>36</v>
      </c>
      <c r="AA1323">
        <v>3</v>
      </c>
      <c r="AB1323" s="4">
        <v>61607</v>
      </c>
    </row>
    <row r="1324" spans="1:28" x14ac:dyDescent="0.25">
      <c r="A1324">
        <v>1749</v>
      </c>
      <c r="B1324" t="s">
        <v>1767</v>
      </c>
      <c r="C1324" t="s">
        <v>4600</v>
      </c>
      <c r="D1324" s="1">
        <v>44161</v>
      </c>
      <c r="F1324">
        <f t="shared" ca="1" si="120"/>
        <v>58</v>
      </c>
      <c r="G1324" t="str">
        <f t="shared" ca="1" si="121"/>
        <v>2-5 years</v>
      </c>
      <c r="H1324" t="s">
        <v>24</v>
      </c>
      <c r="I1324" t="s">
        <v>4601</v>
      </c>
      <c r="J1324" t="s">
        <v>4602</v>
      </c>
      <c r="K1324" t="s">
        <v>27</v>
      </c>
      <c r="L1324">
        <f t="shared" si="122"/>
        <v>1</v>
      </c>
      <c r="M1324">
        <f t="shared" si="123"/>
        <v>0</v>
      </c>
      <c r="N1324" t="s">
        <v>28</v>
      </c>
      <c r="O1324" t="s">
        <v>29</v>
      </c>
      <c r="Q1324" t="str">
        <f t="shared" si="124"/>
        <v>ACTIVE</v>
      </c>
      <c r="R1324" t="s">
        <v>1487</v>
      </c>
      <c r="S1324" t="s">
        <v>74</v>
      </c>
      <c r="T1324" s="2">
        <v>34597</v>
      </c>
      <c r="U1324" s="3">
        <f t="shared" ca="1" si="125"/>
        <v>31</v>
      </c>
      <c r="V1324" t="s">
        <v>1614</v>
      </c>
      <c r="W1324" t="s">
        <v>1615</v>
      </c>
      <c r="X1324" t="s">
        <v>364</v>
      </c>
      <c r="Y1324" t="s">
        <v>35</v>
      </c>
      <c r="Z1324" t="s">
        <v>36</v>
      </c>
      <c r="AA1324">
        <v>3</v>
      </c>
      <c r="AB1324" s="4">
        <v>145795</v>
      </c>
    </row>
    <row r="1325" spans="1:28" x14ac:dyDescent="0.25">
      <c r="A1325">
        <v>1750</v>
      </c>
      <c r="B1325" t="s">
        <v>4603</v>
      </c>
      <c r="C1325" t="s">
        <v>4604</v>
      </c>
      <c r="D1325" s="1">
        <v>43441</v>
      </c>
      <c r="F1325">
        <f t="shared" ca="1" si="120"/>
        <v>82</v>
      </c>
      <c r="G1325" t="str">
        <f t="shared" ca="1" si="121"/>
        <v>&gt;5 years</v>
      </c>
      <c r="H1325" t="s">
        <v>24</v>
      </c>
      <c r="I1325" t="s">
        <v>4605</v>
      </c>
      <c r="J1325" t="s">
        <v>4606</v>
      </c>
      <c r="K1325" t="s">
        <v>27</v>
      </c>
      <c r="L1325">
        <f t="shared" si="122"/>
        <v>1</v>
      </c>
      <c r="M1325">
        <f t="shared" si="123"/>
        <v>0</v>
      </c>
      <c r="N1325" t="s">
        <v>53</v>
      </c>
      <c r="O1325" t="s">
        <v>53</v>
      </c>
      <c r="Q1325" t="str">
        <f t="shared" si="124"/>
        <v>ACTIVE</v>
      </c>
      <c r="R1325" t="s">
        <v>1487</v>
      </c>
      <c r="S1325" t="s">
        <v>74</v>
      </c>
      <c r="T1325" s="2">
        <v>37309</v>
      </c>
      <c r="U1325" s="3">
        <f t="shared" ca="1" si="125"/>
        <v>23</v>
      </c>
      <c r="V1325" t="s">
        <v>1614</v>
      </c>
      <c r="W1325" t="s">
        <v>1615</v>
      </c>
      <c r="X1325" t="s">
        <v>235</v>
      </c>
      <c r="Y1325" t="s">
        <v>35</v>
      </c>
      <c r="Z1325" t="s">
        <v>36</v>
      </c>
      <c r="AA1325">
        <v>3</v>
      </c>
      <c r="AB1325" s="4">
        <v>165672</v>
      </c>
    </row>
    <row r="1326" spans="1:28" x14ac:dyDescent="0.25">
      <c r="A1326">
        <v>1751</v>
      </c>
      <c r="B1326" t="s">
        <v>4111</v>
      </c>
      <c r="C1326" t="s">
        <v>4391</v>
      </c>
      <c r="D1326" s="1">
        <v>45035</v>
      </c>
      <c r="F1326">
        <f t="shared" ca="1" si="120"/>
        <v>29</v>
      </c>
      <c r="G1326" t="str">
        <f t="shared" ca="1" si="121"/>
        <v>2-5 years</v>
      </c>
      <c r="H1326" t="s">
        <v>24</v>
      </c>
      <c r="I1326" t="s">
        <v>4607</v>
      </c>
      <c r="J1326" t="s">
        <v>4608</v>
      </c>
      <c r="K1326" t="s">
        <v>27</v>
      </c>
      <c r="L1326">
        <f t="shared" si="122"/>
        <v>1</v>
      </c>
      <c r="M1326">
        <f t="shared" si="123"/>
        <v>0</v>
      </c>
      <c r="N1326" t="s">
        <v>28</v>
      </c>
      <c r="O1326" t="s">
        <v>29</v>
      </c>
      <c r="Q1326" t="str">
        <f t="shared" si="124"/>
        <v>ACTIVE</v>
      </c>
      <c r="R1326" t="s">
        <v>1487</v>
      </c>
      <c r="S1326" t="s">
        <v>68</v>
      </c>
      <c r="T1326" s="2">
        <v>35975</v>
      </c>
      <c r="U1326" s="3">
        <f t="shared" ca="1" si="125"/>
        <v>27</v>
      </c>
      <c r="V1326" t="s">
        <v>1614</v>
      </c>
      <c r="W1326" t="s">
        <v>1615</v>
      </c>
      <c r="X1326" t="s">
        <v>128</v>
      </c>
      <c r="Y1326" t="s">
        <v>35</v>
      </c>
      <c r="Z1326" t="s">
        <v>36</v>
      </c>
      <c r="AA1326">
        <v>3</v>
      </c>
      <c r="AB1326" s="4">
        <v>69316</v>
      </c>
    </row>
    <row r="1327" spans="1:28" x14ac:dyDescent="0.25">
      <c r="A1327">
        <v>1752</v>
      </c>
      <c r="B1327" t="s">
        <v>3318</v>
      </c>
      <c r="C1327" t="s">
        <v>4361</v>
      </c>
      <c r="D1327" s="1">
        <v>44625</v>
      </c>
      <c r="E1327" s="1">
        <v>44659</v>
      </c>
      <c r="F1327">
        <f t="shared" ca="1" si="120"/>
        <v>1</v>
      </c>
      <c r="G1327" t="str">
        <f t="shared" ca="1" si="121"/>
        <v>&lt;6 months</v>
      </c>
      <c r="H1327" t="s">
        <v>24</v>
      </c>
      <c r="I1327" t="s">
        <v>4609</v>
      </c>
      <c r="J1327" t="s">
        <v>4610</v>
      </c>
      <c r="K1327" t="s">
        <v>27</v>
      </c>
      <c r="L1327">
        <f t="shared" si="122"/>
        <v>1</v>
      </c>
      <c r="M1327">
        <f t="shared" si="123"/>
        <v>0</v>
      </c>
      <c r="N1327" t="s">
        <v>41</v>
      </c>
      <c r="O1327" t="s">
        <v>29</v>
      </c>
      <c r="Q1327" t="str">
        <f t="shared" si="124"/>
        <v>ACTIVE</v>
      </c>
      <c r="R1327" t="s">
        <v>1487</v>
      </c>
      <c r="S1327" t="s">
        <v>68</v>
      </c>
      <c r="T1327" s="2">
        <v>34308</v>
      </c>
      <c r="U1327" s="3">
        <f t="shared" ca="1" si="125"/>
        <v>31</v>
      </c>
      <c r="V1327" t="s">
        <v>1614</v>
      </c>
      <c r="W1327" t="s">
        <v>1615</v>
      </c>
      <c r="X1327" t="s">
        <v>240</v>
      </c>
      <c r="Y1327" t="s">
        <v>47</v>
      </c>
      <c r="Z1327" t="s">
        <v>36</v>
      </c>
      <c r="AA1327">
        <v>3</v>
      </c>
      <c r="AB1327" s="4">
        <v>90922</v>
      </c>
    </row>
    <row r="1328" spans="1:28" x14ac:dyDescent="0.25">
      <c r="A1328">
        <v>1753</v>
      </c>
      <c r="B1328" t="s">
        <v>4611</v>
      </c>
      <c r="C1328" t="s">
        <v>57</v>
      </c>
      <c r="D1328" s="1">
        <v>43636</v>
      </c>
      <c r="E1328" s="1">
        <v>43752</v>
      </c>
      <c r="F1328">
        <f t="shared" ca="1" si="120"/>
        <v>3</v>
      </c>
      <c r="G1328" t="str">
        <f t="shared" ca="1" si="121"/>
        <v>&lt;6 months</v>
      </c>
      <c r="H1328" t="s">
        <v>24</v>
      </c>
      <c r="I1328" t="s">
        <v>4612</v>
      </c>
      <c r="J1328" t="s">
        <v>4613</v>
      </c>
      <c r="K1328" t="s">
        <v>27</v>
      </c>
      <c r="L1328">
        <f t="shared" si="122"/>
        <v>1</v>
      </c>
      <c r="M1328">
        <f t="shared" si="123"/>
        <v>0</v>
      </c>
      <c r="N1328" t="s">
        <v>28</v>
      </c>
      <c r="O1328" t="s">
        <v>53</v>
      </c>
      <c r="Q1328" t="str">
        <f t="shared" si="124"/>
        <v>ACTIVE</v>
      </c>
      <c r="R1328" t="s">
        <v>1487</v>
      </c>
      <c r="S1328" t="s">
        <v>74</v>
      </c>
      <c r="T1328" s="2">
        <v>27023</v>
      </c>
      <c r="U1328" s="3">
        <f t="shared" ca="1" si="125"/>
        <v>51</v>
      </c>
      <c r="V1328" t="s">
        <v>1614</v>
      </c>
      <c r="W1328" t="s">
        <v>1615</v>
      </c>
      <c r="X1328" t="s">
        <v>56</v>
      </c>
      <c r="Y1328" t="s">
        <v>47</v>
      </c>
      <c r="Z1328" t="s">
        <v>36</v>
      </c>
      <c r="AA1328">
        <v>3</v>
      </c>
      <c r="AB1328" s="4">
        <v>58929</v>
      </c>
    </row>
    <row r="1329" spans="1:28" x14ac:dyDescent="0.25">
      <c r="A1329">
        <v>1754</v>
      </c>
      <c r="B1329" t="s">
        <v>4614</v>
      </c>
      <c r="C1329" t="s">
        <v>4615</v>
      </c>
      <c r="D1329" s="1">
        <v>44817</v>
      </c>
      <c r="F1329">
        <f t="shared" ca="1" si="120"/>
        <v>36</v>
      </c>
      <c r="G1329" t="str">
        <f t="shared" ca="1" si="121"/>
        <v>2-5 years</v>
      </c>
      <c r="H1329" t="s">
        <v>24</v>
      </c>
      <c r="I1329" t="s">
        <v>4616</v>
      </c>
      <c r="J1329" t="s">
        <v>4617</v>
      </c>
      <c r="K1329" t="s">
        <v>27</v>
      </c>
      <c r="L1329">
        <f t="shared" si="122"/>
        <v>1</v>
      </c>
      <c r="M1329">
        <f t="shared" si="123"/>
        <v>0</v>
      </c>
      <c r="N1329" t="s">
        <v>41</v>
      </c>
      <c r="O1329" t="s">
        <v>29</v>
      </c>
      <c r="Q1329" t="str">
        <f t="shared" si="124"/>
        <v>ACTIVE</v>
      </c>
      <c r="R1329" t="s">
        <v>1487</v>
      </c>
      <c r="S1329" t="s">
        <v>137</v>
      </c>
      <c r="T1329" s="2">
        <v>28955</v>
      </c>
      <c r="U1329" s="3">
        <f t="shared" ca="1" si="125"/>
        <v>46</v>
      </c>
      <c r="V1329" t="s">
        <v>3317</v>
      </c>
      <c r="W1329" t="s">
        <v>4618</v>
      </c>
      <c r="X1329" t="s">
        <v>6</v>
      </c>
      <c r="Y1329" t="s">
        <v>47</v>
      </c>
      <c r="Z1329" t="s">
        <v>36</v>
      </c>
      <c r="AA1329">
        <v>3</v>
      </c>
      <c r="AB1329" s="4">
        <v>107458</v>
      </c>
    </row>
    <row r="1330" spans="1:28" x14ac:dyDescent="0.25">
      <c r="A1330">
        <v>1755</v>
      </c>
      <c r="B1330" t="s">
        <v>4619</v>
      </c>
      <c r="C1330" t="s">
        <v>382</v>
      </c>
      <c r="D1330" s="1">
        <v>43467</v>
      </c>
      <c r="F1330">
        <f t="shared" ca="1" si="120"/>
        <v>81</v>
      </c>
      <c r="G1330" t="str">
        <f t="shared" ca="1" si="121"/>
        <v>&gt;5 years</v>
      </c>
      <c r="H1330" t="s">
        <v>24</v>
      </c>
      <c r="I1330" t="s">
        <v>4620</v>
      </c>
      <c r="J1330" t="s">
        <v>4621</v>
      </c>
      <c r="K1330" t="s">
        <v>27</v>
      </c>
      <c r="L1330">
        <f t="shared" si="122"/>
        <v>1</v>
      </c>
      <c r="M1330">
        <f t="shared" si="123"/>
        <v>0</v>
      </c>
      <c r="N1330" t="s">
        <v>41</v>
      </c>
      <c r="O1330" t="s">
        <v>53</v>
      </c>
      <c r="Q1330" t="str">
        <f t="shared" si="124"/>
        <v>ACTIVE</v>
      </c>
      <c r="R1330" t="s">
        <v>1487</v>
      </c>
      <c r="S1330" t="s">
        <v>68</v>
      </c>
      <c r="T1330" s="2">
        <v>29851</v>
      </c>
      <c r="U1330" s="3">
        <f t="shared" ca="1" si="125"/>
        <v>44</v>
      </c>
      <c r="V1330" t="s">
        <v>3317</v>
      </c>
      <c r="W1330" t="s">
        <v>4618</v>
      </c>
      <c r="X1330" t="s">
        <v>184</v>
      </c>
      <c r="Y1330" t="s">
        <v>47</v>
      </c>
      <c r="Z1330" t="s">
        <v>36</v>
      </c>
      <c r="AA1330">
        <v>3</v>
      </c>
      <c r="AB1330" s="4">
        <v>75413</v>
      </c>
    </row>
    <row r="1331" spans="1:28" x14ac:dyDescent="0.25">
      <c r="A1331">
        <v>1756</v>
      </c>
      <c r="B1331" t="s">
        <v>4622</v>
      </c>
      <c r="C1331" t="s">
        <v>377</v>
      </c>
      <c r="D1331" s="1">
        <v>44718</v>
      </c>
      <c r="F1331">
        <f t="shared" ca="1" si="120"/>
        <v>40</v>
      </c>
      <c r="G1331" t="str">
        <f t="shared" ca="1" si="121"/>
        <v>2-5 years</v>
      </c>
      <c r="H1331" t="s">
        <v>24</v>
      </c>
      <c r="I1331" t="s">
        <v>4623</v>
      </c>
      <c r="J1331" t="s">
        <v>4624</v>
      </c>
      <c r="K1331" t="s">
        <v>27</v>
      </c>
      <c r="L1331">
        <f t="shared" si="122"/>
        <v>1</v>
      </c>
      <c r="M1331">
        <f t="shared" si="123"/>
        <v>0</v>
      </c>
      <c r="N1331" t="s">
        <v>41</v>
      </c>
      <c r="O1331" t="s">
        <v>41</v>
      </c>
      <c r="Q1331" t="str">
        <f t="shared" si="124"/>
        <v>ACTIVE</v>
      </c>
      <c r="R1331" t="s">
        <v>1487</v>
      </c>
      <c r="S1331" t="s">
        <v>115</v>
      </c>
      <c r="T1331" s="2">
        <v>1</v>
      </c>
      <c r="U1331" s="3">
        <f t="shared" ca="1" si="125"/>
        <v>125</v>
      </c>
      <c r="V1331" t="s">
        <v>3317</v>
      </c>
      <c r="W1331" t="s">
        <v>4618</v>
      </c>
      <c r="X1331" t="s">
        <v>175</v>
      </c>
      <c r="Y1331" t="s">
        <v>47</v>
      </c>
      <c r="Z1331" t="s">
        <v>36</v>
      </c>
      <c r="AA1331">
        <v>3</v>
      </c>
      <c r="AB1331" s="4">
        <v>167791</v>
      </c>
    </row>
    <row r="1332" spans="1:28" x14ac:dyDescent="0.25">
      <c r="A1332">
        <v>1757</v>
      </c>
      <c r="B1332" t="s">
        <v>4625</v>
      </c>
      <c r="C1332" t="s">
        <v>550</v>
      </c>
      <c r="D1332" s="1">
        <v>43839</v>
      </c>
      <c r="F1332">
        <f t="shared" ca="1" si="120"/>
        <v>69</v>
      </c>
      <c r="G1332" t="str">
        <f t="shared" ca="1" si="121"/>
        <v>&gt;5 years</v>
      </c>
      <c r="H1332" t="s">
        <v>24</v>
      </c>
      <c r="I1332" t="s">
        <v>4626</v>
      </c>
      <c r="J1332" t="s">
        <v>4627</v>
      </c>
      <c r="K1332" t="s">
        <v>27</v>
      </c>
      <c r="L1332">
        <f t="shared" si="122"/>
        <v>1</v>
      </c>
      <c r="M1332">
        <f t="shared" si="123"/>
        <v>0</v>
      </c>
      <c r="N1332" t="s">
        <v>53</v>
      </c>
      <c r="O1332" t="s">
        <v>29</v>
      </c>
      <c r="Q1332" t="str">
        <f t="shared" si="124"/>
        <v>ACTIVE</v>
      </c>
      <c r="R1332" t="s">
        <v>30</v>
      </c>
      <c r="S1332" t="s">
        <v>31</v>
      </c>
      <c r="T1332" s="2">
        <v>27612</v>
      </c>
      <c r="U1332" s="3">
        <f t="shared" ca="1" si="125"/>
        <v>50</v>
      </c>
      <c r="V1332" t="s">
        <v>3317</v>
      </c>
      <c r="W1332" t="s">
        <v>4628</v>
      </c>
      <c r="X1332" t="s">
        <v>143</v>
      </c>
      <c r="Y1332" t="s">
        <v>35</v>
      </c>
      <c r="Z1332" t="s">
        <v>36</v>
      </c>
      <c r="AA1332">
        <v>3</v>
      </c>
      <c r="AB1332" s="4">
        <v>115947</v>
      </c>
    </row>
    <row r="1333" spans="1:28" x14ac:dyDescent="0.25">
      <c r="A1333">
        <v>1758</v>
      </c>
      <c r="B1333" t="s">
        <v>1414</v>
      </c>
      <c r="C1333" t="s">
        <v>1302</v>
      </c>
      <c r="D1333" s="1">
        <v>43468</v>
      </c>
      <c r="F1333">
        <f t="shared" ca="1" si="120"/>
        <v>81</v>
      </c>
      <c r="G1333" t="str">
        <f t="shared" ca="1" si="121"/>
        <v>&gt;5 years</v>
      </c>
      <c r="H1333" t="s">
        <v>24</v>
      </c>
      <c r="I1333" t="s">
        <v>4629</v>
      </c>
      <c r="J1333" t="s">
        <v>4630</v>
      </c>
      <c r="K1333" t="s">
        <v>27</v>
      </c>
      <c r="L1333">
        <f t="shared" si="122"/>
        <v>1</v>
      </c>
      <c r="M1333">
        <f t="shared" si="123"/>
        <v>0</v>
      </c>
      <c r="N1333" t="s">
        <v>41</v>
      </c>
      <c r="O1333" t="s">
        <v>41</v>
      </c>
      <c r="Q1333" t="str">
        <f t="shared" si="124"/>
        <v>ACTIVE</v>
      </c>
      <c r="R1333" t="s">
        <v>1487</v>
      </c>
      <c r="S1333" t="s">
        <v>115</v>
      </c>
      <c r="T1333" s="2">
        <v>33510</v>
      </c>
      <c r="U1333" s="3">
        <f t="shared" ca="1" si="125"/>
        <v>34</v>
      </c>
      <c r="V1333" t="s">
        <v>3317</v>
      </c>
      <c r="W1333" t="s">
        <v>4618</v>
      </c>
      <c r="X1333" t="s">
        <v>339</v>
      </c>
      <c r="Y1333" t="s">
        <v>47</v>
      </c>
      <c r="Z1333" t="s">
        <v>36</v>
      </c>
      <c r="AA1333">
        <v>3</v>
      </c>
      <c r="AB1333" s="4">
        <v>82745</v>
      </c>
    </row>
    <row r="1334" spans="1:28" x14ac:dyDescent="0.25">
      <c r="A1334">
        <v>1759</v>
      </c>
      <c r="B1334" t="s">
        <v>4631</v>
      </c>
      <c r="C1334" t="s">
        <v>804</v>
      </c>
      <c r="D1334" s="1">
        <v>44219</v>
      </c>
      <c r="E1334" s="1">
        <v>44857</v>
      </c>
      <c r="F1334">
        <f t="shared" ca="1" si="120"/>
        <v>21</v>
      </c>
      <c r="G1334" t="str">
        <f t="shared" ca="1" si="121"/>
        <v>1-2 years</v>
      </c>
      <c r="H1334" t="s">
        <v>24</v>
      </c>
      <c r="I1334" t="s">
        <v>4632</v>
      </c>
      <c r="J1334" t="s">
        <v>4633</v>
      </c>
      <c r="K1334" t="s">
        <v>27</v>
      </c>
      <c r="L1334">
        <f t="shared" si="122"/>
        <v>1</v>
      </c>
      <c r="M1334">
        <f t="shared" si="123"/>
        <v>0</v>
      </c>
      <c r="N1334" t="s">
        <v>28</v>
      </c>
      <c r="O1334" t="s">
        <v>41</v>
      </c>
      <c r="Q1334" t="str">
        <f t="shared" si="124"/>
        <v>ACTIVE</v>
      </c>
      <c r="R1334" t="s">
        <v>1487</v>
      </c>
      <c r="S1334" t="s">
        <v>68</v>
      </c>
      <c r="T1334" s="2">
        <v>30226</v>
      </c>
      <c r="U1334" s="3">
        <f t="shared" ca="1" si="125"/>
        <v>43</v>
      </c>
      <c r="V1334" t="s">
        <v>3317</v>
      </c>
      <c r="W1334" t="s">
        <v>4618</v>
      </c>
      <c r="X1334" t="s">
        <v>138</v>
      </c>
      <c r="Y1334" t="s">
        <v>47</v>
      </c>
      <c r="Z1334" t="s">
        <v>36</v>
      </c>
      <c r="AA1334">
        <v>3</v>
      </c>
      <c r="AB1334" s="4">
        <v>132000.04999999999</v>
      </c>
    </row>
    <row r="1335" spans="1:28" x14ac:dyDescent="0.25">
      <c r="A1335">
        <v>1760</v>
      </c>
      <c r="B1335" t="s">
        <v>4634</v>
      </c>
      <c r="C1335" t="s">
        <v>332</v>
      </c>
      <c r="D1335" s="1">
        <v>43869</v>
      </c>
      <c r="E1335" s="1">
        <v>43955</v>
      </c>
      <c r="F1335">
        <f t="shared" ca="1" si="120"/>
        <v>2</v>
      </c>
      <c r="G1335" t="str">
        <f t="shared" ca="1" si="121"/>
        <v>&lt;6 months</v>
      </c>
      <c r="H1335" t="s">
        <v>24</v>
      </c>
      <c r="I1335" t="s">
        <v>4635</v>
      </c>
      <c r="J1335" t="s">
        <v>4636</v>
      </c>
      <c r="K1335" t="s">
        <v>27</v>
      </c>
      <c r="L1335">
        <f t="shared" si="122"/>
        <v>1</v>
      </c>
      <c r="M1335">
        <f t="shared" si="123"/>
        <v>0</v>
      </c>
      <c r="N1335" t="s">
        <v>41</v>
      </c>
      <c r="O1335" t="s">
        <v>41</v>
      </c>
      <c r="Q1335" t="str">
        <f t="shared" si="124"/>
        <v>ACTIVE</v>
      </c>
      <c r="R1335" t="s">
        <v>1487</v>
      </c>
      <c r="S1335" t="s">
        <v>68</v>
      </c>
      <c r="T1335" s="2">
        <v>30972</v>
      </c>
      <c r="U1335" s="3">
        <f t="shared" ca="1" si="125"/>
        <v>40</v>
      </c>
      <c r="V1335" t="s">
        <v>3317</v>
      </c>
      <c r="W1335" t="s">
        <v>4618</v>
      </c>
      <c r="X1335" t="s">
        <v>184</v>
      </c>
      <c r="Y1335" t="s">
        <v>47</v>
      </c>
      <c r="Z1335" t="s">
        <v>36</v>
      </c>
      <c r="AA1335">
        <v>3</v>
      </c>
      <c r="AB1335" s="4">
        <v>65247</v>
      </c>
    </row>
    <row r="1336" spans="1:28" x14ac:dyDescent="0.25">
      <c r="A1336">
        <v>1761</v>
      </c>
      <c r="B1336" t="s">
        <v>4637</v>
      </c>
      <c r="C1336" t="s">
        <v>370</v>
      </c>
      <c r="D1336" s="1">
        <v>44498</v>
      </c>
      <c r="E1336" s="1">
        <v>44775</v>
      </c>
      <c r="F1336">
        <f t="shared" ca="1" si="120"/>
        <v>9</v>
      </c>
      <c r="G1336" t="str">
        <f t="shared" ca="1" si="121"/>
        <v>6-12 months</v>
      </c>
      <c r="H1336" t="s">
        <v>24</v>
      </c>
      <c r="I1336" t="s">
        <v>4638</v>
      </c>
      <c r="J1336" t="s">
        <v>4639</v>
      </c>
      <c r="K1336" t="s">
        <v>158</v>
      </c>
      <c r="L1336">
        <f t="shared" si="122"/>
        <v>0</v>
      </c>
      <c r="M1336">
        <f t="shared" si="123"/>
        <v>1</v>
      </c>
      <c r="N1336" t="s">
        <v>28</v>
      </c>
      <c r="O1336" t="s">
        <v>29</v>
      </c>
      <c r="P1336" t="s">
        <v>212</v>
      </c>
      <c r="Q1336" t="str">
        <f t="shared" si="124"/>
        <v>INVOLUNTARY</v>
      </c>
      <c r="R1336" t="s">
        <v>1487</v>
      </c>
      <c r="S1336" t="s">
        <v>74</v>
      </c>
      <c r="T1336" s="2">
        <v>34457</v>
      </c>
      <c r="U1336" s="3">
        <f t="shared" ca="1" si="125"/>
        <v>31</v>
      </c>
      <c r="V1336" t="s">
        <v>3317</v>
      </c>
      <c r="W1336" t="s">
        <v>4618</v>
      </c>
      <c r="X1336" t="s">
        <v>81</v>
      </c>
      <c r="Y1336" t="s">
        <v>35</v>
      </c>
      <c r="Z1336" t="s">
        <v>36</v>
      </c>
      <c r="AA1336">
        <v>3</v>
      </c>
      <c r="AB1336" s="4">
        <v>67379</v>
      </c>
    </row>
    <row r="1337" spans="1:28" x14ac:dyDescent="0.25">
      <c r="A1337">
        <v>1762</v>
      </c>
      <c r="B1337" t="s">
        <v>4640</v>
      </c>
      <c r="C1337" t="s">
        <v>4641</v>
      </c>
      <c r="D1337" s="1">
        <v>45111</v>
      </c>
      <c r="E1337" s="1">
        <v>45119</v>
      </c>
      <c r="F1337">
        <f t="shared" ca="1" si="120"/>
        <v>0</v>
      </c>
      <c r="G1337" t="str">
        <f t="shared" ca="1" si="121"/>
        <v>&lt;6 months</v>
      </c>
      <c r="H1337" t="s">
        <v>24</v>
      </c>
      <c r="I1337" t="s">
        <v>4642</v>
      </c>
      <c r="J1337" t="s">
        <v>4643</v>
      </c>
      <c r="K1337" t="s">
        <v>158</v>
      </c>
      <c r="L1337">
        <f t="shared" si="122"/>
        <v>0</v>
      </c>
      <c r="M1337">
        <f t="shared" si="123"/>
        <v>1</v>
      </c>
      <c r="N1337" t="s">
        <v>28</v>
      </c>
      <c r="O1337" t="s">
        <v>41</v>
      </c>
      <c r="P1337" t="s">
        <v>212</v>
      </c>
      <c r="Q1337" t="str">
        <f t="shared" si="124"/>
        <v>INVOLUNTARY</v>
      </c>
      <c r="R1337" t="s">
        <v>1487</v>
      </c>
      <c r="S1337" t="s">
        <v>520</v>
      </c>
      <c r="T1337" s="2">
        <v>26490</v>
      </c>
      <c r="U1337" s="3">
        <f t="shared" ca="1" si="125"/>
        <v>53</v>
      </c>
      <c r="V1337" t="s">
        <v>3317</v>
      </c>
      <c r="W1337" t="s">
        <v>4644</v>
      </c>
      <c r="X1337" t="s">
        <v>184</v>
      </c>
      <c r="Y1337" t="s">
        <v>35</v>
      </c>
      <c r="Z1337" t="s">
        <v>36</v>
      </c>
      <c r="AA1337">
        <v>3</v>
      </c>
      <c r="AB1337" s="4">
        <v>132861.95000000001</v>
      </c>
    </row>
    <row r="1338" spans="1:28" x14ac:dyDescent="0.25">
      <c r="A1338">
        <v>1763</v>
      </c>
      <c r="B1338" t="s">
        <v>4414</v>
      </c>
      <c r="C1338" t="s">
        <v>2980</v>
      </c>
      <c r="D1338" s="1">
        <v>45022</v>
      </c>
      <c r="F1338">
        <f t="shared" ca="1" si="120"/>
        <v>30</v>
      </c>
      <c r="G1338" t="str">
        <f t="shared" ca="1" si="121"/>
        <v>2-5 years</v>
      </c>
      <c r="H1338" t="s">
        <v>24</v>
      </c>
      <c r="I1338" t="s">
        <v>4645</v>
      </c>
      <c r="J1338" t="s">
        <v>4646</v>
      </c>
      <c r="K1338" t="s">
        <v>27</v>
      </c>
      <c r="L1338">
        <f t="shared" si="122"/>
        <v>1</v>
      </c>
      <c r="M1338">
        <f t="shared" si="123"/>
        <v>0</v>
      </c>
      <c r="N1338" t="s">
        <v>41</v>
      </c>
      <c r="O1338" t="s">
        <v>53</v>
      </c>
      <c r="Q1338" t="str">
        <f t="shared" si="124"/>
        <v>ACTIVE</v>
      </c>
      <c r="R1338" t="s">
        <v>1487</v>
      </c>
      <c r="S1338" t="s">
        <v>87</v>
      </c>
      <c r="T1338" s="2">
        <v>21086</v>
      </c>
      <c r="U1338" s="3">
        <f t="shared" ca="1" si="125"/>
        <v>68</v>
      </c>
      <c r="V1338" t="s">
        <v>3317</v>
      </c>
      <c r="W1338" t="s">
        <v>3318</v>
      </c>
      <c r="X1338" t="s">
        <v>326</v>
      </c>
      <c r="Y1338" t="s">
        <v>35</v>
      </c>
      <c r="Z1338" t="s">
        <v>36</v>
      </c>
      <c r="AA1338">
        <v>3</v>
      </c>
      <c r="AB1338" s="4">
        <v>103415</v>
      </c>
    </row>
    <row r="1339" spans="1:28" x14ac:dyDescent="0.25">
      <c r="A1339">
        <v>1764</v>
      </c>
      <c r="B1339" t="s">
        <v>4647</v>
      </c>
      <c r="C1339" t="s">
        <v>3684</v>
      </c>
      <c r="D1339" s="1">
        <v>44943</v>
      </c>
      <c r="F1339">
        <f t="shared" ca="1" si="120"/>
        <v>32</v>
      </c>
      <c r="G1339" t="str">
        <f t="shared" ca="1" si="121"/>
        <v>2-5 years</v>
      </c>
      <c r="H1339" t="s">
        <v>24</v>
      </c>
      <c r="I1339" t="s">
        <v>4648</v>
      </c>
      <c r="J1339" t="s">
        <v>4649</v>
      </c>
      <c r="K1339" t="s">
        <v>27</v>
      </c>
      <c r="L1339">
        <f t="shared" si="122"/>
        <v>1</v>
      </c>
      <c r="M1339">
        <f t="shared" si="123"/>
        <v>0</v>
      </c>
      <c r="N1339" t="s">
        <v>53</v>
      </c>
      <c r="O1339" t="s">
        <v>29</v>
      </c>
      <c r="Q1339" t="str">
        <f t="shared" si="124"/>
        <v>ACTIVE</v>
      </c>
      <c r="R1339" t="s">
        <v>1487</v>
      </c>
      <c r="S1339" t="s">
        <v>87</v>
      </c>
      <c r="T1339" s="2">
        <v>34325</v>
      </c>
      <c r="U1339" s="3">
        <f t="shared" ca="1" si="125"/>
        <v>31</v>
      </c>
      <c r="V1339" t="s">
        <v>1614</v>
      </c>
      <c r="W1339" t="s">
        <v>3214</v>
      </c>
      <c r="X1339" t="s">
        <v>89</v>
      </c>
      <c r="Y1339" t="s">
        <v>35</v>
      </c>
      <c r="Z1339" t="s">
        <v>36</v>
      </c>
      <c r="AA1339">
        <v>3</v>
      </c>
      <c r="AB1339" s="4">
        <v>120000.01</v>
      </c>
    </row>
    <row r="1340" spans="1:28" x14ac:dyDescent="0.25">
      <c r="A1340">
        <v>1765</v>
      </c>
      <c r="B1340" t="s">
        <v>4650</v>
      </c>
      <c r="C1340" t="s">
        <v>4651</v>
      </c>
      <c r="D1340" s="1">
        <v>43755</v>
      </c>
      <c r="F1340">
        <f t="shared" ca="1" si="120"/>
        <v>71</v>
      </c>
      <c r="G1340" t="str">
        <f t="shared" ca="1" si="121"/>
        <v>&gt;5 years</v>
      </c>
      <c r="H1340" t="s">
        <v>641</v>
      </c>
      <c r="I1340" t="s">
        <v>4652</v>
      </c>
      <c r="J1340" t="s">
        <v>4653</v>
      </c>
      <c r="K1340" t="s">
        <v>27</v>
      </c>
      <c r="L1340">
        <f t="shared" si="122"/>
        <v>1</v>
      </c>
      <c r="M1340">
        <f t="shared" si="123"/>
        <v>0</v>
      </c>
      <c r="N1340" t="s">
        <v>28</v>
      </c>
      <c r="O1340" t="s">
        <v>41</v>
      </c>
      <c r="Q1340" t="str">
        <f t="shared" si="124"/>
        <v>ACTIVE</v>
      </c>
      <c r="R1340" t="s">
        <v>1487</v>
      </c>
      <c r="S1340" t="s">
        <v>137</v>
      </c>
      <c r="T1340" s="2">
        <v>33057</v>
      </c>
      <c r="U1340" s="3">
        <f t="shared" ca="1" si="125"/>
        <v>35</v>
      </c>
      <c r="V1340" t="s">
        <v>3317</v>
      </c>
      <c r="W1340" t="s">
        <v>3318</v>
      </c>
      <c r="X1340" t="s">
        <v>851</v>
      </c>
      <c r="Y1340" t="s">
        <v>35</v>
      </c>
      <c r="Z1340" t="s">
        <v>36</v>
      </c>
      <c r="AA1340">
        <v>3</v>
      </c>
      <c r="AB1340" s="4">
        <v>118789.19</v>
      </c>
    </row>
    <row r="1341" spans="1:28" x14ac:dyDescent="0.25">
      <c r="A1341">
        <v>1766</v>
      </c>
      <c r="B1341" t="s">
        <v>2322</v>
      </c>
      <c r="C1341" t="s">
        <v>4654</v>
      </c>
      <c r="D1341" s="1">
        <v>43638</v>
      </c>
      <c r="E1341" s="1">
        <v>44317</v>
      </c>
      <c r="F1341">
        <f t="shared" ca="1" si="120"/>
        <v>22</v>
      </c>
      <c r="G1341" t="str">
        <f t="shared" ca="1" si="121"/>
        <v>1-2 years</v>
      </c>
      <c r="H1341" t="s">
        <v>24</v>
      </c>
      <c r="I1341" t="s">
        <v>4655</v>
      </c>
      <c r="J1341" t="s">
        <v>4656</v>
      </c>
      <c r="K1341" t="s">
        <v>27</v>
      </c>
      <c r="L1341">
        <f t="shared" si="122"/>
        <v>1</v>
      </c>
      <c r="M1341">
        <f t="shared" si="123"/>
        <v>0</v>
      </c>
      <c r="N1341" t="s">
        <v>28</v>
      </c>
      <c r="O1341" t="s">
        <v>29</v>
      </c>
      <c r="Q1341" t="str">
        <f t="shared" si="124"/>
        <v>ACTIVE</v>
      </c>
      <c r="R1341" t="s">
        <v>1487</v>
      </c>
      <c r="S1341" t="s">
        <v>74</v>
      </c>
      <c r="T1341" s="2">
        <v>28784</v>
      </c>
      <c r="U1341" s="3">
        <f t="shared" ca="1" si="125"/>
        <v>46</v>
      </c>
      <c r="V1341" t="s">
        <v>3317</v>
      </c>
      <c r="W1341" t="s">
        <v>4657</v>
      </c>
      <c r="X1341" t="s">
        <v>69</v>
      </c>
      <c r="Y1341" t="s">
        <v>35</v>
      </c>
      <c r="Z1341" t="s">
        <v>36</v>
      </c>
      <c r="AA1341">
        <v>3</v>
      </c>
      <c r="AB1341" s="4">
        <v>69342</v>
      </c>
    </row>
    <row r="1342" spans="1:28" x14ac:dyDescent="0.25">
      <c r="A1342">
        <v>1767</v>
      </c>
      <c r="B1342" t="s">
        <v>4658</v>
      </c>
      <c r="C1342" t="s">
        <v>1043</v>
      </c>
      <c r="D1342" s="1">
        <v>44967</v>
      </c>
      <c r="E1342" s="1">
        <v>45047</v>
      </c>
      <c r="F1342">
        <f t="shared" ca="1" si="120"/>
        <v>2</v>
      </c>
      <c r="G1342" t="str">
        <f t="shared" ca="1" si="121"/>
        <v>&lt;6 months</v>
      </c>
      <c r="H1342" t="s">
        <v>24</v>
      </c>
      <c r="I1342" t="s">
        <v>4659</v>
      </c>
      <c r="J1342" t="s">
        <v>4660</v>
      </c>
      <c r="K1342" t="s">
        <v>27</v>
      </c>
      <c r="L1342">
        <f t="shared" si="122"/>
        <v>1</v>
      </c>
      <c r="M1342">
        <f t="shared" si="123"/>
        <v>0</v>
      </c>
      <c r="N1342" t="s">
        <v>28</v>
      </c>
      <c r="O1342" t="s">
        <v>53</v>
      </c>
      <c r="Q1342" t="str">
        <f t="shared" si="124"/>
        <v>ACTIVE</v>
      </c>
      <c r="R1342" t="s">
        <v>1487</v>
      </c>
      <c r="S1342" t="s">
        <v>68</v>
      </c>
      <c r="T1342" s="2">
        <v>32905</v>
      </c>
      <c r="U1342" s="3">
        <f t="shared" ca="1" si="125"/>
        <v>35</v>
      </c>
      <c r="V1342" t="s">
        <v>3317</v>
      </c>
      <c r="W1342" t="s">
        <v>4618</v>
      </c>
      <c r="X1342" t="s">
        <v>148</v>
      </c>
      <c r="Y1342" t="s">
        <v>35</v>
      </c>
      <c r="Z1342" t="s">
        <v>36</v>
      </c>
      <c r="AA1342">
        <v>3</v>
      </c>
      <c r="AB1342" s="4">
        <v>95082</v>
      </c>
    </row>
    <row r="1343" spans="1:28" x14ac:dyDescent="0.25">
      <c r="A1343">
        <v>1768</v>
      </c>
      <c r="B1343" t="s">
        <v>2806</v>
      </c>
      <c r="C1343" t="s">
        <v>1093</v>
      </c>
      <c r="D1343" s="1">
        <v>44847</v>
      </c>
      <c r="E1343" s="1">
        <v>45048</v>
      </c>
      <c r="F1343">
        <f t="shared" ca="1" si="120"/>
        <v>6</v>
      </c>
      <c r="G1343" t="str">
        <f t="shared" ca="1" si="121"/>
        <v>6-12 months</v>
      </c>
      <c r="H1343" t="s">
        <v>24</v>
      </c>
      <c r="I1343" t="s">
        <v>4661</v>
      </c>
      <c r="J1343" t="s">
        <v>4662</v>
      </c>
      <c r="K1343" t="s">
        <v>27</v>
      </c>
      <c r="L1343">
        <f t="shared" si="122"/>
        <v>1</v>
      </c>
      <c r="M1343">
        <f t="shared" si="123"/>
        <v>0</v>
      </c>
      <c r="N1343" t="s">
        <v>28</v>
      </c>
      <c r="O1343" t="s">
        <v>29</v>
      </c>
      <c r="Q1343" t="str">
        <f t="shared" si="124"/>
        <v>ACTIVE</v>
      </c>
      <c r="R1343" t="s">
        <v>1487</v>
      </c>
      <c r="S1343" t="s">
        <v>221</v>
      </c>
      <c r="T1343" s="2">
        <v>32905</v>
      </c>
      <c r="U1343" s="3">
        <f t="shared" ca="1" si="125"/>
        <v>35</v>
      </c>
      <c r="V1343" t="s">
        <v>3317</v>
      </c>
      <c r="W1343" t="s">
        <v>4663</v>
      </c>
      <c r="X1343" t="s">
        <v>128</v>
      </c>
      <c r="Y1343" t="s">
        <v>35</v>
      </c>
      <c r="Z1343" t="s">
        <v>36</v>
      </c>
      <c r="AA1343">
        <v>3</v>
      </c>
      <c r="AB1343" s="4">
        <v>49517</v>
      </c>
    </row>
    <row r="1344" spans="1:28" x14ac:dyDescent="0.25">
      <c r="A1344">
        <v>1769</v>
      </c>
      <c r="B1344" t="s">
        <v>1127</v>
      </c>
      <c r="C1344" t="s">
        <v>614</v>
      </c>
      <c r="D1344" s="1">
        <v>44992</v>
      </c>
      <c r="E1344" s="1">
        <v>45043</v>
      </c>
      <c r="F1344">
        <f t="shared" ca="1" si="120"/>
        <v>1</v>
      </c>
      <c r="G1344" t="str">
        <f t="shared" ca="1" si="121"/>
        <v>&lt;6 months</v>
      </c>
      <c r="H1344" t="s">
        <v>24</v>
      </c>
      <c r="I1344" t="s">
        <v>4664</v>
      </c>
      <c r="J1344" t="s">
        <v>4665</v>
      </c>
      <c r="K1344" t="s">
        <v>27</v>
      </c>
      <c r="L1344">
        <f t="shared" si="122"/>
        <v>1</v>
      </c>
      <c r="M1344">
        <f t="shared" si="123"/>
        <v>0</v>
      </c>
      <c r="N1344" t="s">
        <v>28</v>
      </c>
      <c r="O1344" t="s">
        <v>29</v>
      </c>
      <c r="Q1344" t="str">
        <f t="shared" si="124"/>
        <v>ACTIVE</v>
      </c>
      <c r="R1344" t="s">
        <v>1487</v>
      </c>
      <c r="S1344" t="s">
        <v>87</v>
      </c>
      <c r="T1344" s="2">
        <v>23773</v>
      </c>
      <c r="U1344" s="3">
        <f t="shared" ca="1" si="125"/>
        <v>60</v>
      </c>
      <c r="V1344" t="s">
        <v>3317</v>
      </c>
      <c r="W1344" t="s">
        <v>3318</v>
      </c>
      <c r="X1344" t="s">
        <v>81</v>
      </c>
      <c r="Y1344" t="s">
        <v>47</v>
      </c>
      <c r="Z1344" t="s">
        <v>36</v>
      </c>
      <c r="AA1344">
        <v>3</v>
      </c>
      <c r="AB1344" s="4">
        <v>94068</v>
      </c>
    </row>
    <row r="1345" spans="1:28" x14ac:dyDescent="0.25">
      <c r="A1345">
        <v>1770</v>
      </c>
      <c r="B1345" t="s">
        <v>4666</v>
      </c>
      <c r="C1345" t="s">
        <v>4667</v>
      </c>
      <c r="D1345" s="1">
        <v>43355</v>
      </c>
      <c r="F1345">
        <f t="shared" ca="1" si="120"/>
        <v>84</v>
      </c>
      <c r="G1345" t="str">
        <f t="shared" ca="1" si="121"/>
        <v>&gt;5 years</v>
      </c>
      <c r="H1345" t="s">
        <v>24</v>
      </c>
      <c r="I1345" t="s">
        <v>4668</v>
      </c>
      <c r="J1345" t="s">
        <v>4669</v>
      </c>
      <c r="K1345" t="s">
        <v>27</v>
      </c>
      <c r="L1345">
        <f t="shared" si="122"/>
        <v>1</v>
      </c>
      <c r="M1345">
        <f t="shared" si="123"/>
        <v>0</v>
      </c>
      <c r="N1345" t="s">
        <v>41</v>
      </c>
      <c r="O1345" t="s">
        <v>53</v>
      </c>
      <c r="Q1345" t="str">
        <f t="shared" si="124"/>
        <v>ACTIVE</v>
      </c>
      <c r="R1345" t="s">
        <v>1487</v>
      </c>
      <c r="S1345" t="s">
        <v>55</v>
      </c>
      <c r="T1345" s="2">
        <v>35122</v>
      </c>
      <c r="U1345" s="3">
        <f t="shared" ca="1" si="125"/>
        <v>29</v>
      </c>
      <c r="V1345" t="s">
        <v>3317</v>
      </c>
      <c r="W1345" t="s">
        <v>4670</v>
      </c>
      <c r="X1345" t="s">
        <v>143</v>
      </c>
      <c r="Y1345" t="s">
        <v>47</v>
      </c>
      <c r="Z1345" t="s">
        <v>36</v>
      </c>
      <c r="AA1345">
        <v>3</v>
      </c>
      <c r="AB1345" s="4">
        <v>119132</v>
      </c>
    </row>
    <row r="1346" spans="1:28" x14ac:dyDescent="0.25">
      <c r="A1346">
        <v>1771</v>
      </c>
      <c r="B1346" t="s">
        <v>4671</v>
      </c>
      <c r="C1346" t="s">
        <v>1607</v>
      </c>
      <c r="D1346" s="1">
        <v>44009</v>
      </c>
      <c r="F1346">
        <f t="shared" ca="1" si="120"/>
        <v>63</v>
      </c>
      <c r="G1346" t="str">
        <f t="shared" ca="1" si="121"/>
        <v>&gt;5 years</v>
      </c>
      <c r="H1346" t="s">
        <v>24</v>
      </c>
      <c r="I1346" t="s">
        <v>4672</v>
      </c>
      <c r="J1346" t="s">
        <v>4673</v>
      </c>
      <c r="K1346" t="s">
        <v>27</v>
      </c>
      <c r="L1346">
        <f t="shared" si="122"/>
        <v>1</v>
      </c>
      <c r="M1346">
        <f t="shared" si="123"/>
        <v>0</v>
      </c>
      <c r="N1346" t="s">
        <v>41</v>
      </c>
      <c r="O1346" t="s">
        <v>41</v>
      </c>
      <c r="Q1346" t="str">
        <f t="shared" si="124"/>
        <v>ACTIVE</v>
      </c>
      <c r="R1346" t="s">
        <v>1487</v>
      </c>
      <c r="S1346" t="s">
        <v>239</v>
      </c>
      <c r="T1346" s="2">
        <v>33136</v>
      </c>
      <c r="U1346" s="3">
        <f t="shared" ca="1" si="125"/>
        <v>35</v>
      </c>
      <c r="V1346" t="s">
        <v>3317</v>
      </c>
      <c r="W1346" t="s">
        <v>3318</v>
      </c>
      <c r="X1346" t="s">
        <v>240</v>
      </c>
      <c r="Y1346" t="s">
        <v>47</v>
      </c>
      <c r="Z1346" t="s">
        <v>36</v>
      </c>
      <c r="AA1346">
        <v>3</v>
      </c>
      <c r="AB1346" s="4">
        <v>135000.06</v>
      </c>
    </row>
    <row r="1347" spans="1:28" x14ac:dyDescent="0.25">
      <c r="A1347">
        <v>1772</v>
      </c>
      <c r="B1347" t="s">
        <v>3222</v>
      </c>
      <c r="C1347" t="s">
        <v>2696</v>
      </c>
      <c r="D1347" s="1">
        <v>43462</v>
      </c>
      <c r="E1347" s="1">
        <v>44589</v>
      </c>
      <c r="F1347">
        <f t="shared" ref="F1347:F1410" ca="1" si="126">DATEDIF($D1347,IF($E1347=$E$2,TODAY(),$E1347),"m")</f>
        <v>37</v>
      </c>
      <c r="G1347" t="str">
        <f t="shared" ref="G1347:G1410" ca="1" si="127">IF(F1347&lt;6,"&lt;6 months",IF(F1347&lt;12,"6-12 months",IF(F1347&lt;24,"1-2 years",IF(F1347&lt;60,"2-5 years","&gt;5 years"))))</f>
        <v>2-5 years</v>
      </c>
      <c r="H1347" t="s">
        <v>24</v>
      </c>
      <c r="I1347" t="s">
        <v>4674</v>
      </c>
      <c r="J1347" t="s">
        <v>4675</v>
      </c>
      <c r="K1347" t="s">
        <v>27</v>
      </c>
      <c r="L1347">
        <f t="shared" ref="L1347:L1410" si="128">IF($K1347=$K$2,1,0)</f>
        <v>1</v>
      </c>
      <c r="M1347">
        <f t="shared" ref="M1347:M1410" si="129">IF($K1347=$K$2,0,1)</f>
        <v>0</v>
      </c>
      <c r="N1347" t="s">
        <v>28</v>
      </c>
      <c r="O1347" t="s">
        <v>41</v>
      </c>
      <c r="Q1347" t="str">
        <f t="shared" ref="Q1347:Q1410" si="130">IF(OR($P1347=$AF$14,$P1347=$AF$16,$P1347=$AF$19,$P1347=$AF$20,$P1347=$AF$21,$P1347=$AF$23),"VOLUNTARY",IF(OR($P1347=$AF$17,$P1347=$AF$18,$P1347=$AF$22,$P1347=$AF$15),"INVOLUNTARY","ACTIVE"))</f>
        <v>ACTIVE</v>
      </c>
      <c r="R1347" t="s">
        <v>1487</v>
      </c>
      <c r="S1347" t="s">
        <v>68</v>
      </c>
      <c r="T1347" s="2">
        <v>29418</v>
      </c>
      <c r="U1347" s="3">
        <f t="shared" ref="U1347:U1410" ca="1" si="131">DATEDIF($T1347,TODAY(),"y")</f>
        <v>45</v>
      </c>
      <c r="V1347" t="s">
        <v>3317</v>
      </c>
      <c r="W1347" t="s">
        <v>3318</v>
      </c>
      <c r="X1347" t="s">
        <v>69</v>
      </c>
      <c r="Y1347" t="s">
        <v>47</v>
      </c>
      <c r="Z1347" t="s">
        <v>36</v>
      </c>
      <c r="AA1347">
        <v>3</v>
      </c>
      <c r="AB1347" s="4">
        <v>173771</v>
      </c>
    </row>
    <row r="1348" spans="1:28" x14ac:dyDescent="0.25">
      <c r="A1348">
        <v>1773</v>
      </c>
      <c r="B1348" t="s">
        <v>3960</v>
      </c>
      <c r="C1348" t="s">
        <v>4676</v>
      </c>
      <c r="D1348" s="1">
        <v>44216</v>
      </c>
      <c r="E1348" s="1">
        <v>44993</v>
      </c>
      <c r="F1348">
        <f t="shared" ca="1" si="126"/>
        <v>25</v>
      </c>
      <c r="G1348" t="str">
        <f t="shared" ca="1" si="127"/>
        <v>2-5 years</v>
      </c>
      <c r="H1348" t="s">
        <v>24</v>
      </c>
      <c r="I1348" t="s">
        <v>4677</v>
      </c>
      <c r="J1348" t="s">
        <v>4678</v>
      </c>
      <c r="K1348" t="s">
        <v>27</v>
      </c>
      <c r="L1348">
        <f t="shared" si="128"/>
        <v>1</v>
      </c>
      <c r="M1348">
        <f t="shared" si="129"/>
        <v>0</v>
      </c>
      <c r="N1348" t="s">
        <v>41</v>
      </c>
      <c r="O1348" t="s">
        <v>29</v>
      </c>
      <c r="Q1348" t="str">
        <f t="shared" si="130"/>
        <v>ACTIVE</v>
      </c>
      <c r="R1348" t="s">
        <v>1487</v>
      </c>
      <c r="S1348" t="s">
        <v>80</v>
      </c>
      <c r="T1348" s="2">
        <v>37232</v>
      </c>
      <c r="U1348" s="3">
        <f t="shared" ca="1" si="131"/>
        <v>23</v>
      </c>
      <c r="V1348" t="s">
        <v>3317</v>
      </c>
      <c r="W1348" t="s">
        <v>4679</v>
      </c>
      <c r="X1348" t="s">
        <v>537</v>
      </c>
      <c r="Y1348" t="s">
        <v>47</v>
      </c>
      <c r="Z1348" t="s">
        <v>36</v>
      </c>
      <c r="AA1348">
        <v>3</v>
      </c>
      <c r="AB1348" s="4">
        <v>76869</v>
      </c>
    </row>
    <row r="1349" spans="1:28" x14ac:dyDescent="0.25">
      <c r="A1349">
        <v>1774</v>
      </c>
      <c r="B1349" t="s">
        <v>4680</v>
      </c>
      <c r="C1349" t="s">
        <v>4552</v>
      </c>
      <c r="D1349" s="1">
        <v>43722</v>
      </c>
      <c r="E1349" s="1">
        <v>44963</v>
      </c>
      <c r="F1349">
        <f t="shared" ca="1" si="126"/>
        <v>40</v>
      </c>
      <c r="G1349" t="str">
        <f t="shared" ca="1" si="127"/>
        <v>2-5 years</v>
      </c>
      <c r="H1349" t="s">
        <v>24</v>
      </c>
      <c r="I1349" t="s">
        <v>4681</v>
      </c>
      <c r="J1349" t="s">
        <v>4682</v>
      </c>
      <c r="K1349" t="s">
        <v>27</v>
      </c>
      <c r="L1349">
        <f t="shared" si="128"/>
        <v>1</v>
      </c>
      <c r="M1349">
        <f t="shared" si="129"/>
        <v>0</v>
      </c>
      <c r="N1349" t="s">
        <v>53</v>
      </c>
      <c r="O1349" t="s">
        <v>41</v>
      </c>
      <c r="Q1349" t="str">
        <f t="shared" si="130"/>
        <v>ACTIVE</v>
      </c>
      <c r="R1349" t="s">
        <v>1487</v>
      </c>
      <c r="S1349" t="s">
        <v>74</v>
      </c>
      <c r="T1349" s="2">
        <v>34157</v>
      </c>
      <c r="U1349" s="3">
        <f t="shared" ca="1" si="131"/>
        <v>32</v>
      </c>
      <c r="V1349" t="s">
        <v>3317</v>
      </c>
      <c r="W1349" t="s">
        <v>4657</v>
      </c>
      <c r="X1349" t="s">
        <v>81</v>
      </c>
      <c r="Y1349" t="s">
        <v>35</v>
      </c>
      <c r="Z1349" t="s">
        <v>36</v>
      </c>
      <c r="AA1349">
        <v>3</v>
      </c>
      <c r="AB1349" s="4">
        <v>81948.100000000006</v>
      </c>
    </row>
    <row r="1350" spans="1:28" x14ac:dyDescent="0.25">
      <c r="A1350">
        <v>1775</v>
      </c>
      <c r="B1350" t="s">
        <v>4307</v>
      </c>
      <c r="C1350" t="s">
        <v>4005</v>
      </c>
      <c r="D1350" s="1">
        <v>43379</v>
      </c>
      <c r="E1350" s="1">
        <v>43811</v>
      </c>
      <c r="F1350">
        <f t="shared" ca="1" si="126"/>
        <v>14</v>
      </c>
      <c r="G1350" t="str">
        <f t="shared" ca="1" si="127"/>
        <v>1-2 years</v>
      </c>
      <c r="H1350" t="s">
        <v>24</v>
      </c>
      <c r="I1350" t="s">
        <v>4683</v>
      </c>
      <c r="J1350" t="s">
        <v>4684</v>
      </c>
      <c r="K1350" t="s">
        <v>27</v>
      </c>
      <c r="L1350">
        <f t="shared" si="128"/>
        <v>1</v>
      </c>
      <c r="M1350">
        <f t="shared" si="129"/>
        <v>0</v>
      </c>
      <c r="N1350" t="s">
        <v>28</v>
      </c>
      <c r="O1350" t="s">
        <v>53</v>
      </c>
      <c r="Q1350" t="str">
        <f t="shared" si="130"/>
        <v>ACTIVE</v>
      </c>
      <c r="R1350" t="s">
        <v>1487</v>
      </c>
      <c r="S1350" t="s">
        <v>87</v>
      </c>
      <c r="T1350" s="2">
        <v>35556</v>
      </c>
      <c r="U1350" s="3">
        <f t="shared" ca="1" si="131"/>
        <v>28</v>
      </c>
      <c r="V1350" t="s">
        <v>3317</v>
      </c>
      <c r="W1350" t="s">
        <v>4679</v>
      </c>
      <c r="X1350" t="s">
        <v>89</v>
      </c>
      <c r="Y1350" t="s">
        <v>47</v>
      </c>
      <c r="Z1350" t="s">
        <v>36</v>
      </c>
      <c r="AA1350">
        <v>3</v>
      </c>
      <c r="AB1350" s="4">
        <v>97832.28</v>
      </c>
    </row>
    <row r="1351" spans="1:28" x14ac:dyDescent="0.25">
      <c r="A1351">
        <v>1776</v>
      </c>
      <c r="B1351" t="s">
        <v>3257</v>
      </c>
      <c r="C1351" t="s">
        <v>1661</v>
      </c>
      <c r="D1351" s="1">
        <v>44411</v>
      </c>
      <c r="E1351" s="1">
        <v>44866</v>
      </c>
      <c r="F1351">
        <f t="shared" ca="1" si="126"/>
        <v>14</v>
      </c>
      <c r="G1351" t="str">
        <f t="shared" ca="1" si="127"/>
        <v>1-2 years</v>
      </c>
      <c r="H1351" t="s">
        <v>24</v>
      </c>
      <c r="I1351" t="s">
        <v>4685</v>
      </c>
      <c r="J1351" t="s">
        <v>4686</v>
      </c>
      <c r="K1351" t="s">
        <v>27</v>
      </c>
      <c r="L1351">
        <f t="shared" si="128"/>
        <v>1</v>
      </c>
      <c r="M1351">
        <f t="shared" si="129"/>
        <v>0</v>
      </c>
      <c r="N1351" t="s">
        <v>53</v>
      </c>
      <c r="O1351" t="s">
        <v>29</v>
      </c>
      <c r="Q1351" t="str">
        <f t="shared" si="130"/>
        <v>ACTIVE</v>
      </c>
      <c r="R1351" t="s">
        <v>1487</v>
      </c>
      <c r="S1351" t="s">
        <v>137</v>
      </c>
      <c r="T1351" s="2">
        <v>36141</v>
      </c>
      <c r="U1351" s="3">
        <f t="shared" ca="1" si="131"/>
        <v>26</v>
      </c>
      <c r="V1351" t="s">
        <v>3317</v>
      </c>
      <c r="W1351" t="s">
        <v>4670</v>
      </c>
      <c r="X1351" t="s">
        <v>89</v>
      </c>
      <c r="Y1351" t="s">
        <v>47</v>
      </c>
      <c r="Z1351" t="s">
        <v>36</v>
      </c>
      <c r="AA1351">
        <v>3</v>
      </c>
      <c r="AB1351" s="4">
        <v>156988</v>
      </c>
    </row>
    <row r="1352" spans="1:28" x14ac:dyDescent="0.25">
      <c r="A1352">
        <v>1777</v>
      </c>
      <c r="B1352" t="s">
        <v>4687</v>
      </c>
      <c r="C1352" t="s">
        <v>4688</v>
      </c>
      <c r="D1352" s="1">
        <v>43651</v>
      </c>
      <c r="E1352" s="1">
        <v>44342</v>
      </c>
      <c r="F1352">
        <f t="shared" ca="1" si="126"/>
        <v>22</v>
      </c>
      <c r="G1352" t="str">
        <f t="shared" ca="1" si="127"/>
        <v>1-2 years</v>
      </c>
      <c r="H1352" t="s">
        <v>24</v>
      </c>
      <c r="I1352" t="s">
        <v>4689</v>
      </c>
      <c r="J1352" t="s">
        <v>4690</v>
      </c>
      <c r="K1352" t="s">
        <v>27</v>
      </c>
      <c r="L1352">
        <f t="shared" si="128"/>
        <v>1</v>
      </c>
      <c r="M1352">
        <f t="shared" si="129"/>
        <v>0</v>
      </c>
      <c r="N1352" t="s">
        <v>53</v>
      </c>
      <c r="O1352" t="s">
        <v>29</v>
      </c>
      <c r="Q1352" t="str">
        <f t="shared" si="130"/>
        <v>ACTIVE</v>
      </c>
      <c r="R1352" t="s">
        <v>1487</v>
      </c>
      <c r="S1352" t="s">
        <v>115</v>
      </c>
      <c r="T1352" s="2">
        <v>29673</v>
      </c>
      <c r="U1352" s="3">
        <f t="shared" ca="1" si="131"/>
        <v>44</v>
      </c>
      <c r="V1352" t="s">
        <v>3317</v>
      </c>
      <c r="W1352" t="s">
        <v>4657</v>
      </c>
      <c r="X1352" t="s">
        <v>116</v>
      </c>
      <c r="Y1352" t="s">
        <v>35</v>
      </c>
      <c r="Z1352" t="s">
        <v>36</v>
      </c>
      <c r="AA1352">
        <v>3</v>
      </c>
      <c r="AB1352" s="4">
        <v>220207</v>
      </c>
    </row>
    <row r="1353" spans="1:28" x14ac:dyDescent="0.25">
      <c r="A1353">
        <v>1778</v>
      </c>
      <c r="B1353" t="s">
        <v>1240</v>
      </c>
      <c r="C1353" t="s">
        <v>525</v>
      </c>
      <c r="D1353" s="1">
        <v>43580</v>
      </c>
      <c r="F1353">
        <f t="shared" ca="1" si="126"/>
        <v>77</v>
      </c>
      <c r="G1353" t="str">
        <f t="shared" ca="1" si="127"/>
        <v>&gt;5 years</v>
      </c>
      <c r="H1353" t="s">
        <v>24</v>
      </c>
      <c r="I1353" t="s">
        <v>4691</v>
      </c>
      <c r="J1353" t="s">
        <v>4692</v>
      </c>
      <c r="K1353" t="s">
        <v>27</v>
      </c>
      <c r="L1353">
        <f t="shared" si="128"/>
        <v>1</v>
      </c>
      <c r="M1353">
        <f t="shared" si="129"/>
        <v>0</v>
      </c>
      <c r="N1353" t="s">
        <v>53</v>
      </c>
      <c r="O1353" t="s">
        <v>53</v>
      </c>
      <c r="Q1353" t="str">
        <f t="shared" si="130"/>
        <v>ACTIVE</v>
      </c>
      <c r="R1353" t="s">
        <v>1487</v>
      </c>
      <c r="S1353" t="s">
        <v>68</v>
      </c>
      <c r="T1353" s="2">
        <v>36118</v>
      </c>
      <c r="U1353" s="3">
        <f t="shared" ca="1" si="131"/>
        <v>26</v>
      </c>
      <c r="V1353" t="s">
        <v>3317</v>
      </c>
      <c r="W1353" t="s">
        <v>4693</v>
      </c>
      <c r="X1353" t="s">
        <v>184</v>
      </c>
      <c r="Y1353" t="s">
        <v>35</v>
      </c>
      <c r="Z1353" t="s">
        <v>36</v>
      </c>
      <c r="AA1353">
        <v>3</v>
      </c>
      <c r="AB1353" s="4">
        <v>108000</v>
      </c>
    </row>
    <row r="1354" spans="1:28" x14ac:dyDescent="0.25">
      <c r="A1354">
        <v>1779</v>
      </c>
      <c r="B1354" t="s">
        <v>4694</v>
      </c>
      <c r="C1354" t="s">
        <v>4695</v>
      </c>
      <c r="D1354" s="1">
        <v>45122</v>
      </c>
      <c r="F1354">
        <f t="shared" ca="1" si="126"/>
        <v>26</v>
      </c>
      <c r="G1354" t="str">
        <f t="shared" ca="1" si="127"/>
        <v>2-5 years</v>
      </c>
      <c r="H1354" t="s">
        <v>24</v>
      </c>
      <c r="I1354" t="s">
        <v>4696</v>
      </c>
      <c r="J1354" t="s">
        <v>4697</v>
      </c>
      <c r="K1354" t="s">
        <v>27</v>
      </c>
      <c r="L1354">
        <f t="shared" si="128"/>
        <v>1</v>
      </c>
      <c r="M1354">
        <f t="shared" si="129"/>
        <v>0</v>
      </c>
      <c r="N1354" t="s">
        <v>53</v>
      </c>
      <c r="O1354" t="s">
        <v>29</v>
      </c>
      <c r="Q1354" t="str">
        <f t="shared" si="130"/>
        <v>ACTIVE</v>
      </c>
      <c r="R1354" t="s">
        <v>1487</v>
      </c>
      <c r="S1354" t="s">
        <v>137</v>
      </c>
      <c r="T1354" s="2">
        <v>30724</v>
      </c>
      <c r="U1354" s="3">
        <f t="shared" ca="1" si="131"/>
        <v>41</v>
      </c>
      <c r="V1354" t="s">
        <v>3317</v>
      </c>
      <c r="W1354" t="s">
        <v>4657</v>
      </c>
      <c r="X1354" t="s">
        <v>143</v>
      </c>
      <c r="Y1354" t="s">
        <v>35</v>
      </c>
      <c r="Z1354" t="s">
        <v>36</v>
      </c>
      <c r="AA1354">
        <v>3</v>
      </c>
      <c r="AB1354" s="4">
        <v>108684</v>
      </c>
    </row>
    <row r="1355" spans="1:28" x14ac:dyDescent="0.25">
      <c r="A1355">
        <v>1780</v>
      </c>
      <c r="B1355" t="s">
        <v>4698</v>
      </c>
      <c r="C1355" t="s">
        <v>4699</v>
      </c>
      <c r="D1355" s="1">
        <v>44905</v>
      </c>
      <c r="E1355" s="1">
        <v>44968</v>
      </c>
      <c r="F1355">
        <f t="shared" ca="1" si="126"/>
        <v>2</v>
      </c>
      <c r="G1355" t="str">
        <f t="shared" ca="1" si="127"/>
        <v>&lt;6 months</v>
      </c>
      <c r="H1355" t="s">
        <v>24</v>
      </c>
      <c r="I1355" t="s">
        <v>4700</v>
      </c>
      <c r="J1355" t="s">
        <v>4701</v>
      </c>
      <c r="K1355" t="s">
        <v>27</v>
      </c>
      <c r="L1355">
        <f t="shared" si="128"/>
        <v>1</v>
      </c>
      <c r="M1355">
        <f t="shared" si="129"/>
        <v>0</v>
      </c>
      <c r="N1355" t="s">
        <v>28</v>
      </c>
      <c r="O1355" t="s">
        <v>29</v>
      </c>
      <c r="Q1355" t="str">
        <f t="shared" si="130"/>
        <v>ACTIVE</v>
      </c>
      <c r="R1355" t="s">
        <v>1487</v>
      </c>
      <c r="S1355" t="s">
        <v>74</v>
      </c>
      <c r="T1355" s="2">
        <v>33227</v>
      </c>
      <c r="U1355" s="3">
        <f t="shared" ca="1" si="131"/>
        <v>34</v>
      </c>
      <c r="V1355" t="s">
        <v>3317</v>
      </c>
      <c r="W1355" t="s">
        <v>3318</v>
      </c>
      <c r="X1355" t="s">
        <v>89</v>
      </c>
      <c r="Y1355" t="s">
        <v>35</v>
      </c>
      <c r="Z1355" t="s">
        <v>36</v>
      </c>
      <c r="AA1355">
        <v>3</v>
      </c>
      <c r="AB1355" s="4">
        <v>123864</v>
      </c>
    </row>
    <row r="1356" spans="1:28" x14ac:dyDescent="0.25">
      <c r="A1356">
        <v>1781</v>
      </c>
      <c r="B1356" t="s">
        <v>4702</v>
      </c>
      <c r="C1356" t="s">
        <v>4703</v>
      </c>
      <c r="D1356" s="1">
        <v>43587</v>
      </c>
      <c r="F1356">
        <f t="shared" ca="1" si="126"/>
        <v>77</v>
      </c>
      <c r="G1356" t="str">
        <f t="shared" ca="1" si="127"/>
        <v>&gt;5 years</v>
      </c>
      <c r="H1356" t="s">
        <v>24</v>
      </c>
      <c r="I1356" t="s">
        <v>4704</v>
      </c>
      <c r="J1356" t="s">
        <v>4705</v>
      </c>
      <c r="K1356" t="s">
        <v>27</v>
      </c>
      <c r="L1356">
        <f t="shared" si="128"/>
        <v>1</v>
      </c>
      <c r="M1356">
        <f t="shared" si="129"/>
        <v>0</v>
      </c>
      <c r="N1356" t="s">
        <v>28</v>
      </c>
      <c r="O1356" t="s">
        <v>41</v>
      </c>
      <c r="Q1356" t="str">
        <f t="shared" si="130"/>
        <v>ACTIVE</v>
      </c>
      <c r="R1356" t="s">
        <v>1487</v>
      </c>
      <c r="S1356" t="s">
        <v>55</v>
      </c>
      <c r="T1356" s="2">
        <v>23422</v>
      </c>
      <c r="U1356" s="3">
        <f t="shared" ca="1" si="131"/>
        <v>61</v>
      </c>
      <c r="V1356" t="s">
        <v>3317</v>
      </c>
      <c r="W1356" t="s">
        <v>3318</v>
      </c>
      <c r="X1356" t="s">
        <v>148</v>
      </c>
      <c r="Y1356" t="s">
        <v>35</v>
      </c>
      <c r="Z1356" t="s">
        <v>36</v>
      </c>
      <c r="AA1356">
        <v>3</v>
      </c>
      <c r="AB1356" s="4">
        <v>166848</v>
      </c>
    </row>
    <row r="1357" spans="1:28" x14ac:dyDescent="0.25">
      <c r="A1357">
        <v>1782</v>
      </c>
      <c r="B1357" t="s">
        <v>4706</v>
      </c>
      <c r="C1357" t="s">
        <v>949</v>
      </c>
      <c r="D1357" s="1">
        <v>43478</v>
      </c>
      <c r="E1357" s="1">
        <v>45109</v>
      </c>
      <c r="F1357">
        <f t="shared" ca="1" si="126"/>
        <v>53</v>
      </c>
      <c r="G1357" t="str">
        <f t="shared" ca="1" si="127"/>
        <v>2-5 years</v>
      </c>
      <c r="H1357" t="s">
        <v>641</v>
      </c>
      <c r="I1357" t="s">
        <v>4707</v>
      </c>
      <c r="J1357" t="s">
        <v>4708</v>
      </c>
      <c r="K1357" t="s">
        <v>158</v>
      </c>
      <c r="L1357">
        <f t="shared" si="128"/>
        <v>0</v>
      </c>
      <c r="M1357">
        <f t="shared" si="129"/>
        <v>1</v>
      </c>
      <c r="N1357" t="s">
        <v>28</v>
      </c>
      <c r="O1357" t="s">
        <v>29</v>
      </c>
      <c r="P1357" t="s">
        <v>1431</v>
      </c>
      <c r="Q1357" t="str">
        <f t="shared" si="130"/>
        <v>INVOLUNTARY</v>
      </c>
      <c r="R1357" t="s">
        <v>1487</v>
      </c>
      <c r="S1357" t="s">
        <v>74</v>
      </c>
      <c r="T1357" s="2">
        <v>34819</v>
      </c>
      <c r="U1357" s="3">
        <f t="shared" ca="1" si="131"/>
        <v>30</v>
      </c>
      <c r="V1357" t="s">
        <v>3317</v>
      </c>
      <c r="W1357" t="s">
        <v>4663</v>
      </c>
      <c r="X1357" t="s">
        <v>299</v>
      </c>
      <c r="Y1357" t="s">
        <v>35</v>
      </c>
      <c r="Z1357" t="s">
        <v>36</v>
      </c>
      <c r="AA1357">
        <v>3</v>
      </c>
      <c r="AB1357" s="4">
        <v>360936</v>
      </c>
    </row>
    <row r="1358" spans="1:28" x14ac:dyDescent="0.25">
      <c r="A1358">
        <v>1783</v>
      </c>
      <c r="B1358" t="s">
        <v>4709</v>
      </c>
      <c r="C1358" t="s">
        <v>1330</v>
      </c>
      <c r="D1358" s="1">
        <v>44356</v>
      </c>
      <c r="F1358">
        <f t="shared" ca="1" si="126"/>
        <v>52</v>
      </c>
      <c r="G1358" t="str">
        <f t="shared" ca="1" si="127"/>
        <v>2-5 years</v>
      </c>
      <c r="H1358" t="s">
        <v>24</v>
      </c>
      <c r="I1358" t="s">
        <v>4710</v>
      </c>
      <c r="J1358" t="s">
        <v>4711</v>
      </c>
      <c r="K1358" t="s">
        <v>27</v>
      </c>
      <c r="L1358">
        <f t="shared" si="128"/>
        <v>1</v>
      </c>
      <c r="M1358">
        <f t="shared" si="129"/>
        <v>0</v>
      </c>
      <c r="N1358" t="s">
        <v>41</v>
      </c>
      <c r="O1358" t="s">
        <v>41</v>
      </c>
      <c r="Q1358" t="str">
        <f t="shared" si="130"/>
        <v>ACTIVE</v>
      </c>
      <c r="R1358" t="s">
        <v>1487</v>
      </c>
      <c r="S1358" t="s">
        <v>68</v>
      </c>
      <c r="T1358" s="2">
        <v>35354</v>
      </c>
      <c r="U1358" s="3">
        <f t="shared" ca="1" si="131"/>
        <v>28</v>
      </c>
      <c r="V1358" t="s">
        <v>3317</v>
      </c>
      <c r="W1358" t="s">
        <v>4657</v>
      </c>
      <c r="X1358" t="s">
        <v>69</v>
      </c>
      <c r="Y1358" t="s">
        <v>35</v>
      </c>
      <c r="Z1358" t="s">
        <v>36</v>
      </c>
      <c r="AA1358">
        <v>3</v>
      </c>
      <c r="AB1358" s="4">
        <v>208644</v>
      </c>
    </row>
    <row r="1359" spans="1:28" x14ac:dyDescent="0.25">
      <c r="A1359">
        <v>1784</v>
      </c>
      <c r="B1359" t="s">
        <v>4712</v>
      </c>
      <c r="C1359" t="s">
        <v>600</v>
      </c>
      <c r="D1359" s="1">
        <v>45140</v>
      </c>
      <c r="E1359" s="1">
        <v>45140</v>
      </c>
      <c r="F1359">
        <f t="shared" ca="1" si="126"/>
        <v>0</v>
      </c>
      <c r="G1359" t="str">
        <f t="shared" ca="1" si="127"/>
        <v>&lt;6 months</v>
      </c>
      <c r="H1359" t="s">
        <v>24</v>
      </c>
      <c r="I1359" t="s">
        <v>4713</v>
      </c>
      <c r="J1359" t="s">
        <v>4714</v>
      </c>
      <c r="K1359" t="s">
        <v>27</v>
      </c>
      <c r="L1359">
        <f t="shared" si="128"/>
        <v>1</v>
      </c>
      <c r="M1359">
        <f t="shared" si="129"/>
        <v>0</v>
      </c>
      <c r="N1359" t="s">
        <v>41</v>
      </c>
      <c r="O1359" t="s">
        <v>29</v>
      </c>
      <c r="Q1359" t="str">
        <f t="shared" si="130"/>
        <v>ACTIVE</v>
      </c>
      <c r="R1359" t="s">
        <v>1487</v>
      </c>
      <c r="S1359" t="s">
        <v>68</v>
      </c>
      <c r="T1359" s="2">
        <v>29366</v>
      </c>
      <c r="U1359" s="3">
        <f t="shared" ca="1" si="131"/>
        <v>45</v>
      </c>
      <c r="V1359" t="s">
        <v>3317</v>
      </c>
      <c r="W1359" t="s">
        <v>4628</v>
      </c>
      <c r="X1359" t="s">
        <v>81</v>
      </c>
      <c r="Y1359" t="s">
        <v>35</v>
      </c>
      <c r="Z1359" t="s">
        <v>36</v>
      </c>
      <c r="AA1359">
        <v>3</v>
      </c>
      <c r="AB1359" s="4">
        <v>115692</v>
      </c>
    </row>
    <row r="1360" spans="1:28" x14ac:dyDescent="0.25">
      <c r="A1360">
        <v>1785</v>
      </c>
      <c r="B1360" t="s">
        <v>4259</v>
      </c>
      <c r="C1360" t="s">
        <v>4029</v>
      </c>
      <c r="D1360" s="1">
        <v>45094</v>
      </c>
      <c r="F1360">
        <f t="shared" ca="1" si="126"/>
        <v>27</v>
      </c>
      <c r="G1360" t="str">
        <f t="shared" ca="1" si="127"/>
        <v>2-5 years</v>
      </c>
      <c r="H1360" t="s">
        <v>24</v>
      </c>
      <c r="I1360" t="s">
        <v>4715</v>
      </c>
      <c r="J1360" t="s">
        <v>4716</v>
      </c>
      <c r="K1360" t="s">
        <v>27</v>
      </c>
      <c r="L1360">
        <f t="shared" si="128"/>
        <v>1</v>
      </c>
      <c r="M1360">
        <f t="shared" si="129"/>
        <v>0</v>
      </c>
      <c r="N1360" t="s">
        <v>53</v>
      </c>
      <c r="O1360" t="s">
        <v>53</v>
      </c>
      <c r="Q1360" t="str">
        <f t="shared" si="130"/>
        <v>ACTIVE</v>
      </c>
      <c r="R1360" t="s">
        <v>106</v>
      </c>
      <c r="S1360" t="s">
        <v>1301</v>
      </c>
      <c r="T1360" s="2">
        <v>29094</v>
      </c>
      <c r="U1360" s="3">
        <f t="shared" ca="1" si="131"/>
        <v>46</v>
      </c>
      <c r="V1360" t="s">
        <v>3317</v>
      </c>
      <c r="W1360" t="s">
        <v>4717</v>
      </c>
      <c r="X1360" t="s">
        <v>143</v>
      </c>
      <c r="Y1360" t="s">
        <v>35</v>
      </c>
      <c r="Z1360" t="s">
        <v>36</v>
      </c>
      <c r="AA1360">
        <v>3</v>
      </c>
      <c r="AB1360" s="4">
        <v>135708</v>
      </c>
    </row>
    <row r="1361" spans="1:28" x14ac:dyDescent="0.25">
      <c r="A1361">
        <v>1786</v>
      </c>
      <c r="B1361" t="s">
        <v>3709</v>
      </c>
      <c r="C1361" t="s">
        <v>4718</v>
      </c>
      <c r="D1361" s="1">
        <v>44651</v>
      </c>
      <c r="E1361" s="1">
        <v>44726</v>
      </c>
      <c r="F1361">
        <f t="shared" ca="1" si="126"/>
        <v>2</v>
      </c>
      <c r="G1361" t="str">
        <f t="shared" ca="1" si="127"/>
        <v>&lt;6 months</v>
      </c>
      <c r="H1361" t="s">
        <v>24</v>
      </c>
      <c r="I1361" t="s">
        <v>4719</v>
      </c>
      <c r="J1361" t="s">
        <v>4720</v>
      </c>
      <c r="K1361" t="s">
        <v>27</v>
      </c>
      <c r="L1361">
        <f t="shared" si="128"/>
        <v>1</v>
      </c>
      <c r="M1361">
        <f t="shared" si="129"/>
        <v>0</v>
      </c>
      <c r="N1361" t="s">
        <v>53</v>
      </c>
      <c r="O1361" t="s">
        <v>29</v>
      </c>
      <c r="Q1361" t="str">
        <f t="shared" si="130"/>
        <v>ACTIVE</v>
      </c>
      <c r="R1361" t="s">
        <v>1487</v>
      </c>
      <c r="S1361" t="s">
        <v>74</v>
      </c>
      <c r="T1361" s="2">
        <v>28885</v>
      </c>
      <c r="U1361" s="3">
        <f t="shared" ca="1" si="131"/>
        <v>46</v>
      </c>
      <c r="V1361" t="s">
        <v>3317</v>
      </c>
      <c r="W1361" t="s">
        <v>4670</v>
      </c>
      <c r="X1361" t="s">
        <v>69</v>
      </c>
      <c r="Y1361" t="s">
        <v>47</v>
      </c>
      <c r="Z1361" t="s">
        <v>36</v>
      </c>
      <c r="AA1361">
        <v>3</v>
      </c>
      <c r="AB1361" s="4">
        <v>159264</v>
      </c>
    </row>
    <row r="1362" spans="1:28" x14ac:dyDescent="0.25">
      <c r="A1362">
        <v>1787</v>
      </c>
      <c r="B1362" t="s">
        <v>4721</v>
      </c>
      <c r="C1362" t="s">
        <v>4029</v>
      </c>
      <c r="D1362" s="1">
        <v>43561</v>
      </c>
      <c r="E1362" s="1">
        <v>44058</v>
      </c>
      <c r="F1362">
        <f t="shared" ca="1" si="126"/>
        <v>16</v>
      </c>
      <c r="G1362" t="str">
        <f t="shared" ca="1" si="127"/>
        <v>1-2 years</v>
      </c>
      <c r="H1362" t="s">
        <v>24</v>
      </c>
      <c r="I1362" t="s">
        <v>4722</v>
      </c>
      <c r="J1362" t="s">
        <v>4723</v>
      </c>
      <c r="K1362" t="s">
        <v>27</v>
      </c>
      <c r="L1362">
        <f t="shared" si="128"/>
        <v>1</v>
      </c>
      <c r="M1362">
        <f t="shared" si="129"/>
        <v>0</v>
      </c>
      <c r="N1362" t="s">
        <v>28</v>
      </c>
      <c r="O1362" t="s">
        <v>29</v>
      </c>
      <c r="Q1362" t="str">
        <f t="shared" si="130"/>
        <v>ACTIVE</v>
      </c>
      <c r="R1362" t="s">
        <v>1487</v>
      </c>
      <c r="S1362" t="s">
        <v>87</v>
      </c>
      <c r="T1362" s="2">
        <v>33168</v>
      </c>
      <c r="U1362" s="3">
        <f t="shared" ca="1" si="131"/>
        <v>34</v>
      </c>
      <c r="V1362" t="s">
        <v>3317</v>
      </c>
      <c r="W1362" t="s">
        <v>3318</v>
      </c>
      <c r="X1362" t="s">
        <v>89</v>
      </c>
      <c r="Y1362" t="s">
        <v>47</v>
      </c>
      <c r="Z1362" t="s">
        <v>36</v>
      </c>
      <c r="AA1362">
        <v>3</v>
      </c>
      <c r="AB1362" s="4">
        <v>67512</v>
      </c>
    </row>
    <row r="1363" spans="1:28" x14ac:dyDescent="0.25">
      <c r="A1363">
        <v>1788</v>
      </c>
      <c r="B1363" t="s">
        <v>4724</v>
      </c>
      <c r="C1363" t="s">
        <v>3911</v>
      </c>
      <c r="D1363" s="1">
        <v>44023</v>
      </c>
      <c r="F1363">
        <f t="shared" ca="1" si="126"/>
        <v>62</v>
      </c>
      <c r="G1363" t="str">
        <f t="shared" ca="1" si="127"/>
        <v>&gt;5 years</v>
      </c>
      <c r="H1363" t="s">
        <v>24</v>
      </c>
      <c r="I1363" t="s">
        <v>4725</v>
      </c>
      <c r="J1363" t="s">
        <v>4726</v>
      </c>
      <c r="K1363" t="s">
        <v>27</v>
      </c>
      <c r="L1363">
        <f t="shared" si="128"/>
        <v>1</v>
      </c>
      <c r="M1363">
        <f t="shared" si="129"/>
        <v>0</v>
      </c>
      <c r="N1363" t="s">
        <v>28</v>
      </c>
      <c r="O1363" t="s">
        <v>53</v>
      </c>
      <c r="Q1363" t="str">
        <f t="shared" si="130"/>
        <v>ACTIVE</v>
      </c>
      <c r="R1363" t="s">
        <v>1487</v>
      </c>
      <c r="S1363" t="s">
        <v>74</v>
      </c>
      <c r="T1363" s="2">
        <v>27206</v>
      </c>
      <c r="U1363" s="3">
        <f t="shared" ca="1" si="131"/>
        <v>51</v>
      </c>
      <c r="V1363" t="s">
        <v>3317</v>
      </c>
      <c r="W1363" t="s">
        <v>3318</v>
      </c>
      <c r="X1363" t="s">
        <v>89</v>
      </c>
      <c r="Y1363" t="s">
        <v>47</v>
      </c>
      <c r="Z1363" t="s">
        <v>36</v>
      </c>
      <c r="AA1363">
        <v>3</v>
      </c>
      <c r="AB1363" s="4">
        <v>92400</v>
      </c>
    </row>
    <row r="1364" spans="1:28" x14ac:dyDescent="0.25">
      <c r="A1364">
        <v>1789</v>
      </c>
      <c r="B1364" t="s">
        <v>2811</v>
      </c>
      <c r="C1364" t="s">
        <v>4727</v>
      </c>
      <c r="D1364" s="1">
        <v>45038</v>
      </c>
      <c r="F1364">
        <f t="shared" ca="1" si="126"/>
        <v>29</v>
      </c>
      <c r="G1364" t="str">
        <f t="shared" ca="1" si="127"/>
        <v>2-5 years</v>
      </c>
      <c r="H1364" t="s">
        <v>24</v>
      </c>
      <c r="I1364" t="s">
        <v>4728</v>
      </c>
      <c r="J1364" t="s">
        <v>4729</v>
      </c>
      <c r="K1364" t="s">
        <v>27</v>
      </c>
      <c r="L1364">
        <f t="shared" si="128"/>
        <v>1</v>
      </c>
      <c r="M1364">
        <f t="shared" si="129"/>
        <v>0</v>
      </c>
      <c r="N1364" t="s">
        <v>28</v>
      </c>
      <c r="O1364" t="s">
        <v>41</v>
      </c>
      <c r="Q1364" t="str">
        <f t="shared" si="130"/>
        <v>ACTIVE</v>
      </c>
      <c r="R1364" t="s">
        <v>1487</v>
      </c>
      <c r="S1364" t="s">
        <v>87</v>
      </c>
      <c r="T1364" s="2">
        <v>33971</v>
      </c>
      <c r="U1364" s="3">
        <f t="shared" ca="1" si="131"/>
        <v>32</v>
      </c>
      <c r="V1364" t="s">
        <v>3317</v>
      </c>
      <c r="W1364" t="s">
        <v>4657</v>
      </c>
      <c r="X1364" t="s">
        <v>89</v>
      </c>
      <c r="Y1364" t="s">
        <v>47</v>
      </c>
      <c r="Z1364" t="s">
        <v>36</v>
      </c>
      <c r="AA1364">
        <v>3</v>
      </c>
      <c r="AB1364" s="4">
        <v>52104</v>
      </c>
    </row>
    <row r="1365" spans="1:28" x14ac:dyDescent="0.25">
      <c r="A1365">
        <v>1790</v>
      </c>
      <c r="B1365" t="s">
        <v>4084</v>
      </c>
      <c r="C1365" t="s">
        <v>4166</v>
      </c>
      <c r="D1365" s="1">
        <v>44897</v>
      </c>
      <c r="E1365" s="1">
        <v>45024</v>
      </c>
      <c r="F1365">
        <f t="shared" ca="1" si="126"/>
        <v>4</v>
      </c>
      <c r="G1365" t="str">
        <f t="shared" ca="1" si="127"/>
        <v>&lt;6 months</v>
      </c>
      <c r="H1365" t="s">
        <v>24</v>
      </c>
      <c r="I1365" t="s">
        <v>4730</v>
      </c>
      <c r="J1365" t="s">
        <v>4731</v>
      </c>
      <c r="K1365" t="s">
        <v>27</v>
      </c>
      <c r="L1365">
        <f t="shared" si="128"/>
        <v>1</v>
      </c>
      <c r="M1365">
        <f t="shared" si="129"/>
        <v>0</v>
      </c>
      <c r="N1365" t="s">
        <v>41</v>
      </c>
      <c r="O1365" t="s">
        <v>41</v>
      </c>
      <c r="Q1365" t="str">
        <f t="shared" si="130"/>
        <v>ACTIVE</v>
      </c>
      <c r="R1365" t="s">
        <v>1487</v>
      </c>
      <c r="S1365" t="s">
        <v>221</v>
      </c>
      <c r="T1365" s="2">
        <v>35987</v>
      </c>
      <c r="U1365" s="3">
        <f t="shared" ca="1" si="131"/>
        <v>27</v>
      </c>
      <c r="V1365" t="s">
        <v>3317</v>
      </c>
      <c r="W1365" t="s">
        <v>4732</v>
      </c>
      <c r="X1365" t="s">
        <v>128</v>
      </c>
      <c r="Y1365" t="s">
        <v>35</v>
      </c>
      <c r="Z1365" t="s">
        <v>36</v>
      </c>
      <c r="AA1365">
        <v>3</v>
      </c>
      <c r="AB1365" s="4">
        <v>39956</v>
      </c>
    </row>
    <row r="1366" spans="1:28" x14ac:dyDescent="0.25">
      <c r="A1366">
        <v>1791</v>
      </c>
      <c r="B1366" t="s">
        <v>4733</v>
      </c>
      <c r="C1366" t="s">
        <v>3132</v>
      </c>
      <c r="D1366" s="1">
        <v>44261</v>
      </c>
      <c r="E1366" s="1">
        <v>45042</v>
      </c>
      <c r="F1366">
        <f t="shared" ca="1" si="126"/>
        <v>25</v>
      </c>
      <c r="G1366" t="str">
        <f t="shared" ca="1" si="127"/>
        <v>2-5 years</v>
      </c>
      <c r="H1366" t="s">
        <v>24</v>
      </c>
      <c r="I1366" t="s">
        <v>4734</v>
      </c>
      <c r="J1366" t="s">
        <v>4735</v>
      </c>
      <c r="K1366" t="s">
        <v>27</v>
      </c>
      <c r="L1366">
        <f t="shared" si="128"/>
        <v>1</v>
      </c>
      <c r="M1366">
        <f t="shared" si="129"/>
        <v>0</v>
      </c>
      <c r="N1366" t="s">
        <v>28</v>
      </c>
      <c r="O1366" t="s">
        <v>29</v>
      </c>
      <c r="Q1366" t="str">
        <f t="shared" si="130"/>
        <v>ACTIVE</v>
      </c>
      <c r="R1366" t="s">
        <v>1487</v>
      </c>
      <c r="S1366" t="s">
        <v>257</v>
      </c>
      <c r="T1366" s="2">
        <v>27829</v>
      </c>
      <c r="U1366" s="3">
        <f t="shared" ca="1" si="131"/>
        <v>49</v>
      </c>
      <c r="V1366" t="s">
        <v>3317</v>
      </c>
      <c r="W1366" t="s">
        <v>3318</v>
      </c>
      <c r="X1366" t="s">
        <v>63</v>
      </c>
      <c r="Y1366" t="s">
        <v>35</v>
      </c>
      <c r="Z1366" t="s">
        <v>36</v>
      </c>
      <c r="AA1366">
        <v>3</v>
      </c>
      <c r="AB1366" s="4">
        <v>39942</v>
      </c>
    </row>
    <row r="1367" spans="1:28" x14ac:dyDescent="0.25">
      <c r="A1367">
        <v>1792</v>
      </c>
      <c r="B1367" t="s">
        <v>4736</v>
      </c>
      <c r="C1367" t="s">
        <v>4737</v>
      </c>
      <c r="D1367" s="1">
        <v>43606</v>
      </c>
      <c r="F1367">
        <f t="shared" ca="1" si="126"/>
        <v>76</v>
      </c>
      <c r="G1367" t="str">
        <f t="shared" ca="1" si="127"/>
        <v>&gt;5 years</v>
      </c>
      <c r="H1367" t="s">
        <v>24</v>
      </c>
      <c r="I1367" t="s">
        <v>4738</v>
      </c>
      <c r="J1367" t="s">
        <v>4739</v>
      </c>
      <c r="K1367" t="s">
        <v>27</v>
      </c>
      <c r="L1367">
        <f t="shared" si="128"/>
        <v>1</v>
      </c>
      <c r="M1367">
        <f t="shared" si="129"/>
        <v>0</v>
      </c>
      <c r="N1367" t="s">
        <v>53</v>
      </c>
      <c r="O1367" t="s">
        <v>29</v>
      </c>
      <c r="Q1367" t="str">
        <f t="shared" si="130"/>
        <v>ACTIVE</v>
      </c>
      <c r="R1367" t="s">
        <v>1487</v>
      </c>
      <c r="S1367" t="s">
        <v>199</v>
      </c>
      <c r="T1367" s="2">
        <v>29322</v>
      </c>
      <c r="U1367" s="3">
        <f t="shared" ca="1" si="131"/>
        <v>45</v>
      </c>
      <c r="V1367" t="s">
        <v>3317</v>
      </c>
      <c r="W1367" t="s">
        <v>3318</v>
      </c>
      <c r="X1367" t="s">
        <v>1356</v>
      </c>
      <c r="Y1367" t="s">
        <v>47</v>
      </c>
      <c r="Z1367" t="s">
        <v>36</v>
      </c>
      <c r="AA1367">
        <v>3</v>
      </c>
      <c r="AB1367" s="4">
        <v>36888</v>
      </c>
    </row>
    <row r="1368" spans="1:28" x14ac:dyDescent="0.25">
      <c r="A1368">
        <v>1793</v>
      </c>
      <c r="B1368" t="s">
        <v>1594</v>
      </c>
      <c r="C1368" t="s">
        <v>4740</v>
      </c>
      <c r="D1368" s="1">
        <v>43396</v>
      </c>
      <c r="E1368" s="1">
        <v>44897</v>
      </c>
      <c r="F1368">
        <f t="shared" ca="1" si="126"/>
        <v>49</v>
      </c>
      <c r="G1368" t="str">
        <f t="shared" ca="1" si="127"/>
        <v>2-5 years</v>
      </c>
      <c r="H1368" t="s">
        <v>24</v>
      </c>
      <c r="I1368" t="s">
        <v>4741</v>
      </c>
      <c r="J1368" t="s">
        <v>4742</v>
      </c>
      <c r="K1368" t="s">
        <v>27</v>
      </c>
      <c r="L1368">
        <f t="shared" si="128"/>
        <v>1</v>
      </c>
      <c r="M1368">
        <f t="shared" si="129"/>
        <v>0</v>
      </c>
      <c r="N1368" t="s">
        <v>53</v>
      </c>
      <c r="O1368" t="s">
        <v>29</v>
      </c>
      <c r="Q1368" t="str">
        <f t="shared" si="130"/>
        <v>ACTIVE</v>
      </c>
      <c r="R1368" t="s">
        <v>1487</v>
      </c>
      <c r="S1368" t="s">
        <v>94</v>
      </c>
      <c r="T1368" s="2">
        <v>32475</v>
      </c>
      <c r="U1368" s="3">
        <f t="shared" ca="1" si="131"/>
        <v>36</v>
      </c>
      <c r="V1368" t="s">
        <v>3317</v>
      </c>
      <c r="W1368" t="s">
        <v>4663</v>
      </c>
      <c r="X1368" t="s">
        <v>143</v>
      </c>
      <c r="Y1368" t="s">
        <v>35</v>
      </c>
      <c r="Z1368" t="s">
        <v>36</v>
      </c>
      <c r="AA1368">
        <v>3</v>
      </c>
      <c r="AB1368" s="4">
        <v>30478</v>
      </c>
    </row>
    <row r="1369" spans="1:28" x14ac:dyDescent="0.25">
      <c r="A1369">
        <v>1794</v>
      </c>
      <c r="B1369" t="s">
        <v>4087</v>
      </c>
      <c r="C1369" t="s">
        <v>1421</v>
      </c>
      <c r="D1369" s="1">
        <v>44342</v>
      </c>
      <c r="F1369">
        <f t="shared" ca="1" si="126"/>
        <v>52</v>
      </c>
      <c r="G1369" t="str">
        <f t="shared" ca="1" si="127"/>
        <v>2-5 years</v>
      </c>
      <c r="H1369" t="s">
        <v>24</v>
      </c>
      <c r="I1369" t="s">
        <v>4743</v>
      </c>
      <c r="J1369" t="s">
        <v>4744</v>
      </c>
      <c r="K1369" t="s">
        <v>27</v>
      </c>
      <c r="L1369">
        <f t="shared" si="128"/>
        <v>1</v>
      </c>
      <c r="M1369">
        <f t="shared" si="129"/>
        <v>0</v>
      </c>
      <c r="N1369" t="s">
        <v>28</v>
      </c>
      <c r="O1369" t="s">
        <v>29</v>
      </c>
      <c r="Q1369" t="str">
        <f t="shared" si="130"/>
        <v>ACTIVE</v>
      </c>
      <c r="R1369" t="s">
        <v>1487</v>
      </c>
      <c r="S1369" t="s">
        <v>55</v>
      </c>
      <c r="T1369" s="2">
        <v>34656</v>
      </c>
      <c r="U1369" s="3">
        <f t="shared" ca="1" si="131"/>
        <v>30</v>
      </c>
      <c r="V1369" t="s">
        <v>3317</v>
      </c>
      <c r="W1369" t="s">
        <v>4670</v>
      </c>
      <c r="X1369" t="s">
        <v>339</v>
      </c>
      <c r="Y1369" t="s">
        <v>35</v>
      </c>
      <c r="Z1369" t="s">
        <v>36</v>
      </c>
      <c r="AA1369">
        <v>3</v>
      </c>
      <c r="AB1369" s="4">
        <v>27576</v>
      </c>
    </row>
    <row r="1370" spans="1:28" x14ac:dyDescent="0.25">
      <c r="A1370">
        <v>1795</v>
      </c>
      <c r="B1370" t="s">
        <v>4745</v>
      </c>
      <c r="C1370" t="s">
        <v>4746</v>
      </c>
      <c r="D1370" s="1">
        <v>43800</v>
      </c>
      <c r="E1370" s="1">
        <v>43990</v>
      </c>
      <c r="F1370">
        <f t="shared" ca="1" si="126"/>
        <v>6</v>
      </c>
      <c r="G1370" t="str">
        <f t="shared" ca="1" si="127"/>
        <v>6-12 months</v>
      </c>
      <c r="H1370" t="s">
        <v>24</v>
      </c>
      <c r="I1370" t="s">
        <v>4747</v>
      </c>
      <c r="J1370" t="s">
        <v>4748</v>
      </c>
      <c r="K1370" t="s">
        <v>158</v>
      </c>
      <c r="L1370">
        <f t="shared" si="128"/>
        <v>0</v>
      </c>
      <c r="M1370">
        <f t="shared" si="129"/>
        <v>1</v>
      </c>
      <c r="N1370" t="s">
        <v>53</v>
      </c>
      <c r="O1370" t="s">
        <v>41</v>
      </c>
      <c r="P1370" t="s">
        <v>3412</v>
      </c>
      <c r="Q1370" t="str">
        <f t="shared" si="130"/>
        <v>INVOLUNTARY</v>
      </c>
      <c r="R1370" t="s">
        <v>1487</v>
      </c>
      <c r="S1370" t="s">
        <v>440</v>
      </c>
      <c r="T1370" s="2">
        <v>32324</v>
      </c>
      <c r="U1370" s="3">
        <f t="shared" ca="1" si="131"/>
        <v>37</v>
      </c>
      <c r="V1370" t="s">
        <v>3317</v>
      </c>
      <c r="W1370" t="s">
        <v>3318</v>
      </c>
      <c r="X1370" t="s">
        <v>6</v>
      </c>
      <c r="Y1370" t="s">
        <v>35</v>
      </c>
      <c r="Z1370" t="s">
        <v>36</v>
      </c>
      <c r="AA1370">
        <v>3</v>
      </c>
      <c r="AB1370" s="4">
        <v>89030</v>
      </c>
    </row>
    <row r="1371" spans="1:28" x14ac:dyDescent="0.25">
      <c r="A1371">
        <v>1796</v>
      </c>
      <c r="B1371" t="s">
        <v>4749</v>
      </c>
      <c r="C1371" t="s">
        <v>3836</v>
      </c>
      <c r="D1371" s="1">
        <v>44354</v>
      </c>
      <c r="E1371" s="1">
        <v>44908</v>
      </c>
      <c r="F1371">
        <f t="shared" ca="1" si="126"/>
        <v>18</v>
      </c>
      <c r="G1371" t="str">
        <f t="shared" ca="1" si="127"/>
        <v>1-2 years</v>
      </c>
      <c r="H1371" t="s">
        <v>24</v>
      </c>
      <c r="I1371" t="s">
        <v>4750</v>
      </c>
      <c r="J1371" t="s">
        <v>4751</v>
      </c>
      <c r="K1371" t="s">
        <v>158</v>
      </c>
      <c r="L1371">
        <f t="shared" si="128"/>
        <v>0</v>
      </c>
      <c r="M1371">
        <f t="shared" si="129"/>
        <v>1</v>
      </c>
      <c r="N1371" t="s">
        <v>28</v>
      </c>
      <c r="O1371" t="s">
        <v>53</v>
      </c>
      <c r="P1371" t="s">
        <v>1431</v>
      </c>
      <c r="Q1371" t="str">
        <f t="shared" si="130"/>
        <v>INVOLUNTARY</v>
      </c>
      <c r="R1371" t="s">
        <v>1487</v>
      </c>
      <c r="S1371" t="s">
        <v>520</v>
      </c>
      <c r="T1371" s="2">
        <v>32059</v>
      </c>
      <c r="U1371" s="3">
        <f t="shared" ca="1" si="131"/>
        <v>38</v>
      </c>
      <c r="V1371" t="s">
        <v>3317</v>
      </c>
      <c r="W1371" t="s">
        <v>4657</v>
      </c>
      <c r="X1371" t="s">
        <v>75</v>
      </c>
      <c r="Y1371" t="s">
        <v>35</v>
      </c>
      <c r="Z1371" t="s">
        <v>36</v>
      </c>
      <c r="AA1371">
        <v>3</v>
      </c>
      <c r="AB1371" s="4">
        <v>161472</v>
      </c>
    </row>
    <row r="1372" spans="1:28" x14ac:dyDescent="0.25">
      <c r="A1372">
        <v>1797</v>
      </c>
      <c r="B1372" t="s">
        <v>4752</v>
      </c>
      <c r="C1372" t="s">
        <v>1306</v>
      </c>
      <c r="D1372" s="1">
        <v>44117</v>
      </c>
      <c r="E1372" s="1">
        <v>44874</v>
      </c>
      <c r="F1372">
        <f t="shared" ca="1" si="126"/>
        <v>24</v>
      </c>
      <c r="G1372" t="str">
        <f t="shared" ca="1" si="127"/>
        <v>2-5 years</v>
      </c>
      <c r="H1372" t="s">
        <v>24</v>
      </c>
      <c r="I1372" t="s">
        <v>4753</v>
      </c>
      <c r="J1372" t="s">
        <v>4754</v>
      </c>
      <c r="K1372" t="s">
        <v>27</v>
      </c>
      <c r="L1372">
        <f t="shared" si="128"/>
        <v>1</v>
      </c>
      <c r="M1372">
        <f t="shared" si="129"/>
        <v>0</v>
      </c>
      <c r="N1372" t="s">
        <v>53</v>
      </c>
      <c r="O1372" t="s">
        <v>53</v>
      </c>
      <c r="Q1372" t="str">
        <f t="shared" si="130"/>
        <v>ACTIVE</v>
      </c>
      <c r="R1372" t="s">
        <v>1487</v>
      </c>
      <c r="S1372" t="s">
        <v>68</v>
      </c>
      <c r="T1372" s="2">
        <v>31020</v>
      </c>
      <c r="U1372" s="3">
        <f t="shared" ca="1" si="131"/>
        <v>40</v>
      </c>
      <c r="V1372" t="s">
        <v>3317</v>
      </c>
      <c r="W1372" t="s">
        <v>4755</v>
      </c>
      <c r="X1372" t="s">
        <v>69</v>
      </c>
      <c r="Y1372" t="s">
        <v>35</v>
      </c>
      <c r="Z1372" t="s">
        <v>36</v>
      </c>
      <c r="AA1372">
        <v>3</v>
      </c>
      <c r="AB1372" s="4">
        <v>408000</v>
      </c>
    </row>
    <row r="1373" spans="1:28" x14ac:dyDescent="0.25">
      <c r="A1373">
        <v>1798</v>
      </c>
      <c r="B1373" t="s">
        <v>4756</v>
      </c>
      <c r="C1373" t="s">
        <v>1365</v>
      </c>
      <c r="D1373" s="1">
        <v>44864</v>
      </c>
      <c r="F1373">
        <f t="shared" ca="1" si="126"/>
        <v>35</v>
      </c>
      <c r="G1373" t="str">
        <f t="shared" ca="1" si="127"/>
        <v>2-5 years</v>
      </c>
      <c r="H1373" t="s">
        <v>641</v>
      </c>
      <c r="I1373" t="s">
        <v>4757</v>
      </c>
      <c r="J1373" t="s">
        <v>4758</v>
      </c>
      <c r="K1373" t="s">
        <v>27</v>
      </c>
      <c r="L1373">
        <f t="shared" si="128"/>
        <v>1</v>
      </c>
      <c r="M1373">
        <f t="shared" si="129"/>
        <v>0</v>
      </c>
      <c r="N1373" t="s">
        <v>41</v>
      </c>
      <c r="O1373" t="s">
        <v>53</v>
      </c>
      <c r="Q1373" t="str">
        <f t="shared" si="130"/>
        <v>ACTIVE</v>
      </c>
      <c r="R1373" t="s">
        <v>1487</v>
      </c>
      <c r="S1373" t="s">
        <v>115</v>
      </c>
      <c r="T1373" s="2">
        <v>32960</v>
      </c>
      <c r="U1373" s="3">
        <f t="shared" ca="1" si="131"/>
        <v>35</v>
      </c>
      <c r="V1373" t="s">
        <v>3317</v>
      </c>
      <c r="W1373" t="s">
        <v>4759</v>
      </c>
      <c r="X1373" t="s">
        <v>116</v>
      </c>
      <c r="Y1373" t="s">
        <v>35</v>
      </c>
      <c r="Z1373" t="s">
        <v>36</v>
      </c>
      <c r="AA1373">
        <v>3</v>
      </c>
      <c r="AB1373" s="4">
        <v>151872</v>
      </c>
    </row>
    <row r="1374" spans="1:28" x14ac:dyDescent="0.25">
      <c r="A1374">
        <v>1799</v>
      </c>
      <c r="B1374" t="s">
        <v>4760</v>
      </c>
      <c r="C1374" t="s">
        <v>2719</v>
      </c>
      <c r="D1374" s="1">
        <v>44808</v>
      </c>
      <c r="E1374" s="1">
        <v>45076</v>
      </c>
      <c r="F1374">
        <f t="shared" ca="1" si="126"/>
        <v>8</v>
      </c>
      <c r="G1374" t="str">
        <f t="shared" ca="1" si="127"/>
        <v>6-12 months</v>
      </c>
      <c r="H1374" t="s">
        <v>641</v>
      </c>
      <c r="I1374" t="s">
        <v>4761</v>
      </c>
      <c r="J1374" t="s">
        <v>4762</v>
      </c>
      <c r="K1374" t="s">
        <v>158</v>
      </c>
      <c r="L1374">
        <f t="shared" si="128"/>
        <v>0</v>
      </c>
      <c r="M1374">
        <f t="shared" si="129"/>
        <v>1</v>
      </c>
      <c r="N1374" t="s">
        <v>41</v>
      </c>
      <c r="O1374" t="s">
        <v>29</v>
      </c>
      <c r="P1374" t="s">
        <v>3412</v>
      </c>
      <c r="Q1374" t="str">
        <f t="shared" si="130"/>
        <v>INVOLUNTARY</v>
      </c>
      <c r="R1374" t="s">
        <v>1487</v>
      </c>
      <c r="S1374" t="s">
        <v>74</v>
      </c>
      <c r="T1374" s="2">
        <v>33018</v>
      </c>
      <c r="U1374" s="3">
        <f t="shared" ca="1" si="131"/>
        <v>35</v>
      </c>
      <c r="V1374" t="s">
        <v>3317</v>
      </c>
      <c r="W1374" t="s">
        <v>3318</v>
      </c>
      <c r="X1374" t="s">
        <v>81</v>
      </c>
      <c r="Y1374" t="s">
        <v>47</v>
      </c>
      <c r="Z1374" t="s">
        <v>36</v>
      </c>
      <c r="AA1374">
        <v>3</v>
      </c>
      <c r="AB1374" s="4">
        <v>140000.04</v>
      </c>
    </row>
    <row r="1375" spans="1:28" x14ac:dyDescent="0.25">
      <c r="A1375">
        <v>1800</v>
      </c>
      <c r="B1375" t="s">
        <v>4763</v>
      </c>
      <c r="C1375" t="s">
        <v>770</v>
      </c>
      <c r="D1375" s="1">
        <v>43756</v>
      </c>
      <c r="E1375" s="1">
        <v>44305</v>
      </c>
      <c r="F1375">
        <f t="shared" ca="1" si="126"/>
        <v>18</v>
      </c>
      <c r="G1375" t="str">
        <f t="shared" ca="1" si="127"/>
        <v>1-2 years</v>
      </c>
      <c r="H1375" t="s">
        <v>24</v>
      </c>
      <c r="I1375" t="s">
        <v>4764</v>
      </c>
      <c r="J1375" t="s">
        <v>4765</v>
      </c>
      <c r="K1375" t="s">
        <v>27</v>
      </c>
      <c r="L1375">
        <f t="shared" si="128"/>
        <v>1</v>
      </c>
      <c r="M1375">
        <f t="shared" si="129"/>
        <v>0</v>
      </c>
      <c r="N1375" t="s">
        <v>41</v>
      </c>
      <c r="O1375" t="s">
        <v>53</v>
      </c>
      <c r="Q1375" t="str">
        <f t="shared" si="130"/>
        <v>ACTIVE</v>
      </c>
      <c r="R1375" t="s">
        <v>1487</v>
      </c>
      <c r="S1375" t="s">
        <v>257</v>
      </c>
      <c r="T1375" s="2">
        <v>22767</v>
      </c>
      <c r="U1375" s="3">
        <f t="shared" ca="1" si="131"/>
        <v>63</v>
      </c>
      <c r="V1375" t="s">
        <v>3317</v>
      </c>
      <c r="W1375" t="s">
        <v>3318</v>
      </c>
      <c r="X1375" t="s">
        <v>128</v>
      </c>
      <c r="Y1375" t="s">
        <v>35</v>
      </c>
      <c r="Z1375" t="s">
        <v>36</v>
      </c>
      <c r="AA1375">
        <v>3</v>
      </c>
      <c r="AB1375" s="4">
        <v>123600</v>
      </c>
    </row>
    <row r="1376" spans="1:28" x14ac:dyDescent="0.25">
      <c r="A1376">
        <v>1801</v>
      </c>
      <c r="B1376" t="s">
        <v>4766</v>
      </c>
      <c r="C1376" t="s">
        <v>4767</v>
      </c>
      <c r="D1376" s="1">
        <v>44402</v>
      </c>
      <c r="E1376" s="1">
        <v>44949</v>
      </c>
      <c r="F1376">
        <f t="shared" ca="1" si="126"/>
        <v>17</v>
      </c>
      <c r="G1376" t="str">
        <f t="shared" ca="1" si="127"/>
        <v>1-2 years</v>
      </c>
      <c r="H1376" t="s">
        <v>24</v>
      </c>
      <c r="I1376" t="s">
        <v>4768</v>
      </c>
      <c r="J1376" t="s">
        <v>4769</v>
      </c>
      <c r="K1376" t="s">
        <v>27</v>
      </c>
      <c r="L1376">
        <f t="shared" si="128"/>
        <v>1</v>
      </c>
      <c r="M1376">
        <f t="shared" si="129"/>
        <v>0</v>
      </c>
      <c r="N1376" t="s">
        <v>53</v>
      </c>
      <c r="O1376" t="s">
        <v>29</v>
      </c>
      <c r="Q1376" t="str">
        <f t="shared" si="130"/>
        <v>ACTIVE</v>
      </c>
      <c r="R1376" t="s">
        <v>1487</v>
      </c>
      <c r="S1376" t="s">
        <v>68</v>
      </c>
      <c r="T1376" s="2">
        <v>33156</v>
      </c>
      <c r="U1376" s="3">
        <f t="shared" ca="1" si="131"/>
        <v>34</v>
      </c>
      <c r="V1376" t="s">
        <v>3317</v>
      </c>
      <c r="W1376" t="s">
        <v>4670</v>
      </c>
      <c r="X1376" t="s">
        <v>81</v>
      </c>
      <c r="Y1376" t="s">
        <v>35</v>
      </c>
      <c r="Z1376" t="s">
        <v>36</v>
      </c>
      <c r="AA1376">
        <v>3</v>
      </c>
      <c r="AB1376" s="4">
        <v>470376</v>
      </c>
    </row>
    <row r="1377" spans="1:28" x14ac:dyDescent="0.25">
      <c r="A1377">
        <v>1802</v>
      </c>
      <c r="B1377" t="s">
        <v>4770</v>
      </c>
      <c r="C1377" t="s">
        <v>4771</v>
      </c>
      <c r="D1377" s="1">
        <v>43921</v>
      </c>
      <c r="F1377">
        <f t="shared" ca="1" si="126"/>
        <v>66</v>
      </c>
      <c r="G1377" t="str">
        <f t="shared" ca="1" si="127"/>
        <v>&gt;5 years</v>
      </c>
      <c r="H1377" t="s">
        <v>24</v>
      </c>
      <c r="I1377" t="s">
        <v>4772</v>
      </c>
      <c r="J1377" t="s">
        <v>4773</v>
      </c>
      <c r="K1377" t="s">
        <v>27</v>
      </c>
      <c r="L1377">
        <f t="shared" si="128"/>
        <v>1</v>
      </c>
      <c r="M1377">
        <f t="shared" si="129"/>
        <v>0</v>
      </c>
      <c r="N1377" t="s">
        <v>41</v>
      </c>
      <c r="O1377" t="s">
        <v>29</v>
      </c>
      <c r="Q1377" t="str">
        <f t="shared" si="130"/>
        <v>ACTIVE</v>
      </c>
      <c r="R1377" t="s">
        <v>1487</v>
      </c>
      <c r="S1377" t="s">
        <v>74</v>
      </c>
      <c r="T1377" s="2">
        <v>29972</v>
      </c>
      <c r="U1377" s="3">
        <f t="shared" ca="1" si="131"/>
        <v>43</v>
      </c>
      <c r="V1377" t="s">
        <v>3317</v>
      </c>
      <c r="W1377" t="s">
        <v>4774</v>
      </c>
      <c r="X1377" t="s">
        <v>153</v>
      </c>
      <c r="Y1377" t="s">
        <v>35</v>
      </c>
      <c r="Z1377" t="s">
        <v>36</v>
      </c>
      <c r="AA1377">
        <v>3</v>
      </c>
      <c r="AB1377" s="4">
        <v>475476</v>
      </c>
    </row>
    <row r="1378" spans="1:28" x14ac:dyDescent="0.25">
      <c r="A1378">
        <v>1803</v>
      </c>
      <c r="B1378" t="s">
        <v>4775</v>
      </c>
      <c r="C1378" t="s">
        <v>1150</v>
      </c>
      <c r="D1378" s="1">
        <v>43780</v>
      </c>
      <c r="E1378" s="1">
        <v>45140</v>
      </c>
      <c r="F1378">
        <f t="shared" ca="1" si="126"/>
        <v>44</v>
      </c>
      <c r="G1378" t="str">
        <f t="shared" ca="1" si="127"/>
        <v>2-5 years</v>
      </c>
      <c r="H1378" t="s">
        <v>24</v>
      </c>
      <c r="I1378" t="s">
        <v>4776</v>
      </c>
      <c r="J1378" t="s">
        <v>4777</v>
      </c>
      <c r="K1378" t="s">
        <v>27</v>
      </c>
      <c r="L1378">
        <f t="shared" si="128"/>
        <v>1</v>
      </c>
      <c r="M1378">
        <f t="shared" si="129"/>
        <v>0</v>
      </c>
      <c r="N1378" t="s">
        <v>53</v>
      </c>
      <c r="O1378" t="s">
        <v>53</v>
      </c>
      <c r="Q1378" t="str">
        <f t="shared" si="130"/>
        <v>ACTIVE</v>
      </c>
      <c r="R1378" t="s">
        <v>1487</v>
      </c>
      <c r="S1378" t="s">
        <v>80</v>
      </c>
      <c r="T1378" s="2">
        <v>33126</v>
      </c>
      <c r="U1378" s="3">
        <f t="shared" ca="1" si="131"/>
        <v>35</v>
      </c>
      <c r="V1378" t="s">
        <v>3317</v>
      </c>
      <c r="W1378" t="s">
        <v>4774</v>
      </c>
      <c r="X1378" t="s">
        <v>593</v>
      </c>
      <c r="Y1378" t="s">
        <v>35</v>
      </c>
      <c r="Z1378" t="s">
        <v>36</v>
      </c>
      <c r="AA1378">
        <v>3</v>
      </c>
      <c r="AB1378" s="4">
        <v>314532</v>
      </c>
    </row>
    <row r="1379" spans="1:28" x14ac:dyDescent="0.25">
      <c r="A1379">
        <v>1804</v>
      </c>
      <c r="B1379" t="s">
        <v>4448</v>
      </c>
      <c r="C1379" t="s">
        <v>848</v>
      </c>
      <c r="D1379" s="1">
        <v>44535</v>
      </c>
      <c r="E1379" s="1">
        <v>44622</v>
      </c>
      <c r="F1379">
        <f t="shared" ca="1" si="126"/>
        <v>2</v>
      </c>
      <c r="G1379" t="str">
        <f t="shared" ca="1" si="127"/>
        <v>&lt;6 months</v>
      </c>
      <c r="H1379" t="s">
        <v>24</v>
      </c>
      <c r="I1379" t="s">
        <v>4778</v>
      </c>
      <c r="J1379" t="s">
        <v>4779</v>
      </c>
      <c r="K1379" t="s">
        <v>27</v>
      </c>
      <c r="L1379">
        <f t="shared" si="128"/>
        <v>1</v>
      </c>
      <c r="M1379">
        <f t="shared" si="129"/>
        <v>0</v>
      </c>
      <c r="N1379" t="s">
        <v>41</v>
      </c>
      <c r="O1379" t="s">
        <v>29</v>
      </c>
      <c r="Q1379" t="str">
        <f t="shared" si="130"/>
        <v>ACTIVE</v>
      </c>
      <c r="R1379" t="s">
        <v>1487</v>
      </c>
      <c r="S1379" t="s">
        <v>74</v>
      </c>
      <c r="T1379" s="2">
        <v>32061</v>
      </c>
      <c r="U1379" s="3">
        <f t="shared" ca="1" si="131"/>
        <v>37</v>
      </c>
      <c r="V1379" t="s">
        <v>3317</v>
      </c>
      <c r="W1379" t="s">
        <v>4774</v>
      </c>
      <c r="X1379" t="s">
        <v>69</v>
      </c>
      <c r="Y1379" t="s">
        <v>47</v>
      </c>
      <c r="Z1379" t="s">
        <v>36</v>
      </c>
      <c r="AA1379">
        <v>3</v>
      </c>
      <c r="AB1379" s="4">
        <v>268356</v>
      </c>
    </row>
    <row r="1380" spans="1:28" x14ac:dyDescent="0.25">
      <c r="A1380">
        <v>1805</v>
      </c>
      <c r="B1380" t="s">
        <v>4780</v>
      </c>
      <c r="C1380" t="s">
        <v>813</v>
      </c>
      <c r="D1380" s="1">
        <v>43451</v>
      </c>
      <c r="E1380" s="1">
        <v>44807</v>
      </c>
      <c r="F1380">
        <f t="shared" ca="1" si="126"/>
        <v>44</v>
      </c>
      <c r="G1380" t="str">
        <f t="shared" ca="1" si="127"/>
        <v>2-5 years</v>
      </c>
      <c r="H1380" t="s">
        <v>24</v>
      </c>
      <c r="I1380" t="s">
        <v>4781</v>
      </c>
      <c r="J1380" t="s">
        <v>4782</v>
      </c>
      <c r="K1380" t="s">
        <v>27</v>
      </c>
      <c r="L1380">
        <f t="shared" si="128"/>
        <v>1</v>
      </c>
      <c r="M1380">
        <f t="shared" si="129"/>
        <v>0</v>
      </c>
      <c r="N1380" t="s">
        <v>28</v>
      </c>
      <c r="O1380" t="s">
        <v>29</v>
      </c>
      <c r="Q1380" t="str">
        <f t="shared" si="130"/>
        <v>ACTIVE</v>
      </c>
      <c r="R1380" t="s">
        <v>1487</v>
      </c>
      <c r="S1380" t="s">
        <v>221</v>
      </c>
      <c r="T1380" s="2">
        <v>36493</v>
      </c>
      <c r="U1380" s="3">
        <f t="shared" ca="1" si="131"/>
        <v>25</v>
      </c>
      <c r="V1380" t="s">
        <v>3317</v>
      </c>
      <c r="W1380" t="s">
        <v>4774</v>
      </c>
      <c r="X1380" t="s">
        <v>69</v>
      </c>
      <c r="Y1380" t="s">
        <v>47</v>
      </c>
      <c r="Z1380" t="s">
        <v>36</v>
      </c>
      <c r="AA1380">
        <v>3</v>
      </c>
      <c r="AB1380" s="4">
        <v>497508</v>
      </c>
    </row>
    <row r="1381" spans="1:28" x14ac:dyDescent="0.25">
      <c r="A1381">
        <v>1806</v>
      </c>
      <c r="B1381" t="s">
        <v>4252</v>
      </c>
      <c r="C1381" t="s">
        <v>1011</v>
      </c>
      <c r="D1381" s="1">
        <v>44626</v>
      </c>
      <c r="F1381">
        <f t="shared" ca="1" si="126"/>
        <v>43</v>
      </c>
      <c r="G1381" t="str">
        <f t="shared" ca="1" si="127"/>
        <v>2-5 years</v>
      </c>
      <c r="H1381" t="s">
        <v>24</v>
      </c>
      <c r="I1381" t="s">
        <v>4783</v>
      </c>
      <c r="J1381" t="s">
        <v>4784</v>
      </c>
      <c r="K1381" t="s">
        <v>27</v>
      </c>
      <c r="L1381">
        <f t="shared" si="128"/>
        <v>1</v>
      </c>
      <c r="M1381">
        <f t="shared" si="129"/>
        <v>0</v>
      </c>
      <c r="N1381" t="s">
        <v>41</v>
      </c>
      <c r="O1381" t="s">
        <v>53</v>
      </c>
      <c r="Q1381" t="str">
        <f t="shared" si="130"/>
        <v>ACTIVE</v>
      </c>
      <c r="R1381" t="s">
        <v>1487</v>
      </c>
      <c r="S1381" t="s">
        <v>68</v>
      </c>
      <c r="T1381" s="2">
        <v>30897</v>
      </c>
      <c r="U1381" s="3">
        <f t="shared" ca="1" si="131"/>
        <v>41</v>
      </c>
      <c r="V1381" t="s">
        <v>1666</v>
      </c>
      <c r="W1381" t="s">
        <v>4785</v>
      </c>
      <c r="X1381" t="s">
        <v>69</v>
      </c>
      <c r="Y1381" t="s">
        <v>47</v>
      </c>
      <c r="Z1381" t="s">
        <v>36</v>
      </c>
      <c r="AA1381">
        <v>3</v>
      </c>
      <c r="AB1381" s="4">
        <v>101568</v>
      </c>
    </row>
    <row r="1382" spans="1:28" x14ac:dyDescent="0.25">
      <c r="A1382">
        <v>1807</v>
      </c>
      <c r="B1382" t="s">
        <v>1989</v>
      </c>
      <c r="C1382" t="s">
        <v>1261</v>
      </c>
      <c r="D1382" s="1">
        <v>43712</v>
      </c>
      <c r="F1382">
        <f t="shared" ca="1" si="126"/>
        <v>73</v>
      </c>
      <c r="G1382" t="str">
        <f t="shared" ca="1" si="127"/>
        <v>&gt;5 years</v>
      </c>
      <c r="H1382" t="s">
        <v>24</v>
      </c>
      <c r="I1382" t="s">
        <v>4786</v>
      </c>
      <c r="J1382" t="s">
        <v>4787</v>
      </c>
      <c r="K1382" t="s">
        <v>27</v>
      </c>
      <c r="L1382">
        <f t="shared" si="128"/>
        <v>1</v>
      </c>
      <c r="M1382">
        <f t="shared" si="129"/>
        <v>0</v>
      </c>
      <c r="N1382" t="s">
        <v>28</v>
      </c>
      <c r="O1382" t="s">
        <v>53</v>
      </c>
      <c r="Q1382" t="str">
        <f t="shared" si="130"/>
        <v>ACTIVE</v>
      </c>
      <c r="R1382" t="s">
        <v>1487</v>
      </c>
      <c r="S1382" t="s">
        <v>440</v>
      </c>
      <c r="T1382" s="2">
        <v>33531</v>
      </c>
      <c r="U1382" s="3">
        <f t="shared" ca="1" si="131"/>
        <v>33</v>
      </c>
      <c r="V1382" t="s">
        <v>1666</v>
      </c>
      <c r="W1382" t="s">
        <v>4785</v>
      </c>
      <c r="X1382" t="s">
        <v>128</v>
      </c>
      <c r="Y1382" t="s">
        <v>35</v>
      </c>
      <c r="Z1382" t="s">
        <v>36</v>
      </c>
      <c r="AA1382">
        <v>3</v>
      </c>
      <c r="AB1382" s="4">
        <v>501060</v>
      </c>
    </row>
    <row r="1383" spans="1:28" x14ac:dyDescent="0.25">
      <c r="A1383">
        <v>1808</v>
      </c>
      <c r="B1383" t="s">
        <v>4788</v>
      </c>
      <c r="C1383" t="s">
        <v>1223</v>
      </c>
      <c r="D1383" s="1">
        <v>45133</v>
      </c>
      <c r="F1383">
        <f t="shared" ca="1" si="126"/>
        <v>26</v>
      </c>
      <c r="G1383" t="str">
        <f t="shared" ca="1" si="127"/>
        <v>2-5 years</v>
      </c>
      <c r="H1383" t="s">
        <v>24</v>
      </c>
      <c r="I1383" t="s">
        <v>4789</v>
      </c>
      <c r="J1383" t="s">
        <v>4790</v>
      </c>
      <c r="K1383" t="s">
        <v>27</v>
      </c>
      <c r="L1383">
        <f t="shared" si="128"/>
        <v>1</v>
      </c>
      <c r="M1383">
        <f t="shared" si="129"/>
        <v>0</v>
      </c>
      <c r="N1383" t="s">
        <v>41</v>
      </c>
      <c r="O1383" t="s">
        <v>41</v>
      </c>
      <c r="Q1383" t="str">
        <f t="shared" si="130"/>
        <v>ACTIVE</v>
      </c>
      <c r="R1383" t="s">
        <v>1487</v>
      </c>
      <c r="S1383" t="s">
        <v>115</v>
      </c>
      <c r="T1383" s="2">
        <v>35047</v>
      </c>
      <c r="U1383" s="3">
        <f t="shared" ca="1" si="131"/>
        <v>29</v>
      </c>
      <c r="V1383" t="s">
        <v>4791</v>
      </c>
      <c r="W1383" t="s">
        <v>4792</v>
      </c>
      <c r="X1383" t="s">
        <v>138</v>
      </c>
      <c r="Y1383" t="s">
        <v>35</v>
      </c>
      <c r="Z1383" t="s">
        <v>36</v>
      </c>
      <c r="AA1383">
        <v>3</v>
      </c>
      <c r="AB1383" s="4">
        <v>159120</v>
      </c>
    </row>
    <row r="1384" spans="1:28" x14ac:dyDescent="0.25">
      <c r="A1384">
        <v>1809</v>
      </c>
      <c r="B1384" t="s">
        <v>2623</v>
      </c>
      <c r="C1384" t="s">
        <v>3147</v>
      </c>
      <c r="D1384" s="1">
        <v>44914</v>
      </c>
      <c r="E1384" s="1">
        <v>45065</v>
      </c>
      <c r="F1384">
        <f t="shared" ca="1" si="126"/>
        <v>5</v>
      </c>
      <c r="G1384" t="str">
        <f t="shared" ca="1" si="127"/>
        <v>&lt;6 months</v>
      </c>
      <c r="H1384" t="s">
        <v>24</v>
      </c>
      <c r="I1384" t="s">
        <v>4793</v>
      </c>
      <c r="J1384" t="s">
        <v>4794</v>
      </c>
      <c r="K1384" t="s">
        <v>27</v>
      </c>
      <c r="L1384">
        <f t="shared" si="128"/>
        <v>1</v>
      </c>
      <c r="M1384">
        <f t="shared" si="129"/>
        <v>0</v>
      </c>
      <c r="N1384" t="s">
        <v>28</v>
      </c>
      <c r="O1384" t="s">
        <v>41</v>
      </c>
      <c r="Q1384" t="str">
        <f t="shared" si="130"/>
        <v>ACTIVE</v>
      </c>
      <c r="R1384" t="s">
        <v>1487</v>
      </c>
      <c r="S1384" t="s">
        <v>440</v>
      </c>
      <c r="T1384" s="2">
        <v>36163</v>
      </c>
      <c r="U1384" s="3">
        <f t="shared" ca="1" si="131"/>
        <v>26</v>
      </c>
      <c r="V1384" t="s">
        <v>4791</v>
      </c>
      <c r="W1384" t="s">
        <v>4792</v>
      </c>
      <c r="X1384" t="s">
        <v>148</v>
      </c>
      <c r="Y1384" t="s">
        <v>35</v>
      </c>
      <c r="Z1384" t="s">
        <v>36</v>
      </c>
      <c r="AA1384">
        <v>3</v>
      </c>
      <c r="AB1384" s="4">
        <v>64181.04</v>
      </c>
    </row>
    <row r="1385" spans="1:28" x14ac:dyDescent="0.25">
      <c r="A1385">
        <v>1810</v>
      </c>
      <c r="B1385" t="s">
        <v>4795</v>
      </c>
      <c r="C1385" t="s">
        <v>4796</v>
      </c>
      <c r="D1385" s="1">
        <v>44425</v>
      </c>
      <c r="F1385">
        <f t="shared" ca="1" si="126"/>
        <v>49</v>
      </c>
      <c r="G1385" t="str">
        <f t="shared" ca="1" si="127"/>
        <v>2-5 years</v>
      </c>
      <c r="H1385" t="s">
        <v>24</v>
      </c>
      <c r="I1385" t="s">
        <v>4797</v>
      </c>
      <c r="J1385" t="s">
        <v>4798</v>
      </c>
      <c r="K1385" t="s">
        <v>27</v>
      </c>
      <c r="L1385">
        <f t="shared" si="128"/>
        <v>1</v>
      </c>
      <c r="M1385">
        <f t="shared" si="129"/>
        <v>0</v>
      </c>
      <c r="N1385" t="s">
        <v>53</v>
      </c>
      <c r="O1385" t="s">
        <v>41</v>
      </c>
      <c r="Q1385" t="str">
        <f t="shared" si="130"/>
        <v>ACTIVE</v>
      </c>
      <c r="R1385" t="s">
        <v>1487</v>
      </c>
      <c r="S1385" t="s">
        <v>68</v>
      </c>
      <c r="T1385" s="2">
        <v>36163</v>
      </c>
      <c r="U1385" s="3">
        <f t="shared" ca="1" si="131"/>
        <v>26</v>
      </c>
      <c r="V1385" t="s">
        <v>4791</v>
      </c>
      <c r="W1385" t="s">
        <v>4792</v>
      </c>
      <c r="X1385" t="s">
        <v>89</v>
      </c>
      <c r="Y1385" t="s">
        <v>47</v>
      </c>
      <c r="Z1385" t="s">
        <v>36</v>
      </c>
      <c r="AA1385">
        <v>3</v>
      </c>
      <c r="AB1385" s="4">
        <v>153835.5</v>
      </c>
    </row>
    <row r="1386" spans="1:28" x14ac:dyDescent="0.25">
      <c r="A1386">
        <v>1811</v>
      </c>
      <c r="B1386" t="s">
        <v>4259</v>
      </c>
      <c r="C1386" t="s">
        <v>4799</v>
      </c>
      <c r="D1386" s="1">
        <v>44723</v>
      </c>
      <c r="F1386">
        <f t="shared" ca="1" si="126"/>
        <v>39</v>
      </c>
      <c r="G1386" t="str">
        <f t="shared" ca="1" si="127"/>
        <v>2-5 years</v>
      </c>
      <c r="H1386" t="s">
        <v>24</v>
      </c>
      <c r="I1386" t="s">
        <v>4800</v>
      </c>
      <c r="J1386" t="s">
        <v>4801</v>
      </c>
      <c r="K1386" t="s">
        <v>27</v>
      </c>
      <c r="L1386">
        <f t="shared" si="128"/>
        <v>1</v>
      </c>
      <c r="M1386">
        <f t="shared" si="129"/>
        <v>0</v>
      </c>
      <c r="N1386" t="s">
        <v>28</v>
      </c>
      <c r="O1386" t="s">
        <v>53</v>
      </c>
      <c r="Q1386" t="str">
        <f t="shared" si="130"/>
        <v>ACTIVE</v>
      </c>
      <c r="R1386" t="s">
        <v>106</v>
      </c>
      <c r="S1386" t="s">
        <v>1301</v>
      </c>
      <c r="T1386" s="2">
        <v>33278</v>
      </c>
      <c r="U1386" s="3">
        <f t="shared" ca="1" si="131"/>
        <v>34</v>
      </c>
      <c r="V1386" t="s">
        <v>4791</v>
      </c>
      <c r="W1386" t="s">
        <v>4792</v>
      </c>
      <c r="X1386" t="s">
        <v>364</v>
      </c>
      <c r="Y1386" t="s">
        <v>35</v>
      </c>
      <c r="Z1386" t="s">
        <v>36</v>
      </c>
      <c r="AA1386">
        <v>3</v>
      </c>
      <c r="AB1386" s="4">
        <v>107316</v>
      </c>
    </row>
    <row r="1387" spans="1:28" x14ac:dyDescent="0.25">
      <c r="A1387">
        <v>1812</v>
      </c>
      <c r="B1387" t="s">
        <v>2046</v>
      </c>
      <c r="C1387" t="s">
        <v>2655</v>
      </c>
      <c r="D1387" s="1">
        <v>44470</v>
      </c>
      <c r="E1387" s="1">
        <v>45095</v>
      </c>
      <c r="F1387">
        <f t="shared" ca="1" si="126"/>
        <v>20</v>
      </c>
      <c r="G1387" t="str">
        <f t="shared" ca="1" si="127"/>
        <v>1-2 years</v>
      </c>
      <c r="H1387" t="s">
        <v>24</v>
      </c>
      <c r="I1387" t="s">
        <v>4802</v>
      </c>
      <c r="J1387" t="s">
        <v>4803</v>
      </c>
      <c r="K1387" t="s">
        <v>158</v>
      </c>
      <c r="L1387">
        <f t="shared" si="128"/>
        <v>0</v>
      </c>
      <c r="M1387">
        <f t="shared" si="129"/>
        <v>1</v>
      </c>
      <c r="N1387" t="s">
        <v>28</v>
      </c>
      <c r="O1387" t="s">
        <v>53</v>
      </c>
      <c r="P1387" t="s">
        <v>1431</v>
      </c>
      <c r="Q1387" t="str">
        <f t="shared" si="130"/>
        <v>INVOLUNTARY</v>
      </c>
      <c r="R1387" t="s">
        <v>1487</v>
      </c>
      <c r="S1387" t="s">
        <v>68</v>
      </c>
      <c r="T1387" s="2">
        <v>28552</v>
      </c>
      <c r="U1387" s="3">
        <f t="shared" ca="1" si="131"/>
        <v>47</v>
      </c>
      <c r="V1387" t="s">
        <v>4791</v>
      </c>
      <c r="W1387" t="s">
        <v>4792</v>
      </c>
      <c r="X1387" t="s">
        <v>6</v>
      </c>
      <c r="Y1387" t="s">
        <v>35</v>
      </c>
      <c r="Z1387" t="s">
        <v>36</v>
      </c>
      <c r="AA1387">
        <v>3</v>
      </c>
      <c r="AB1387" s="4">
        <v>287300</v>
      </c>
    </row>
    <row r="1388" spans="1:28" x14ac:dyDescent="0.25">
      <c r="A1388">
        <v>1813</v>
      </c>
      <c r="B1388" t="s">
        <v>254</v>
      </c>
      <c r="C1388" t="s">
        <v>4010</v>
      </c>
      <c r="D1388" s="1">
        <v>44047</v>
      </c>
      <c r="F1388">
        <f t="shared" ca="1" si="126"/>
        <v>62</v>
      </c>
      <c r="G1388" t="str">
        <f t="shared" ca="1" si="127"/>
        <v>&gt;5 years</v>
      </c>
      <c r="H1388" t="s">
        <v>24</v>
      </c>
      <c r="I1388" t="s">
        <v>4804</v>
      </c>
      <c r="J1388" t="s">
        <v>4805</v>
      </c>
      <c r="K1388" t="s">
        <v>27</v>
      </c>
      <c r="L1388">
        <f t="shared" si="128"/>
        <v>1</v>
      </c>
      <c r="M1388">
        <f t="shared" si="129"/>
        <v>0</v>
      </c>
      <c r="N1388" t="s">
        <v>28</v>
      </c>
      <c r="O1388" t="s">
        <v>29</v>
      </c>
      <c r="Q1388" t="str">
        <f t="shared" si="130"/>
        <v>ACTIVE</v>
      </c>
      <c r="R1388" t="s">
        <v>1487</v>
      </c>
      <c r="S1388" t="s">
        <v>221</v>
      </c>
      <c r="T1388" s="2">
        <v>32030</v>
      </c>
      <c r="U1388" s="3">
        <f t="shared" ca="1" si="131"/>
        <v>38</v>
      </c>
      <c r="V1388" t="s">
        <v>4806</v>
      </c>
      <c r="W1388" t="s">
        <v>4807</v>
      </c>
      <c r="X1388" t="s">
        <v>128</v>
      </c>
      <c r="Y1388" t="s">
        <v>35</v>
      </c>
      <c r="Z1388" t="s">
        <v>36</v>
      </c>
      <c r="AA1388">
        <v>3</v>
      </c>
      <c r="AB1388" s="4">
        <v>147600</v>
      </c>
    </row>
    <row r="1389" spans="1:28" x14ac:dyDescent="0.25">
      <c r="A1389">
        <v>1814</v>
      </c>
      <c r="B1389" t="s">
        <v>4808</v>
      </c>
      <c r="C1389" t="s">
        <v>4809</v>
      </c>
      <c r="D1389" s="1">
        <v>44603</v>
      </c>
      <c r="F1389">
        <f t="shared" ca="1" si="126"/>
        <v>43</v>
      </c>
      <c r="G1389" t="str">
        <f t="shared" ca="1" si="127"/>
        <v>2-5 years</v>
      </c>
      <c r="H1389" t="s">
        <v>24</v>
      </c>
      <c r="I1389" t="s">
        <v>4810</v>
      </c>
      <c r="J1389" t="s">
        <v>4811</v>
      </c>
      <c r="K1389" t="s">
        <v>27</v>
      </c>
      <c r="L1389">
        <f t="shared" si="128"/>
        <v>1</v>
      </c>
      <c r="M1389">
        <f t="shared" si="129"/>
        <v>0</v>
      </c>
      <c r="N1389" t="s">
        <v>53</v>
      </c>
      <c r="O1389" t="s">
        <v>41</v>
      </c>
      <c r="Q1389" t="str">
        <f t="shared" si="130"/>
        <v>ACTIVE</v>
      </c>
      <c r="R1389" t="s">
        <v>1487</v>
      </c>
      <c r="S1389" t="s">
        <v>257</v>
      </c>
      <c r="T1389" s="2">
        <v>28195</v>
      </c>
      <c r="U1389" s="3">
        <f t="shared" ca="1" si="131"/>
        <v>48</v>
      </c>
      <c r="V1389" t="s">
        <v>4806</v>
      </c>
      <c r="W1389" t="s">
        <v>4807</v>
      </c>
      <c r="X1389" t="s">
        <v>69</v>
      </c>
      <c r="Y1389" t="s">
        <v>35</v>
      </c>
      <c r="Z1389" t="s">
        <v>36</v>
      </c>
      <c r="AA1389">
        <v>3</v>
      </c>
      <c r="AB1389" s="4">
        <v>90000</v>
      </c>
    </row>
    <row r="1390" spans="1:28" x14ac:dyDescent="0.25">
      <c r="A1390">
        <v>1815</v>
      </c>
      <c r="B1390" t="s">
        <v>4153</v>
      </c>
      <c r="C1390" t="s">
        <v>3088</v>
      </c>
      <c r="D1390" s="1">
        <v>44004</v>
      </c>
      <c r="F1390">
        <f t="shared" ca="1" si="126"/>
        <v>63</v>
      </c>
      <c r="G1390" t="str">
        <f t="shared" ca="1" si="127"/>
        <v>&gt;5 years</v>
      </c>
      <c r="H1390" t="s">
        <v>24</v>
      </c>
      <c r="I1390" t="s">
        <v>4812</v>
      </c>
      <c r="J1390" t="s">
        <v>4813</v>
      </c>
      <c r="K1390" t="s">
        <v>27</v>
      </c>
      <c r="L1390">
        <f t="shared" si="128"/>
        <v>1</v>
      </c>
      <c r="M1390">
        <f t="shared" si="129"/>
        <v>0</v>
      </c>
      <c r="N1390" t="s">
        <v>28</v>
      </c>
      <c r="O1390" t="s">
        <v>41</v>
      </c>
      <c r="Q1390" t="str">
        <f t="shared" si="130"/>
        <v>ACTIVE</v>
      </c>
      <c r="R1390" t="s">
        <v>1487</v>
      </c>
      <c r="S1390" t="s">
        <v>137</v>
      </c>
      <c r="T1390" s="2">
        <v>32770</v>
      </c>
      <c r="U1390" s="3">
        <f t="shared" ca="1" si="131"/>
        <v>36</v>
      </c>
      <c r="V1390" t="s">
        <v>4806</v>
      </c>
      <c r="W1390" t="s">
        <v>4807</v>
      </c>
      <c r="X1390" t="s">
        <v>6</v>
      </c>
      <c r="Y1390" t="s">
        <v>35</v>
      </c>
      <c r="Z1390" t="s">
        <v>36</v>
      </c>
      <c r="AA1390">
        <v>3</v>
      </c>
      <c r="AB1390" s="4">
        <v>225936</v>
      </c>
    </row>
    <row r="1391" spans="1:28" x14ac:dyDescent="0.25">
      <c r="A1391">
        <v>1816</v>
      </c>
      <c r="B1391" t="s">
        <v>4814</v>
      </c>
      <c r="C1391" t="s">
        <v>2936</v>
      </c>
      <c r="D1391" s="1">
        <v>44071</v>
      </c>
      <c r="F1391">
        <f t="shared" ca="1" si="126"/>
        <v>61</v>
      </c>
      <c r="G1391" t="str">
        <f t="shared" ca="1" si="127"/>
        <v>&gt;5 years</v>
      </c>
      <c r="H1391" t="s">
        <v>641</v>
      </c>
      <c r="I1391" t="s">
        <v>4815</v>
      </c>
      <c r="J1391" t="s">
        <v>4816</v>
      </c>
      <c r="K1391" t="s">
        <v>27</v>
      </c>
      <c r="L1391">
        <f t="shared" si="128"/>
        <v>1</v>
      </c>
      <c r="M1391">
        <f t="shared" si="129"/>
        <v>0</v>
      </c>
      <c r="N1391" t="s">
        <v>28</v>
      </c>
      <c r="O1391" t="s">
        <v>29</v>
      </c>
      <c r="Q1391" t="str">
        <f t="shared" si="130"/>
        <v>ACTIVE</v>
      </c>
      <c r="R1391" t="s">
        <v>1487</v>
      </c>
      <c r="S1391" t="s">
        <v>68</v>
      </c>
      <c r="T1391" s="2">
        <v>29880</v>
      </c>
      <c r="U1391" s="3">
        <f t="shared" ca="1" si="131"/>
        <v>43</v>
      </c>
      <c r="V1391" t="s">
        <v>4806</v>
      </c>
      <c r="W1391" t="s">
        <v>4807</v>
      </c>
      <c r="X1391" t="s">
        <v>148</v>
      </c>
      <c r="Y1391" t="s">
        <v>35</v>
      </c>
      <c r="Z1391" t="s">
        <v>36</v>
      </c>
      <c r="AA1391">
        <v>3</v>
      </c>
      <c r="AB1391" s="4">
        <v>90000</v>
      </c>
    </row>
    <row r="1392" spans="1:28" x14ac:dyDescent="0.25">
      <c r="A1392">
        <v>1817</v>
      </c>
      <c r="B1392" t="s">
        <v>3844</v>
      </c>
      <c r="C1392" t="s">
        <v>1679</v>
      </c>
      <c r="D1392" s="1">
        <v>43591</v>
      </c>
      <c r="E1392" s="1">
        <v>44660</v>
      </c>
      <c r="F1392">
        <f t="shared" ca="1" si="126"/>
        <v>35</v>
      </c>
      <c r="G1392" t="str">
        <f t="shared" ca="1" si="127"/>
        <v>2-5 years</v>
      </c>
      <c r="H1392" t="s">
        <v>641</v>
      </c>
      <c r="I1392" t="s">
        <v>4817</v>
      </c>
      <c r="J1392" t="s">
        <v>4818</v>
      </c>
      <c r="K1392" t="s">
        <v>27</v>
      </c>
      <c r="L1392">
        <f t="shared" si="128"/>
        <v>1</v>
      </c>
      <c r="M1392">
        <f t="shared" si="129"/>
        <v>0</v>
      </c>
      <c r="N1392" t="s">
        <v>28</v>
      </c>
      <c r="O1392" t="s">
        <v>29</v>
      </c>
      <c r="Q1392" t="str">
        <f t="shared" si="130"/>
        <v>ACTIVE</v>
      </c>
      <c r="R1392" t="s">
        <v>1487</v>
      </c>
      <c r="S1392" t="s">
        <v>221</v>
      </c>
      <c r="T1392" s="2">
        <v>30948</v>
      </c>
      <c r="U1392" s="3">
        <f t="shared" ca="1" si="131"/>
        <v>41</v>
      </c>
      <c r="V1392" t="s">
        <v>4806</v>
      </c>
      <c r="W1392" t="s">
        <v>4807</v>
      </c>
      <c r="X1392" t="s">
        <v>128</v>
      </c>
      <c r="Y1392" t="s">
        <v>35</v>
      </c>
      <c r="Z1392" t="s">
        <v>36</v>
      </c>
      <c r="AA1392">
        <v>3</v>
      </c>
      <c r="AB1392" s="4">
        <v>44700</v>
      </c>
    </row>
    <row r="1393" spans="1:28" x14ac:dyDescent="0.25">
      <c r="A1393">
        <v>1818</v>
      </c>
      <c r="B1393" t="s">
        <v>4819</v>
      </c>
      <c r="C1393" t="s">
        <v>3001</v>
      </c>
      <c r="D1393" s="1">
        <v>44385</v>
      </c>
      <c r="F1393">
        <f t="shared" ca="1" si="126"/>
        <v>51</v>
      </c>
      <c r="G1393" t="str">
        <f t="shared" ca="1" si="127"/>
        <v>2-5 years</v>
      </c>
      <c r="H1393" t="s">
        <v>641</v>
      </c>
      <c r="I1393" t="s">
        <v>4820</v>
      </c>
      <c r="J1393" t="s">
        <v>4821</v>
      </c>
      <c r="K1393" t="s">
        <v>27</v>
      </c>
      <c r="L1393">
        <f t="shared" si="128"/>
        <v>1</v>
      </c>
      <c r="M1393">
        <f t="shared" si="129"/>
        <v>0</v>
      </c>
      <c r="N1393" t="s">
        <v>28</v>
      </c>
      <c r="O1393" t="s">
        <v>41</v>
      </c>
      <c r="Q1393" t="str">
        <f t="shared" si="130"/>
        <v>ACTIVE</v>
      </c>
      <c r="R1393" t="s">
        <v>1487</v>
      </c>
      <c r="S1393" t="s">
        <v>440</v>
      </c>
      <c r="T1393" s="2">
        <v>34130</v>
      </c>
      <c r="U1393" s="3">
        <f t="shared" ca="1" si="131"/>
        <v>32</v>
      </c>
      <c r="V1393" t="s">
        <v>4806</v>
      </c>
      <c r="W1393" t="s">
        <v>4807</v>
      </c>
      <c r="X1393" t="s">
        <v>69</v>
      </c>
      <c r="Y1393" t="s">
        <v>47</v>
      </c>
      <c r="Z1393" t="s">
        <v>36</v>
      </c>
      <c r="AA1393">
        <v>3</v>
      </c>
      <c r="AB1393" s="4">
        <v>141600</v>
      </c>
    </row>
    <row r="1394" spans="1:28" x14ac:dyDescent="0.25">
      <c r="A1394">
        <v>1819</v>
      </c>
      <c r="B1394" t="s">
        <v>4457</v>
      </c>
      <c r="C1394" t="s">
        <v>4141</v>
      </c>
      <c r="D1394" s="1">
        <v>44744</v>
      </c>
      <c r="F1394">
        <f t="shared" ca="1" si="126"/>
        <v>39</v>
      </c>
      <c r="G1394" t="str">
        <f t="shared" ca="1" si="127"/>
        <v>2-5 years</v>
      </c>
      <c r="H1394" t="s">
        <v>24</v>
      </c>
      <c r="I1394" t="s">
        <v>4822</v>
      </c>
      <c r="J1394" t="s">
        <v>4823</v>
      </c>
      <c r="K1394" t="s">
        <v>27</v>
      </c>
      <c r="L1394">
        <f t="shared" si="128"/>
        <v>1</v>
      </c>
      <c r="M1394">
        <f t="shared" si="129"/>
        <v>0</v>
      </c>
      <c r="N1394" t="s">
        <v>53</v>
      </c>
      <c r="O1394" t="s">
        <v>29</v>
      </c>
      <c r="Q1394" t="str">
        <f t="shared" si="130"/>
        <v>ACTIVE</v>
      </c>
      <c r="R1394" t="s">
        <v>1487</v>
      </c>
      <c r="S1394" t="s">
        <v>68</v>
      </c>
      <c r="T1394" s="2">
        <v>30653</v>
      </c>
      <c r="U1394" s="3">
        <f t="shared" ca="1" si="131"/>
        <v>41</v>
      </c>
      <c r="V1394" t="s">
        <v>4806</v>
      </c>
      <c r="W1394" t="s">
        <v>4807</v>
      </c>
      <c r="X1394" t="s">
        <v>81</v>
      </c>
      <c r="Y1394" t="s">
        <v>35</v>
      </c>
      <c r="Z1394" t="s">
        <v>36</v>
      </c>
      <c r="AA1394">
        <v>3</v>
      </c>
      <c r="AB1394" s="4">
        <v>103800</v>
      </c>
    </row>
    <row r="1395" spans="1:28" x14ac:dyDescent="0.25">
      <c r="A1395">
        <v>1820</v>
      </c>
      <c r="B1395" t="s">
        <v>4824</v>
      </c>
      <c r="C1395" t="s">
        <v>4825</v>
      </c>
      <c r="D1395" s="1">
        <v>45050</v>
      </c>
      <c r="F1395">
        <f t="shared" ca="1" si="126"/>
        <v>29</v>
      </c>
      <c r="G1395" t="str">
        <f t="shared" ca="1" si="127"/>
        <v>2-5 years</v>
      </c>
      <c r="H1395" t="s">
        <v>24</v>
      </c>
      <c r="I1395" t="s">
        <v>4826</v>
      </c>
      <c r="J1395" t="s">
        <v>4827</v>
      </c>
      <c r="K1395" t="s">
        <v>27</v>
      </c>
      <c r="L1395">
        <f t="shared" si="128"/>
        <v>1</v>
      </c>
      <c r="M1395">
        <f t="shared" si="129"/>
        <v>0</v>
      </c>
      <c r="N1395" t="s">
        <v>53</v>
      </c>
      <c r="O1395" t="s">
        <v>41</v>
      </c>
      <c r="Q1395" t="str">
        <f t="shared" si="130"/>
        <v>ACTIVE</v>
      </c>
      <c r="R1395" t="s">
        <v>1487</v>
      </c>
      <c r="S1395" t="s">
        <v>239</v>
      </c>
      <c r="T1395" s="2">
        <v>31326</v>
      </c>
      <c r="U1395" s="3">
        <f t="shared" ca="1" si="131"/>
        <v>40</v>
      </c>
      <c r="V1395" t="s">
        <v>4806</v>
      </c>
      <c r="W1395" t="s">
        <v>4807</v>
      </c>
      <c r="X1395" t="s">
        <v>2728</v>
      </c>
      <c r="Y1395" t="s">
        <v>35</v>
      </c>
      <c r="Z1395" t="s">
        <v>36</v>
      </c>
      <c r="AA1395">
        <v>3</v>
      </c>
      <c r="AB1395" s="4">
        <v>78000</v>
      </c>
    </row>
    <row r="1396" spans="1:28" x14ac:dyDescent="0.25">
      <c r="A1396">
        <v>1821</v>
      </c>
      <c r="B1396" t="s">
        <v>4828</v>
      </c>
      <c r="C1396" t="s">
        <v>1428</v>
      </c>
      <c r="D1396" s="1">
        <v>44914</v>
      </c>
      <c r="F1396">
        <f t="shared" ca="1" si="126"/>
        <v>33</v>
      </c>
      <c r="G1396" t="str">
        <f t="shared" ca="1" si="127"/>
        <v>2-5 years</v>
      </c>
      <c r="H1396" t="s">
        <v>24</v>
      </c>
      <c r="I1396" t="s">
        <v>4829</v>
      </c>
      <c r="J1396" t="s">
        <v>4830</v>
      </c>
      <c r="K1396" t="s">
        <v>27</v>
      </c>
      <c r="L1396">
        <f t="shared" si="128"/>
        <v>1</v>
      </c>
      <c r="M1396">
        <f t="shared" si="129"/>
        <v>0</v>
      </c>
      <c r="N1396" t="s">
        <v>53</v>
      </c>
      <c r="O1396" t="s">
        <v>53</v>
      </c>
      <c r="Q1396" t="str">
        <f t="shared" si="130"/>
        <v>ACTIVE</v>
      </c>
      <c r="R1396" t="s">
        <v>1487</v>
      </c>
      <c r="S1396" t="s">
        <v>55</v>
      </c>
      <c r="T1396" s="2">
        <v>28633</v>
      </c>
      <c r="U1396" s="3">
        <f t="shared" ca="1" si="131"/>
        <v>47</v>
      </c>
      <c r="V1396" t="s">
        <v>4806</v>
      </c>
      <c r="W1396" t="s">
        <v>4807</v>
      </c>
      <c r="X1396" t="s">
        <v>1732</v>
      </c>
      <c r="Y1396" t="s">
        <v>35</v>
      </c>
      <c r="Z1396" t="s">
        <v>36</v>
      </c>
      <c r="AA1396">
        <v>3</v>
      </c>
      <c r="AB1396" s="4">
        <v>46177</v>
      </c>
    </row>
    <row r="1397" spans="1:28" x14ac:dyDescent="0.25">
      <c r="A1397">
        <v>1822</v>
      </c>
      <c r="B1397" t="s">
        <v>2227</v>
      </c>
      <c r="C1397" t="s">
        <v>1889</v>
      </c>
      <c r="D1397" s="1">
        <v>44646</v>
      </c>
      <c r="F1397">
        <f t="shared" ca="1" si="126"/>
        <v>42</v>
      </c>
      <c r="G1397" t="str">
        <f t="shared" ca="1" si="127"/>
        <v>2-5 years</v>
      </c>
      <c r="H1397" t="s">
        <v>24</v>
      </c>
      <c r="I1397" t="s">
        <v>4831</v>
      </c>
      <c r="J1397" t="s">
        <v>4832</v>
      </c>
      <c r="K1397" t="s">
        <v>27</v>
      </c>
      <c r="L1397">
        <f t="shared" si="128"/>
        <v>1</v>
      </c>
      <c r="M1397">
        <f t="shared" si="129"/>
        <v>0</v>
      </c>
      <c r="N1397" t="s">
        <v>28</v>
      </c>
      <c r="O1397" t="s">
        <v>41</v>
      </c>
      <c r="Q1397" t="str">
        <f t="shared" si="130"/>
        <v>ACTIVE</v>
      </c>
      <c r="R1397" t="s">
        <v>1487</v>
      </c>
      <c r="S1397" t="s">
        <v>257</v>
      </c>
      <c r="T1397" s="2">
        <v>24851</v>
      </c>
      <c r="U1397" s="3">
        <f t="shared" ca="1" si="131"/>
        <v>57</v>
      </c>
      <c r="V1397" t="s">
        <v>4806</v>
      </c>
      <c r="W1397" t="s">
        <v>4807</v>
      </c>
      <c r="X1397" t="s">
        <v>299</v>
      </c>
      <c r="Y1397" t="s">
        <v>35</v>
      </c>
      <c r="Z1397" t="s">
        <v>36</v>
      </c>
      <c r="AA1397">
        <v>3</v>
      </c>
      <c r="AB1397" s="4">
        <v>87739</v>
      </c>
    </row>
    <row r="1398" spans="1:28" x14ac:dyDescent="0.25">
      <c r="A1398">
        <v>1823</v>
      </c>
      <c r="B1398" t="s">
        <v>3012</v>
      </c>
      <c r="C1398" t="s">
        <v>1327</v>
      </c>
      <c r="D1398" s="1">
        <v>44325</v>
      </c>
      <c r="E1398" s="1">
        <v>44877</v>
      </c>
      <c r="F1398">
        <f t="shared" ca="1" si="126"/>
        <v>18</v>
      </c>
      <c r="G1398" t="str">
        <f t="shared" ca="1" si="127"/>
        <v>1-2 years</v>
      </c>
      <c r="H1398" t="s">
        <v>24</v>
      </c>
      <c r="I1398" t="s">
        <v>4833</v>
      </c>
      <c r="J1398" t="s">
        <v>4834</v>
      </c>
      <c r="K1398" t="s">
        <v>27</v>
      </c>
      <c r="L1398">
        <f t="shared" si="128"/>
        <v>1</v>
      </c>
      <c r="M1398">
        <f t="shared" si="129"/>
        <v>0</v>
      </c>
      <c r="N1398" t="s">
        <v>28</v>
      </c>
      <c r="O1398" t="s">
        <v>53</v>
      </c>
      <c r="Q1398" t="str">
        <f t="shared" si="130"/>
        <v>ACTIVE</v>
      </c>
      <c r="R1398" t="s">
        <v>30</v>
      </c>
      <c r="S1398" t="s">
        <v>31</v>
      </c>
      <c r="T1398" s="2">
        <v>29614</v>
      </c>
      <c r="U1398" s="3">
        <f t="shared" ca="1" si="131"/>
        <v>44</v>
      </c>
      <c r="V1398" t="s">
        <v>4806</v>
      </c>
      <c r="W1398" t="s">
        <v>4807</v>
      </c>
      <c r="X1398" t="s">
        <v>56</v>
      </c>
      <c r="Y1398" t="s">
        <v>47</v>
      </c>
      <c r="Z1398" t="s">
        <v>36</v>
      </c>
      <c r="AA1398">
        <v>3</v>
      </c>
      <c r="AB1398" s="4">
        <v>298404</v>
      </c>
    </row>
    <row r="1399" spans="1:28" x14ac:dyDescent="0.25">
      <c r="A1399">
        <v>1824</v>
      </c>
      <c r="B1399" t="s">
        <v>1824</v>
      </c>
      <c r="C1399" t="s">
        <v>251</v>
      </c>
      <c r="D1399" s="1">
        <v>43839</v>
      </c>
      <c r="E1399" s="1">
        <v>44630</v>
      </c>
      <c r="F1399">
        <f t="shared" ca="1" si="126"/>
        <v>26</v>
      </c>
      <c r="G1399" t="str">
        <f t="shared" ca="1" si="127"/>
        <v>2-5 years</v>
      </c>
      <c r="H1399" t="s">
        <v>24</v>
      </c>
      <c r="I1399" t="s">
        <v>4835</v>
      </c>
      <c r="J1399" t="s">
        <v>4836</v>
      </c>
      <c r="K1399" t="s">
        <v>27</v>
      </c>
      <c r="L1399">
        <f t="shared" si="128"/>
        <v>1</v>
      </c>
      <c r="M1399">
        <f t="shared" si="129"/>
        <v>0</v>
      </c>
      <c r="N1399" t="s">
        <v>28</v>
      </c>
      <c r="O1399" t="s">
        <v>29</v>
      </c>
      <c r="Q1399" t="str">
        <f t="shared" si="130"/>
        <v>ACTIVE</v>
      </c>
      <c r="R1399" t="s">
        <v>1487</v>
      </c>
      <c r="S1399" t="s">
        <v>440</v>
      </c>
      <c r="T1399" s="2">
        <v>32276</v>
      </c>
      <c r="U1399" s="3">
        <f t="shared" ca="1" si="131"/>
        <v>37</v>
      </c>
      <c r="V1399" t="s">
        <v>4806</v>
      </c>
      <c r="W1399" t="s">
        <v>4807</v>
      </c>
      <c r="X1399" t="s">
        <v>621</v>
      </c>
      <c r="Y1399" t="s">
        <v>47</v>
      </c>
      <c r="Z1399" t="s">
        <v>36</v>
      </c>
      <c r="AA1399">
        <v>3</v>
      </c>
      <c r="AB1399" s="4">
        <v>177320</v>
      </c>
    </row>
    <row r="1400" spans="1:28" x14ac:dyDescent="0.25">
      <c r="A1400">
        <v>1825</v>
      </c>
      <c r="B1400" t="s">
        <v>4837</v>
      </c>
      <c r="C1400" t="s">
        <v>3496</v>
      </c>
      <c r="D1400" s="1">
        <v>44332</v>
      </c>
      <c r="E1400" s="1">
        <v>45060</v>
      </c>
      <c r="F1400">
        <f t="shared" ca="1" si="126"/>
        <v>23</v>
      </c>
      <c r="G1400" t="str">
        <f t="shared" ca="1" si="127"/>
        <v>1-2 years</v>
      </c>
      <c r="H1400" t="s">
        <v>24</v>
      </c>
      <c r="I1400" t="s">
        <v>4838</v>
      </c>
      <c r="J1400" t="s">
        <v>4839</v>
      </c>
      <c r="K1400" t="s">
        <v>27</v>
      </c>
      <c r="L1400">
        <f t="shared" si="128"/>
        <v>1</v>
      </c>
      <c r="M1400">
        <f t="shared" si="129"/>
        <v>0</v>
      </c>
      <c r="N1400" t="s">
        <v>28</v>
      </c>
      <c r="O1400" t="s">
        <v>41</v>
      </c>
      <c r="Q1400" t="str">
        <f t="shared" si="130"/>
        <v>ACTIVE</v>
      </c>
      <c r="R1400" t="s">
        <v>1487</v>
      </c>
      <c r="S1400" t="s">
        <v>115</v>
      </c>
      <c r="T1400" s="2">
        <v>33330</v>
      </c>
      <c r="U1400" s="3">
        <f t="shared" ca="1" si="131"/>
        <v>34</v>
      </c>
      <c r="V1400" t="s">
        <v>4806</v>
      </c>
      <c r="W1400" t="s">
        <v>4807</v>
      </c>
      <c r="X1400" t="s">
        <v>69</v>
      </c>
      <c r="Y1400" t="s">
        <v>47</v>
      </c>
      <c r="Z1400" t="s">
        <v>36</v>
      </c>
      <c r="AA1400">
        <v>3</v>
      </c>
      <c r="AB1400" s="4">
        <v>926400</v>
      </c>
    </row>
    <row r="1401" spans="1:28" x14ac:dyDescent="0.25">
      <c r="A1401">
        <v>1826</v>
      </c>
      <c r="B1401" t="s">
        <v>2794</v>
      </c>
      <c r="C1401" t="s">
        <v>4840</v>
      </c>
      <c r="D1401" s="1">
        <v>44227</v>
      </c>
      <c r="E1401" s="1">
        <v>44715</v>
      </c>
      <c r="F1401">
        <f t="shared" ca="1" si="126"/>
        <v>16</v>
      </c>
      <c r="G1401" t="str">
        <f t="shared" ca="1" si="127"/>
        <v>1-2 years</v>
      </c>
      <c r="H1401" t="s">
        <v>24</v>
      </c>
      <c r="I1401" t="s">
        <v>4841</v>
      </c>
      <c r="J1401" t="s">
        <v>4842</v>
      </c>
      <c r="K1401" t="s">
        <v>27</v>
      </c>
      <c r="L1401">
        <f t="shared" si="128"/>
        <v>1</v>
      </c>
      <c r="M1401">
        <f t="shared" si="129"/>
        <v>0</v>
      </c>
      <c r="N1401" t="s">
        <v>41</v>
      </c>
      <c r="O1401" t="s">
        <v>29</v>
      </c>
      <c r="Q1401" t="str">
        <f t="shared" si="130"/>
        <v>ACTIVE</v>
      </c>
      <c r="R1401" t="s">
        <v>1487</v>
      </c>
      <c r="S1401" t="s">
        <v>221</v>
      </c>
      <c r="T1401" s="2">
        <v>31498</v>
      </c>
      <c r="U1401" s="3">
        <f t="shared" ca="1" si="131"/>
        <v>39</v>
      </c>
      <c r="V1401" t="s">
        <v>4843</v>
      </c>
      <c r="W1401" t="s">
        <v>4844</v>
      </c>
      <c r="X1401" t="s">
        <v>184</v>
      </c>
      <c r="Y1401" t="s">
        <v>35</v>
      </c>
      <c r="Z1401" t="s">
        <v>82</v>
      </c>
      <c r="AA1401">
        <v>3</v>
      </c>
      <c r="AB1401" s="4">
        <v>47868</v>
      </c>
    </row>
    <row r="1402" spans="1:28" x14ac:dyDescent="0.25">
      <c r="A1402">
        <v>1827</v>
      </c>
      <c r="B1402" t="s">
        <v>1462</v>
      </c>
      <c r="C1402" t="s">
        <v>1134</v>
      </c>
      <c r="D1402" s="1">
        <v>44458</v>
      </c>
      <c r="E1402" s="1">
        <v>44818</v>
      </c>
      <c r="F1402">
        <f t="shared" ca="1" si="126"/>
        <v>11</v>
      </c>
      <c r="G1402" t="str">
        <f t="shared" ca="1" si="127"/>
        <v>6-12 months</v>
      </c>
      <c r="H1402" t="s">
        <v>24</v>
      </c>
      <c r="I1402" t="s">
        <v>4845</v>
      </c>
      <c r="J1402" t="s">
        <v>4846</v>
      </c>
      <c r="K1402" t="s">
        <v>27</v>
      </c>
      <c r="L1402">
        <f t="shared" si="128"/>
        <v>1</v>
      </c>
      <c r="M1402">
        <f t="shared" si="129"/>
        <v>0</v>
      </c>
      <c r="N1402" t="s">
        <v>28</v>
      </c>
      <c r="O1402" t="s">
        <v>53</v>
      </c>
      <c r="Q1402" t="str">
        <f t="shared" si="130"/>
        <v>ACTIVE</v>
      </c>
      <c r="R1402" t="s">
        <v>1487</v>
      </c>
      <c r="S1402" t="s">
        <v>74</v>
      </c>
      <c r="T1402" s="2">
        <v>29125</v>
      </c>
      <c r="U1402" s="3">
        <f t="shared" ca="1" si="131"/>
        <v>46</v>
      </c>
      <c r="V1402" t="s">
        <v>4843</v>
      </c>
      <c r="W1402" t="s">
        <v>4844</v>
      </c>
      <c r="X1402" t="s">
        <v>175</v>
      </c>
      <c r="Y1402" t="s">
        <v>35</v>
      </c>
      <c r="Z1402" t="s">
        <v>194</v>
      </c>
      <c r="AA1402">
        <v>3</v>
      </c>
      <c r="AB1402" s="4">
        <v>130000</v>
      </c>
    </row>
    <row r="1403" spans="1:28" x14ac:dyDescent="0.25">
      <c r="A1403">
        <v>1828</v>
      </c>
      <c r="B1403" t="s">
        <v>129</v>
      </c>
      <c r="C1403" t="s">
        <v>600</v>
      </c>
      <c r="D1403" s="1">
        <v>43891</v>
      </c>
      <c r="E1403" s="1">
        <v>44646</v>
      </c>
      <c r="F1403">
        <f t="shared" ca="1" si="126"/>
        <v>24</v>
      </c>
      <c r="G1403" t="str">
        <f t="shared" ca="1" si="127"/>
        <v>2-5 years</v>
      </c>
      <c r="H1403" t="s">
        <v>24</v>
      </c>
      <c r="I1403" t="s">
        <v>4847</v>
      </c>
      <c r="J1403" t="s">
        <v>4848</v>
      </c>
      <c r="K1403" t="s">
        <v>27</v>
      </c>
      <c r="L1403">
        <f t="shared" si="128"/>
        <v>1</v>
      </c>
      <c r="M1403">
        <f t="shared" si="129"/>
        <v>0</v>
      </c>
      <c r="N1403" t="s">
        <v>41</v>
      </c>
      <c r="O1403" t="s">
        <v>29</v>
      </c>
      <c r="Q1403" t="str">
        <f t="shared" si="130"/>
        <v>ACTIVE</v>
      </c>
      <c r="R1403" t="s">
        <v>1487</v>
      </c>
      <c r="S1403" t="s">
        <v>257</v>
      </c>
      <c r="T1403" s="2">
        <v>28730</v>
      </c>
      <c r="U1403" s="3">
        <f t="shared" ca="1" si="131"/>
        <v>47</v>
      </c>
      <c r="V1403" t="s">
        <v>4843</v>
      </c>
      <c r="W1403" t="s">
        <v>4844</v>
      </c>
      <c r="X1403" t="s">
        <v>184</v>
      </c>
      <c r="Y1403" t="s">
        <v>47</v>
      </c>
      <c r="Z1403" t="s">
        <v>82</v>
      </c>
      <c r="AA1403">
        <v>3</v>
      </c>
      <c r="AB1403" s="4">
        <v>177320</v>
      </c>
    </row>
    <row r="1404" spans="1:28" x14ac:dyDescent="0.25">
      <c r="A1404">
        <v>1829</v>
      </c>
      <c r="B1404" t="s">
        <v>3924</v>
      </c>
      <c r="C1404" t="s">
        <v>4615</v>
      </c>
      <c r="D1404" s="1">
        <v>43890</v>
      </c>
      <c r="F1404">
        <f t="shared" ca="1" si="126"/>
        <v>67</v>
      </c>
      <c r="G1404" t="str">
        <f t="shared" ca="1" si="127"/>
        <v>&gt;5 years</v>
      </c>
      <c r="H1404" t="s">
        <v>24</v>
      </c>
      <c r="I1404" t="s">
        <v>4849</v>
      </c>
      <c r="J1404" t="s">
        <v>4850</v>
      </c>
      <c r="K1404" t="s">
        <v>27</v>
      </c>
      <c r="L1404">
        <f t="shared" si="128"/>
        <v>1</v>
      </c>
      <c r="M1404">
        <f t="shared" si="129"/>
        <v>0</v>
      </c>
      <c r="N1404" t="s">
        <v>41</v>
      </c>
      <c r="O1404" t="s">
        <v>29</v>
      </c>
      <c r="Q1404" t="str">
        <f t="shared" si="130"/>
        <v>ACTIVE</v>
      </c>
      <c r="R1404" t="s">
        <v>1487</v>
      </c>
      <c r="S1404" t="s">
        <v>87</v>
      </c>
      <c r="T1404" s="2">
        <v>28131</v>
      </c>
      <c r="U1404" s="3">
        <f t="shared" ca="1" si="131"/>
        <v>48</v>
      </c>
      <c r="V1404" t="s">
        <v>4843</v>
      </c>
      <c r="W1404" t="s">
        <v>4844</v>
      </c>
      <c r="X1404" t="s">
        <v>364</v>
      </c>
      <c r="Y1404" t="s">
        <v>47</v>
      </c>
      <c r="Z1404" t="s">
        <v>82</v>
      </c>
      <c r="AA1404">
        <v>3</v>
      </c>
      <c r="AB1404" s="4">
        <v>80000</v>
      </c>
    </row>
    <row r="1405" spans="1:28" x14ac:dyDescent="0.25">
      <c r="A1405">
        <v>1830</v>
      </c>
      <c r="B1405" t="s">
        <v>4851</v>
      </c>
      <c r="C1405" t="s">
        <v>2228</v>
      </c>
      <c r="D1405" s="1">
        <v>43442</v>
      </c>
      <c r="F1405">
        <f t="shared" ca="1" si="126"/>
        <v>82</v>
      </c>
      <c r="G1405" t="str">
        <f t="shared" ca="1" si="127"/>
        <v>&gt;5 years</v>
      </c>
      <c r="H1405" t="s">
        <v>24</v>
      </c>
      <c r="I1405" t="s">
        <v>4852</v>
      </c>
      <c r="J1405" t="s">
        <v>4853</v>
      </c>
      <c r="K1405" t="s">
        <v>27</v>
      </c>
      <c r="L1405">
        <f t="shared" si="128"/>
        <v>1</v>
      </c>
      <c r="M1405">
        <f t="shared" si="129"/>
        <v>0</v>
      </c>
      <c r="N1405" t="s">
        <v>53</v>
      </c>
      <c r="O1405" t="s">
        <v>29</v>
      </c>
      <c r="Q1405" t="str">
        <f t="shared" si="130"/>
        <v>ACTIVE</v>
      </c>
      <c r="R1405" t="s">
        <v>30</v>
      </c>
      <c r="S1405" t="s">
        <v>31</v>
      </c>
      <c r="T1405" s="2">
        <v>34730</v>
      </c>
      <c r="U1405" s="3">
        <f t="shared" ca="1" si="131"/>
        <v>30</v>
      </c>
      <c r="V1405" t="s">
        <v>4843</v>
      </c>
      <c r="W1405" t="s">
        <v>4844</v>
      </c>
      <c r="X1405" t="s">
        <v>537</v>
      </c>
      <c r="Y1405" t="s">
        <v>35</v>
      </c>
      <c r="Z1405" t="s">
        <v>194</v>
      </c>
      <c r="AA1405">
        <v>3</v>
      </c>
      <c r="AB1405" s="4">
        <v>342048</v>
      </c>
    </row>
    <row r="1406" spans="1:28" x14ac:dyDescent="0.25">
      <c r="A1406">
        <v>1831</v>
      </c>
      <c r="B1406" t="s">
        <v>812</v>
      </c>
      <c r="C1406" t="s">
        <v>1189</v>
      </c>
      <c r="D1406" s="1">
        <v>44738</v>
      </c>
      <c r="E1406" s="1">
        <v>45092</v>
      </c>
      <c r="F1406">
        <f t="shared" ca="1" si="126"/>
        <v>11</v>
      </c>
      <c r="G1406" t="str">
        <f t="shared" ca="1" si="127"/>
        <v>6-12 months</v>
      </c>
      <c r="H1406" t="s">
        <v>24</v>
      </c>
      <c r="I1406" t="s">
        <v>4854</v>
      </c>
      <c r="J1406" t="s">
        <v>4855</v>
      </c>
      <c r="K1406" t="s">
        <v>158</v>
      </c>
      <c r="L1406">
        <f t="shared" si="128"/>
        <v>0</v>
      </c>
      <c r="M1406">
        <f t="shared" si="129"/>
        <v>1</v>
      </c>
      <c r="N1406" t="s">
        <v>41</v>
      </c>
      <c r="O1406" t="s">
        <v>29</v>
      </c>
      <c r="P1406" t="s">
        <v>3412</v>
      </c>
      <c r="Q1406" t="str">
        <f t="shared" si="130"/>
        <v>INVOLUNTARY</v>
      </c>
      <c r="R1406" t="s">
        <v>1487</v>
      </c>
      <c r="S1406" t="s">
        <v>2823</v>
      </c>
      <c r="T1406" s="2">
        <v>29265</v>
      </c>
      <c r="U1406" s="3">
        <f t="shared" ca="1" si="131"/>
        <v>45</v>
      </c>
      <c r="V1406" t="s">
        <v>4843</v>
      </c>
      <c r="W1406" t="s">
        <v>4844</v>
      </c>
      <c r="X1406" t="s">
        <v>81</v>
      </c>
      <c r="Y1406" t="s">
        <v>35</v>
      </c>
      <c r="Z1406" t="s">
        <v>194</v>
      </c>
      <c r="AA1406">
        <v>3</v>
      </c>
      <c r="AB1406" s="4">
        <v>70667</v>
      </c>
    </row>
    <row r="1407" spans="1:28" x14ac:dyDescent="0.25">
      <c r="A1407">
        <v>1832</v>
      </c>
      <c r="B1407" t="s">
        <v>4856</v>
      </c>
      <c r="C1407" t="s">
        <v>374</v>
      </c>
      <c r="D1407" s="1">
        <v>43772</v>
      </c>
      <c r="F1407">
        <f t="shared" ca="1" si="126"/>
        <v>71</v>
      </c>
      <c r="G1407" t="str">
        <f t="shared" ca="1" si="127"/>
        <v>&gt;5 years</v>
      </c>
      <c r="H1407" t="s">
        <v>24</v>
      </c>
      <c r="I1407" t="s">
        <v>4857</v>
      </c>
      <c r="J1407" t="s">
        <v>4858</v>
      </c>
      <c r="K1407" t="s">
        <v>27</v>
      </c>
      <c r="L1407">
        <f t="shared" si="128"/>
        <v>1</v>
      </c>
      <c r="M1407">
        <f t="shared" si="129"/>
        <v>0</v>
      </c>
      <c r="N1407" t="s">
        <v>28</v>
      </c>
      <c r="O1407" t="s">
        <v>41</v>
      </c>
      <c r="Q1407" t="str">
        <f t="shared" si="130"/>
        <v>ACTIVE</v>
      </c>
      <c r="R1407" t="s">
        <v>1487</v>
      </c>
      <c r="S1407" t="s">
        <v>87</v>
      </c>
      <c r="T1407" s="2">
        <v>33194</v>
      </c>
      <c r="U1407" s="3">
        <f t="shared" ca="1" si="131"/>
        <v>34</v>
      </c>
      <c r="V1407" t="s">
        <v>4843</v>
      </c>
      <c r="W1407" t="s">
        <v>4844</v>
      </c>
      <c r="X1407" t="s">
        <v>89</v>
      </c>
      <c r="Y1407" t="s">
        <v>35</v>
      </c>
      <c r="Z1407" t="s">
        <v>194</v>
      </c>
      <c r="AA1407">
        <v>3</v>
      </c>
      <c r="AB1407" s="4">
        <v>214973</v>
      </c>
    </row>
    <row r="1408" spans="1:28" x14ac:dyDescent="0.25">
      <c r="A1408">
        <v>1833</v>
      </c>
      <c r="B1408" t="s">
        <v>4859</v>
      </c>
      <c r="C1408" t="s">
        <v>1943</v>
      </c>
      <c r="D1408" s="1">
        <v>44927</v>
      </c>
      <c r="F1408">
        <f t="shared" ca="1" si="126"/>
        <v>33</v>
      </c>
      <c r="G1408" t="str">
        <f t="shared" ca="1" si="127"/>
        <v>2-5 years</v>
      </c>
      <c r="H1408" t="s">
        <v>24</v>
      </c>
      <c r="I1408" t="s">
        <v>4860</v>
      </c>
      <c r="J1408" t="s">
        <v>4861</v>
      </c>
      <c r="K1408" t="s">
        <v>27</v>
      </c>
      <c r="L1408">
        <f t="shared" si="128"/>
        <v>1</v>
      </c>
      <c r="M1408">
        <f t="shared" si="129"/>
        <v>0</v>
      </c>
      <c r="N1408" t="s">
        <v>41</v>
      </c>
      <c r="O1408" t="s">
        <v>53</v>
      </c>
      <c r="Q1408" t="str">
        <f t="shared" si="130"/>
        <v>ACTIVE</v>
      </c>
      <c r="R1408" t="s">
        <v>1487</v>
      </c>
      <c r="S1408" t="s">
        <v>74</v>
      </c>
      <c r="T1408" s="2">
        <v>33194</v>
      </c>
      <c r="U1408" s="3">
        <f t="shared" ca="1" si="131"/>
        <v>34</v>
      </c>
      <c r="V1408" t="s">
        <v>4843</v>
      </c>
      <c r="W1408" t="s">
        <v>4844</v>
      </c>
      <c r="X1408" t="s">
        <v>81</v>
      </c>
      <c r="Y1408" t="s">
        <v>35</v>
      </c>
      <c r="Z1408" t="s">
        <v>194</v>
      </c>
      <c r="AA1408">
        <v>3</v>
      </c>
      <c r="AB1408" s="4">
        <v>879264</v>
      </c>
    </row>
    <row r="1409" spans="1:28" x14ac:dyDescent="0.25">
      <c r="A1409">
        <v>1834</v>
      </c>
      <c r="B1409" t="s">
        <v>1678</v>
      </c>
      <c r="C1409" t="s">
        <v>1706</v>
      </c>
      <c r="D1409" s="1">
        <v>44043</v>
      </c>
      <c r="E1409" s="1">
        <v>44291</v>
      </c>
      <c r="F1409">
        <f t="shared" ca="1" si="126"/>
        <v>8</v>
      </c>
      <c r="G1409" t="str">
        <f t="shared" ca="1" si="127"/>
        <v>6-12 months</v>
      </c>
      <c r="H1409" t="s">
        <v>641</v>
      </c>
      <c r="I1409" t="s">
        <v>4862</v>
      </c>
      <c r="J1409" t="s">
        <v>4863</v>
      </c>
      <c r="K1409" t="s">
        <v>27</v>
      </c>
      <c r="L1409">
        <f t="shared" si="128"/>
        <v>1</v>
      </c>
      <c r="M1409">
        <f t="shared" si="129"/>
        <v>0</v>
      </c>
      <c r="N1409" t="s">
        <v>28</v>
      </c>
      <c r="O1409" t="s">
        <v>53</v>
      </c>
      <c r="Q1409" t="str">
        <f t="shared" si="130"/>
        <v>ACTIVE</v>
      </c>
      <c r="R1409" t="s">
        <v>1487</v>
      </c>
      <c r="S1409" t="s">
        <v>137</v>
      </c>
      <c r="T1409" s="2">
        <v>35129</v>
      </c>
      <c r="U1409" s="3">
        <f t="shared" ca="1" si="131"/>
        <v>29</v>
      </c>
      <c r="V1409" t="s">
        <v>4843</v>
      </c>
      <c r="W1409" t="s">
        <v>4844</v>
      </c>
      <c r="X1409" t="s">
        <v>138</v>
      </c>
      <c r="Y1409" t="s">
        <v>35</v>
      </c>
      <c r="Z1409" t="s">
        <v>194</v>
      </c>
      <c r="AA1409">
        <v>3</v>
      </c>
      <c r="AB1409" s="4">
        <v>70000</v>
      </c>
    </row>
    <row r="1410" spans="1:28" x14ac:dyDescent="0.25">
      <c r="A1410">
        <v>1835</v>
      </c>
      <c r="B1410" t="s">
        <v>4864</v>
      </c>
      <c r="C1410" t="s">
        <v>4865</v>
      </c>
      <c r="D1410" s="1">
        <v>44449</v>
      </c>
      <c r="E1410" s="1">
        <v>44761</v>
      </c>
      <c r="F1410">
        <f t="shared" ca="1" si="126"/>
        <v>10</v>
      </c>
      <c r="G1410" t="str">
        <f t="shared" ca="1" si="127"/>
        <v>6-12 months</v>
      </c>
      <c r="H1410" t="s">
        <v>641</v>
      </c>
      <c r="I1410" t="s">
        <v>4866</v>
      </c>
      <c r="J1410" t="s">
        <v>4867</v>
      </c>
      <c r="K1410" t="s">
        <v>27</v>
      </c>
      <c r="L1410">
        <f t="shared" si="128"/>
        <v>1</v>
      </c>
      <c r="M1410">
        <f t="shared" si="129"/>
        <v>0</v>
      </c>
      <c r="N1410" t="s">
        <v>41</v>
      </c>
      <c r="O1410" t="s">
        <v>29</v>
      </c>
      <c r="Q1410" t="str">
        <f t="shared" si="130"/>
        <v>ACTIVE</v>
      </c>
      <c r="R1410" t="s">
        <v>1487</v>
      </c>
      <c r="S1410" t="s">
        <v>74</v>
      </c>
      <c r="T1410" s="2">
        <v>33642</v>
      </c>
      <c r="U1410" s="3">
        <f t="shared" ca="1" si="131"/>
        <v>33</v>
      </c>
      <c r="V1410" t="s">
        <v>4843</v>
      </c>
      <c r="W1410" t="s">
        <v>4844</v>
      </c>
      <c r="X1410" t="s">
        <v>69</v>
      </c>
      <c r="Y1410" t="s">
        <v>35</v>
      </c>
      <c r="Z1410" t="s">
        <v>194</v>
      </c>
      <c r="AA1410">
        <v>3</v>
      </c>
      <c r="AB1410" s="4">
        <v>287300</v>
      </c>
    </row>
    <row r="1411" spans="1:28" x14ac:dyDescent="0.25">
      <c r="A1411">
        <v>1836</v>
      </c>
      <c r="B1411" t="s">
        <v>2477</v>
      </c>
      <c r="C1411" t="s">
        <v>1053</v>
      </c>
      <c r="D1411" s="1">
        <v>43635</v>
      </c>
      <c r="F1411">
        <f t="shared" ref="F1411:F1474" ca="1" si="132">DATEDIF($D1411,IF($E1411=$E$2,TODAY(),$E1411),"m")</f>
        <v>75</v>
      </c>
      <c r="G1411" t="str">
        <f t="shared" ref="G1411:G1474" ca="1" si="133">IF(F1411&lt;6,"&lt;6 months",IF(F1411&lt;12,"6-12 months",IF(F1411&lt;24,"1-2 years",IF(F1411&lt;60,"2-5 years","&gt;5 years"))))</f>
        <v>&gt;5 years</v>
      </c>
      <c r="H1411" t="s">
        <v>641</v>
      </c>
      <c r="I1411" t="s">
        <v>4868</v>
      </c>
      <c r="J1411" t="s">
        <v>4869</v>
      </c>
      <c r="K1411" t="s">
        <v>27</v>
      </c>
      <c r="L1411">
        <f t="shared" ref="L1411:L1474" si="134">IF($K1411=$K$2,1,0)</f>
        <v>1</v>
      </c>
      <c r="M1411">
        <f t="shared" ref="M1411:M1474" si="135">IF($K1411=$K$2,0,1)</f>
        <v>0</v>
      </c>
      <c r="N1411" t="s">
        <v>41</v>
      </c>
      <c r="O1411" t="s">
        <v>29</v>
      </c>
      <c r="Q1411" t="str">
        <f t="shared" ref="Q1411:Q1474" si="136">IF(OR($P1411=$AF$14,$P1411=$AF$16,$P1411=$AF$19,$P1411=$AF$20,$P1411=$AF$21,$P1411=$AF$23),"VOLUNTARY",IF(OR($P1411=$AF$17,$P1411=$AF$18,$P1411=$AF$22,$P1411=$AF$15),"INVOLUNTARY","ACTIVE"))</f>
        <v>ACTIVE</v>
      </c>
      <c r="R1411" t="s">
        <v>1487</v>
      </c>
      <c r="S1411" t="s">
        <v>74</v>
      </c>
      <c r="T1411" s="2">
        <v>28465</v>
      </c>
      <c r="U1411" s="3">
        <f t="shared" ref="U1411:U1474" ca="1" si="137">DATEDIF($T1411,TODAY(),"y")</f>
        <v>47</v>
      </c>
      <c r="V1411" t="s">
        <v>4843</v>
      </c>
      <c r="W1411" t="s">
        <v>4844</v>
      </c>
      <c r="X1411" t="s">
        <v>69</v>
      </c>
      <c r="Y1411" t="s">
        <v>47</v>
      </c>
      <c r="Z1411" t="s">
        <v>194</v>
      </c>
      <c r="AA1411">
        <v>3</v>
      </c>
      <c r="AB1411" s="4">
        <v>327768</v>
      </c>
    </row>
    <row r="1412" spans="1:28" x14ac:dyDescent="0.25">
      <c r="A1412">
        <v>1837</v>
      </c>
      <c r="B1412" t="s">
        <v>4698</v>
      </c>
      <c r="C1412" t="s">
        <v>2434</v>
      </c>
      <c r="D1412" s="1">
        <v>44424</v>
      </c>
      <c r="F1412">
        <f t="shared" ca="1" si="132"/>
        <v>49</v>
      </c>
      <c r="G1412" t="str">
        <f t="shared" ca="1" si="133"/>
        <v>2-5 years</v>
      </c>
      <c r="H1412" t="s">
        <v>641</v>
      </c>
      <c r="I1412" t="s">
        <v>4870</v>
      </c>
      <c r="J1412" t="s">
        <v>4871</v>
      </c>
      <c r="K1412" t="s">
        <v>27</v>
      </c>
      <c r="L1412">
        <f t="shared" si="134"/>
        <v>1</v>
      </c>
      <c r="M1412">
        <f t="shared" si="135"/>
        <v>0</v>
      </c>
      <c r="N1412" t="s">
        <v>41</v>
      </c>
      <c r="O1412" t="s">
        <v>53</v>
      </c>
      <c r="Q1412" t="str">
        <f t="shared" si="136"/>
        <v>ACTIVE</v>
      </c>
      <c r="R1412" t="s">
        <v>1487</v>
      </c>
      <c r="S1412" t="s">
        <v>137</v>
      </c>
      <c r="T1412" s="2">
        <v>34381</v>
      </c>
      <c r="U1412" s="3">
        <f t="shared" ca="1" si="137"/>
        <v>31</v>
      </c>
      <c r="V1412" t="s">
        <v>4843</v>
      </c>
      <c r="W1412" t="s">
        <v>4844</v>
      </c>
      <c r="X1412" t="s">
        <v>81</v>
      </c>
      <c r="Y1412" t="s">
        <v>35</v>
      </c>
      <c r="Z1412" t="s">
        <v>194</v>
      </c>
      <c r="AA1412">
        <v>3</v>
      </c>
      <c r="AB1412" s="4">
        <v>474276</v>
      </c>
    </row>
    <row r="1413" spans="1:28" x14ac:dyDescent="0.25">
      <c r="A1413">
        <v>1838</v>
      </c>
      <c r="B1413" t="s">
        <v>2780</v>
      </c>
      <c r="C1413" t="s">
        <v>4872</v>
      </c>
      <c r="D1413" s="1">
        <v>43654</v>
      </c>
      <c r="F1413">
        <f t="shared" ca="1" si="132"/>
        <v>75</v>
      </c>
      <c r="G1413" t="str">
        <f t="shared" ca="1" si="133"/>
        <v>&gt;5 years</v>
      </c>
      <c r="H1413" t="s">
        <v>24</v>
      </c>
      <c r="I1413" t="s">
        <v>4873</v>
      </c>
      <c r="J1413" t="s">
        <v>4874</v>
      </c>
      <c r="K1413" t="s">
        <v>27</v>
      </c>
      <c r="L1413">
        <f t="shared" si="134"/>
        <v>1</v>
      </c>
      <c r="M1413">
        <f t="shared" si="135"/>
        <v>0</v>
      </c>
      <c r="N1413" t="s">
        <v>41</v>
      </c>
      <c r="O1413" t="s">
        <v>29</v>
      </c>
      <c r="Q1413" t="str">
        <f t="shared" si="136"/>
        <v>ACTIVE</v>
      </c>
      <c r="R1413" t="s">
        <v>1487</v>
      </c>
      <c r="S1413" t="s">
        <v>221</v>
      </c>
      <c r="T1413" s="2">
        <v>35219</v>
      </c>
      <c r="U1413" s="3">
        <f t="shared" ca="1" si="137"/>
        <v>29</v>
      </c>
      <c r="V1413" t="s">
        <v>4843</v>
      </c>
      <c r="W1413" t="s">
        <v>4844</v>
      </c>
      <c r="X1413" t="s">
        <v>69</v>
      </c>
      <c r="Y1413" t="s">
        <v>35</v>
      </c>
      <c r="Z1413" t="s">
        <v>82</v>
      </c>
      <c r="AA1413">
        <v>3</v>
      </c>
      <c r="AB1413" s="4">
        <v>262068</v>
      </c>
    </row>
    <row r="1414" spans="1:28" x14ac:dyDescent="0.25">
      <c r="A1414">
        <v>1839</v>
      </c>
      <c r="B1414" t="s">
        <v>2850</v>
      </c>
      <c r="C1414" t="s">
        <v>2595</v>
      </c>
      <c r="D1414" s="1">
        <v>44425</v>
      </c>
      <c r="E1414" s="1">
        <v>44804</v>
      </c>
      <c r="F1414">
        <f t="shared" ca="1" si="132"/>
        <v>12</v>
      </c>
      <c r="G1414" t="str">
        <f t="shared" ca="1" si="133"/>
        <v>1-2 years</v>
      </c>
      <c r="H1414" t="s">
        <v>24</v>
      </c>
      <c r="I1414" t="s">
        <v>4875</v>
      </c>
      <c r="J1414" t="s">
        <v>4876</v>
      </c>
      <c r="K1414" t="s">
        <v>27</v>
      </c>
      <c r="L1414">
        <f t="shared" si="134"/>
        <v>1</v>
      </c>
      <c r="M1414">
        <f t="shared" si="135"/>
        <v>0</v>
      </c>
      <c r="N1414" t="s">
        <v>53</v>
      </c>
      <c r="O1414" t="s">
        <v>41</v>
      </c>
      <c r="Q1414" t="str">
        <f t="shared" si="136"/>
        <v>ACTIVE</v>
      </c>
      <c r="R1414" t="s">
        <v>42</v>
      </c>
      <c r="S1414" t="s">
        <v>43</v>
      </c>
      <c r="T1414" s="2">
        <v>26128</v>
      </c>
      <c r="U1414" s="3">
        <f t="shared" ca="1" si="137"/>
        <v>54</v>
      </c>
      <c r="V1414" t="s">
        <v>4843</v>
      </c>
      <c r="W1414" t="s">
        <v>4844</v>
      </c>
      <c r="X1414" t="s">
        <v>56</v>
      </c>
      <c r="Y1414" t="s">
        <v>35</v>
      </c>
      <c r="Z1414" t="s">
        <v>82</v>
      </c>
      <c r="AA1414">
        <v>3</v>
      </c>
      <c r="AB1414" s="4">
        <v>102000</v>
      </c>
    </row>
    <row r="1415" spans="1:28" x14ac:dyDescent="0.25">
      <c r="A1415">
        <v>1840</v>
      </c>
      <c r="B1415" t="s">
        <v>1883</v>
      </c>
      <c r="C1415" t="s">
        <v>4877</v>
      </c>
      <c r="D1415" s="1">
        <v>44204</v>
      </c>
      <c r="F1415">
        <f t="shared" ca="1" si="132"/>
        <v>57</v>
      </c>
      <c r="G1415" t="str">
        <f t="shared" ca="1" si="133"/>
        <v>2-5 years</v>
      </c>
      <c r="H1415" t="s">
        <v>24</v>
      </c>
      <c r="I1415" t="s">
        <v>4878</v>
      </c>
      <c r="J1415" t="s">
        <v>4879</v>
      </c>
      <c r="K1415" t="s">
        <v>27</v>
      </c>
      <c r="L1415">
        <f t="shared" si="134"/>
        <v>1</v>
      </c>
      <c r="M1415">
        <f t="shared" si="135"/>
        <v>0</v>
      </c>
      <c r="N1415" t="s">
        <v>53</v>
      </c>
      <c r="O1415" t="s">
        <v>41</v>
      </c>
      <c r="Q1415" t="str">
        <f t="shared" si="136"/>
        <v>ACTIVE</v>
      </c>
      <c r="R1415" t="s">
        <v>1487</v>
      </c>
      <c r="S1415" t="s">
        <v>80</v>
      </c>
      <c r="T1415" s="2">
        <v>35539</v>
      </c>
      <c r="U1415" s="3">
        <f t="shared" ca="1" si="137"/>
        <v>28</v>
      </c>
      <c r="V1415" t="s">
        <v>4843</v>
      </c>
      <c r="W1415" t="s">
        <v>4844</v>
      </c>
      <c r="X1415" t="s">
        <v>617</v>
      </c>
      <c r="Y1415" t="s">
        <v>35</v>
      </c>
      <c r="Z1415" t="s">
        <v>82</v>
      </c>
      <c r="AA1415">
        <v>3</v>
      </c>
      <c r="AB1415" s="4">
        <v>470688</v>
      </c>
    </row>
    <row r="1416" spans="1:28" x14ac:dyDescent="0.25">
      <c r="A1416">
        <v>1841</v>
      </c>
      <c r="B1416" t="s">
        <v>4880</v>
      </c>
      <c r="C1416" t="s">
        <v>2536</v>
      </c>
      <c r="D1416" s="1">
        <v>43326</v>
      </c>
      <c r="F1416">
        <f t="shared" ca="1" si="132"/>
        <v>85</v>
      </c>
      <c r="G1416" t="str">
        <f t="shared" ca="1" si="133"/>
        <v>&gt;5 years</v>
      </c>
      <c r="H1416" t="s">
        <v>24</v>
      </c>
      <c r="I1416" t="s">
        <v>4881</v>
      </c>
      <c r="J1416" t="s">
        <v>4882</v>
      </c>
      <c r="K1416" t="s">
        <v>27</v>
      </c>
      <c r="L1416">
        <f t="shared" si="134"/>
        <v>1</v>
      </c>
      <c r="M1416">
        <f t="shared" si="135"/>
        <v>0</v>
      </c>
      <c r="N1416" t="s">
        <v>28</v>
      </c>
      <c r="O1416" t="s">
        <v>41</v>
      </c>
      <c r="Q1416" t="str">
        <f t="shared" si="136"/>
        <v>ACTIVE</v>
      </c>
      <c r="R1416" t="s">
        <v>1487</v>
      </c>
      <c r="S1416" t="s">
        <v>74</v>
      </c>
      <c r="T1416" s="2">
        <v>27863</v>
      </c>
      <c r="U1416" s="3">
        <f t="shared" ca="1" si="137"/>
        <v>49</v>
      </c>
      <c r="V1416" t="s">
        <v>4843</v>
      </c>
      <c r="W1416" t="s">
        <v>4844</v>
      </c>
      <c r="X1416" t="s">
        <v>175</v>
      </c>
      <c r="Y1416" t="s">
        <v>35</v>
      </c>
      <c r="Z1416" t="s">
        <v>82</v>
      </c>
      <c r="AA1416">
        <v>3</v>
      </c>
      <c r="AB1416" s="4">
        <v>204100</v>
      </c>
    </row>
    <row r="1417" spans="1:28" x14ac:dyDescent="0.25">
      <c r="A1417">
        <v>1842</v>
      </c>
      <c r="B1417" t="s">
        <v>2533</v>
      </c>
      <c r="C1417" t="s">
        <v>4883</v>
      </c>
      <c r="D1417" s="1">
        <v>44407</v>
      </c>
      <c r="F1417">
        <f t="shared" ca="1" si="132"/>
        <v>50</v>
      </c>
      <c r="G1417" t="str">
        <f t="shared" ca="1" si="133"/>
        <v>2-5 years</v>
      </c>
      <c r="H1417" t="s">
        <v>24</v>
      </c>
      <c r="I1417" t="s">
        <v>4884</v>
      </c>
      <c r="J1417" t="s">
        <v>4885</v>
      </c>
      <c r="K1417" t="s">
        <v>27</v>
      </c>
      <c r="L1417">
        <f t="shared" si="134"/>
        <v>1</v>
      </c>
      <c r="M1417">
        <f t="shared" si="135"/>
        <v>0</v>
      </c>
      <c r="N1417" t="s">
        <v>41</v>
      </c>
      <c r="O1417" t="s">
        <v>29</v>
      </c>
      <c r="Q1417" t="str">
        <f t="shared" si="136"/>
        <v>ACTIVE</v>
      </c>
      <c r="R1417" t="s">
        <v>1487</v>
      </c>
      <c r="S1417" t="s">
        <v>68</v>
      </c>
      <c r="T1417" s="2">
        <v>33693</v>
      </c>
      <c r="U1417" s="3">
        <f t="shared" ca="1" si="137"/>
        <v>33</v>
      </c>
      <c r="V1417" t="s">
        <v>4843</v>
      </c>
      <c r="W1417" t="s">
        <v>4844</v>
      </c>
      <c r="X1417" t="s">
        <v>138</v>
      </c>
      <c r="Y1417" t="s">
        <v>47</v>
      </c>
      <c r="Z1417" t="s">
        <v>82</v>
      </c>
      <c r="AA1417">
        <v>3</v>
      </c>
      <c r="AB1417" s="4">
        <v>50196</v>
      </c>
    </row>
    <row r="1418" spans="1:28" x14ac:dyDescent="0.25">
      <c r="A1418">
        <v>1843</v>
      </c>
      <c r="B1418" t="s">
        <v>4886</v>
      </c>
      <c r="C1418" t="s">
        <v>4887</v>
      </c>
      <c r="D1418" s="1">
        <v>45024</v>
      </c>
      <c r="F1418">
        <f t="shared" ca="1" si="132"/>
        <v>30</v>
      </c>
      <c r="G1418" t="str">
        <f t="shared" ca="1" si="133"/>
        <v>2-5 years</v>
      </c>
      <c r="H1418" t="s">
        <v>24</v>
      </c>
      <c r="I1418" t="s">
        <v>4888</v>
      </c>
      <c r="J1418" t="s">
        <v>4889</v>
      </c>
      <c r="K1418" t="s">
        <v>27</v>
      </c>
      <c r="L1418">
        <f t="shared" si="134"/>
        <v>1</v>
      </c>
      <c r="M1418">
        <f t="shared" si="135"/>
        <v>0</v>
      </c>
      <c r="N1418" t="s">
        <v>53</v>
      </c>
      <c r="O1418" t="s">
        <v>29</v>
      </c>
      <c r="Q1418" t="str">
        <f t="shared" si="136"/>
        <v>ACTIVE</v>
      </c>
      <c r="R1418" t="s">
        <v>1487</v>
      </c>
      <c r="S1418" t="s">
        <v>87</v>
      </c>
      <c r="T1418" s="2">
        <v>31628</v>
      </c>
      <c r="U1418" s="3">
        <f t="shared" ca="1" si="137"/>
        <v>39</v>
      </c>
      <c r="V1418" t="s">
        <v>4843</v>
      </c>
      <c r="W1418" t="s">
        <v>4844</v>
      </c>
      <c r="X1418" t="s">
        <v>89</v>
      </c>
      <c r="Y1418" t="s">
        <v>47</v>
      </c>
      <c r="Z1418" t="s">
        <v>194</v>
      </c>
      <c r="AA1418">
        <v>3</v>
      </c>
      <c r="AB1418" s="4">
        <v>106340</v>
      </c>
    </row>
    <row r="1419" spans="1:28" x14ac:dyDescent="0.25">
      <c r="A1419">
        <v>1844</v>
      </c>
      <c r="B1419" t="s">
        <v>2798</v>
      </c>
      <c r="C1419" t="s">
        <v>4615</v>
      </c>
      <c r="D1419" s="1">
        <v>43719</v>
      </c>
      <c r="F1419">
        <f t="shared" ca="1" si="132"/>
        <v>72</v>
      </c>
      <c r="G1419" t="str">
        <f t="shared" ca="1" si="133"/>
        <v>&gt;5 years</v>
      </c>
      <c r="H1419" t="s">
        <v>24</v>
      </c>
      <c r="I1419" t="s">
        <v>4890</v>
      </c>
      <c r="J1419" t="s">
        <v>4891</v>
      </c>
      <c r="K1419" t="s">
        <v>27</v>
      </c>
      <c r="L1419">
        <f t="shared" si="134"/>
        <v>1</v>
      </c>
      <c r="M1419">
        <f t="shared" si="135"/>
        <v>0</v>
      </c>
      <c r="N1419" t="s">
        <v>41</v>
      </c>
      <c r="O1419" t="s">
        <v>41</v>
      </c>
      <c r="Q1419" t="str">
        <f t="shared" si="136"/>
        <v>ACTIVE</v>
      </c>
      <c r="R1419" t="s">
        <v>1487</v>
      </c>
      <c r="S1419" t="s">
        <v>68</v>
      </c>
      <c r="T1419" s="2">
        <v>35306</v>
      </c>
      <c r="U1419" s="3">
        <f t="shared" ca="1" si="137"/>
        <v>29</v>
      </c>
      <c r="V1419" t="s">
        <v>4892</v>
      </c>
      <c r="W1419" t="s">
        <v>4892</v>
      </c>
      <c r="X1419" t="s">
        <v>326</v>
      </c>
      <c r="Y1419" t="s">
        <v>35</v>
      </c>
      <c r="Z1419" t="s">
        <v>82</v>
      </c>
      <c r="AA1419">
        <v>3</v>
      </c>
      <c r="AB1419" s="4">
        <v>279048</v>
      </c>
    </row>
    <row r="1420" spans="1:28" x14ac:dyDescent="0.25">
      <c r="A1420">
        <v>1845</v>
      </c>
      <c r="B1420" t="s">
        <v>4893</v>
      </c>
      <c r="C1420" t="s">
        <v>1617</v>
      </c>
      <c r="D1420" s="1">
        <v>43895</v>
      </c>
      <c r="E1420" s="1">
        <v>44430</v>
      </c>
      <c r="F1420">
        <f t="shared" ca="1" si="132"/>
        <v>17</v>
      </c>
      <c r="G1420" t="str">
        <f t="shared" ca="1" si="133"/>
        <v>1-2 years</v>
      </c>
      <c r="H1420" t="s">
        <v>24</v>
      </c>
      <c r="I1420" t="s">
        <v>4894</v>
      </c>
      <c r="J1420" t="s">
        <v>4895</v>
      </c>
      <c r="K1420" t="s">
        <v>27</v>
      </c>
      <c r="L1420">
        <f t="shared" si="134"/>
        <v>1</v>
      </c>
      <c r="M1420">
        <f t="shared" si="135"/>
        <v>0</v>
      </c>
      <c r="N1420" t="s">
        <v>41</v>
      </c>
      <c r="O1420" t="s">
        <v>29</v>
      </c>
      <c r="Q1420" t="str">
        <f t="shared" si="136"/>
        <v>ACTIVE</v>
      </c>
      <c r="R1420" t="s">
        <v>1487</v>
      </c>
      <c r="S1420" t="s">
        <v>221</v>
      </c>
      <c r="T1420" s="2">
        <v>26356</v>
      </c>
      <c r="U1420" s="3">
        <f t="shared" ca="1" si="137"/>
        <v>53</v>
      </c>
      <c r="V1420" t="s">
        <v>4892</v>
      </c>
      <c r="W1420" t="s">
        <v>4892</v>
      </c>
      <c r="X1420" t="s">
        <v>69</v>
      </c>
      <c r="Y1420" t="s">
        <v>35</v>
      </c>
      <c r="Z1420" t="s">
        <v>194</v>
      </c>
      <c r="AA1420">
        <v>3</v>
      </c>
      <c r="AB1420" s="4">
        <v>172896</v>
      </c>
    </row>
    <row r="1421" spans="1:28" x14ac:dyDescent="0.25">
      <c r="A1421">
        <v>1846</v>
      </c>
      <c r="B1421" t="s">
        <v>4896</v>
      </c>
      <c r="C1421" t="s">
        <v>4496</v>
      </c>
      <c r="D1421" s="1">
        <v>43801</v>
      </c>
      <c r="F1421">
        <f t="shared" ca="1" si="132"/>
        <v>70</v>
      </c>
      <c r="G1421" t="str">
        <f t="shared" ca="1" si="133"/>
        <v>&gt;5 years</v>
      </c>
      <c r="H1421" t="s">
        <v>24</v>
      </c>
      <c r="I1421" t="s">
        <v>4897</v>
      </c>
      <c r="J1421" t="s">
        <v>4898</v>
      </c>
      <c r="K1421" t="s">
        <v>27</v>
      </c>
      <c r="L1421">
        <f t="shared" si="134"/>
        <v>1</v>
      </c>
      <c r="M1421">
        <f t="shared" si="135"/>
        <v>0</v>
      </c>
      <c r="N1421" t="s">
        <v>53</v>
      </c>
      <c r="O1421" t="s">
        <v>29</v>
      </c>
      <c r="Q1421" t="str">
        <f t="shared" si="136"/>
        <v>ACTIVE</v>
      </c>
      <c r="R1421" t="s">
        <v>1487</v>
      </c>
      <c r="S1421" t="s">
        <v>221</v>
      </c>
      <c r="T1421" s="2">
        <v>26437</v>
      </c>
      <c r="U1421" s="3">
        <f t="shared" ca="1" si="137"/>
        <v>53</v>
      </c>
      <c r="V1421" t="s">
        <v>4892</v>
      </c>
      <c r="W1421" t="s">
        <v>4892</v>
      </c>
      <c r="X1421" t="s">
        <v>184</v>
      </c>
      <c r="Y1421" t="s">
        <v>47</v>
      </c>
      <c r="Z1421" t="s">
        <v>194</v>
      </c>
      <c r="AA1421">
        <v>3</v>
      </c>
      <c r="AB1421" s="4">
        <v>107016</v>
      </c>
    </row>
    <row r="1422" spans="1:28" x14ac:dyDescent="0.25">
      <c r="A1422">
        <v>1847</v>
      </c>
      <c r="B1422" t="s">
        <v>4899</v>
      </c>
      <c r="C1422" t="s">
        <v>2387</v>
      </c>
      <c r="D1422" s="1">
        <v>44898</v>
      </c>
      <c r="E1422" s="1">
        <v>44919</v>
      </c>
      <c r="F1422">
        <f t="shared" ca="1" si="132"/>
        <v>0</v>
      </c>
      <c r="G1422" t="str">
        <f t="shared" ca="1" si="133"/>
        <v>&lt;6 months</v>
      </c>
      <c r="H1422" t="s">
        <v>24</v>
      </c>
      <c r="I1422" t="s">
        <v>4900</v>
      </c>
      <c r="J1422" t="s">
        <v>4901</v>
      </c>
      <c r="K1422" t="s">
        <v>27</v>
      </c>
      <c r="L1422">
        <f t="shared" si="134"/>
        <v>1</v>
      </c>
      <c r="M1422">
        <f t="shared" si="135"/>
        <v>0</v>
      </c>
      <c r="N1422" t="s">
        <v>53</v>
      </c>
      <c r="O1422" t="s">
        <v>41</v>
      </c>
      <c r="Q1422" t="str">
        <f t="shared" si="136"/>
        <v>ACTIVE</v>
      </c>
      <c r="R1422" t="s">
        <v>1487</v>
      </c>
      <c r="S1422" t="s">
        <v>137</v>
      </c>
      <c r="T1422" s="2">
        <v>36421</v>
      </c>
      <c r="U1422" s="3">
        <f t="shared" ca="1" si="137"/>
        <v>26</v>
      </c>
      <c r="V1422" t="s">
        <v>4892</v>
      </c>
      <c r="W1422" t="s">
        <v>4892</v>
      </c>
      <c r="X1422" t="s">
        <v>364</v>
      </c>
      <c r="Y1422" t="s">
        <v>47</v>
      </c>
      <c r="Z1422" t="s">
        <v>194</v>
      </c>
      <c r="AA1422">
        <v>3</v>
      </c>
      <c r="AB1422" s="4">
        <v>177768</v>
      </c>
    </row>
    <row r="1423" spans="1:28" x14ac:dyDescent="0.25">
      <c r="A1423">
        <v>1848</v>
      </c>
      <c r="B1423" t="s">
        <v>4902</v>
      </c>
      <c r="C1423" t="s">
        <v>144</v>
      </c>
      <c r="D1423" s="1">
        <v>44553</v>
      </c>
      <c r="F1423">
        <f t="shared" ca="1" si="132"/>
        <v>45</v>
      </c>
      <c r="G1423" t="str">
        <f t="shared" ca="1" si="133"/>
        <v>2-5 years</v>
      </c>
      <c r="H1423" t="s">
        <v>24</v>
      </c>
      <c r="I1423" t="s">
        <v>4903</v>
      </c>
      <c r="J1423" t="s">
        <v>4904</v>
      </c>
      <c r="K1423" t="s">
        <v>27</v>
      </c>
      <c r="L1423">
        <f t="shared" si="134"/>
        <v>1</v>
      </c>
      <c r="M1423">
        <f t="shared" si="135"/>
        <v>0</v>
      </c>
      <c r="N1423" t="s">
        <v>28</v>
      </c>
      <c r="O1423" t="s">
        <v>41</v>
      </c>
      <c r="Q1423" t="str">
        <f t="shared" si="136"/>
        <v>ACTIVE</v>
      </c>
      <c r="R1423" t="s">
        <v>1487</v>
      </c>
      <c r="S1423" t="s">
        <v>87</v>
      </c>
      <c r="T1423" s="2">
        <v>33838</v>
      </c>
      <c r="U1423" s="3">
        <f t="shared" ca="1" si="137"/>
        <v>33</v>
      </c>
      <c r="V1423" t="s">
        <v>4892</v>
      </c>
      <c r="W1423" t="s">
        <v>4892</v>
      </c>
      <c r="X1423" t="s">
        <v>89</v>
      </c>
      <c r="Y1423" t="s">
        <v>47</v>
      </c>
      <c r="Z1423" t="s">
        <v>652</v>
      </c>
      <c r="AA1423">
        <v>3</v>
      </c>
      <c r="AB1423" s="4">
        <v>47109</v>
      </c>
    </row>
    <row r="1424" spans="1:28" x14ac:dyDescent="0.25">
      <c r="A1424">
        <v>1849</v>
      </c>
      <c r="B1424" t="s">
        <v>4905</v>
      </c>
      <c r="C1424" t="s">
        <v>4667</v>
      </c>
      <c r="D1424" s="1">
        <v>44589</v>
      </c>
      <c r="F1424">
        <f t="shared" ca="1" si="132"/>
        <v>44</v>
      </c>
      <c r="G1424" t="str">
        <f t="shared" ca="1" si="133"/>
        <v>2-5 years</v>
      </c>
      <c r="H1424" t="s">
        <v>24</v>
      </c>
      <c r="I1424" t="s">
        <v>4906</v>
      </c>
      <c r="J1424" t="s">
        <v>4907</v>
      </c>
      <c r="K1424" t="s">
        <v>27</v>
      </c>
      <c r="L1424">
        <f t="shared" si="134"/>
        <v>1</v>
      </c>
      <c r="M1424">
        <f t="shared" si="135"/>
        <v>0</v>
      </c>
      <c r="N1424" t="s">
        <v>41</v>
      </c>
      <c r="O1424" t="s">
        <v>53</v>
      </c>
      <c r="Q1424" t="str">
        <f t="shared" si="136"/>
        <v>ACTIVE</v>
      </c>
      <c r="R1424" t="s">
        <v>1487</v>
      </c>
      <c r="S1424" t="s">
        <v>137</v>
      </c>
      <c r="T1424" s="2">
        <v>34544</v>
      </c>
      <c r="U1424" s="3">
        <f t="shared" ca="1" si="137"/>
        <v>31</v>
      </c>
      <c r="V1424" t="s">
        <v>4892</v>
      </c>
      <c r="W1424" t="s">
        <v>4892</v>
      </c>
      <c r="X1424" t="s">
        <v>364</v>
      </c>
      <c r="Y1424" t="s">
        <v>35</v>
      </c>
      <c r="Z1424" t="s">
        <v>652</v>
      </c>
      <c r="AA1424">
        <v>3</v>
      </c>
      <c r="AB1424" s="4">
        <v>151200</v>
      </c>
    </row>
    <row r="1425" spans="1:28" x14ac:dyDescent="0.25">
      <c r="A1425">
        <v>1850</v>
      </c>
      <c r="B1425" t="s">
        <v>4908</v>
      </c>
      <c r="C1425" t="s">
        <v>4909</v>
      </c>
      <c r="D1425" s="1">
        <v>43814</v>
      </c>
      <c r="E1425" s="1">
        <v>44372</v>
      </c>
      <c r="F1425">
        <f t="shared" ca="1" si="132"/>
        <v>18</v>
      </c>
      <c r="G1425" t="str">
        <f t="shared" ca="1" si="133"/>
        <v>1-2 years</v>
      </c>
      <c r="H1425" t="s">
        <v>24</v>
      </c>
      <c r="I1425" t="s">
        <v>4910</v>
      </c>
      <c r="J1425" t="s">
        <v>4911</v>
      </c>
      <c r="K1425" t="s">
        <v>158</v>
      </c>
      <c r="L1425">
        <f t="shared" si="134"/>
        <v>0</v>
      </c>
      <c r="M1425">
        <f t="shared" si="135"/>
        <v>1</v>
      </c>
      <c r="N1425" t="s">
        <v>28</v>
      </c>
      <c r="O1425" t="s">
        <v>53</v>
      </c>
      <c r="P1425" t="s">
        <v>212</v>
      </c>
      <c r="Q1425" t="str">
        <f t="shared" si="136"/>
        <v>INVOLUNTARY</v>
      </c>
      <c r="R1425" t="s">
        <v>1487</v>
      </c>
      <c r="S1425" t="s">
        <v>221</v>
      </c>
      <c r="T1425" s="2">
        <v>33842</v>
      </c>
      <c r="U1425" s="3">
        <f t="shared" ca="1" si="137"/>
        <v>33</v>
      </c>
      <c r="V1425" t="s">
        <v>4892</v>
      </c>
      <c r="W1425" t="s">
        <v>4892</v>
      </c>
      <c r="X1425" t="s">
        <v>128</v>
      </c>
      <c r="Y1425" t="s">
        <v>35</v>
      </c>
      <c r="Z1425" t="s">
        <v>652</v>
      </c>
      <c r="AA1425">
        <v>3</v>
      </c>
      <c r="AB1425" s="4">
        <v>943800</v>
      </c>
    </row>
    <row r="1426" spans="1:28" x14ac:dyDescent="0.25">
      <c r="A1426">
        <v>1851</v>
      </c>
      <c r="B1426" t="s">
        <v>4912</v>
      </c>
      <c r="C1426" t="s">
        <v>4913</v>
      </c>
      <c r="D1426" s="1">
        <v>44511</v>
      </c>
      <c r="E1426" s="1">
        <v>44774</v>
      </c>
      <c r="F1426">
        <f t="shared" ca="1" si="132"/>
        <v>8</v>
      </c>
      <c r="G1426" t="str">
        <f t="shared" ca="1" si="133"/>
        <v>6-12 months</v>
      </c>
      <c r="H1426" t="s">
        <v>24</v>
      </c>
      <c r="I1426" t="s">
        <v>4914</v>
      </c>
      <c r="J1426" t="s">
        <v>4915</v>
      </c>
      <c r="K1426" t="s">
        <v>158</v>
      </c>
      <c r="L1426">
        <f t="shared" si="134"/>
        <v>0</v>
      </c>
      <c r="M1426">
        <f t="shared" si="135"/>
        <v>1</v>
      </c>
      <c r="N1426" t="s">
        <v>53</v>
      </c>
      <c r="O1426" t="s">
        <v>29</v>
      </c>
      <c r="P1426" t="s">
        <v>3412</v>
      </c>
      <c r="Q1426" t="str">
        <f t="shared" si="136"/>
        <v>INVOLUNTARY</v>
      </c>
      <c r="R1426" t="s">
        <v>1487</v>
      </c>
      <c r="S1426" t="s">
        <v>68</v>
      </c>
      <c r="T1426" s="2">
        <v>28084</v>
      </c>
      <c r="U1426" s="3">
        <f t="shared" ca="1" si="137"/>
        <v>48</v>
      </c>
      <c r="V1426" t="s">
        <v>4916</v>
      </c>
      <c r="W1426" t="s">
        <v>4917</v>
      </c>
      <c r="X1426" t="s">
        <v>69</v>
      </c>
      <c r="Y1426" t="s">
        <v>35</v>
      </c>
      <c r="Z1426" t="s">
        <v>652</v>
      </c>
      <c r="AA1426">
        <v>3</v>
      </c>
      <c r="AB1426" s="4">
        <v>55359.02</v>
      </c>
    </row>
    <row r="1427" spans="1:28" x14ac:dyDescent="0.25">
      <c r="A1427">
        <v>1852</v>
      </c>
      <c r="B1427" t="s">
        <v>464</v>
      </c>
      <c r="C1427" t="s">
        <v>130</v>
      </c>
      <c r="D1427" s="1">
        <v>43511</v>
      </c>
      <c r="E1427" s="1">
        <v>45135</v>
      </c>
      <c r="F1427">
        <f t="shared" ca="1" si="132"/>
        <v>53</v>
      </c>
      <c r="G1427" t="str">
        <f t="shared" ca="1" si="133"/>
        <v>2-5 years</v>
      </c>
      <c r="H1427" t="s">
        <v>24</v>
      </c>
      <c r="I1427" t="s">
        <v>4918</v>
      </c>
      <c r="J1427" t="s">
        <v>4919</v>
      </c>
      <c r="K1427" t="s">
        <v>158</v>
      </c>
      <c r="L1427">
        <f t="shared" si="134"/>
        <v>0</v>
      </c>
      <c r="M1427">
        <f t="shared" si="135"/>
        <v>1</v>
      </c>
      <c r="N1427" t="s">
        <v>53</v>
      </c>
      <c r="O1427" t="s">
        <v>41</v>
      </c>
      <c r="P1427" t="s">
        <v>4103</v>
      </c>
      <c r="Q1427" t="str">
        <f t="shared" si="136"/>
        <v>VOLUNTARY</v>
      </c>
      <c r="R1427" t="s">
        <v>1487</v>
      </c>
      <c r="S1427" t="s">
        <v>68</v>
      </c>
      <c r="T1427" s="2">
        <v>36638</v>
      </c>
      <c r="U1427" s="3">
        <f t="shared" ca="1" si="137"/>
        <v>25</v>
      </c>
      <c r="V1427" t="s">
        <v>4916</v>
      </c>
      <c r="W1427" t="s">
        <v>4917</v>
      </c>
      <c r="X1427" t="s">
        <v>81</v>
      </c>
      <c r="Y1427" t="s">
        <v>35</v>
      </c>
      <c r="Z1427" t="s">
        <v>652</v>
      </c>
      <c r="AA1427">
        <v>3</v>
      </c>
      <c r="AB1427" s="4">
        <v>239772</v>
      </c>
    </row>
    <row r="1428" spans="1:28" x14ac:dyDescent="0.25">
      <c r="A1428">
        <v>1853</v>
      </c>
      <c r="B1428" t="s">
        <v>4920</v>
      </c>
      <c r="C1428" t="s">
        <v>2409</v>
      </c>
      <c r="D1428" s="1">
        <v>44651</v>
      </c>
      <c r="F1428">
        <f t="shared" ca="1" si="132"/>
        <v>42</v>
      </c>
      <c r="G1428" t="str">
        <f t="shared" ca="1" si="133"/>
        <v>2-5 years</v>
      </c>
      <c r="H1428" t="s">
        <v>641</v>
      </c>
      <c r="I1428" t="s">
        <v>4921</v>
      </c>
      <c r="J1428" t="s">
        <v>4922</v>
      </c>
      <c r="K1428" t="s">
        <v>27</v>
      </c>
      <c r="L1428">
        <f t="shared" si="134"/>
        <v>1</v>
      </c>
      <c r="M1428">
        <f t="shared" si="135"/>
        <v>0</v>
      </c>
      <c r="N1428" t="s">
        <v>28</v>
      </c>
      <c r="O1428" t="s">
        <v>29</v>
      </c>
      <c r="Q1428" t="str">
        <f t="shared" si="136"/>
        <v>ACTIVE</v>
      </c>
      <c r="R1428" t="s">
        <v>1487</v>
      </c>
      <c r="S1428" t="s">
        <v>257</v>
      </c>
      <c r="T1428" s="2">
        <v>29382</v>
      </c>
      <c r="U1428" s="3">
        <f t="shared" ca="1" si="137"/>
        <v>45</v>
      </c>
      <c r="V1428" t="s">
        <v>4923</v>
      </c>
      <c r="W1428" t="s">
        <v>4924</v>
      </c>
      <c r="X1428" t="s">
        <v>128</v>
      </c>
      <c r="Y1428" t="s">
        <v>35</v>
      </c>
      <c r="Z1428" t="s">
        <v>652</v>
      </c>
      <c r="AA1428">
        <v>3</v>
      </c>
      <c r="AB1428" s="4">
        <v>70280</v>
      </c>
    </row>
    <row r="1429" spans="1:28" x14ac:dyDescent="0.25">
      <c r="A1429">
        <v>1854</v>
      </c>
      <c r="B1429" t="s">
        <v>4925</v>
      </c>
      <c r="C1429" t="s">
        <v>118</v>
      </c>
      <c r="D1429" s="1">
        <v>44129</v>
      </c>
      <c r="E1429" s="1">
        <v>44669</v>
      </c>
      <c r="F1429">
        <f t="shared" ca="1" si="132"/>
        <v>17</v>
      </c>
      <c r="G1429" t="str">
        <f t="shared" ca="1" si="133"/>
        <v>1-2 years</v>
      </c>
      <c r="H1429" t="s">
        <v>641</v>
      </c>
      <c r="I1429" t="s">
        <v>4926</v>
      </c>
      <c r="J1429" t="s">
        <v>4927</v>
      </c>
      <c r="K1429" t="s">
        <v>27</v>
      </c>
      <c r="L1429">
        <f t="shared" si="134"/>
        <v>1</v>
      </c>
      <c r="M1429">
        <f t="shared" si="135"/>
        <v>0</v>
      </c>
      <c r="N1429" t="s">
        <v>28</v>
      </c>
      <c r="O1429" t="s">
        <v>53</v>
      </c>
      <c r="Q1429" t="str">
        <f t="shared" si="136"/>
        <v>ACTIVE</v>
      </c>
      <c r="R1429" t="s">
        <v>1487</v>
      </c>
      <c r="S1429" t="s">
        <v>239</v>
      </c>
      <c r="T1429" s="2">
        <v>34128</v>
      </c>
      <c r="U1429" s="3">
        <f t="shared" ca="1" si="137"/>
        <v>32</v>
      </c>
      <c r="V1429" t="s">
        <v>4923</v>
      </c>
      <c r="W1429" t="s">
        <v>4924</v>
      </c>
      <c r="X1429" t="s">
        <v>240</v>
      </c>
      <c r="Y1429" t="s">
        <v>35</v>
      </c>
      <c r="Z1429" t="s">
        <v>652</v>
      </c>
      <c r="AA1429">
        <v>3</v>
      </c>
      <c r="AB1429" s="4">
        <v>145815</v>
      </c>
    </row>
    <row r="1430" spans="1:28" x14ac:dyDescent="0.25">
      <c r="A1430">
        <v>1855</v>
      </c>
      <c r="B1430" t="s">
        <v>541</v>
      </c>
      <c r="C1430" t="s">
        <v>1848</v>
      </c>
      <c r="D1430" s="1">
        <v>44767</v>
      </c>
      <c r="E1430" s="1">
        <v>45042</v>
      </c>
      <c r="F1430">
        <f t="shared" ca="1" si="132"/>
        <v>9</v>
      </c>
      <c r="G1430" t="str">
        <f t="shared" ca="1" si="133"/>
        <v>6-12 months</v>
      </c>
      <c r="H1430" t="s">
        <v>641</v>
      </c>
      <c r="I1430" t="s">
        <v>4831</v>
      </c>
      <c r="J1430" t="s">
        <v>4928</v>
      </c>
      <c r="K1430" t="s">
        <v>158</v>
      </c>
      <c r="L1430">
        <f t="shared" si="134"/>
        <v>0</v>
      </c>
      <c r="M1430">
        <f t="shared" si="135"/>
        <v>1</v>
      </c>
      <c r="N1430" t="s">
        <v>41</v>
      </c>
      <c r="O1430" t="s">
        <v>41</v>
      </c>
      <c r="P1430" t="s">
        <v>3412</v>
      </c>
      <c r="Q1430" t="str">
        <f t="shared" si="136"/>
        <v>INVOLUNTARY</v>
      </c>
      <c r="R1430" t="s">
        <v>1487</v>
      </c>
      <c r="S1430" t="s">
        <v>68</v>
      </c>
      <c r="T1430" s="2">
        <v>32245</v>
      </c>
      <c r="U1430" s="3">
        <f t="shared" ca="1" si="137"/>
        <v>37</v>
      </c>
      <c r="V1430" t="s">
        <v>4923</v>
      </c>
      <c r="W1430" t="s">
        <v>4924</v>
      </c>
      <c r="X1430" t="s">
        <v>573</v>
      </c>
      <c r="Y1430" t="s">
        <v>47</v>
      </c>
      <c r="Z1430" t="s">
        <v>82</v>
      </c>
      <c r="AA1430">
        <v>3</v>
      </c>
      <c r="AB1430" s="4">
        <v>51312</v>
      </c>
    </row>
    <row r="1431" spans="1:28" x14ac:dyDescent="0.25">
      <c r="A1431">
        <v>1856</v>
      </c>
      <c r="B1431" t="s">
        <v>4929</v>
      </c>
      <c r="C1431" t="s">
        <v>4930</v>
      </c>
      <c r="D1431" s="1">
        <v>44410</v>
      </c>
      <c r="F1431">
        <f t="shared" ca="1" si="132"/>
        <v>50</v>
      </c>
      <c r="G1431" t="str">
        <f t="shared" ca="1" si="133"/>
        <v>2-5 years</v>
      </c>
      <c r="H1431" t="s">
        <v>641</v>
      </c>
      <c r="I1431" t="s">
        <v>4931</v>
      </c>
      <c r="J1431" t="s">
        <v>4932</v>
      </c>
      <c r="K1431" t="s">
        <v>27</v>
      </c>
      <c r="L1431">
        <f t="shared" si="134"/>
        <v>1</v>
      </c>
      <c r="M1431">
        <f t="shared" si="135"/>
        <v>0</v>
      </c>
      <c r="N1431" t="s">
        <v>53</v>
      </c>
      <c r="O1431" t="s">
        <v>53</v>
      </c>
      <c r="Q1431" t="str">
        <f t="shared" si="136"/>
        <v>ACTIVE</v>
      </c>
      <c r="R1431" t="s">
        <v>1487</v>
      </c>
      <c r="S1431" t="s">
        <v>74</v>
      </c>
      <c r="T1431" s="2">
        <v>30980</v>
      </c>
      <c r="U1431" s="3">
        <f t="shared" ca="1" si="137"/>
        <v>40</v>
      </c>
      <c r="V1431" t="s">
        <v>4933</v>
      </c>
      <c r="W1431" t="s">
        <v>4934</v>
      </c>
      <c r="X1431" t="s">
        <v>81</v>
      </c>
      <c r="Y1431" t="s">
        <v>35</v>
      </c>
      <c r="Z1431" t="s">
        <v>82</v>
      </c>
      <c r="AA1431">
        <v>3</v>
      </c>
      <c r="AB1431" s="4">
        <v>98400</v>
      </c>
    </row>
    <row r="1432" spans="1:28" x14ac:dyDescent="0.25">
      <c r="A1432">
        <v>1857</v>
      </c>
      <c r="B1432" t="s">
        <v>2676</v>
      </c>
      <c r="C1432" t="s">
        <v>377</v>
      </c>
      <c r="D1432" s="1">
        <v>44513</v>
      </c>
      <c r="E1432" s="1">
        <v>45002</v>
      </c>
      <c r="F1432">
        <f t="shared" ca="1" si="132"/>
        <v>16</v>
      </c>
      <c r="G1432" t="str">
        <f t="shared" ca="1" si="133"/>
        <v>1-2 years</v>
      </c>
      <c r="H1432" t="s">
        <v>641</v>
      </c>
      <c r="I1432" t="s">
        <v>1422</v>
      </c>
      <c r="J1432" t="s">
        <v>4935</v>
      </c>
      <c r="K1432" t="s">
        <v>158</v>
      </c>
      <c r="L1432">
        <f t="shared" si="134"/>
        <v>0</v>
      </c>
      <c r="M1432">
        <f t="shared" si="135"/>
        <v>1</v>
      </c>
      <c r="N1432" t="s">
        <v>28</v>
      </c>
      <c r="O1432" t="s">
        <v>29</v>
      </c>
      <c r="P1432" t="s">
        <v>170</v>
      </c>
      <c r="Q1432" t="str">
        <f t="shared" si="136"/>
        <v>VOLUNTARY</v>
      </c>
      <c r="R1432" t="s">
        <v>1487</v>
      </c>
      <c r="S1432" t="s">
        <v>1913</v>
      </c>
      <c r="T1432" s="2">
        <v>32084</v>
      </c>
      <c r="U1432" s="3">
        <f t="shared" ca="1" si="137"/>
        <v>37</v>
      </c>
      <c r="V1432" t="s">
        <v>4933</v>
      </c>
      <c r="W1432" t="s">
        <v>4934</v>
      </c>
      <c r="X1432" t="s">
        <v>89</v>
      </c>
      <c r="Y1432" t="s">
        <v>47</v>
      </c>
      <c r="Z1432" t="s">
        <v>82</v>
      </c>
      <c r="AA1432">
        <v>3</v>
      </c>
      <c r="AB1432" s="4">
        <v>105600</v>
      </c>
    </row>
    <row r="1433" spans="1:28" x14ac:dyDescent="0.25">
      <c r="A1433">
        <v>1858</v>
      </c>
      <c r="B1433" t="s">
        <v>4468</v>
      </c>
      <c r="C1433" t="s">
        <v>4936</v>
      </c>
      <c r="D1433" s="1">
        <v>43592</v>
      </c>
      <c r="E1433" s="1">
        <v>43796</v>
      </c>
      <c r="F1433">
        <f t="shared" ca="1" si="132"/>
        <v>6</v>
      </c>
      <c r="G1433" t="str">
        <f t="shared" ca="1" si="133"/>
        <v>6-12 months</v>
      </c>
      <c r="H1433" t="s">
        <v>24</v>
      </c>
      <c r="I1433" t="s">
        <v>4937</v>
      </c>
      <c r="J1433" t="s">
        <v>4938</v>
      </c>
      <c r="K1433" t="s">
        <v>27</v>
      </c>
      <c r="L1433">
        <f t="shared" si="134"/>
        <v>1</v>
      </c>
      <c r="M1433">
        <f t="shared" si="135"/>
        <v>0</v>
      </c>
      <c r="N1433" t="s">
        <v>28</v>
      </c>
      <c r="O1433" t="s">
        <v>53</v>
      </c>
      <c r="Q1433" t="str">
        <f t="shared" si="136"/>
        <v>ACTIVE</v>
      </c>
      <c r="R1433" t="s">
        <v>1487</v>
      </c>
      <c r="S1433" t="s">
        <v>257</v>
      </c>
      <c r="T1433" s="2">
        <v>31577</v>
      </c>
      <c r="U1433" s="3">
        <f t="shared" ca="1" si="137"/>
        <v>39</v>
      </c>
      <c r="V1433" t="s">
        <v>4933</v>
      </c>
      <c r="W1433" t="s">
        <v>4934</v>
      </c>
      <c r="X1433" t="s">
        <v>128</v>
      </c>
      <c r="Y1433" t="s">
        <v>35</v>
      </c>
      <c r="Z1433" t="s">
        <v>82</v>
      </c>
      <c r="AA1433">
        <v>3</v>
      </c>
      <c r="AB1433" s="4">
        <v>148800</v>
      </c>
    </row>
    <row r="1434" spans="1:28" x14ac:dyDescent="0.25">
      <c r="A1434">
        <v>1859</v>
      </c>
      <c r="B1434" t="s">
        <v>4939</v>
      </c>
      <c r="C1434" t="s">
        <v>3083</v>
      </c>
      <c r="D1434" s="1">
        <v>44196</v>
      </c>
      <c r="E1434" s="1">
        <v>44259</v>
      </c>
      <c r="F1434">
        <f t="shared" ca="1" si="132"/>
        <v>2</v>
      </c>
      <c r="G1434" t="str">
        <f t="shared" ca="1" si="133"/>
        <v>&lt;6 months</v>
      </c>
      <c r="H1434" t="s">
        <v>24</v>
      </c>
      <c r="I1434" t="s">
        <v>4940</v>
      </c>
      <c r="J1434" t="s">
        <v>4941</v>
      </c>
      <c r="K1434" t="s">
        <v>27</v>
      </c>
      <c r="L1434">
        <f t="shared" si="134"/>
        <v>1</v>
      </c>
      <c r="M1434">
        <f t="shared" si="135"/>
        <v>0</v>
      </c>
      <c r="N1434" t="s">
        <v>28</v>
      </c>
      <c r="O1434" t="s">
        <v>41</v>
      </c>
      <c r="Q1434" t="str">
        <f t="shared" si="136"/>
        <v>ACTIVE</v>
      </c>
      <c r="R1434" t="s">
        <v>1487</v>
      </c>
      <c r="S1434" t="s">
        <v>74</v>
      </c>
      <c r="T1434" s="2">
        <v>34315</v>
      </c>
      <c r="U1434" s="3">
        <f t="shared" ca="1" si="137"/>
        <v>31</v>
      </c>
      <c r="V1434" t="s">
        <v>4933</v>
      </c>
      <c r="W1434" t="s">
        <v>4942</v>
      </c>
      <c r="X1434" t="s">
        <v>1041</v>
      </c>
      <c r="Y1434" t="s">
        <v>35</v>
      </c>
      <c r="Z1434" t="s">
        <v>82</v>
      </c>
      <c r="AA1434">
        <v>3</v>
      </c>
      <c r="AB1434" s="4">
        <v>81088</v>
      </c>
    </row>
    <row r="1435" spans="1:28" x14ac:dyDescent="0.25">
      <c r="A1435">
        <v>1860</v>
      </c>
      <c r="B1435" t="s">
        <v>820</v>
      </c>
      <c r="C1435" t="s">
        <v>1162</v>
      </c>
      <c r="D1435" s="1">
        <v>43809</v>
      </c>
      <c r="E1435" s="1">
        <v>43897</v>
      </c>
      <c r="F1435">
        <f t="shared" ca="1" si="132"/>
        <v>2</v>
      </c>
      <c r="G1435" t="str">
        <f t="shared" ca="1" si="133"/>
        <v>&lt;6 months</v>
      </c>
      <c r="H1435" t="s">
        <v>24</v>
      </c>
      <c r="I1435" t="s">
        <v>4943</v>
      </c>
      <c r="J1435" t="s">
        <v>4944</v>
      </c>
      <c r="K1435" t="s">
        <v>158</v>
      </c>
      <c r="L1435">
        <f t="shared" si="134"/>
        <v>0</v>
      </c>
      <c r="M1435">
        <f t="shared" si="135"/>
        <v>1</v>
      </c>
      <c r="N1435" t="s">
        <v>41</v>
      </c>
      <c r="O1435" t="s">
        <v>53</v>
      </c>
      <c r="P1435" t="s">
        <v>3412</v>
      </c>
      <c r="Q1435" t="str">
        <f t="shared" si="136"/>
        <v>INVOLUNTARY</v>
      </c>
      <c r="R1435" t="s">
        <v>1487</v>
      </c>
      <c r="S1435" t="s">
        <v>137</v>
      </c>
      <c r="T1435" s="2">
        <v>34311</v>
      </c>
      <c r="U1435" s="3">
        <f t="shared" ca="1" si="137"/>
        <v>31</v>
      </c>
      <c r="V1435" t="s">
        <v>4933</v>
      </c>
      <c r="W1435" t="s">
        <v>4934</v>
      </c>
      <c r="X1435" t="s">
        <v>138</v>
      </c>
      <c r="Y1435" t="s">
        <v>35</v>
      </c>
      <c r="Z1435" t="s">
        <v>82</v>
      </c>
      <c r="AA1435">
        <v>3</v>
      </c>
      <c r="AB1435" s="4">
        <v>811999.92</v>
      </c>
    </row>
    <row r="1436" spans="1:28" x14ac:dyDescent="0.25">
      <c r="A1436">
        <v>1861</v>
      </c>
      <c r="B1436" t="s">
        <v>1007</v>
      </c>
      <c r="C1436" t="s">
        <v>583</v>
      </c>
      <c r="D1436" s="1">
        <v>43993</v>
      </c>
      <c r="F1436">
        <f t="shared" ca="1" si="132"/>
        <v>63</v>
      </c>
      <c r="G1436" t="str">
        <f t="shared" ca="1" si="133"/>
        <v>&gt;5 years</v>
      </c>
      <c r="H1436" t="s">
        <v>24</v>
      </c>
      <c r="I1436" t="s">
        <v>4945</v>
      </c>
      <c r="J1436" t="s">
        <v>4946</v>
      </c>
      <c r="K1436" t="s">
        <v>27</v>
      </c>
      <c r="L1436">
        <f t="shared" si="134"/>
        <v>1</v>
      </c>
      <c r="M1436">
        <f t="shared" si="135"/>
        <v>0</v>
      </c>
      <c r="N1436" t="s">
        <v>28</v>
      </c>
      <c r="O1436" t="s">
        <v>53</v>
      </c>
      <c r="Q1436" t="str">
        <f t="shared" si="136"/>
        <v>ACTIVE</v>
      </c>
      <c r="R1436" t="s">
        <v>1487</v>
      </c>
      <c r="S1436" t="s">
        <v>257</v>
      </c>
      <c r="T1436" s="2">
        <v>32228</v>
      </c>
      <c r="U1436" s="3">
        <f t="shared" ca="1" si="137"/>
        <v>37</v>
      </c>
      <c r="V1436" t="s">
        <v>4933</v>
      </c>
      <c r="W1436" t="s">
        <v>4942</v>
      </c>
      <c r="X1436" t="s">
        <v>917</v>
      </c>
      <c r="Y1436" t="s">
        <v>47</v>
      </c>
      <c r="Z1436" t="s">
        <v>82</v>
      </c>
      <c r="AA1436">
        <v>3</v>
      </c>
      <c r="AB1436" s="4">
        <v>37452</v>
      </c>
    </row>
    <row r="1437" spans="1:28" x14ac:dyDescent="0.25">
      <c r="A1437">
        <v>1862</v>
      </c>
      <c r="B1437" t="s">
        <v>4947</v>
      </c>
      <c r="C1437" t="s">
        <v>172</v>
      </c>
      <c r="D1437" s="1">
        <v>44438</v>
      </c>
      <c r="F1437">
        <f t="shared" ca="1" si="132"/>
        <v>49</v>
      </c>
      <c r="G1437" t="str">
        <f t="shared" ca="1" si="133"/>
        <v>2-5 years</v>
      </c>
      <c r="H1437" t="s">
        <v>24</v>
      </c>
      <c r="I1437" t="s">
        <v>4948</v>
      </c>
      <c r="J1437" t="s">
        <v>4949</v>
      </c>
      <c r="K1437" t="s">
        <v>27</v>
      </c>
      <c r="L1437">
        <f t="shared" si="134"/>
        <v>1</v>
      </c>
      <c r="M1437">
        <f t="shared" si="135"/>
        <v>0</v>
      </c>
      <c r="N1437" t="s">
        <v>53</v>
      </c>
      <c r="O1437" t="s">
        <v>29</v>
      </c>
      <c r="Q1437" t="str">
        <f t="shared" si="136"/>
        <v>ACTIVE</v>
      </c>
      <c r="R1437" t="s">
        <v>1487</v>
      </c>
      <c r="S1437" t="s">
        <v>221</v>
      </c>
      <c r="T1437" s="2">
        <v>36110</v>
      </c>
      <c r="U1437" s="3">
        <f t="shared" ca="1" si="137"/>
        <v>26</v>
      </c>
      <c r="V1437" t="s">
        <v>4933</v>
      </c>
      <c r="W1437" t="s">
        <v>4934</v>
      </c>
      <c r="X1437" t="s">
        <v>69</v>
      </c>
      <c r="Y1437" t="s">
        <v>47</v>
      </c>
      <c r="Z1437" t="s">
        <v>82</v>
      </c>
      <c r="AA1437">
        <v>3</v>
      </c>
      <c r="AB1437" s="4">
        <v>373412.4</v>
      </c>
    </row>
    <row r="1438" spans="1:28" x14ac:dyDescent="0.25">
      <c r="A1438">
        <v>1863</v>
      </c>
      <c r="B1438" t="s">
        <v>3972</v>
      </c>
      <c r="C1438" t="s">
        <v>1038</v>
      </c>
      <c r="D1438" s="1">
        <v>43773</v>
      </c>
      <c r="E1438" s="1">
        <v>44559</v>
      </c>
      <c r="F1438">
        <f t="shared" ca="1" si="132"/>
        <v>25</v>
      </c>
      <c r="G1438" t="str">
        <f t="shared" ca="1" si="133"/>
        <v>2-5 years</v>
      </c>
      <c r="H1438" t="s">
        <v>24</v>
      </c>
      <c r="I1438" t="s">
        <v>4950</v>
      </c>
      <c r="J1438" t="s">
        <v>4951</v>
      </c>
      <c r="K1438" t="s">
        <v>27</v>
      </c>
      <c r="L1438">
        <f t="shared" si="134"/>
        <v>1</v>
      </c>
      <c r="M1438">
        <f t="shared" si="135"/>
        <v>0</v>
      </c>
      <c r="N1438" t="s">
        <v>41</v>
      </c>
      <c r="O1438" t="s">
        <v>53</v>
      </c>
      <c r="Q1438" t="str">
        <f t="shared" si="136"/>
        <v>ACTIVE</v>
      </c>
      <c r="R1438" t="s">
        <v>1487</v>
      </c>
      <c r="S1438" t="s">
        <v>87</v>
      </c>
      <c r="T1438" s="2">
        <v>31149</v>
      </c>
      <c r="U1438" s="3">
        <f t="shared" ca="1" si="137"/>
        <v>40</v>
      </c>
      <c r="V1438" t="s">
        <v>4933</v>
      </c>
      <c r="W1438" t="s">
        <v>4934</v>
      </c>
      <c r="X1438" t="s">
        <v>89</v>
      </c>
      <c r="Y1438" t="s">
        <v>35</v>
      </c>
      <c r="Z1438" t="s">
        <v>82</v>
      </c>
      <c r="AA1438">
        <v>3</v>
      </c>
      <c r="AB1438" s="4">
        <v>162048</v>
      </c>
    </row>
    <row r="1439" spans="1:28" x14ac:dyDescent="0.25">
      <c r="A1439">
        <v>1864</v>
      </c>
      <c r="B1439" t="s">
        <v>4374</v>
      </c>
      <c r="C1439" t="s">
        <v>4952</v>
      </c>
      <c r="D1439" s="1">
        <v>45080</v>
      </c>
      <c r="E1439" s="1">
        <v>45125</v>
      </c>
      <c r="F1439">
        <f t="shared" ca="1" si="132"/>
        <v>1</v>
      </c>
      <c r="G1439" t="str">
        <f t="shared" ca="1" si="133"/>
        <v>&lt;6 months</v>
      </c>
      <c r="H1439" t="s">
        <v>24</v>
      </c>
      <c r="I1439" t="s">
        <v>4953</v>
      </c>
      <c r="J1439" t="s">
        <v>4954</v>
      </c>
      <c r="K1439" t="s">
        <v>27</v>
      </c>
      <c r="L1439">
        <f t="shared" si="134"/>
        <v>1</v>
      </c>
      <c r="M1439">
        <f t="shared" si="135"/>
        <v>0</v>
      </c>
      <c r="N1439" t="s">
        <v>53</v>
      </c>
      <c r="O1439" t="s">
        <v>29</v>
      </c>
      <c r="Q1439" t="str">
        <f t="shared" si="136"/>
        <v>ACTIVE</v>
      </c>
      <c r="R1439" t="s">
        <v>1487</v>
      </c>
      <c r="S1439" t="s">
        <v>74</v>
      </c>
      <c r="T1439" s="2">
        <v>36369</v>
      </c>
      <c r="U1439" s="3">
        <f t="shared" ca="1" si="137"/>
        <v>26</v>
      </c>
      <c r="V1439" t="s">
        <v>4933</v>
      </c>
      <c r="W1439" t="s">
        <v>4934</v>
      </c>
      <c r="X1439" t="s">
        <v>116</v>
      </c>
      <c r="Y1439" t="s">
        <v>35</v>
      </c>
      <c r="Z1439" t="s">
        <v>82</v>
      </c>
      <c r="AA1439">
        <v>3</v>
      </c>
      <c r="AB1439" s="4">
        <v>88740</v>
      </c>
    </row>
    <row r="1440" spans="1:28" x14ac:dyDescent="0.25">
      <c r="A1440">
        <v>1865</v>
      </c>
      <c r="B1440" t="s">
        <v>1067</v>
      </c>
      <c r="C1440" t="s">
        <v>1134</v>
      </c>
      <c r="D1440" s="1">
        <v>44241</v>
      </c>
      <c r="F1440">
        <f t="shared" ca="1" si="132"/>
        <v>55</v>
      </c>
      <c r="G1440" t="str">
        <f t="shared" ca="1" si="133"/>
        <v>2-5 years</v>
      </c>
      <c r="H1440" t="s">
        <v>24</v>
      </c>
      <c r="I1440" t="s">
        <v>4955</v>
      </c>
      <c r="J1440" t="s">
        <v>4956</v>
      </c>
      <c r="K1440" t="s">
        <v>27</v>
      </c>
      <c r="L1440">
        <f t="shared" si="134"/>
        <v>1</v>
      </c>
      <c r="M1440">
        <f t="shared" si="135"/>
        <v>0</v>
      </c>
      <c r="N1440" t="s">
        <v>41</v>
      </c>
      <c r="O1440" t="s">
        <v>41</v>
      </c>
      <c r="Q1440" t="str">
        <f t="shared" si="136"/>
        <v>ACTIVE</v>
      </c>
      <c r="R1440" t="s">
        <v>1487</v>
      </c>
      <c r="S1440" t="s">
        <v>74</v>
      </c>
      <c r="T1440" s="2">
        <v>33566</v>
      </c>
      <c r="U1440" s="3">
        <f t="shared" ca="1" si="137"/>
        <v>33</v>
      </c>
      <c r="V1440" t="s">
        <v>4933</v>
      </c>
      <c r="W1440" t="s">
        <v>4934</v>
      </c>
      <c r="X1440" t="s">
        <v>128</v>
      </c>
      <c r="Y1440" t="s">
        <v>35</v>
      </c>
      <c r="Z1440" t="s">
        <v>82</v>
      </c>
      <c r="AA1440">
        <v>3</v>
      </c>
      <c r="AB1440" s="4">
        <v>138684</v>
      </c>
    </row>
    <row r="1441" spans="1:28" x14ac:dyDescent="0.25">
      <c r="A1441">
        <v>1866</v>
      </c>
      <c r="B1441" t="s">
        <v>4957</v>
      </c>
      <c r="C1441" t="s">
        <v>228</v>
      </c>
      <c r="D1441" s="1">
        <v>44985</v>
      </c>
      <c r="F1441">
        <f t="shared" ca="1" si="132"/>
        <v>31</v>
      </c>
      <c r="G1441" t="str">
        <f t="shared" ca="1" si="133"/>
        <v>2-5 years</v>
      </c>
      <c r="H1441" t="s">
        <v>24</v>
      </c>
      <c r="I1441" t="s">
        <v>4958</v>
      </c>
      <c r="J1441" t="s">
        <v>4959</v>
      </c>
      <c r="K1441" t="s">
        <v>27</v>
      </c>
      <c r="L1441">
        <f t="shared" si="134"/>
        <v>1</v>
      </c>
      <c r="M1441">
        <f t="shared" si="135"/>
        <v>0</v>
      </c>
      <c r="N1441" t="s">
        <v>28</v>
      </c>
      <c r="O1441" t="s">
        <v>29</v>
      </c>
      <c r="Q1441" t="str">
        <f t="shared" si="136"/>
        <v>ACTIVE</v>
      </c>
      <c r="R1441" t="s">
        <v>1487</v>
      </c>
      <c r="S1441" t="s">
        <v>74</v>
      </c>
      <c r="T1441" s="2">
        <v>36548</v>
      </c>
      <c r="U1441" s="3">
        <f t="shared" ca="1" si="137"/>
        <v>25</v>
      </c>
      <c r="V1441" t="s">
        <v>4933</v>
      </c>
      <c r="W1441" t="s">
        <v>4934</v>
      </c>
      <c r="X1441" t="s">
        <v>175</v>
      </c>
      <c r="Y1441" t="s">
        <v>47</v>
      </c>
      <c r="Z1441" t="s">
        <v>82</v>
      </c>
      <c r="AA1441">
        <v>3</v>
      </c>
      <c r="AB1441" s="4">
        <v>71376</v>
      </c>
    </row>
    <row r="1442" spans="1:28" x14ac:dyDescent="0.25">
      <c r="A1442">
        <v>1867</v>
      </c>
      <c r="B1442" t="s">
        <v>4488</v>
      </c>
      <c r="C1442" t="s">
        <v>352</v>
      </c>
      <c r="D1442" s="1">
        <v>44205</v>
      </c>
      <c r="E1442" s="1">
        <v>44425</v>
      </c>
      <c r="F1442">
        <f t="shared" ca="1" si="132"/>
        <v>7</v>
      </c>
      <c r="G1442" t="str">
        <f t="shared" ca="1" si="133"/>
        <v>6-12 months</v>
      </c>
      <c r="H1442" t="s">
        <v>24</v>
      </c>
      <c r="I1442" t="s">
        <v>4960</v>
      </c>
      <c r="J1442" t="s">
        <v>4961</v>
      </c>
      <c r="K1442" t="s">
        <v>27</v>
      </c>
      <c r="L1442">
        <f t="shared" si="134"/>
        <v>1</v>
      </c>
      <c r="M1442">
        <f t="shared" si="135"/>
        <v>0</v>
      </c>
      <c r="N1442" t="s">
        <v>53</v>
      </c>
      <c r="O1442" t="s">
        <v>29</v>
      </c>
      <c r="Q1442" t="str">
        <f t="shared" si="136"/>
        <v>ACTIVE</v>
      </c>
      <c r="R1442" t="s">
        <v>1487</v>
      </c>
      <c r="S1442" t="s">
        <v>87</v>
      </c>
      <c r="T1442" s="2">
        <v>34685</v>
      </c>
      <c r="U1442" s="3">
        <f t="shared" ca="1" si="137"/>
        <v>30</v>
      </c>
      <c r="V1442" t="s">
        <v>4933</v>
      </c>
      <c r="W1442" t="s">
        <v>4934</v>
      </c>
      <c r="X1442" t="s">
        <v>81</v>
      </c>
      <c r="Y1442" t="s">
        <v>47</v>
      </c>
      <c r="Z1442" t="s">
        <v>194</v>
      </c>
      <c r="AA1442">
        <v>3</v>
      </c>
      <c r="AB1442" s="4">
        <v>812500</v>
      </c>
    </row>
    <row r="1443" spans="1:28" x14ac:dyDescent="0.25">
      <c r="A1443">
        <v>1868</v>
      </c>
      <c r="B1443" t="s">
        <v>4962</v>
      </c>
      <c r="C1443" t="s">
        <v>4234</v>
      </c>
      <c r="D1443" s="1">
        <v>44642</v>
      </c>
      <c r="E1443" s="1">
        <v>45061</v>
      </c>
      <c r="F1443">
        <f t="shared" ca="1" si="132"/>
        <v>13</v>
      </c>
      <c r="G1443" t="str">
        <f t="shared" ca="1" si="133"/>
        <v>1-2 years</v>
      </c>
      <c r="H1443" t="s">
        <v>24</v>
      </c>
      <c r="I1443" t="s">
        <v>4963</v>
      </c>
      <c r="J1443" t="s">
        <v>4964</v>
      </c>
      <c r="K1443" t="s">
        <v>27</v>
      </c>
      <c r="L1443">
        <f t="shared" si="134"/>
        <v>1</v>
      </c>
      <c r="M1443">
        <f t="shared" si="135"/>
        <v>0</v>
      </c>
      <c r="N1443" t="s">
        <v>41</v>
      </c>
      <c r="O1443" t="s">
        <v>53</v>
      </c>
      <c r="Q1443" t="str">
        <f t="shared" si="136"/>
        <v>ACTIVE</v>
      </c>
      <c r="R1443" t="s">
        <v>1487</v>
      </c>
      <c r="S1443" t="s">
        <v>74</v>
      </c>
      <c r="T1443" s="2">
        <v>27313</v>
      </c>
      <c r="U1443" s="3">
        <f t="shared" ca="1" si="137"/>
        <v>50</v>
      </c>
      <c r="V1443" t="s">
        <v>4933</v>
      </c>
      <c r="W1443" t="s">
        <v>4934</v>
      </c>
      <c r="X1443" t="s">
        <v>69</v>
      </c>
      <c r="Y1443" t="s">
        <v>47</v>
      </c>
      <c r="Z1443" t="s">
        <v>194</v>
      </c>
      <c r="AA1443">
        <v>3</v>
      </c>
      <c r="AB1443" s="4">
        <v>73347628.900000006</v>
      </c>
    </row>
    <row r="1444" spans="1:28" x14ac:dyDescent="0.25">
      <c r="A1444">
        <v>1869</v>
      </c>
      <c r="B1444" t="s">
        <v>4671</v>
      </c>
      <c r="C1444" t="s">
        <v>1421</v>
      </c>
      <c r="D1444" s="1">
        <v>43780</v>
      </c>
      <c r="F1444">
        <f t="shared" ca="1" si="132"/>
        <v>70</v>
      </c>
      <c r="G1444" t="str">
        <f t="shared" ca="1" si="133"/>
        <v>&gt;5 years</v>
      </c>
      <c r="H1444" t="s">
        <v>24</v>
      </c>
      <c r="I1444" t="s">
        <v>4965</v>
      </c>
      <c r="J1444" t="s">
        <v>4966</v>
      </c>
      <c r="K1444" t="s">
        <v>27</v>
      </c>
      <c r="L1444">
        <f t="shared" si="134"/>
        <v>1</v>
      </c>
      <c r="M1444">
        <f t="shared" si="135"/>
        <v>0</v>
      </c>
      <c r="N1444" t="s">
        <v>41</v>
      </c>
      <c r="O1444" t="s">
        <v>29</v>
      </c>
      <c r="Q1444" t="str">
        <f t="shared" si="136"/>
        <v>ACTIVE</v>
      </c>
      <c r="R1444" t="s">
        <v>1487</v>
      </c>
      <c r="S1444" t="s">
        <v>282</v>
      </c>
      <c r="T1444" s="2">
        <v>33638</v>
      </c>
      <c r="U1444" s="3">
        <f t="shared" ca="1" si="137"/>
        <v>33</v>
      </c>
      <c r="V1444" t="s">
        <v>4933</v>
      </c>
      <c r="W1444" t="s">
        <v>4934</v>
      </c>
      <c r="X1444" t="s">
        <v>184</v>
      </c>
      <c r="Y1444" t="s">
        <v>35</v>
      </c>
      <c r="Z1444" t="s">
        <v>82</v>
      </c>
      <c r="AA1444">
        <v>3</v>
      </c>
      <c r="AB1444" s="4">
        <v>117768</v>
      </c>
    </row>
    <row r="1445" spans="1:28" x14ac:dyDescent="0.25">
      <c r="A1445">
        <v>1870</v>
      </c>
      <c r="B1445" t="s">
        <v>4967</v>
      </c>
      <c r="C1445" t="s">
        <v>1237</v>
      </c>
      <c r="D1445" s="1">
        <v>44838</v>
      </c>
      <c r="F1445">
        <f t="shared" ca="1" si="132"/>
        <v>36</v>
      </c>
      <c r="G1445" t="str">
        <f t="shared" ca="1" si="133"/>
        <v>2-5 years</v>
      </c>
      <c r="H1445" t="s">
        <v>24</v>
      </c>
      <c r="I1445" t="s">
        <v>4968</v>
      </c>
      <c r="J1445" t="s">
        <v>4969</v>
      </c>
      <c r="K1445" t="s">
        <v>27</v>
      </c>
      <c r="L1445">
        <f t="shared" si="134"/>
        <v>1</v>
      </c>
      <c r="M1445">
        <f t="shared" si="135"/>
        <v>0</v>
      </c>
      <c r="N1445" t="s">
        <v>28</v>
      </c>
      <c r="O1445" t="s">
        <v>53</v>
      </c>
      <c r="Q1445" t="str">
        <f t="shared" si="136"/>
        <v>ACTIVE</v>
      </c>
      <c r="R1445" t="s">
        <v>1487</v>
      </c>
      <c r="S1445" t="s">
        <v>87</v>
      </c>
      <c r="T1445" s="2">
        <v>35367</v>
      </c>
      <c r="U1445" s="3">
        <f t="shared" ca="1" si="137"/>
        <v>28</v>
      </c>
      <c r="V1445" t="s">
        <v>4933</v>
      </c>
      <c r="W1445" t="s">
        <v>4934</v>
      </c>
      <c r="X1445" t="s">
        <v>89</v>
      </c>
      <c r="Y1445" t="s">
        <v>35</v>
      </c>
      <c r="Z1445" t="s">
        <v>36</v>
      </c>
      <c r="AA1445">
        <v>3</v>
      </c>
      <c r="AB1445" s="4">
        <v>95943</v>
      </c>
    </row>
    <row r="1446" spans="1:28" x14ac:dyDescent="0.25">
      <c r="A1446">
        <v>1871</v>
      </c>
      <c r="B1446" t="s">
        <v>4970</v>
      </c>
      <c r="C1446" t="s">
        <v>914</v>
      </c>
      <c r="D1446" s="1">
        <v>44431</v>
      </c>
      <c r="F1446">
        <f t="shared" ca="1" si="132"/>
        <v>49</v>
      </c>
      <c r="G1446" t="str">
        <f t="shared" ca="1" si="133"/>
        <v>2-5 years</v>
      </c>
      <c r="H1446" t="s">
        <v>24</v>
      </c>
      <c r="I1446" t="s">
        <v>4971</v>
      </c>
      <c r="J1446" t="s">
        <v>4972</v>
      </c>
      <c r="K1446" t="s">
        <v>27</v>
      </c>
      <c r="L1446">
        <f t="shared" si="134"/>
        <v>1</v>
      </c>
      <c r="M1446">
        <f t="shared" si="135"/>
        <v>0</v>
      </c>
      <c r="N1446" t="s">
        <v>28</v>
      </c>
      <c r="O1446" t="s">
        <v>53</v>
      </c>
      <c r="Q1446" t="str">
        <f t="shared" si="136"/>
        <v>ACTIVE</v>
      </c>
      <c r="R1446" t="s">
        <v>1487</v>
      </c>
      <c r="S1446" t="s">
        <v>257</v>
      </c>
      <c r="T1446" s="2">
        <v>23869</v>
      </c>
      <c r="U1446" s="3">
        <f t="shared" ca="1" si="137"/>
        <v>60</v>
      </c>
      <c r="V1446" t="s">
        <v>4933</v>
      </c>
      <c r="W1446" t="s">
        <v>4934</v>
      </c>
      <c r="X1446" t="s">
        <v>69</v>
      </c>
      <c r="Y1446" t="s">
        <v>35</v>
      </c>
      <c r="Z1446" t="s">
        <v>36</v>
      </c>
      <c r="AA1446">
        <v>3</v>
      </c>
      <c r="AB1446" s="4">
        <v>62623</v>
      </c>
    </row>
    <row r="1447" spans="1:28" x14ac:dyDescent="0.25">
      <c r="A1447">
        <v>1872</v>
      </c>
      <c r="B1447" t="s">
        <v>4973</v>
      </c>
      <c r="C1447" t="s">
        <v>3147</v>
      </c>
      <c r="D1447" s="1">
        <v>44900</v>
      </c>
      <c r="E1447" s="1">
        <v>45095</v>
      </c>
      <c r="F1447">
        <f t="shared" ca="1" si="132"/>
        <v>6</v>
      </c>
      <c r="G1447" t="str">
        <f t="shared" ca="1" si="133"/>
        <v>6-12 months</v>
      </c>
      <c r="H1447" t="s">
        <v>24</v>
      </c>
      <c r="I1447" t="s">
        <v>4974</v>
      </c>
      <c r="J1447" t="s">
        <v>4975</v>
      </c>
      <c r="K1447" t="s">
        <v>27</v>
      </c>
      <c r="L1447">
        <f t="shared" si="134"/>
        <v>1</v>
      </c>
      <c r="M1447">
        <f t="shared" si="135"/>
        <v>0</v>
      </c>
      <c r="N1447" t="s">
        <v>53</v>
      </c>
      <c r="O1447" t="s">
        <v>29</v>
      </c>
      <c r="Q1447" t="str">
        <f t="shared" si="136"/>
        <v>ACTIVE</v>
      </c>
      <c r="R1447" t="s">
        <v>1487</v>
      </c>
      <c r="S1447" t="s">
        <v>74</v>
      </c>
      <c r="T1447" s="2">
        <v>30965</v>
      </c>
      <c r="U1447" s="3">
        <f t="shared" ca="1" si="137"/>
        <v>40</v>
      </c>
      <c r="V1447" t="s">
        <v>4933</v>
      </c>
      <c r="W1447" t="s">
        <v>4934</v>
      </c>
      <c r="X1447" t="s">
        <v>69</v>
      </c>
      <c r="Y1447" t="s">
        <v>35</v>
      </c>
      <c r="Z1447" t="s">
        <v>36</v>
      </c>
      <c r="AA1447">
        <v>3</v>
      </c>
      <c r="AB1447" s="4">
        <v>54500</v>
      </c>
    </row>
    <row r="1448" spans="1:28" x14ac:dyDescent="0.25">
      <c r="A1448">
        <v>1873</v>
      </c>
      <c r="B1448" t="s">
        <v>4976</v>
      </c>
      <c r="C1448" t="s">
        <v>3144</v>
      </c>
      <c r="D1448" s="1">
        <v>43666</v>
      </c>
      <c r="E1448" s="1">
        <v>43705</v>
      </c>
      <c r="F1448">
        <f t="shared" ca="1" si="132"/>
        <v>1</v>
      </c>
      <c r="G1448" t="str">
        <f t="shared" ca="1" si="133"/>
        <v>&lt;6 months</v>
      </c>
      <c r="H1448" t="s">
        <v>641</v>
      </c>
      <c r="I1448" t="s">
        <v>4977</v>
      </c>
      <c r="J1448" t="s">
        <v>4978</v>
      </c>
      <c r="K1448" t="s">
        <v>27</v>
      </c>
      <c r="L1448">
        <f t="shared" si="134"/>
        <v>1</v>
      </c>
      <c r="M1448">
        <f t="shared" si="135"/>
        <v>0</v>
      </c>
      <c r="N1448" t="s">
        <v>28</v>
      </c>
      <c r="O1448" t="s">
        <v>29</v>
      </c>
      <c r="Q1448" t="str">
        <f t="shared" si="136"/>
        <v>ACTIVE</v>
      </c>
      <c r="R1448" t="s">
        <v>1487</v>
      </c>
      <c r="S1448" t="s">
        <v>87</v>
      </c>
      <c r="T1448" s="2">
        <v>30629</v>
      </c>
      <c r="U1448" s="3">
        <f t="shared" ca="1" si="137"/>
        <v>41</v>
      </c>
      <c r="V1448" t="s">
        <v>4933</v>
      </c>
      <c r="W1448" t="s">
        <v>4942</v>
      </c>
      <c r="X1448" t="s">
        <v>81</v>
      </c>
      <c r="Y1448" t="s">
        <v>35</v>
      </c>
      <c r="Z1448" t="s">
        <v>36</v>
      </c>
      <c r="AA1448">
        <v>3</v>
      </c>
      <c r="AB1448" s="4">
        <v>49832</v>
      </c>
    </row>
    <row r="1449" spans="1:28" x14ac:dyDescent="0.25">
      <c r="A1449">
        <v>1874</v>
      </c>
      <c r="B1449" t="s">
        <v>4979</v>
      </c>
      <c r="C1449" t="s">
        <v>3851</v>
      </c>
      <c r="D1449" s="1">
        <v>44505</v>
      </c>
      <c r="F1449">
        <f t="shared" ca="1" si="132"/>
        <v>47</v>
      </c>
      <c r="G1449" t="str">
        <f t="shared" ca="1" si="133"/>
        <v>2-5 years</v>
      </c>
      <c r="H1449" t="s">
        <v>641</v>
      </c>
      <c r="I1449" t="s">
        <v>4980</v>
      </c>
      <c r="J1449" t="s">
        <v>4981</v>
      </c>
      <c r="K1449" t="s">
        <v>27</v>
      </c>
      <c r="L1449">
        <f t="shared" si="134"/>
        <v>1</v>
      </c>
      <c r="M1449">
        <f t="shared" si="135"/>
        <v>0</v>
      </c>
      <c r="N1449" t="s">
        <v>53</v>
      </c>
      <c r="O1449" t="s">
        <v>41</v>
      </c>
      <c r="Q1449" t="str">
        <f t="shared" si="136"/>
        <v>ACTIVE</v>
      </c>
      <c r="R1449" t="s">
        <v>106</v>
      </c>
      <c r="S1449" t="s">
        <v>1301</v>
      </c>
      <c r="T1449" s="2">
        <v>31515</v>
      </c>
      <c r="U1449" s="3">
        <f t="shared" ca="1" si="137"/>
        <v>39</v>
      </c>
      <c r="V1449" t="s">
        <v>4933</v>
      </c>
      <c r="W1449" t="s">
        <v>4942</v>
      </c>
      <c r="X1449" t="s">
        <v>81</v>
      </c>
      <c r="Y1449" t="s">
        <v>47</v>
      </c>
      <c r="Z1449" t="s">
        <v>36</v>
      </c>
      <c r="AA1449">
        <v>3</v>
      </c>
      <c r="AB1449" s="4">
        <v>76740</v>
      </c>
    </row>
    <row r="1450" spans="1:28" x14ac:dyDescent="0.25">
      <c r="A1450">
        <v>1875</v>
      </c>
      <c r="B1450" t="s">
        <v>2224</v>
      </c>
      <c r="C1450" t="s">
        <v>840</v>
      </c>
      <c r="D1450" s="1">
        <v>44200</v>
      </c>
      <c r="E1450" s="1">
        <v>44989</v>
      </c>
      <c r="F1450">
        <f t="shared" ca="1" si="132"/>
        <v>26</v>
      </c>
      <c r="G1450" t="str">
        <f t="shared" ca="1" si="133"/>
        <v>2-5 years</v>
      </c>
      <c r="H1450" t="s">
        <v>641</v>
      </c>
      <c r="I1450" t="s">
        <v>4982</v>
      </c>
      <c r="J1450" t="s">
        <v>4983</v>
      </c>
      <c r="K1450" t="s">
        <v>158</v>
      </c>
      <c r="L1450">
        <f t="shared" si="134"/>
        <v>0</v>
      </c>
      <c r="M1450">
        <f t="shared" si="135"/>
        <v>1</v>
      </c>
      <c r="N1450" t="s">
        <v>53</v>
      </c>
      <c r="O1450" t="s">
        <v>53</v>
      </c>
      <c r="P1450" t="s">
        <v>3412</v>
      </c>
      <c r="Q1450" t="str">
        <f t="shared" si="136"/>
        <v>INVOLUNTARY</v>
      </c>
      <c r="R1450" t="s">
        <v>1487</v>
      </c>
      <c r="S1450" t="s">
        <v>68</v>
      </c>
      <c r="T1450" s="2">
        <v>34941</v>
      </c>
      <c r="U1450" s="3">
        <f t="shared" ca="1" si="137"/>
        <v>30</v>
      </c>
      <c r="V1450" t="s">
        <v>4933</v>
      </c>
      <c r="W1450" t="s">
        <v>4942</v>
      </c>
      <c r="X1450" t="s">
        <v>184</v>
      </c>
      <c r="Y1450" t="s">
        <v>47</v>
      </c>
      <c r="Z1450" t="s">
        <v>36</v>
      </c>
      <c r="AA1450">
        <v>3</v>
      </c>
      <c r="AB1450" s="4">
        <v>84600</v>
      </c>
    </row>
    <row r="1451" spans="1:28" x14ac:dyDescent="0.25">
      <c r="A1451">
        <v>1876</v>
      </c>
      <c r="B1451" t="s">
        <v>4984</v>
      </c>
      <c r="C1451" t="s">
        <v>1269</v>
      </c>
      <c r="D1451" s="1">
        <v>44848</v>
      </c>
      <c r="E1451" s="1">
        <v>44987</v>
      </c>
      <c r="F1451">
        <f t="shared" ca="1" si="132"/>
        <v>4</v>
      </c>
      <c r="G1451" t="str">
        <f t="shared" ca="1" si="133"/>
        <v>&lt;6 months</v>
      </c>
      <c r="H1451" t="s">
        <v>641</v>
      </c>
      <c r="I1451" t="s">
        <v>4985</v>
      </c>
      <c r="J1451" t="s">
        <v>4986</v>
      </c>
      <c r="K1451" t="s">
        <v>27</v>
      </c>
      <c r="L1451">
        <f t="shared" si="134"/>
        <v>1</v>
      </c>
      <c r="M1451">
        <f t="shared" si="135"/>
        <v>0</v>
      </c>
      <c r="N1451" t="s">
        <v>53</v>
      </c>
      <c r="O1451" t="s">
        <v>41</v>
      </c>
      <c r="Q1451" t="str">
        <f t="shared" si="136"/>
        <v>ACTIVE</v>
      </c>
      <c r="R1451" t="s">
        <v>1487</v>
      </c>
      <c r="S1451" t="s">
        <v>74</v>
      </c>
      <c r="T1451" s="2">
        <v>32550</v>
      </c>
      <c r="U1451" s="3">
        <f t="shared" ca="1" si="137"/>
        <v>36</v>
      </c>
      <c r="V1451" t="s">
        <v>4933</v>
      </c>
      <c r="W1451" t="s">
        <v>4942</v>
      </c>
      <c r="X1451" t="s">
        <v>175</v>
      </c>
      <c r="Y1451" t="s">
        <v>35</v>
      </c>
      <c r="Z1451" t="s">
        <v>36</v>
      </c>
      <c r="AA1451">
        <v>3</v>
      </c>
      <c r="AB1451" s="4">
        <v>47280</v>
      </c>
    </row>
    <row r="1452" spans="1:28" x14ac:dyDescent="0.25">
      <c r="A1452">
        <v>1877</v>
      </c>
      <c r="B1452" t="s">
        <v>4987</v>
      </c>
      <c r="C1452" t="s">
        <v>3236</v>
      </c>
      <c r="D1452" s="1">
        <v>44499</v>
      </c>
      <c r="F1452">
        <f t="shared" ca="1" si="132"/>
        <v>47</v>
      </c>
      <c r="G1452" t="str">
        <f t="shared" ca="1" si="133"/>
        <v>2-5 years</v>
      </c>
      <c r="H1452" t="s">
        <v>641</v>
      </c>
      <c r="I1452" t="s">
        <v>4988</v>
      </c>
      <c r="J1452" t="s">
        <v>4989</v>
      </c>
      <c r="K1452" t="s">
        <v>27</v>
      </c>
      <c r="L1452">
        <f t="shared" si="134"/>
        <v>1</v>
      </c>
      <c r="M1452">
        <f t="shared" si="135"/>
        <v>0</v>
      </c>
      <c r="N1452" t="s">
        <v>41</v>
      </c>
      <c r="O1452" t="s">
        <v>53</v>
      </c>
      <c r="Q1452" t="str">
        <f t="shared" si="136"/>
        <v>ACTIVE</v>
      </c>
      <c r="R1452" t="s">
        <v>1487</v>
      </c>
      <c r="S1452" t="s">
        <v>68</v>
      </c>
      <c r="T1452" s="2">
        <v>25058</v>
      </c>
      <c r="U1452" s="3">
        <f t="shared" ca="1" si="137"/>
        <v>57</v>
      </c>
      <c r="V1452" t="s">
        <v>4933</v>
      </c>
      <c r="W1452" t="s">
        <v>4942</v>
      </c>
      <c r="X1452" t="s">
        <v>184</v>
      </c>
      <c r="Y1452" t="s">
        <v>47</v>
      </c>
      <c r="Z1452" t="s">
        <v>36</v>
      </c>
      <c r="AA1452">
        <v>3</v>
      </c>
      <c r="AB1452" s="4">
        <v>751400</v>
      </c>
    </row>
    <row r="1453" spans="1:28" x14ac:dyDescent="0.25">
      <c r="A1453">
        <v>1878</v>
      </c>
      <c r="B1453" t="s">
        <v>4990</v>
      </c>
      <c r="C1453" t="s">
        <v>2956</v>
      </c>
      <c r="D1453" s="1">
        <v>44836</v>
      </c>
      <c r="E1453" s="1">
        <v>45105</v>
      </c>
      <c r="F1453">
        <f t="shared" ca="1" si="132"/>
        <v>8</v>
      </c>
      <c r="G1453" t="str">
        <f t="shared" ca="1" si="133"/>
        <v>6-12 months</v>
      </c>
      <c r="H1453" t="s">
        <v>24</v>
      </c>
      <c r="I1453" t="s">
        <v>4991</v>
      </c>
      <c r="J1453" t="s">
        <v>4992</v>
      </c>
      <c r="K1453" t="s">
        <v>27</v>
      </c>
      <c r="L1453">
        <f t="shared" si="134"/>
        <v>1</v>
      </c>
      <c r="M1453">
        <f t="shared" si="135"/>
        <v>0</v>
      </c>
      <c r="N1453" t="s">
        <v>41</v>
      </c>
      <c r="O1453" t="s">
        <v>41</v>
      </c>
      <c r="Q1453" t="str">
        <f t="shared" si="136"/>
        <v>ACTIVE</v>
      </c>
      <c r="R1453" t="s">
        <v>1487</v>
      </c>
      <c r="S1453" t="s">
        <v>115</v>
      </c>
      <c r="T1453" s="2">
        <v>34323</v>
      </c>
      <c r="U1453" s="3">
        <f t="shared" ca="1" si="137"/>
        <v>31</v>
      </c>
      <c r="V1453" t="s">
        <v>4933</v>
      </c>
      <c r="W1453" t="s">
        <v>4942</v>
      </c>
      <c r="X1453" t="s">
        <v>6</v>
      </c>
      <c r="Y1453" t="s">
        <v>35</v>
      </c>
      <c r="Z1453" t="s">
        <v>36</v>
      </c>
      <c r="AA1453">
        <v>3</v>
      </c>
      <c r="AB1453" s="4">
        <v>99000</v>
      </c>
    </row>
    <row r="1454" spans="1:28" x14ac:dyDescent="0.25">
      <c r="A1454">
        <v>1879</v>
      </c>
      <c r="B1454" t="s">
        <v>2176</v>
      </c>
      <c r="C1454" t="s">
        <v>4993</v>
      </c>
      <c r="D1454" s="1">
        <v>43429</v>
      </c>
      <c r="E1454" s="1">
        <v>43996</v>
      </c>
      <c r="F1454">
        <f t="shared" ca="1" si="132"/>
        <v>18</v>
      </c>
      <c r="G1454" t="str">
        <f t="shared" ca="1" si="133"/>
        <v>1-2 years</v>
      </c>
      <c r="H1454" t="s">
        <v>24</v>
      </c>
      <c r="I1454" t="s">
        <v>4994</v>
      </c>
      <c r="J1454" t="s">
        <v>4995</v>
      </c>
      <c r="K1454" t="s">
        <v>158</v>
      </c>
      <c r="L1454">
        <f t="shared" si="134"/>
        <v>0</v>
      </c>
      <c r="M1454">
        <f t="shared" si="135"/>
        <v>1</v>
      </c>
      <c r="N1454" t="s">
        <v>41</v>
      </c>
      <c r="O1454" t="s">
        <v>29</v>
      </c>
      <c r="P1454" t="s">
        <v>3412</v>
      </c>
      <c r="Q1454" t="str">
        <f t="shared" si="136"/>
        <v>INVOLUNTARY</v>
      </c>
      <c r="R1454" t="s">
        <v>1487</v>
      </c>
      <c r="S1454" t="s">
        <v>87</v>
      </c>
      <c r="T1454" s="2">
        <v>30954</v>
      </c>
      <c r="U1454" s="3">
        <f t="shared" ca="1" si="137"/>
        <v>41</v>
      </c>
      <c r="V1454" t="s">
        <v>4933</v>
      </c>
      <c r="W1454" t="s">
        <v>4942</v>
      </c>
      <c r="X1454" t="s">
        <v>89</v>
      </c>
      <c r="Y1454" t="s">
        <v>35</v>
      </c>
      <c r="Z1454" t="s">
        <v>36</v>
      </c>
      <c r="AA1454">
        <v>3</v>
      </c>
      <c r="AB1454" s="4">
        <v>130000</v>
      </c>
    </row>
    <row r="1455" spans="1:28" x14ac:dyDescent="0.25">
      <c r="A1455">
        <v>1880</v>
      </c>
      <c r="B1455" t="s">
        <v>4996</v>
      </c>
      <c r="C1455" t="s">
        <v>1899</v>
      </c>
      <c r="D1455" s="1">
        <v>44386</v>
      </c>
      <c r="E1455" s="1">
        <v>44954</v>
      </c>
      <c r="F1455">
        <f t="shared" ca="1" si="132"/>
        <v>18</v>
      </c>
      <c r="G1455" t="str">
        <f t="shared" ca="1" si="133"/>
        <v>1-2 years</v>
      </c>
      <c r="H1455" t="s">
        <v>24</v>
      </c>
      <c r="I1455" t="s">
        <v>4997</v>
      </c>
      <c r="J1455" t="s">
        <v>4998</v>
      </c>
      <c r="K1455" t="s">
        <v>158</v>
      </c>
      <c r="L1455">
        <f t="shared" si="134"/>
        <v>0</v>
      </c>
      <c r="M1455">
        <f t="shared" si="135"/>
        <v>1</v>
      </c>
      <c r="N1455" t="s">
        <v>53</v>
      </c>
      <c r="O1455" t="s">
        <v>53</v>
      </c>
      <c r="P1455" t="s">
        <v>4103</v>
      </c>
      <c r="Q1455" t="str">
        <f t="shared" si="136"/>
        <v>VOLUNTARY</v>
      </c>
      <c r="R1455" t="s">
        <v>1487</v>
      </c>
      <c r="S1455" t="s">
        <v>137</v>
      </c>
      <c r="T1455" s="2">
        <v>35636</v>
      </c>
      <c r="U1455" s="3">
        <f t="shared" ca="1" si="137"/>
        <v>28</v>
      </c>
      <c r="V1455" t="s">
        <v>4933</v>
      </c>
      <c r="W1455" t="s">
        <v>4942</v>
      </c>
      <c r="X1455" t="s">
        <v>184</v>
      </c>
      <c r="Y1455" t="s">
        <v>35</v>
      </c>
      <c r="Z1455" t="s">
        <v>36</v>
      </c>
      <c r="AA1455">
        <v>3</v>
      </c>
      <c r="AB1455" s="4">
        <v>191220</v>
      </c>
    </row>
    <row r="1456" spans="1:28" x14ac:dyDescent="0.25">
      <c r="A1456">
        <v>1881</v>
      </c>
      <c r="B1456" t="s">
        <v>4999</v>
      </c>
      <c r="C1456" t="s">
        <v>3998</v>
      </c>
      <c r="D1456" s="1">
        <v>43586</v>
      </c>
      <c r="F1456">
        <f t="shared" ca="1" si="132"/>
        <v>77</v>
      </c>
      <c r="G1456" t="str">
        <f t="shared" ca="1" si="133"/>
        <v>&gt;5 years</v>
      </c>
      <c r="H1456" t="s">
        <v>24</v>
      </c>
      <c r="I1456" t="s">
        <v>5000</v>
      </c>
      <c r="J1456" t="s">
        <v>5001</v>
      </c>
      <c r="K1456" t="s">
        <v>27</v>
      </c>
      <c r="L1456">
        <f t="shared" si="134"/>
        <v>1</v>
      </c>
      <c r="M1456">
        <f t="shared" si="135"/>
        <v>0</v>
      </c>
      <c r="N1456" t="s">
        <v>53</v>
      </c>
      <c r="O1456" t="s">
        <v>41</v>
      </c>
      <c r="Q1456" t="str">
        <f t="shared" si="136"/>
        <v>ACTIVE</v>
      </c>
      <c r="R1456" t="s">
        <v>1487</v>
      </c>
      <c r="S1456" t="s">
        <v>74</v>
      </c>
      <c r="T1456" s="2">
        <v>1</v>
      </c>
      <c r="U1456" s="3">
        <f t="shared" ca="1" si="137"/>
        <v>125</v>
      </c>
      <c r="V1456" t="s">
        <v>4933</v>
      </c>
      <c r="W1456" t="s">
        <v>4942</v>
      </c>
      <c r="X1456" t="s">
        <v>81</v>
      </c>
      <c r="Y1456" t="s">
        <v>47</v>
      </c>
      <c r="Z1456" t="s">
        <v>36</v>
      </c>
      <c r="AA1456">
        <v>3</v>
      </c>
      <c r="AB1456" s="4">
        <v>211178.28</v>
      </c>
    </row>
    <row r="1457" spans="1:28" x14ac:dyDescent="0.25">
      <c r="A1457">
        <v>1882</v>
      </c>
      <c r="B1457" t="s">
        <v>5002</v>
      </c>
      <c r="C1457" t="s">
        <v>5003</v>
      </c>
      <c r="D1457" s="1">
        <v>44509</v>
      </c>
      <c r="E1457" s="1">
        <v>44939</v>
      </c>
      <c r="F1457">
        <f t="shared" ca="1" si="132"/>
        <v>14</v>
      </c>
      <c r="G1457" t="str">
        <f t="shared" ca="1" si="133"/>
        <v>1-2 years</v>
      </c>
      <c r="H1457" t="s">
        <v>24</v>
      </c>
      <c r="I1457" t="s">
        <v>5004</v>
      </c>
      <c r="J1457" t="s">
        <v>5005</v>
      </c>
      <c r="K1457" t="s">
        <v>27</v>
      </c>
      <c r="L1457">
        <f t="shared" si="134"/>
        <v>1</v>
      </c>
      <c r="M1457">
        <f t="shared" si="135"/>
        <v>0</v>
      </c>
      <c r="N1457" t="s">
        <v>53</v>
      </c>
      <c r="O1457" t="s">
        <v>41</v>
      </c>
      <c r="Q1457" t="str">
        <f t="shared" si="136"/>
        <v>ACTIVE</v>
      </c>
      <c r="R1457" t="s">
        <v>1487</v>
      </c>
      <c r="S1457" t="s">
        <v>189</v>
      </c>
      <c r="T1457" s="2">
        <v>35629</v>
      </c>
      <c r="U1457" s="3">
        <f t="shared" ca="1" si="137"/>
        <v>28</v>
      </c>
      <c r="V1457" t="s">
        <v>4933</v>
      </c>
      <c r="W1457" t="s">
        <v>4942</v>
      </c>
      <c r="X1457" t="s">
        <v>89</v>
      </c>
      <c r="Y1457" t="s">
        <v>35</v>
      </c>
      <c r="Z1457" t="s">
        <v>36</v>
      </c>
      <c r="AA1457">
        <v>3</v>
      </c>
      <c r="AB1457" s="4">
        <v>54900</v>
      </c>
    </row>
    <row r="1458" spans="1:28" x14ac:dyDescent="0.25">
      <c r="A1458">
        <v>1883</v>
      </c>
      <c r="B1458" t="s">
        <v>5006</v>
      </c>
      <c r="C1458" t="s">
        <v>2842</v>
      </c>
      <c r="D1458" s="1">
        <v>43339</v>
      </c>
      <c r="E1458" s="1">
        <v>43547</v>
      </c>
      <c r="F1458">
        <f t="shared" ca="1" si="132"/>
        <v>6</v>
      </c>
      <c r="G1458" t="str">
        <f t="shared" ca="1" si="133"/>
        <v>6-12 months</v>
      </c>
      <c r="H1458" t="s">
        <v>24</v>
      </c>
      <c r="I1458" t="s">
        <v>5007</v>
      </c>
      <c r="J1458" t="s">
        <v>5008</v>
      </c>
      <c r="K1458" t="s">
        <v>27</v>
      </c>
      <c r="L1458">
        <f t="shared" si="134"/>
        <v>1</v>
      </c>
      <c r="M1458">
        <f t="shared" si="135"/>
        <v>0</v>
      </c>
      <c r="N1458" t="s">
        <v>53</v>
      </c>
      <c r="O1458" t="s">
        <v>29</v>
      </c>
      <c r="Q1458" t="str">
        <f t="shared" si="136"/>
        <v>ACTIVE</v>
      </c>
      <c r="R1458" t="s">
        <v>1487</v>
      </c>
      <c r="S1458" t="s">
        <v>137</v>
      </c>
      <c r="T1458" s="2">
        <v>35554</v>
      </c>
      <c r="U1458" s="3">
        <f t="shared" ca="1" si="137"/>
        <v>28</v>
      </c>
      <c r="V1458" t="s">
        <v>3198</v>
      </c>
      <c r="W1458" t="s">
        <v>4092</v>
      </c>
      <c r="X1458" t="s">
        <v>364</v>
      </c>
      <c r="Y1458" t="s">
        <v>35</v>
      </c>
      <c r="Z1458" t="s">
        <v>36</v>
      </c>
      <c r="AA1458">
        <v>3</v>
      </c>
      <c r="AB1458" s="4">
        <v>103452</v>
      </c>
    </row>
    <row r="1459" spans="1:28" x14ac:dyDescent="0.25">
      <c r="A1459">
        <v>1884</v>
      </c>
      <c r="B1459" t="s">
        <v>1528</v>
      </c>
      <c r="C1459" t="s">
        <v>292</v>
      </c>
      <c r="D1459" s="1">
        <v>43540</v>
      </c>
      <c r="F1459">
        <f t="shared" ca="1" si="132"/>
        <v>78</v>
      </c>
      <c r="G1459" t="str">
        <f t="shared" ca="1" si="133"/>
        <v>&gt;5 years</v>
      </c>
      <c r="H1459" t="s">
        <v>24</v>
      </c>
      <c r="I1459" t="s">
        <v>5009</v>
      </c>
      <c r="J1459" t="s">
        <v>5010</v>
      </c>
      <c r="K1459" t="s">
        <v>27</v>
      </c>
      <c r="L1459">
        <f t="shared" si="134"/>
        <v>1</v>
      </c>
      <c r="M1459">
        <f t="shared" si="135"/>
        <v>0</v>
      </c>
      <c r="N1459" t="s">
        <v>41</v>
      </c>
      <c r="O1459" t="s">
        <v>41</v>
      </c>
      <c r="Q1459" t="str">
        <f t="shared" si="136"/>
        <v>ACTIVE</v>
      </c>
      <c r="R1459" t="s">
        <v>1487</v>
      </c>
      <c r="S1459" t="s">
        <v>80</v>
      </c>
      <c r="T1459" s="2">
        <v>25325</v>
      </c>
      <c r="U1459" s="3">
        <f t="shared" ca="1" si="137"/>
        <v>56</v>
      </c>
      <c r="V1459" t="s">
        <v>4933</v>
      </c>
      <c r="W1459" t="s">
        <v>4942</v>
      </c>
      <c r="X1459" t="s">
        <v>89</v>
      </c>
      <c r="Y1459" t="s">
        <v>35</v>
      </c>
      <c r="Z1459" t="s">
        <v>36</v>
      </c>
      <c r="AA1459">
        <v>3</v>
      </c>
      <c r="AB1459" s="4">
        <v>98400</v>
      </c>
    </row>
    <row r="1460" spans="1:28" x14ac:dyDescent="0.25">
      <c r="A1460">
        <v>1885</v>
      </c>
      <c r="B1460" t="s">
        <v>5011</v>
      </c>
      <c r="C1460" t="s">
        <v>1182</v>
      </c>
      <c r="D1460" s="1">
        <v>44568</v>
      </c>
      <c r="F1460">
        <f t="shared" ca="1" si="132"/>
        <v>45</v>
      </c>
      <c r="G1460" t="str">
        <f t="shared" ca="1" si="133"/>
        <v>2-5 years</v>
      </c>
      <c r="H1460" t="s">
        <v>24</v>
      </c>
      <c r="I1460" t="s">
        <v>5012</v>
      </c>
      <c r="J1460" t="s">
        <v>5013</v>
      </c>
      <c r="K1460" t="s">
        <v>27</v>
      </c>
      <c r="L1460">
        <f t="shared" si="134"/>
        <v>1</v>
      </c>
      <c r="M1460">
        <f t="shared" si="135"/>
        <v>0</v>
      </c>
      <c r="N1460" t="s">
        <v>28</v>
      </c>
      <c r="O1460" t="s">
        <v>53</v>
      </c>
      <c r="Q1460" t="str">
        <f t="shared" si="136"/>
        <v>ACTIVE</v>
      </c>
      <c r="R1460" t="s">
        <v>1487</v>
      </c>
      <c r="S1460" t="s">
        <v>68</v>
      </c>
      <c r="T1460" s="2">
        <v>23262</v>
      </c>
      <c r="U1460" s="3">
        <f t="shared" ca="1" si="137"/>
        <v>62</v>
      </c>
      <c r="V1460" t="s">
        <v>4933</v>
      </c>
      <c r="W1460" t="s">
        <v>4942</v>
      </c>
      <c r="X1460" t="s">
        <v>81</v>
      </c>
      <c r="Y1460" t="s">
        <v>47</v>
      </c>
      <c r="Z1460" t="s">
        <v>36</v>
      </c>
      <c r="AA1460">
        <v>3</v>
      </c>
      <c r="AB1460" s="4">
        <v>54252</v>
      </c>
    </row>
    <row r="1461" spans="1:28" x14ac:dyDescent="0.25">
      <c r="A1461">
        <v>1886</v>
      </c>
      <c r="B1461" t="s">
        <v>495</v>
      </c>
      <c r="C1461" t="s">
        <v>3594</v>
      </c>
      <c r="D1461" s="1">
        <v>44838</v>
      </c>
      <c r="E1461" s="1">
        <v>44990</v>
      </c>
      <c r="F1461">
        <f t="shared" ca="1" si="132"/>
        <v>5</v>
      </c>
      <c r="G1461" t="str">
        <f t="shared" ca="1" si="133"/>
        <v>&lt;6 months</v>
      </c>
      <c r="H1461" t="s">
        <v>24</v>
      </c>
      <c r="I1461" t="s">
        <v>5014</v>
      </c>
      <c r="J1461" t="s">
        <v>5015</v>
      </c>
      <c r="K1461" t="s">
        <v>27</v>
      </c>
      <c r="L1461">
        <f t="shared" si="134"/>
        <v>1</v>
      </c>
      <c r="M1461">
        <f t="shared" si="135"/>
        <v>0</v>
      </c>
      <c r="N1461" t="s">
        <v>28</v>
      </c>
      <c r="O1461" t="s">
        <v>29</v>
      </c>
      <c r="Q1461" t="str">
        <f t="shared" si="136"/>
        <v>ACTIVE</v>
      </c>
      <c r="R1461" t="s">
        <v>1487</v>
      </c>
      <c r="S1461" t="s">
        <v>94</v>
      </c>
      <c r="T1461" s="2">
        <v>27298</v>
      </c>
      <c r="U1461" s="3">
        <f t="shared" ca="1" si="137"/>
        <v>51</v>
      </c>
      <c r="V1461" t="s">
        <v>5016</v>
      </c>
      <c r="W1461" t="s">
        <v>5016</v>
      </c>
      <c r="X1461" t="s">
        <v>339</v>
      </c>
      <c r="Y1461" t="s">
        <v>47</v>
      </c>
      <c r="Z1461" t="s">
        <v>36</v>
      </c>
      <c r="AA1461">
        <v>3</v>
      </c>
      <c r="AB1461" s="4">
        <v>54000</v>
      </c>
    </row>
    <row r="1462" spans="1:28" x14ac:dyDescent="0.25">
      <c r="A1462">
        <v>1887</v>
      </c>
      <c r="B1462" t="s">
        <v>5017</v>
      </c>
      <c r="C1462" t="s">
        <v>5018</v>
      </c>
      <c r="D1462" s="1">
        <v>44643</v>
      </c>
      <c r="F1462">
        <f t="shared" ca="1" si="132"/>
        <v>42</v>
      </c>
      <c r="G1462" t="str">
        <f t="shared" ca="1" si="133"/>
        <v>2-5 years</v>
      </c>
      <c r="H1462" t="s">
        <v>24</v>
      </c>
      <c r="I1462" t="s">
        <v>5019</v>
      </c>
      <c r="J1462" t="s">
        <v>5020</v>
      </c>
      <c r="K1462" t="s">
        <v>27</v>
      </c>
      <c r="L1462">
        <f t="shared" si="134"/>
        <v>1</v>
      </c>
      <c r="M1462">
        <f t="shared" si="135"/>
        <v>0</v>
      </c>
      <c r="N1462" t="s">
        <v>53</v>
      </c>
      <c r="O1462" t="s">
        <v>53</v>
      </c>
      <c r="Q1462" t="str">
        <f t="shared" si="136"/>
        <v>ACTIVE</v>
      </c>
      <c r="R1462" t="s">
        <v>1487</v>
      </c>
      <c r="S1462" t="s">
        <v>74</v>
      </c>
      <c r="T1462" s="2">
        <v>34781</v>
      </c>
      <c r="U1462" s="3">
        <f t="shared" ca="1" si="137"/>
        <v>30</v>
      </c>
      <c r="V1462" t="s">
        <v>5016</v>
      </c>
      <c r="W1462" t="s">
        <v>5016</v>
      </c>
      <c r="X1462" t="s">
        <v>235</v>
      </c>
      <c r="Y1462" t="s">
        <v>47</v>
      </c>
      <c r="Z1462" t="s">
        <v>36</v>
      </c>
      <c r="AA1462">
        <v>3</v>
      </c>
      <c r="AB1462" s="4">
        <v>488796</v>
      </c>
    </row>
    <row r="1463" spans="1:28" x14ac:dyDescent="0.25">
      <c r="A1463">
        <v>1888</v>
      </c>
      <c r="B1463" t="s">
        <v>2643</v>
      </c>
      <c r="C1463" t="s">
        <v>205</v>
      </c>
      <c r="D1463" s="1">
        <v>43956</v>
      </c>
      <c r="E1463" s="1">
        <v>45132</v>
      </c>
      <c r="F1463">
        <f t="shared" ca="1" si="132"/>
        <v>38</v>
      </c>
      <c r="G1463" t="str">
        <f t="shared" ca="1" si="133"/>
        <v>2-5 years</v>
      </c>
      <c r="H1463" t="s">
        <v>24</v>
      </c>
      <c r="I1463" t="s">
        <v>5021</v>
      </c>
      <c r="J1463" t="s">
        <v>5022</v>
      </c>
      <c r="K1463" t="s">
        <v>27</v>
      </c>
      <c r="L1463">
        <f t="shared" si="134"/>
        <v>1</v>
      </c>
      <c r="M1463">
        <f t="shared" si="135"/>
        <v>0</v>
      </c>
      <c r="N1463" t="s">
        <v>53</v>
      </c>
      <c r="O1463" t="s">
        <v>29</v>
      </c>
      <c r="Q1463" t="str">
        <f t="shared" si="136"/>
        <v>ACTIVE</v>
      </c>
      <c r="R1463" t="s">
        <v>1487</v>
      </c>
      <c r="S1463" t="s">
        <v>87</v>
      </c>
      <c r="T1463" s="2">
        <v>36345</v>
      </c>
      <c r="U1463" s="3">
        <f t="shared" ca="1" si="137"/>
        <v>26</v>
      </c>
      <c r="V1463" t="s">
        <v>5016</v>
      </c>
      <c r="W1463" t="s">
        <v>5016</v>
      </c>
      <c r="X1463" t="s">
        <v>89</v>
      </c>
      <c r="Y1463" t="s">
        <v>35</v>
      </c>
      <c r="Z1463" t="s">
        <v>36</v>
      </c>
      <c r="AA1463">
        <v>3</v>
      </c>
      <c r="AB1463" s="4">
        <v>209124</v>
      </c>
    </row>
    <row r="1464" spans="1:28" x14ac:dyDescent="0.25">
      <c r="A1464">
        <v>1889</v>
      </c>
      <c r="B1464" t="s">
        <v>5023</v>
      </c>
      <c r="C1464" t="s">
        <v>3117</v>
      </c>
      <c r="D1464" s="1">
        <v>44158</v>
      </c>
      <c r="F1464">
        <f t="shared" ca="1" si="132"/>
        <v>58</v>
      </c>
      <c r="G1464" t="str">
        <f t="shared" ca="1" si="133"/>
        <v>2-5 years</v>
      </c>
      <c r="H1464" t="s">
        <v>24</v>
      </c>
      <c r="I1464" t="s">
        <v>5024</v>
      </c>
      <c r="J1464" t="s">
        <v>5025</v>
      </c>
      <c r="K1464" t="s">
        <v>27</v>
      </c>
      <c r="L1464">
        <f t="shared" si="134"/>
        <v>1</v>
      </c>
      <c r="M1464">
        <f t="shared" si="135"/>
        <v>0</v>
      </c>
      <c r="N1464" t="s">
        <v>28</v>
      </c>
      <c r="O1464" t="s">
        <v>29</v>
      </c>
      <c r="Q1464" t="str">
        <f t="shared" si="136"/>
        <v>ACTIVE</v>
      </c>
      <c r="R1464" t="s">
        <v>1487</v>
      </c>
      <c r="S1464" t="s">
        <v>68</v>
      </c>
      <c r="T1464" s="2">
        <v>1</v>
      </c>
      <c r="U1464" s="3">
        <f t="shared" ca="1" si="137"/>
        <v>125</v>
      </c>
      <c r="V1464" t="s">
        <v>5016</v>
      </c>
      <c r="W1464" t="s">
        <v>5016</v>
      </c>
      <c r="X1464" t="s">
        <v>69</v>
      </c>
      <c r="Y1464" t="s">
        <v>35</v>
      </c>
      <c r="Z1464" t="s">
        <v>36</v>
      </c>
      <c r="AA1464">
        <v>3</v>
      </c>
      <c r="AB1464" s="4">
        <v>142887.6</v>
      </c>
    </row>
    <row r="1465" spans="1:28" x14ac:dyDescent="0.25">
      <c r="A1465">
        <v>1890</v>
      </c>
      <c r="B1465" t="s">
        <v>1590</v>
      </c>
      <c r="C1465" t="s">
        <v>739</v>
      </c>
      <c r="D1465" s="1">
        <v>44648</v>
      </c>
      <c r="F1465">
        <f t="shared" ca="1" si="132"/>
        <v>42</v>
      </c>
      <c r="G1465" t="str">
        <f t="shared" ca="1" si="133"/>
        <v>2-5 years</v>
      </c>
      <c r="H1465" t="s">
        <v>24</v>
      </c>
      <c r="I1465" t="s">
        <v>5026</v>
      </c>
      <c r="J1465" t="s">
        <v>5027</v>
      </c>
      <c r="K1465" t="s">
        <v>27</v>
      </c>
      <c r="L1465">
        <f t="shared" si="134"/>
        <v>1</v>
      </c>
      <c r="M1465">
        <f t="shared" si="135"/>
        <v>0</v>
      </c>
      <c r="N1465" t="s">
        <v>28</v>
      </c>
      <c r="O1465" t="s">
        <v>53</v>
      </c>
      <c r="Q1465" t="str">
        <f t="shared" si="136"/>
        <v>ACTIVE</v>
      </c>
      <c r="R1465" t="s">
        <v>1487</v>
      </c>
      <c r="S1465" t="s">
        <v>115</v>
      </c>
      <c r="T1465" s="2">
        <v>33031</v>
      </c>
      <c r="U1465" s="3">
        <f t="shared" ca="1" si="137"/>
        <v>35</v>
      </c>
      <c r="V1465" t="s">
        <v>5016</v>
      </c>
      <c r="W1465" t="s">
        <v>5016</v>
      </c>
      <c r="X1465" t="s">
        <v>69</v>
      </c>
      <c r="Y1465" t="s">
        <v>35</v>
      </c>
      <c r="Z1465" t="s">
        <v>36</v>
      </c>
      <c r="AA1465">
        <v>3</v>
      </c>
      <c r="AB1465" s="4">
        <v>72000</v>
      </c>
    </row>
    <row r="1466" spans="1:28" x14ac:dyDescent="0.25">
      <c r="A1466">
        <v>1891</v>
      </c>
      <c r="B1466" t="s">
        <v>3304</v>
      </c>
      <c r="C1466" t="s">
        <v>3477</v>
      </c>
      <c r="D1466" s="1">
        <v>43915</v>
      </c>
      <c r="F1466">
        <f t="shared" ca="1" si="132"/>
        <v>66</v>
      </c>
      <c r="G1466" t="str">
        <f t="shared" ca="1" si="133"/>
        <v>&gt;5 years</v>
      </c>
      <c r="H1466" t="s">
        <v>24</v>
      </c>
      <c r="I1466" t="s">
        <v>5028</v>
      </c>
      <c r="J1466" t="s">
        <v>5029</v>
      </c>
      <c r="K1466" t="s">
        <v>27</v>
      </c>
      <c r="L1466">
        <f t="shared" si="134"/>
        <v>1</v>
      </c>
      <c r="M1466">
        <f t="shared" si="135"/>
        <v>0</v>
      </c>
      <c r="N1466" t="s">
        <v>53</v>
      </c>
      <c r="O1466" t="s">
        <v>53</v>
      </c>
      <c r="Q1466" t="str">
        <f t="shared" si="136"/>
        <v>ACTIVE</v>
      </c>
      <c r="R1466" t="s">
        <v>1487</v>
      </c>
      <c r="S1466" t="s">
        <v>221</v>
      </c>
      <c r="T1466" s="2">
        <v>32057</v>
      </c>
      <c r="U1466" s="3">
        <f t="shared" ca="1" si="137"/>
        <v>38</v>
      </c>
      <c r="V1466" t="s">
        <v>5016</v>
      </c>
      <c r="W1466" t="s">
        <v>5016</v>
      </c>
      <c r="X1466" t="s">
        <v>46</v>
      </c>
      <c r="Y1466" t="s">
        <v>35</v>
      </c>
      <c r="Z1466" t="s">
        <v>36</v>
      </c>
      <c r="AA1466">
        <v>3</v>
      </c>
      <c r="AB1466" s="4">
        <v>833292</v>
      </c>
    </row>
    <row r="1467" spans="1:28" x14ac:dyDescent="0.25">
      <c r="A1467">
        <v>1892</v>
      </c>
      <c r="B1467" t="s">
        <v>213</v>
      </c>
      <c r="C1467" t="s">
        <v>49</v>
      </c>
      <c r="D1467" s="1">
        <v>43319</v>
      </c>
      <c r="F1467">
        <f t="shared" ca="1" si="132"/>
        <v>86</v>
      </c>
      <c r="G1467" t="str">
        <f t="shared" ca="1" si="133"/>
        <v>&gt;5 years</v>
      </c>
      <c r="H1467" t="s">
        <v>641</v>
      </c>
      <c r="I1467" t="s">
        <v>5030</v>
      </c>
      <c r="J1467" t="s">
        <v>5031</v>
      </c>
      <c r="K1467" t="s">
        <v>27</v>
      </c>
      <c r="L1467">
        <f t="shared" si="134"/>
        <v>1</v>
      </c>
      <c r="M1467">
        <f t="shared" si="135"/>
        <v>0</v>
      </c>
      <c r="N1467" t="s">
        <v>28</v>
      </c>
      <c r="O1467" t="s">
        <v>29</v>
      </c>
      <c r="Q1467" t="str">
        <f t="shared" si="136"/>
        <v>ACTIVE</v>
      </c>
      <c r="R1467" t="s">
        <v>1487</v>
      </c>
      <c r="S1467" t="s">
        <v>221</v>
      </c>
      <c r="T1467" s="2">
        <v>31150</v>
      </c>
      <c r="U1467" s="3">
        <f t="shared" ca="1" si="137"/>
        <v>40</v>
      </c>
      <c r="V1467" t="s">
        <v>5016</v>
      </c>
      <c r="W1467" t="s">
        <v>5016</v>
      </c>
      <c r="X1467" t="s">
        <v>81</v>
      </c>
      <c r="Y1467" t="s">
        <v>35</v>
      </c>
      <c r="Z1467" t="s">
        <v>36</v>
      </c>
      <c r="AA1467">
        <v>3</v>
      </c>
      <c r="AB1467" s="4">
        <v>725580</v>
      </c>
    </row>
    <row r="1468" spans="1:28" x14ac:dyDescent="0.25">
      <c r="A1468">
        <v>1893</v>
      </c>
      <c r="B1468" t="s">
        <v>5032</v>
      </c>
      <c r="C1468" t="s">
        <v>809</v>
      </c>
      <c r="D1468" s="1">
        <v>43872</v>
      </c>
      <c r="F1468">
        <f t="shared" ca="1" si="132"/>
        <v>67</v>
      </c>
      <c r="G1468" t="str">
        <f t="shared" ca="1" si="133"/>
        <v>&gt;5 years</v>
      </c>
      <c r="H1468" t="s">
        <v>641</v>
      </c>
      <c r="I1468" t="s">
        <v>5033</v>
      </c>
      <c r="J1468" t="s">
        <v>5034</v>
      </c>
      <c r="K1468" t="s">
        <v>27</v>
      </c>
      <c r="L1468">
        <f t="shared" si="134"/>
        <v>1</v>
      </c>
      <c r="M1468">
        <f t="shared" si="135"/>
        <v>0</v>
      </c>
      <c r="N1468" t="s">
        <v>28</v>
      </c>
      <c r="O1468" t="s">
        <v>53</v>
      </c>
      <c r="Q1468" t="str">
        <f t="shared" si="136"/>
        <v>ACTIVE</v>
      </c>
      <c r="R1468" t="s">
        <v>1487</v>
      </c>
      <c r="S1468" t="s">
        <v>68</v>
      </c>
      <c r="T1468" s="2">
        <v>35692</v>
      </c>
      <c r="U1468" s="3">
        <f t="shared" ca="1" si="137"/>
        <v>28</v>
      </c>
      <c r="V1468" t="s">
        <v>5016</v>
      </c>
      <c r="W1468" t="s">
        <v>5016</v>
      </c>
      <c r="X1468" t="s">
        <v>63</v>
      </c>
      <c r="Y1468" t="s">
        <v>47</v>
      </c>
      <c r="Z1468" t="s">
        <v>36</v>
      </c>
      <c r="AA1468">
        <v>3</v>
      </c>
      <c r="AB1468" s="4">
        <v>130000</v>
      </c>
    </row>
    <row r="1469" spans="1:28" x14ac:dyDescent="0.25">
      <c r="A1469">
        <v>1894</v>
      </c>
      <c r="B1469" t="s">
        <v>3436</v>
      </c>
      <c r="C1469" t="s">
        <v>3982</v>
      </c>
      <c r="D1469" s="1">
        <v>44927</v>
      </c>
      <c r="F1469">
        <f t="shared" ca="1" si="132"/>
        <v>33</v>
      </c>
      <c r="G1469" t="str">
        <f t="shared" ca="1" si="133"/>
        <v>2-5 years</v>
      </c>
      <c r="H1469" t="s">
        <v>641</v>
      </c>
      <c r="I1469" t="s">
        <v>5035</v>
      </c>
      <c r="J1469" t="s">
        <v>5036</v>
      </c>
      <c r="K1469" t="s">
        <v>27</v>
      </c>
      <c r="L1469">
        <f t="shared" si="134"/>
        <v>1</v>
      </c>
      <c r="M1469">
        <f t="shared" si="135"/>
        <v>0</v>
      </c>
      <c r="N1469" t="s">
        <v>53</v>
      </c>
      <c r="O1469" t="s">
        <v>53</v>
      </c>
      <c r="Q1469" t="str">
        <f t="shared" si="136"/>
        <v>ACTIVE</v>
      </c>
      <c r="R1469" t="s">
        <v>1487</v>
      </c>
      <c r="S1469" t="s">
        <v>74</v>
      </c>
      <c r="T1469" s="2">
        <v>28499</v>
      </c>
      <c r="U1469" s="3">
        <f t="shared" ca="1" si="137"/>
        <v>47</v>
      </c>
      <c r="V1469" t="s">
        <v>5016</v>
      </c>
      <c r="W1469" t="s">
        <v>5016</v>
      </c>
      <c r="X1469" t="s">
        <v>69</v>
      </c>
      <c r="Y1469" t="s">
        <v>47</v>
      </c>
      <c r="Z1469" t="s">
        <v>36</v>
      </c>
      <c r="AA1469">
        <v>3</v>
      </c>
      <c r="AB1469" s="4">
        <v>77040</v>
      </c>
    </row>
    <row r="1470" spans="1:28" x14ac:dyDescent="0.25">
      <c r="A1470">
        <v>1895</v>
      </c>
      <c r="B1470" t="s">
        <v>3140</v>
      </c>
      <c r="C1470" t="s">
        <v>5037</v>
      </c>
      <c r="D1470" s="1">
        <v>44902</v>
      </c>
      <c r="F1470">
        <f t="shared" ca="1" si="132"/>
        <v>34</v>
      </c>
      <c r="G1470" t="str">
        <f t="shared" ca="1" si="133"/>
        <v>2-5 years</v>
      </c>
      <c r="H1470" t="s">
        <v>641</v>
      </c>
      <c r="I1470" t="s">
        <v>5038</v>
      </c>
      <c r="J1470" t="s">
        <v>5039</v>
      </c>
      <c r="K1470" t="s">
        <v>27</v>
      </c>
      <c r="L1470">
        <f t="shared" si="134"/>
        <v>1</v>
      </c>
      <c r="M1470">
        <f t="shared" si="135"/>
        <v>0</v>
      </c>
      <c r="N1470" t="s">
        <v>41</v>
      </c>
      <c r="O1470" t="s">
        <v>41</v>
      </c>
      <c r="Q1470" t="str">
        <f t="shared" si="136"/>
        <v>ACTIVE</v>
      </c>
      <c r="R1470" t="s">
        <v>1487</v>
      </c>
      <c r="S1470" t="s">
        <v>257</v>
      </c>
      <c r="T1470" s="2">
        <v>36285</v>
      </c>
      <c r="U1470" s="3">
        <f t="shared" ca="1" si="137"/>
        <v>26</v>
      </c>
      <c r="V1470" t="s">
        <v>5016</v>
      </c>
      <c r="W1470" t="s">
        <v>5016</v>
      </c>
      <c r="X1470" t="s">
        <v>128</v>
      </c>
      <c r="Y1470" t="s">
        <v>35</v>
      </c>
      <c r="Z1470" t="s">
        <v>36</v>
      </c>
      <c r="AA1470">
        <v>3</v>
      </c>
      <c r="AB1470" s="4">
        <v>720200</v>
      </c>
    </row>
    <row r="1471" spans="1:28" x14ac:dyDescent="0.25">
      <c r="A1471">
        <v>1896</v>
      </c>
      <c r="B1471" t="s">
        <v>2660</v>
      </c>
      <c r="C1471" t="s">
        <v>1334</v>
      </c>
      <c r="D1471" s="1">
        <v>44998</v>
      </c>
      <c r="F1471">
        <f t="shared" ca="1" si="132"/>
        <v>30</v>
      </c>
      <c r="G1471" t="str">
        <f t="shared" ca="1" si="133"/>
        <v>2-5 years</v>
      </c>
      <c r="H1471" t="s">
        <v>641</v>
      </c>
      <c r="I1471" t="s">
        <v>5040</v>
      </c>
      <c r="J1471" t="s">
        <v>5041</v>
      </c>
      <c r="K1471" t="s">
        <v>27</v>
      </c>
      <c r="L1471">
        <f t="shared" si="134"/>
        <v>1</v>
      </c>
      <c r="M1471">
        <f t="shared" si="135"/>
        <v>0</v>
      </c>
      <c r="N1471" t="s">
        <v>53</v>
      </c>
      <c r="O1471" t="s">
        <v>41</v>
      </c>
      <c r="Q1471" t="str">
        <f t="shared" si="136"/>
        <v>ACTIVE</v>
      </c>
      <c r="R1471" t="s">
        <v>1487</v>
      </c>
      <c r="S1471" t="s">
        <v>87</v>
      </c>
      <c r="T1471" s="2">
        <v>33078</v>
      </c>
      <c r="U1471" s="3">
        <f t="shared" ca="1" si="137"/>
        <v>35</v>
      </c>
      <c r="V1471" t="s">
        <v>5016</v>
      </c>
      <c r="W1471" t="s">
        <v>5016</v>
      </c>
      <c r="X1471" t="s">
        <v>89</v>
      </c>
      <c r="Y1471" t="s">
        <v>35</v>
      </c>
      <c r="Z1471" t="s">
        <v>36</v>
      </c>
      <c r="AA1471">
        <v>3</v>
      </c>
      <c r="AB1471" s="4">
        <v>29990</v>
      </c>
    </row>
    <row r="1472" spans="1:28" x14ac:dyDescent="0.25">
      <c r="A1472">
        <v>1897</v>
      </c>
      <c r="B1472" t="s">
        <v>3616</v>
      </c>
      <c r="C1472" t="s">
        <v>2803</v>
      </c>
      <c r="D1472" s="1">
        <v>44514</v>
      </c>
      <c r="F1472">
        <f t="shared" ca="1" si="132"/>
        <v>46</v>
      </c>
      <c r="G1472" t="str">
        <f t="shared" ca="1" si="133"/>
        <v>2-5 years</v>
      </c>
      <c r="H1472" t="s">
        <v>641</v>
      </c>
      <c r="I1472" t="s">
        <v>5042</v>
      </c>
      <c r="J1472" t="s">
        <v>5043</v>
      </c>
      <c r="K1472" t="s">
        <v>27</v>
      </c>
      <c r="L1472">
        <f t="shared" si="134"/>
        <v>1</v>
      </c>
      <c r="M1472">
        <f t="shared" si="135"/>
        <v>0</v>
      </c>
      <c r="N1472" t="s">
        <v>53</v>
      </c>
      <c r="O1472" t="s">
        <v>29</v>
      </c>
      <c r="Q1472" t="str">
        <f t="shared" si="136"/>
        <v>ACTIVE</v>
      </c>
      <c r="R1472" t="s">
        <v>1487</v>
      </c>
      <c r="S1472" t="s">
        <v>74</v>
      </c>
      <c r="T1472" s="2">
        <v>34198</v>
      </c>
      <c r="U1472" s="3">
        <f t="shared" ca="1" si="137"/>
        <v>32</v>
      </c>
      <c r="V1472" t="s">
        <v>5016</v>
      </c>
      <c r="W1472" t="s">
        <v>5016</v>
      </c>
      <c r="X1472" t="s">
        <v>69</v>
      </c>
      <c r="Y1472" t="s">
        <v>47</v>
      </c>
      <c r="Z1472" t="s">
        <v>36</v>
      </c>
      <c r="AA1472">
        <v>3</v>
      </c>
      <c r="AB1472" s="4">
        <v>84780</v>
      </c>
    </row>
    <row r="1473" spans="1:28" x14ac:dyDescent="0.25">
      <c r="A1473">
        <v>1898</v>
      </c>
      <c r="B1473" t="s">
        <v>5044</v>
      </c>
      <c r="C1473" t="s">
        <v>2188</v>
      </c>
      <c r="D1473" s="1">
        <v>43621</v>
      </c>
      <c r="E1473" s="1">
        <v>44124</v>
      </c>
      <c r="F1473">
        <f t="shared" ca="1" si="132"/>
        <v>16</v>
      </c>
      <c r="G1473" t="str">
        <f t="shared" ca="1" si="133"/>
        <v>1-2 years</v>
      </c>
      <c r="H1473" t="s">
        <v>24</v>
      </c>
      <c r="I1473" t="s">
        <v>5045</v>
      </c>
      <c r="J1473" t="s">
        <v>5046</v>
      </c>
      <c r="K1473" t="s">
        <v>27</v>
      </c>
      <c r="L1473">
        <f t="shared" si="134"/>
        <v>1</v>
      </c>
      <c r="M1473">
        <f t="shared" si="135"/>
        <v>0</v>
      </c>
      <c r="N1473" t="s">
        <v>53</v>
      </c>
      <c r="O1473" t="s">
        <v>29</v>
      </c>
      <c r="Q1473" t="str">
        <f t="shared" si="136"/>
        <v>ACTIVE</v>
      </c>
      <c r="R1473" t="s">
        <v>1487</v>
      </c>
      <c r="S1473" t="s">
        <v>74</v>
      </c>
      <c r="T1473" s="2">
        <v>1</v>
      </c>
      <c r="U1473" s="3">
        <f t="shared" ca="1" si="137"/>
        <v>125</v>
      </c>
      <c r="V1473" t="s">
        <v>5016</v>
      </c>
      <c r="W1473" t="s">
        <v>5016</v>
      </c>
      <c r="X1473" t="s">
        <v>69</v>
      </c>
      <c r="Y1473" t="s">
        <v>35</v>
      </c>
      <c r="Z1473" t="s">
        <v>36</v>
      </c>
      <c r="AA1473">
        <v>3</v>
      </c>
      <c r="AB1473" s="4">
        <v>138000</v>
      </c>
    </row>
    <row r="1474" spans="1:28" x14ac:dyDescent="0.25">
      <c r="A1474">
        <v>1899</v>
      </c>
      <c r="B1474" t="s">
        <v>3113</v>
      </c>
      <c r="C1474" t="s">
        <v>5047</v>
      </c>
      <c r="D1474" s="1">
        <v>44177</v>
      </c>
      <c r="E1474" s="1">
        <v>45074</v>
      </c>
      <c r="F1474">
        <f t="shared" ca="1" si="132"/>
        <v>29</v>
      </c>
      <c r="G1474" t="str">
        <f t="shared" ca="1" si="133"/>
        <v>2-5 years</v>
      </c>
      <c r="H1474" t="s">
        <v>24</v>
      </c>
      <c r="I1474" t="s">
        <v>5048</v>
      </c>
      <c r="J1474" t="s">
        <v>5049</v>
      </c>
      <c r="K1474" t="s">
        <v>27</v>
      </c>
      <c r="L1474">
        <f t="shared" si="134"/>
        <v>1</v>
      </c>
      <c r="M1474">
        <f t="shared" si="135"/>
        <v>0</v>
      </c>
      <c r="N1474" t="s">
        <v>28</v>
      </c>
      <c r="O1474" t="s">
        <v>53</v>
      </c>
      <c r="Q1474" t="str">
        <f t="shared" si="136"/>
        <v>ACTIVE</v>
      </c>
      <c r="R1474" t="s">
        <v>1487</v>
      </c>
      <c r="S1474" t="s">
        <v>74</v>
      </c>
      <c r="T1474" s="2">
        <v>37168</v>
      </c>
      <c r="U1474" s="3">
        <f t="shared" ca="1" si="137"/>
        <v>24</v>
      </c>
      <c r="V1474" t="s">
        <v>5016</v>
      </c>
      <c r="W1474" t="s">
        <v>5016</v>
      </c>
      <c r="X1474" t="s">
        <v>69</v>
      </c>
      <c r="Y1474" t="s">
        <v>35</v>
      </c>
      <c r="Z1474" t="s">
        <v>36</v>
      </c>
      <c r="AA1474">
        <v>3</v>
      </c>
      <c r="AB1474" s="4">
        <v>158724</v>
      </c>
    </row>
    <row r="1475" spans="1:28" x14ac:dyDescent="0.25">
      <c r="A1475">
        <v>1900</v>
      </c>
      <c r="B1475" t="s">
        <v>1950</v>
      </c>
      <c r="C1475" t="s">
        <v>2164</v>
      </c>
      <c r="D1475" s="1">
        <v>43927</v>
      </c>
      <c r="F1475">
        <f t="shared" ref="F1475:F1538" ca="1" si="138">DATEDIF($D1475,IF($E1475=$E$2,TODAY(),$E1475),"m")</f>
        <v>66</v>
      </c>
      <c r="G1475" t="str">
        <f t="shared" ref="G1475:G1538" ca="1" si="139">IF(F1475&lt;6,"&lt;6 months",IF(F1475&lt;12,"6-12 months",IF(F1475&lt;24,"1-2 years",IF(F1475&lt;60,"2-5 years","&gt;5 years"))))</f>
        <v>&gt;5 years</v>
      </c>
      <c r="H1475" t="s">
        <v>24</v>
      </c>
      <c r="I1475" t="s">
        <v>5050</v>
      </c>
      <c r="J1475" t="s">
        <v>5051</v>
      </c>
      <c r="K1475" t="s">
        <v>27</v>
      </c>
      <c r="L1475">
        <f t="shared" ref="L1475:L1538" si="140">IF($K1475=$K$2,1,0)</f>
        <v>1</v>
      </c>
      <c r="M1475">
        <f t="shared" ref="M1475:M1538" si="141">IF($K1475=$K$2,0,1)</f>
        <v>0</v>
      </c>
      <c r="N1475" t="s">
        <v>53</v>
      </c>
      <c r="O1475" t="s">
        <v>53</v>
      </c>
      <c r="Q1475" t="str">
        <f t="shared" ref="Q1475:Q1538" si="142">IF(OR($P1475=$AF$14,$P1475=$AF$16,$P1475=$AF$19,$P1475=$AF$20,$P1475=$AF$21,$P1475=$AF$23),"VOLUNTARY",IF(OR($P1475=$AF$17,$P1475=$AF$18,$P1475=$AF$22,$P1475=$AF$15),"INVOLUNTARY","ACTIVE"))</f>
        <v>ACTIVE</v>
      </c>
      <c r="R1475" t="s">
        <v>1487</v>
      </c>
      <c r="S1475" t="s">
        <v>68</v>
      </c>
      <c r="T1475" s="2">
        <v>36318</v>
      </c>
      <c r="U1475" s="3">
        <f t="shared" ref="U1475:U1538" ca="1" si="143">DATEDIF($T1475,TODAY(),"y")</f>
        <v>26</v>
      </c>
      <c r="V1475" t="s">
        <v>5016</v>
      </c>
      <c r="W1475" t="s">
        <v>5016</v>
      </c>
      <c r="X1475" t="s">
        <v>63</v>
      </c>
      <c r="Y1475" t="s">
        <v>35</v>
      </c>
      <c r="Z1475" t="s">
        <v>36</v>
      </c>
      <c r="AA1475">
        <v>3</v>
      </c>
      <c r="AB1475" s="4">
        <v>77040</v>
      </c>
    </row>
    <row r="1476" spans="1:28" x14ac:dyDescent="0.25">
      <c r="A1476">
        <v>1901</v>
      </c>
      <c r="B1476" t="s">
        <v>1682</v>
      </c>
      <c r="C1476" t="s">
        <v>201</v>
      </c>
      <c r="D1476" s="1">
        <v>44956</v>
      </c>
      <c r="F1476">
        <f t="shared" ca="1" si="138"/>
        <v>32</v>
      </c>
      <c r="G1476" t="str">
        <f t="shared" ca="1" si="139"/>
        <v>2-5 years</v>
      </c>
      <c r="H1476" t="s">
        <v>24</v>
      </c>
      <c r="I1476" t="s">
        <v>5052</v>
      </c>
      <c r="J1476" t="s">
        <v>5053</v>
      </c>
      <c r="K1476" t="s">
        <v>27</v>
      </c>
      <c r="L1476">
        <f t="shared" si="140"/>
        <v>1</v>
      </c>
      <c r="M1476">
        <f t="shared" si="141"/>
        <v>0</v>
      </c>
      <c r="N1476" t="s">
        <v>53</v>
      </c>
      <c r="O1476" t="s">
        <v>53</v>
      </c>
      <c r="Q1476" t="str">
        <f t="shared" si="142"/>
        <v>ACTIVE</v>
      </c>
      <c r="R1476" t="s">
        <v>1487</v>
      </c>
      <c r="S1476" t="s">
        <v>87</v>
      </c>
      <c r="T1476" s="2">
        <v>28901</v>
      </c>
      <c r="U1476" s="3">
        <f t="shared" ca="1" si="143"/>
        <v>46</v>
      </c>
      <c r="V1476" t="s">
        <v>5016</v>
      </c>
      <c r="W1476" t="s">
        <v>5016</v>
      </c>
      <c r="X1476" t="s">
        <v>89</v>
      </c>
      <c r="Y1476" t="s">
        <v>35</v>
      </c>
      <c r="Z1476" t="s">
        <v>36</v>
      </c>
      <c r="AA1476">
        <v>3</v>
      </c>
      <c r="AB1476" s="4">
        <v>47340</v>
      </c>
    </row>
    <row r="1477" spans="1:28" x14ac:dyDescent="0.25">
      <c r="A1477">
        <v>1902</v>
      </c>
      <c r="B1477" t="s">
        <v>2907</v>
      </c>
      <c r="C1477" t="s">
        <v>366</v>
      </c>
      <c r="D1477" s="1">
        <v>44082</v>
      </c>
      <c r="E1477" s="1">
        <v>44823</v>
      </c>
      <c r="F1477">
        <f t="shared" ca="1" si="138"/>
        <v>24</v>
      </c>
      <c r="G1477" t="str">
        <f t="shared" ca="1" si="139"/>
        <v>2-5 years</v>
      </c>
      <c r="H1477" t="s">
        <v>24</v>
      </c>
      <c r="I1477" t="s">
        <v>5054</v>
      </c>
      <c r="J1477" t="s">
        <v>5055</v>
      </c>
      <c r="K1477" t="s">
        <v>27</v>
      </c>
      <c r="L1477">
        <f t="shared" si="140"/>
        <v>1</v>
      </c>
      <c r="M1477">
        <f t="shared" si="141"/>
        <v>0</v>
      </c>
      <c r="N1477" t="s">
        <v>53</v>
      </c>
      <c r="O1477" t="s">
        <v>29</v>
      </c>
      <c r="Q1477" t="str">
        <f t="shared" si="142"/>
        <v>ACTIVE</v>
      </c>
      <c r="R1477" t="s">
        <v>1487</v>
      </c>
      <c r="S1477" t="s">
        <v>87</v>
      </c>
      <c r="T1477" s="2">
        <v>32774</v>
      </c>
      <c r="U1477" s="3">
        <f t="shared" ca="1" si="143"/>
        <v>36</v>
      </c>
      <c r="V1477" t="s">
        <v>5016</v>
      </c>
      <c r="W1477" t="s">
        <v>5016</v>
      </c>
      <c r="X1477" t="s">
        <v>364</v>
      </c>
      <c r="Y1477" t="s">
        <v>47</v>
      </c>
      <c r="Z1477" t="s">
        <v>36</v>
      </c>
      <c r="AA1477">
        <v>3</v>
      </c>
      <c r="AB1477" s="4">
        <v>130108.42</v>
      </c>
    </row>
    <row r="1478" spans="1:28" x14ac:dyDescent="0.25">
      <c r="A1478">
        <v>1903</v>
      </c>
      <c r="B1478" t="s">
        <v>2224</v>
      </c>
      <c r="C1478" t="s">
        <v>579</v>
      </c>
      <c r="D1478" s="1">
        <v>44179</v>
      </c>
      <c r="E1478" s="1">
        <v>44537</v>
      </c>
      <c r="F1478">
        <f t="shared" ca="1" si="138"/>
        <v>11</v>
      </c>
      <c r="G1478" t="str">
        <f t="shared" ca="1" si="139"/>
        <v>6-12 months</v>
      </c>
      <c r="H1478" t="s">
        <v>24</v>
      </c>
      <c r="I1478" t="s">
        <v>5056</v>
      </c>
      <c r="J1478" t="s">
        <v>5057</v>
      </c>
      <c r="K1478" t="s">
        <v>27</v>
      </c>
      <c r="L1478">
        <f t="shared" si="140"/>
        <v>1</v>
      </c>
      <c r="M1478">
        <f t="shared" si="141"/>
        <v>0</v>
      </c>
      <c r="N1478" t="s">
        <v>41</v>
      </c>
      <c r="O1478" t="s">
        <v>41</v>
      </c>
      <c r="Q1478" t="str">
        <f t="shared" si="142"/>
        <v>ACTIVE</v>
      </c>
      <c r="R1478" t="s">
        <v>1487</v>
      </c>
      <c r="S1478" t="s">
        <v>74</v>
      </c>
      <c r="T1478" s="2">
        <v>33607</v>
      </c>
      <c r="U1478" s="3">
        <f t="shared" ca="1" si="143"/>
        <v>33</v>
      </c>
      <c r="V1478" t="s">
        <v>5016</v>
      </c>
      <c r="W1478" t="s">
        <v>5016</v>
      </c>
      <c r="X1478" t="s">
        <v>184</v>
      </c>
      <c r="Y1478" t="s">
        <v>35</v>
      </c>
      <c r="Z1478" t="s">
        <v>36</v>
      </c>
      <c r="AA1478">
        <v>3</v>
      </c>
      <c r="AB1478" s="4">
        <v>94034</v>
      </c>
    </row>
    <row r="1479" spans="1:28" x14ac:dyDescent="0.25">
      <c r="A1479">
        <v>1904</v>
      </c>
      <c r="B1479" t="s">
        <v>5058</v>
      </c>
      <c r="C1479" t="s">
        <v>825</v>
      </c>
      <c r="D1479" s="1">
        <v>44872</v>
      </c>
      <c r="F1479">
        <f t="shared" ca="1" si="138"/>
        <v>35</v>
      </c>
      <c r="G1479" t="str">
        <f t="shared" ca="1" si="139"/>
        <v>2-5 years</v>
      </c>
      <c r="H1479" t="s">
        <v>24</v>
      </c>
      <c r="I1479" t="s">
        <v>5059</v>
      </c>
      <c r="J1479" t="s">
        <v>5060</v>
      </c>
      <c r="K1479" t="s">
        <v>27</v>
      </c>
      <c r="L1479">
        <f t="shared" si="140"/>
        <v>1</v>
      </c>
      <c r="M1479">
        <f t="shared" si="141"/>
        <v>0</v>
      </c>
      <c r="N1479" t="s">
        <v>28</v>
      </c>
      <c r="O1479" t="s">
        <v>41</v>
      </c>
      <c r="Q1479" t="str">
        <f t="shared" si="142"/>
        <v>ACTIVE</v>
      </c>
      <c r="R1479" t="s">
        <v>1487</v>
      </c>
      <c r="S1479" t="s">
        <v>68</v>
      </c>
      <c r="T1479" s="2">
        <v>33665</v>
      </c>
      <c r="U1479" s="3">
        <f t="shared" ca="1" si="143"/>
        <v>33</v>
      </c>
      <c r="V1479" t="s">
        <v>5016</v>
      </c>
      <c r="W1479" t="s">
        <v>5016</v>
      </c>
      <c r="X1479" t="s">
        <v>69</v>
      </c>
      <c r="Y1479" t="s">
        <v>35</v>
      </c>
      <c r="Z1479" t="s">
        <v>36</v>
      </c>
      <c r="AA1479">
        <v>3</v>
      </c>
      <c r="AB1479" s="4">
        <v>24677900</v>
      </c>
    </row>
    <row r="1480" spans="1:28" x14ac:dyDescent="0.25">
      <c r="A1480">
        <v>1905</v>
      </c>
      <c r="B1480" t="s">
        <v>1157</v>
      </c>
      <c r="C1480" t="s">
        <v>1283</v>
      </c>
      <c r="D1480" s="1">
        <v>44657</v>
      </c>
      <c r="F1480">
        <f t="shared" ca="1" si="138"/>
        <v>42</v>
      </c>
      <c r="G1480" t="str">
        <f t="shared" ca="1" si="139"/>
        <v>2-5 years</v>
      </c>
      <c r="H1480" t="s">
        <v>24</v>
      </c>
      <c r="I1480" t="s">
        <v>5061</v>
      </c>
      <c r="J1480" t="s">
        <v>5062</v>
      </c>
      <c r="K1480" t="s">
        <v>27</v>
      </c>
      <c r="L1480">
        <f t="shared" si="140"/>
        <v>1</v>
      </c>
      <c r="M1480">
        <f t="shared" si="141"/>
        <v>0</v>
      </c>
      <c r="N1480" t="s">
        <v>41</v>
      </c>
      <c r="O1480" t="s">
        <v>29</v>
      </c>
      <c r="Q1480" t="str">
        <f t="shared" si="142"/>
        <v>ACTIVE</v>
      </c>
      <c r="R1480" t="s">
        <v>1487</v>
      </c>
      <c r="S1480" t="s">
        <v>257</v>
      </c>
      <c r="T1480" s="2">
        <v>1</v>
      </c>
      <c r="U1480" s="3">
        <f t="shared" ca="1" si="143"/>
        <v>125</v>
      </c>
      <c r="V1480" t="s">
        <v>5016</v>
      </c>
      <c r="W1480" t="s">
        <v>5016</v>
      </c>
      <c r="X1480" t="s">
        <v>621</v>
      </c>
      <c r="Y1480" t="s">
        <v>35</v>
      </c>
      <c r="Z1480" t="s">
        <v>36</v>
      </c>
      <c r="AA1480">
        <v>3</v>
      </c>
      <c r="AB1480" s="4">
        <v>76999</v>
      </c>
    </row>
    <row r="1481" spans="1:28" x14ac:dyDescent="0.25">
      <c r="A1481">
        <v>1906</v>
      </c>
      <c r="B1481" t="s">
        <v>3448</v>
      </c>
      <c r="C1481" t="s">
        <v>5063</v>
      </c>
      <c r="D1481" s="1">
        <v>44249</v>
      </c>
      <c r="F1481">
        <f t="shared" ca="1" si="138"/>
        <v>55</v>
      </c>
      <c r="G1481" t="str">
        <f t="shared" ca="1" si="139"/>
        <v>2-5 years</v>
      </c>
      <c r="H1481" t="s">
        <v>24</v>
      </c>
      <c r="I1481" t="s">
        <v>5064</v>
      </c>
      <c r="J1481" t="s">
        <v>5065</v>
      </c>
      <c r="K1481" t="s">
        <v>27</v>
      </c>
      <c r="L1481">
        <f t="shared" si="140"/>
        <v>1</v>
      </c>
      <c r="M1481">
        <f t="shared" si="141"/>
        <v>0</v>
      </c>
      <c r="N1481" t="s">
        <v>41</v>
      </c>
      <c r="O1481" t="s">
        <v>53</v>
      </c>
      <c r="Q1481" t="str">
        <f t="shared" si="142"/>
        <v>ACTIVE</v>
      </c>
      <c r="R1481" t="s">
        <v>1487</v>
      </c>
      <c r="S1481" t="s">
        <v>74</v>
      </c>
      <c r="T1481" s="2">
        <v>34457</v>
      </c>
      <c r="U1481" s="3">
        <f t="shared" ca="1" si="143"/>
        <v>31</v>
      </c>
      <c r="V1481" t="s">
        <v>5016</v>
      </c>
      <c r="W1481" t="s">
        <v>5016</v>
      </c>
      <c r="X1481" t="s">
        <v>69</v>
      </c>
      <c r="Y1481" t="s">
        <v>47</v>
      </c>
      <c r="Z1481" t="s">
        <v>36</v>
      </c>
      <c r="AA1481">
        <v>3</v>
      </c>
      <c r="AB1481" s="4">
        <v>84000.02</v>
      </c>
    </row>
    <row r="1482" spans="1:28" x14ac:dyDescent="0.25">
      <c r="A1482">
        <v>1907</v>
      </c>
      <c r="B1482" t="s">
        <v>5066</v>
      </c>
      <c r="C1482" t="s">
        <v>579</v>
      </c>
      <c r="D1482" s="1">
        <v>44697</v>
      </c>
      <c r="F1482">
        <f t="shared" ca="1" si="138"/>
        <v>40</v>
      </c>
      <c r="G1482" t="str">
        <f t="shared" ca="1" si="139"/>
        <v>2-5 years</v>
      </c>
      <c r="H1482" t="s">
        <v>24</v>
      </c>
      <c r="I1482" t="s">
        <v>5067</v>
      </c>
      <c r="J1482" t="s">
        <v>5068</v>
      </c>
      <c r="K1482" t="s">
        <v>27</v>
      </c>
      <c r="L1482">
        <f t="shared" si="140"/>
        <v>1</v>
      </c>
      <c r="M1482">
        <f t="shared" si="141"/>
        <v>0</v>
      </c>
      <c r="N1482" t="s">
        <v>53</v>
      </c>
      <c r="O1482" t="s">
        <v>41</v>
      </c>
      <c r="Q1482" t="str">
        <f t="shared" si="142"/>
        <v>ACTIVE</v>
      </c>
      <c r="R1482" t="s">
        <v>1487</v>
      </c>
      <c r="S1482" t="s">
        <v>74</v>
      </c>
      <c r="T1482" s="2">
        <v>35320</v>
      </c>
      <c r="U1482" s="3">
        <f t="shared" ca="1" si="143"/>
        <v>29</v>
      </c>
      <c r="V1482" t="s">
        <v>5016</v>
      </c>
      <c r="W1482" t="s">
        <v>5016</v>
      </c>
      <c r="X1482" t="s">
        <v>175</v>
      </c>
      <c r="Y1482" t="s">
        <v>47</v>
      </c>
      <c r="Z1482" t="s">
        <v>36</v>
      </c>
      <c r="AA1482">
        <v>3</v>
      </c>
      <c r="AB1482" s="4">
        <v>106899</v>
      </c>
    </row>
    <row r="1483" spans="1:28" x14ac:dyDescent="0.25">
      <c r="A1483">
        <v>1908</v>
      </c>
      <c r="B1483" t="s">
        <v>5069</v>
      </c>
      <c r="C1483" t="s">
        <v>323</v>
      </c>
      <c r="D1483" s="1">
        <v>43848</v>
      </c>
      <c r="F1483">
        <f t="shared" ca="1" si="138"/>
        <v>68</v>
      </c>
      <c r="G1483" t="str">
        <f t="shared" ca="1" si="139"/>
        <v>&gt;5 years</v>
      </c>
      <c r="H1483" t="s">
        <v>24</v>
      </c>
      <c r="I1483" t="s">
        <v>5070</v>
      </c>
      <c r="J1483" t="s">
        <v>5071</v>
      </c>
      <c r="K1483" t="s">
        <v>27</v>
      </c>
      <c r="L1483">
        <f t="shared" si="140"/>
        <v>1</v>
      </c>
      <c r="M1483">
        <f t="shared" si="141"/>
        <v>0</v>
      </c>
      <c r="N1483" t="s">
        <v>28</v>
      </c>
      <c r="O1483" t="s">
        <v>41</v>
      </c>
      <c r="Q1483" t="str">
        <f t="shared" si="142"/>
        <v>ACTIVE</v>
      </c>
      <c r="R1483" t="s">
        <v>1487</v>
      </c>
      <c r="S1483" t="s">
        <v>74</v>
      </c>
      <c r="T1483" s="2">
        <v>32130</v>
      </c>
      <c r="U1483" s="3">
        <f t="shared" ca="1" si="143"/>
        <v>37</v>
      </c>
      <c r="V1483" t="s">
        <v>5016</v>
      </c>
      <c r="W1483" t="s">
        <v>5016</v>
      </c>
      <c r="X1483" t="s">
        <v>81</v>
      </c>
      <c r="Y1483" t="s">
        <v>35</v>
      </c>
      <c r="Z1483" t="s">
        <v>36</v>
      </c>
      <c r="AA1483">
        <v>3</v>
      </c>
      <c r="AB1483" s="4">
        <v>70080</v>
      </c>
    </row>
    <row r="1484" spans="1:28" x14ac:dyDescent="0.25">
      <c r="A1484">
        <v>1909</v>
      </c>
      <c r="B1484" t="s">
        <v>5072</v>
      </c>
      <c r="C1484" t="s">
        <v>336</v>
      </c>
      <c r="D1484" s="1">
        <v>44490</v>
      </c>
      <c r="F1484">
        <f t="shared" ca="1" si="138"/>
        <v>47</v>
      </c>
      <c r="G1484" t="str">
        <f t="shared" ca="1" si="139"/>
        <v>2-5 years</v>
      </c>
      <c r="H1484" t="s">
        <v>24</v>
      </c>
      <c r="I1484" t="s">
        <v>5073</v>
      </c>
      <c r="J1484" t="s">
        <v>5074</v>
      </c>
      <c r="K1484" t="s">
        <v>27</v>
      </c>
      <c r="L1484">
        <f t="shared" si="140"/>
        <v>1</v>
      </c>
      <c r="M1484">
        <f t="shared" si="141"/>
        <v>0</v>
      </c>
      <c r="N1484" t="s">
        <v>53</v>
      </c>
      <c r="O1484" t="s">
        <v>41</v>
      </c>
      <c r="Q1484" t="str">
        <f t="shared" si="142"/>
        <v>ACTIVE</v>
      </c>
      <c r="R1484" t="s">
        <v>1487</v>
      </c>
      <c r="S1484" t="s">
        <v>68</v>
      </c>
      <c r="T1484" s="2">
        <v>26387</v>
      </c>
      <c r="U1484" s="3">
        <f t="shared" ca="1" si="143"/>
        <v>53</v>
      </c>
      <c r="V1484" t="s">
        <v>5016</v>
      </c>
      <c r="W1484" t="s">
        <v>5016</v>
      </c>
      <c r="X1484" t="s">
        <v>299</v>
      </c>
      <c r="Y1484" t="s">
        <v>35</v>
      </c>
      <c r="Z1484" t="s">
        <v>36</v>
      </c>
      <c r="AA1484">
        <v>3</v>
      </c>
      <c r="AB1484" s="4">
        <v>390840</v>
      </c>
    </row>
    <row r="1485" spans="1:28" x14ac:dyDescent="0.25">
      <c r="A1485">
        <v>1910</v>
      </c>
      <c r="B1485" t="s">
        <v>5075</v>
      </c>
      <c r="C1485" t="s">
        <v>2026</v>
      </c>
      <c r="D1485" s="1">
        <v>43470</v>
      </c>
      <c r="F1485">
        <f t="shared" ca="1" si="138"/>
        <v>81</v>
      </c>
      <c r="G1485" t="str">
        <f t="shared" ca="1" si="139"/>
        <v>&gt;5 years</v>
      </c>
      <c r="H1485" t="s">
        <v>24</v>
      </c>
      <c r="I1485" t="s">
        <v>5076</v>
      </c>
      <c r="J1485" t="s">
        <v>5077</v>
      </c>
      <c r="K1485" t="s">
        <v>27</v>
      </c>
      <c r="L1485">
        <f t="shared" si="140"/>
        <v>1</v>
      </c>
      <c r="M1485">
        <f t="shared" si="141"/>
        <v>0</v>
      </c>
      <c r="N1485" t="s">
        <v>53</v>
      </c>
      <c r="O1485" t="s">
        <v>53</v>
      </c>
      <c r="Q1485" t="str">
        <f t="shared" si="142"/>
        <v>ACTIVE</v>
      </c>
      <c r="R1485" t="s">
        <v>1487</v>
      </c>
      <c r="S1485" t="s">
        <v>80</v>
      </c>
      <c r="T1485" s="2">
        <v>36791</v>
      </c>
      <c r="U1485" s="3">
        <f t="shared" ca="1" si="143"/>
        <v>25</v>
      </c>
      <c r="V1485" t="s">
        <v>5016</v>
      </c>
      <c r="W1485" t="s">
        <v>5016</v>
      </c>
      <c r="X1485" t="s">
        <v>617</v>
      </c>
      <c r="Y1485" t="s">
        <v>35</v>
      </c>
      <c r="Z1485" t="s">
        <v>36</v>
      </c>
      <c r="AA1485">
        <v>3</v>
      </c>
      <c r="AB1485" s="4">
        <v>390000</v>
      </c>
    </row>
    <row r="1486" spans="1:28" x14ac:dyDescent="0.25">
      <c r="A1486">
        <v>1911</v>
      </c>
      <c r="B1486" t="s">
        <v>5078</v>
      </c>
      <c r="C1486" t="s">
        <v>773</v>
      </c>
      <c r="D1486" s="1">
        <v>44220</v>
      </c>
      <c r="E1486" s="1">
        <v>44588</v>
      </c>
      <c r="F1486">
        <f t="shared" ca="1" si="138"/>
        <v>12</v>
      </c>
      <c r="G1486" t="str">
        <f t="shared" ca="1" si="139"/>
        <v>1-2 years</v>
      </c>
      <c r="H1486" t="s">
        <v>24</v>
      </c>
      <c r="I1486" t="s">
        <v>5079</v>
      </c>
      <c r="J1486" t="s">
        <v>5080</v>
      </c>
      <c r="K1486" t="s">
        <v>158</v>
      </c>
      <c r="L1486">
        <f t="shared" si="140"/>
        <v>0</v>
      </c>
      <c r="M1486">
        <f t="shared" si="141"/>
        <v>1</v>
      </c>
      <c r="N1486" t="s">
        <v>41</v>
      </c>
      <c r="O1486" t="s">
        <v>29</v>
      </c>
      <c r="P1486" t="s">
        <v>4103</v>
      </c>
      <c r="Q1486" t="str">
        <f t="shared" si="142"/>
        <v>VOLUNTARY</v>
      </c>
      <c r="R1486" t="s">
        <v>1487</v>
      </c>
      <c r="S1486" t="s">
        <v>257</v>
      </c>
      <c r="T1486" s="2">
        <v>32257</v>
      </c>
      <c r="U1486" s="3">
        <f t="shared" ca="1" si="143"/>
        <v>37</v>
      </c>
      <c r="V1486" t="s">
        <v>5016</v>
      </c>
      <c r="W1486" t="s">
        <v>5016</v>
      </c>
      <c r="X1486" t="s">
        <v>69</v>
      </c>
      <c r="Y1486" t="s">
        <v>35</v>
      </c>
      <c r="Z1486" t="s">
        <v>36</v>
      </c>
      <c r="AA1486">
        <v>3</v>
      </c>
      <c r="AB1486" s="4">
        <v>57672</v>
      </c>
    </row>
    <row r="1487" spans="1:28" x14ac:dyDescent="0.25">
      <c r="A1487">
        <v>1912</v>
      </c>
      <c r="B1487" t="s">
        <v>5081</v>
      </c>
      <c r="C1487" t="s">
        <v>177</v>
      </c>
      <c r="D1487" s="1">
        <v>43896</v>
      </c>
      <c r="E1487" s="1">
        <v>44261</v>
      </c>
      <c r="F1487">
        <f t="shared" ca="1" si="138"/>
        <v>12</v>
      </c>
      <c r="G1487" t="str">
        <f t="shared" ca="1" si="139"/>
        <v>1-2 years</v>
      </c>
      <c r="H1487" t="s">
        <v>641</v>
      </c>
      <c r="I1487" t="s">
        <v>5082</v>
      </c>
      <c r="J1487" t="s">
        <v>5083</v>
      </c>
      <c r="K1487" t="s">
        <v>27</v>
      </c>
      <c r="L1487">
        <f t="shared" si="140"/>
        <v>1</v>
      </c>
      <c r="M1487">
        <f t="shared" si="141"/>
        <v>0</v>
      </c>
      <c r="N1487" t="s">
        <v>41</v>
      </c>
      <c r="O1487" t="s">
        <v>29</v>
      </c>
      <c r="Q1487" t="str">
        <f t="shared" si="142"/>
        <v>ACTIVE</v>
      </c>
      <c r="R1487" t="s">
        <v>1487</v>
      </c>
      <c r="S1487" t="s">
        <v>87</v>
      </c>
      <c r="T1487" s="2">
        <v>28181</v>
      </c>
      <c r="U1487" s="3">
        <f t="shared" ca="1" si="143"/>
        <v>48</v>
      </c>
      <c r="V1487" t="s">
        <v>5016</v>
      </c>
      <c r="W1487" t="s">
        <v>5016</v>
      </c>
      <c r="X1487" t="s">
        <v>89</v>
      </c>
      <c r="Y1487" t="s">
        <v>35</v>
      </c>
      <c r="Z1487" t="s">
        <v>36</v>
      </c>
      <c r="AA1487">
        <v>3</v>
      </c>
      <c r="AB1487" s="4">
        <v>56833</v>
      </c>
    </row>
    <row r="1488" spans="1:28" x14ac:dyDescent="0.25">
      <c r="A1488">
        <v>1913</v>
      </c>
      <c r="B1488" t="s">
        <v>441</v>
      </c>
      <c r="C1488" t="s">
        <v>4930</v>
      </c>
      <c r="D1488" s="1">
        <v>44884</v>
      </c>
      <c r="E1488" s="1">
        <v>44972</v>
      </c>
      <c r="F1488">
        <f t="shared" ca="1" si="138"/>
        <v>2</v>
      </c>
      <c r="G1488" t="str">
        <f t="shared" ca="1" si="139"/>
        <v>&lt;6 months</v>
      </c>
      <c r="H1488" t="s">
        <v>641</v>
      </c>
      <c r="I1488" t="s">
        <v>5084</v>
      </c>
      <c r="J1488" t="s">
        <v>5085</v>
      </c>
      <c r="K1488" t="s">
        <v>158</v>
      </c>
      <c r="L1488">
        <f t="shared" si="140"/>
        <v>0</v>
      </c>
      <c r="M1488">
        <f t="shared" si="141"/>
        <v>1</v>
      </c>
      <c r="N1488" t="s">
        <v>53</v>
      </c>
      <c r="O1488" t="s">
        <v>53</v>
      </c>
      <c r="P1488" t="s">
        <v>3412</v>
      </c>
      <c r="Q1488" t="str">
        <f t="shared" si="142"/>
        <v>INVOLUNTARY</v>
      </c>
      <c r="R1488" t="s">
        <v>1487</v>
      </c>
      <c r="S1488" t="s">
        <v>68</v>
      </c>
      <c r="T1488" s="2">
        <v>36778</v>
      </c>
      <c r="U1488" s="3">
        <f t="shared" ca="1" si="143"/>
        <v>25</v>
      </c>
      <c r="V1488" t="s">
        <v>5016</v>
      </c>
      <c r="W1488" t="s">
        <v>5016</v>
      </c>
      <c r="X1488" t="s">
        <v>128</v>
      </c>
      <c r="Y1488" t="s">
        <v>47</v>
      </c>
      <c r="Z1488" t="s">
        <v>36</v>
      </c>
      <c r="AA1488">
        <v>3</v>
      </c>
      <c r="AB1488" s="4">
        <v>35407</v>
      </c>
    </row>
    <row r="1489" spans="1:28" x14ac:dyDescent="0.25">
      <c r="A1489">
        <v>1914</v>
      </c>
      <c r="B1489" t="s">
        <v>1926</v>
      </c>
      <c r="C1489" t="s">
        <v>2673</v>
      </c>
      <c r="D1489" s="1">
        <v>43539</v>
      </c>
      <c r="E1489" s="1">
        <v>43740</v>
      </c>
      <c r="F1489">
        <f t="shared" ca="1" si="138"/>
        <v>6</v>
      </c>
      <c r="G1489" t="str">
        <f t="shared" ca="1" si="139"/>
        <v>6-12 months</v>
      </c>
      <c r="H1489" t="s">
        <v>641</v>
      </c>
      <c r="I1489" t="s">
        <v>5086</v>
      </c>
      <c r="J1489" t="s">
        <v>5087</v>
      </c>
      <c r="K1489" t="s">
        <v>158</v>
      </c>
      <c r="L1489">
        <f t="shared" si="140"/>
        <v>0</v>
      </c>
      <c r="M1489">
        <f t="shared" si="141"/>
        <v>1</v>
      </c>
      <c r="N1489" t="s">
        <v>41</v>
      </c>
      <c r="O1489" t="s">
        <v>53</v>
      </c>
      <c r="P1489" t="s">
        <v>4103</v>
      </c>
      <c r="Q1489" t="str">
        <f t="shared" si="142"/>
        <v>VOLUNTARY</v>
      </c>
      <c r="R1489" t="s">
        <v>1487</v>
      </c>
      <c r="S1489" t="s">
        <v>87</v>
      </c>
      <c r="T1489" s="2">
        <v>33140</v>
      </c>
      <c r="U1489" s="3">
        <f t="shared" ca="1" si="143"/>
        <v>35</v>
      </c>
      <c r="V1489" t="s">
        <v>5016</v>
      </c>
      <c r="W1489" t="s">
        <v>5016</v>
      </c>
      <c r="X1489" t="s">
        <v>364</v>
      </c>
      <c r="Y1489" t="s">
        <v>35</v>
      </c>
      <c r="Z1489" t="s">
        <v>36</v>
      </c>
      <c r="AA1489">
        <v>3</v>
      </c>
      <c r="AB1489" s="4">
        <v>91200</v>
      </c>
    </row>
    <row r="1490" spans="1:28" x14ac:dyDescent="0.25">
      <c r="A1490">
        <v>1915</v>
      </c>
      <c r="B1490" t="s">
        <v>5088</v>
      </c>
      <c r="C1490" t="s">
        <v>5089</v>
      </c>
      <c r="D1490" s="1">
        <v>45057</v>
      </c>
      <c r="E1490" s="1">
        <v>45112</v>
      </c>
      <c r="F1490">
        <f t="shared" ca="1" si="138"/>
        <v>1</v>
      </c>
      <c r="G1490" t="str">
        <f t="shared" ca="1" si="139"/>
        <v>&lt;6 months</v>
      </c>
      <c r="H1490" t="s">
        <v>641</v>
      </c>
      <c r="I1490" t="s">
        <v>5090</v>
      </c>
      <c r="J1490" t="s">
        <v>5091</v>
      </c>
      <c r="K1490" t="s">
        <v>27</v>
      </c>
      <c r="L1490">
        <f t="shared" si="140"/>
        <v>1</v>
      </c>
      <c r="M1490">
        <f t="shared" si="141"/>
        <v>0</v>
      </c>
      <c r="N1490" t="s">
        <v>41</v>
      </c>
      <c r="O1490" t="s">
        <v>29</v>
      </c>
      <c r="Q1490" t="str">
        <f t="shared" si="142"/>
        <v>ACTIVE</v>
      </c>
      <c r="R1490" t="s">
        <v>1487</v>
      </c>
      <c r="S1490" t="s">
        <v>68</v>
      </c>
      <c r="T1490" s="2">
        <v>34123</v>
      </c>
      <c r="U1490" s="3">
        <f t="shared" ca="1" si="143"/>
        <v>32</v>
      </c>
      <c r="V1490" t="s">
        <v>5016</v>
      </c>
      <c r="W1490" t="s">
        <v>5016</v>
      </c>
      <c r="X1490" t="s">
        <v>69</v>
      </c>
      <c r="Y1490" t="s">
        <v>35</v>
      </c>
      <c r="Z1490" t="s">
        <v>36</v>
      </c>
      <c r="AA1490">
        <v>3</v>
      </c>
      <c r="AB1490" s="4">
        <v>3780000</v>
      </c>
    </row>
    <row r="1491" spans="1:28" x14ac:dyDescent="0.25">
      <c r="A1491">
        <v>1916</v>
      </c>
      <c r="B1491" t="s">
        <v>5092</v>
      </c>
      <c r="C1491" t="s">
        <v>1090</v>
      </c>
      <c r="D1491" s="1">
        <v>44597</v>
      </c>
      <c r="E1491" s="1">
        <v>44964</v>
      </c>
      <c r="F1491">
        <f t="shared" ca="1" si="138"/>
        <v>12</v>
      </c>
      <c r="G1491" t="str">
        <f t="shared" ca="1" si="139"/>
        <v>1-2 years</v>
      </c>
      <c r="H1491" t="s">
        <v>641</v>
      </c>
      <c r="I1491" t="s">
        <v>5093</v>
      </c>
      <c r="J1491" t="s">
        <v>5094</v>
      </c>
      <c r="K1491" t="s">
        <v>158</v>
      </c>
      <c r="L1491">
        <f t="shared" si="140"/>
        <v>0</v>
      </c>
      <c r="M1491">
        <f t="shared" si="141"/>
        <v>1</v>
      </c>
      <c r="N1491" t="s">
        <v>53</v>
      </c>
      <c r="O1491" t="s">
        <v>53</v>
      </c>
      <c r="Q1491" t="str">
        <f t="shared" si="142"/>
        <v>ACTIVE</v>
      </c>
      <c r="R1491" t="s">
        <v>1487</v>
      </c>
      <c r="S1491" t="s">
        <v>68</v>
      </c>
      <c r="T1491" s="2">
        <v>27593</v>
      </c>
      <c r="U1491" s="3">
        <f t="shared" ca="1" si="143"/>
        <v>50</v>
      </c>
      <c r="V1491" t="s">
        <v>5016</v>
      </c>
      <c r="W1491" t="s">
        <v>5016</v>
      </c>
      <c r="X1491" t="s">
        <v>81</v>
      </c>
      <c r="Y1491" t="s">
        <v>47</v>
      </c>
      <c r="Z1491" t="s">
        <v>36</v>
      </c>
      <c r="AA1491">
        <v>3</v>
      </c>
      <c r="AB1491" s="4">
        <v>94500</v>
      </c>
    </row>
    <row r="1492" spans="1:28" x14ac:dyDescent="0.25">
      <c r="A1492">
        <v>1917</v>
      </c>
      <c r="B1492" t="s">
        <v>5095</v>
      </c>
      <c r="C1492" t="s">
        <v>5096</v>
      </c>
      <c r="D1492" s="1">
        <v>43614</v>
      </c>
      <c r="F1492">
        <f t="shared" ca="1" si="138"/>
        <v>76</v>
      </c>
      <c r="G1492" t="str">
        <f t="shared" ca="1" si="139"/>
        <v>&gt;5 years</v>
      </c>
      <c r="H1492" t="s">
        <v>24</v>
      </c>
      <c r="I1492" t="s">
        <v>5097</v>
      </c>
      <c r="J1492" t="s">
        <v>5098</v>
      </c>
      <c r="K1492" t="s">
        <v>27</v>
      </c>
      <c r="L1492">
        <f t="shared" si="140"/>
        <v>1</v>
      </c>
      <c r="M1492">
        <f t="shared" si="141"/>
        <v>0</v>
      </c>
      <c r="N1492" t="s">
        <v>28</v>
      </c>
      <c r="O1492" t="s">
        <v>53</v>
      </c>
      <c r="Q1492" t="str">
        <f t="shared" si="142"/>
        <v>ACTIVE</v>
      </c>
      <c r="R1492" t="s">
        <v>1487</v>
      </c>
      <c r="S1492" t="s">
        <v>80</v>
      </c>
      <c r="T1492" s="2">
        <v>28548</v>
      </c>
      <c r="U1492" s="3">
        <f t="shared" ca="1" si="143"/>
        <v>47</v>
      </c>
      <c r="V1492" t="s">
        <v>5016</v>
      </c>
      <c r="W1492" t="s">
        <v>5016</v>
      </c>
      <c r="X1492" t="s">
        <v>89</v>
      </c>
      <c r="Y1492" t="s">
        <v>35</v>
      </c>
      <c r="Z1492" t="s">
        <v>36</v>
      </c>
      <c r="AA1492">
        <v>3</v>
      </c>
      <c r="AB1492" s="4">
        <v>112800</v>
      </c>
    </row>
    <row r="1493" spans="1:28" x14ac:dyDescent="0.25">
      <c r="A1493">
        <v>1918</v>
      </c>
      <c r="B1493" t="s">
        <v>503</v>
      </c>
      <c r="C1493" t="s">
        <v>1314</v>
      </c>
      <c r="D1493" s="1">
        <v>44935</v>
      </c>
      <c r="E1493" s="1">
        <v>44999</v>
      </c>
      <c r="F1493">
        <f t="shared" ca="1" si="138"/>
        <v>2</v>
      </c>
      <c r="G1493" t="str">
        <f t="shared" ca="1" si="139"/>
        <v>&lt;6 months</v>
      </c>
      <c r="H1493" t="s">
        <v>24</v>
      </c>
      <c r="I1493" t="s">
        <v>5099</v>
      </c>
      <c r="J1493" t="s">
        <v>5100</v>
      </c>
      <c r="K1493" t="s">
        <v>27</v>
      </c>
      <c r="L1493">
        <f t="shared" si="140"/>
        <v>1</v>
      </c>
      <c r="M1493">
        <f t="shared" si="141"/>
        <v>0</v>
      </c>
      <c r="N1493" t="s">
        <v>28</v>
      </c>
      <c r="O1493" t="s">
        <v>29</v>
      </c>
      <c r="Q1493" t="str">
        <f t="shared" si="142"/>
        <v>ACTIVE</v>
      </c>
      <c r="R1493" t="s">
        <v>1487</v>
      </c>
      <c r="S1493" t="s">
        <v>74</v>
      </c>
      <c r="T1493" s="2">
        <v>1</v>
      </c>
      <c r="U1493" s="3">
        <f t="shared" ca="1" si="143"/>
        <v>125</v>
      </c>
      <c r="V1493" t="s">
        <v>5016</v>
      </c>
      <c r="W1493" t="s">
        <v>5016</v>
      </c>
      <c r="X1493" t="s">
        <v>148</v>
      </c>
      <c r="Y1493" t="s">
        <v>35</v>
      </c>
      <c r="Z1493" t="s">
        <v>36</v>
      </c>
      <c r="AA1493">
        <v>3</v>
      </c>
      <c r="AB1493" s="4">
        <v>270254.39</v>
      </c>
    </row>
    <row r="1494" spans="1:28" x14ac:dyDescent="0.25">
      <c r="A1494">
        <v>1919</v>
      </c>
      <c r="B1494" t="s">
        <v>4828</v>
      </c>
      <c r="C1494" t="s">
        <v>5101</v>
      </c>
      <c r="D1494" s="1">
        <v>44682</v>
      </c>
      <c r="E1494" s="1">
        <v>44886</v>
      </c>
      <c r="F1494">
        <f t="shared" ca="1" si="138"/>
        <v>6</v>
      </c>
      <c r="G1494" t="str">
        <f t="shared" ca="1" si="139"/>
        <v>6-12 months</v>
      </c>
      <c r="H1494" t="s">
        <v>24</v>
      </c>
      <c r="I1494" t="s">
        <v>5102</v>
      </c>
      <c r="J1494" t="s">
        <v>5103</v>
      </c>
      <c r="K1494" t="s">
        <v>158</v>
      </c>
      <c r="L1494">
        <f t="shared" si="140"/>
        <v>0</v>
      </c>
      <c r="M1494">
        <f t="shared" si="141"/>
        <v>1</v>
      </c>
      <c r="N1494" t="s">
        <v>28</v>
      </c>
      <c r="O1494" t="s">
        <v>53</v>
      </c>
      <c r="P1494" t="s">
        <v>170</v>
      </c>
      <c r="Q1494" t="str">
        <f t="shared" si="142"/>
        <v>VOLUNTARY</v>
      </c>
      <c r="R1494" t="s">
        <v>1487</v>
      </c>
      <c r="S1494" t="s">
        <v>239</v>
      </c>
      <c r="T1494" s="2">
        <v>31897</v>
      </c>
      <c r="U1494" s="3">
        <f t="shared" ca="1" si="143"/>
        <v>38</v>
      </c>
      <c r="V1494" t="s">
        <v>5016</v>
      </c>
      <c r="W1494" t="s">
        <v>5016</v>
      </c>
      <c r="X1494" t="s">
        <v>2728</v>
      </c>
      <c r="Y1494" t="s">
        <v>35</v>
      </c>
      <c r="Z1494" t="s">
        <v>36</v>
      </c>
      <c r="AA1494">
        <v>3</v>
      </c>
      <c r="AB1494" s="4">
        <v>788010</v>
      </c>
    </row>
    <row r="1495" spans="1:28" x14ac:dyDescent="0.25">
      <c r="A1495">
        <v>1920</v>
      </c>
      <c r="B1495" t="s">
        <v>491</v>
      </c>
      <c r="C1495" t="s">
        <v>236</v>
      </c>
      <c r="D1495" s="1">
        <v>44222</v>
      </c>
      <c r="E1495" s="1">
        <v>44414</v>
      </c>
      <c r="F1495">
        <f t="shared" ca="1" si="138"/>
        <v>6</v>
      </c>
      <c r="G1495" t="str">
        <f t="shared" ca="1" si="139"/>
        <v>6-12 months</v>
      </c>
      <c r="H1495" t="s">
        <v>24</v>
      </c>
      <c r="I1495" t="s">
        <v>5104</v>
      </c>
      <c r="J1495" t="s">
        <v>5105</v>
      </c>
      <c r="K1495" t="s">
        <v>158</v>
      </c>
      <c r="L1495">
        <f t="shared" si="140"/>
        <v>0</v>
      </c>
      <c r="M1495">
        <f t="shared" si="141"/>
        <v>1</v>
      </c>
      <c r="N1495" t="s">
        <v>53</v>
      </c>
      <c r="O1495" t="s">
        <v>53</v>
      </c>
      <c r="P1495" t="s">
        <v>3412</v>
      </c>
      <c r="Q1495" t="str">
        <f t="shared" si="142"/>
        <v>INVOLUNTARY</v>
      </c>
      <c r="R1495" t="s">
        <v>1487</v>
      </c>
      <c r="S1495" t="s">
        <v>74</v>
      </c>
      <c r="T1495" s="2">
        <v>29438</v>
      </c>
      <c r="U1495" s="3">
        <f t="shared" ca="1" si="143"/>
        <v>45</v>
      </c>
      <c r="V1495" t="s">
        <v>5016</v>
      </c>
      <c r="W1495" t="s">
        <v>5016</v>
      </c>
      <c r="X1495" t="s">
        <v>235</v>
      </c>
      <c r="Y1495" t="s">
        <v>35</v>
      </c>
      <c r="Z1495" t="s">
        <v>36</v>
      </c>
      <c r="AA1495">
        <v>3</v>
      </c>
      <c r="AB1495" s="4">
        <v>91950</v>
      </c>
    </row>
    <row r="1496" spans="1:28" x14ac:dyDescent="0.25">
      <c r="A1496">
        <v>1921</v>
      </c>
      <c r="B1496" t="s">
        <v>5106</v>
      </c>
      <c r="C1496" t="s">
        <v>2434</v>
      </c>
      <c r="D1496" s="1">
        <v>44445</v>
      </c>
      <c r="E1496" s="1">
        <v>45109</v>
      </c>
      <c r="F1496">
        <f t="shared" ca="1" si="138"/>
        <v>21</v>
      </c>
      <c r="G1496" t="str">
        <f t="shared" ca="1" si="139"/>
        <v>1-2 years</v>
      </c>
      <c r="H1496" t="s">
        <v>24</v>
      </c>
      <c r="I1496" t="s">
        <v>5107</v>
      </c>
      <c r="J1496" t="s">
        <v>5108</v>
      </c>
      <c r="K1496" t="s">
        <v>27</v>
      </c>
      <c r="L1496">
        <f t="shared" si="140"/>
        <v>1</v>
      </c>
      <c r="M1496">
        <f t="shared" si="141"/>
        <v>0</v>
      </c>
      <c r="N1496" t="s">
        <v>28</v>
      </c>
      <c r="O1496" t="s">
        <v>53</v>
      </c>
      <c r="Q1496" t="str">
        <f t="shared" si="142"/>
        <v>ACTIVE</v>
      </c>
      <c r="R1496" t="s">
        <v>1487</v>
      </c>
      <c r="S1496" t="s">
        <v>87</v>
      </c>
      <c r="T1496" s="2">
        <v>35046</v>
      </c>
      <c r="U1496" s="3">
        <f t="shared" ca="1" si="143"/>
        <v>29</v>
      </c>
      <c r="V1496" t="s">
        <v>5016</v>
      </c>
      <c r="W1496" t="s">
        <v>5016</v>
      </c>
      <c r="X1496" t="s">
        <v>89</v>
      </c>
      <c r="Y1496" t="s">
        <v>47</v>
      </c>
      <c r="Z1496" t="s">
        <v>36</v>
      </c>
      <c r="AA1496">
        <v>3</v>
      </c>
      <c r="AB1496" s="4">
        <v>81600</v>
      </c>
    </row>
    <row r="1497" spans="1:28" x14ac:dyDescent="0.25">
      <c r="A1497">
        <v>1922</v>
      </c>
      <c r="B1497" t="s">
        <v>3717</v>
      </c>
      <c r="C1497" t="s">
        <v>712</v>
      </c>
      <c r="D1497" s="1">
        <v>44041</v>
      </c>
      <c r="F1497">
        <f t="shared" ca="1" si="138"/>
        <v>62</v>
      </c>
      <c r="G1497" t="str">
        <f t="shared" ca="1" si="139"/>
        <v>&gt;5 years</v>
      </c>
      <c r="H1497" t="s">
        <v>24</v>
      </c>
      <c r="I1497" t="s">
        <v>5109</v>
      </c>
      <c r="J1497" t="s">
        <v>5110</v>
      </c>
      <c r="K1497" t="s">
        <v>27</v>
      </c>
      <c r="L1497">
        <f t="shared" si="140"/>
        <v>1</v>
      </c>
      <c r="M1497">
        <f t="shared" si="141"/>
        <v>0</v>
      </c>
      <c r="N1497" t="s">
        <v>53</v>
      </c>
      <c r="O1497" t="s">
        <v>41</v>
      </c>
      <c r="Q1497" t="str">
        <f t="shared" si="142"/>
        <v>ACTIVE</v>
      </c>
      <c r="R1497" t="s">
        <v>1487</v>
      </c>
      <c r="S1497" t="s">
        <v>68</v>
      </c>
      <c r="T1497" s="2">
        <v>35565</v>
      </c>
      <c r="U1497" s="3">
        <f t="shared" ca="1" si="143"/>
        <v>28</v>
      </c>
      <c r="V1497" t="s">
        <v>5016</v>
      </c>
      <c r="W1497" t="s">
        <v>5016</v>
      </c>
      <c r="X1497" t="s">
        <v>81</v>
      </c>
      <c r="Y1497" t="s">
        <v>47</v>
      </c>
      <c r="Z1497" t="s">
        <v>36</v>
      </c>
      <c r="AA1497">
        <v>3</v>
      </c>
      <c r="AB1497" s="4">
        <v>30004</v>
      </c>
    </row>
    <row r="1498" spans="1:28" x14ac:dyDescent="0.25">
      <c r="A1498">
        <v>1923</v>
      </c>
      <c r="B1498" t="s">
        <v>4837</v>
      </c>
      <c r="C1498" t="s">
        <v>595</v>
      </c>
      <c r="D1498" s="1">
        <v>45016</v>
      </c>
      <c r="E1498" s="1">
        <v>45046</v>
      </c>
      <c r="F1498">
        <f t="shared" ca="1" si="138"/>
        <v>0</v>
      </c>
      <c r="G1498" t="str">
        <f t="shared" ca="1" si="139"/>
        <v>&lt;6 months</v>
      </c>
      <c r="H1498" t="s">
        <v>24</v>
      </c>
      <c r="I1498" t="s">
        <v>5111</v>
      </c>
      <c r="J1498" t="s">
        <v>5112</v>
      </c>
      <c r="K1498" t="s">
        <v>27</v>
      </c>
      <c r="L1498">
        <f t="shared" si="140"/>
        <v>1</v>
      </c>
      <c r="M1498">
        <f t="shared" si="141"/>
        <v>0</v>
      </c>
      <c r="N1498" t="s">
        <v>53</v>
      </c>
      <c r="O1498" t="s">
        <v>53</v>
      </c>
      <c r="Q1498" t="str">
        <f t="shared" si="142"/>
        <v>ACTIVE</v>
      </c>
      <c r="R1498" t="s">
        <v>42</v>
      </c>
      <c r="S1498" t="s">
        <v>43</v>
      </c>
      <c r="T1498" s="2">
        <v>29189</v>
      </c>
      <c r="U1498" s="3">
        <f t="shared" ca="1" si="143"/>
        <v>45</v>
      </c>
      <c r="V1498" t="s">
        <v>5016</v>
      </c>
      <c r="W1498" t="s">
        <v>5016</v>
      </c>
      <c r="X1498" t="s">
        <v>143</v>
      </c>
      <c r="Y1498" t="s">
        <v>35</v>
      </c>
      <c r="Z1498" t="s">
        <v>36</v>
      </c>
      <c r="AA1498">
        <v>3</v>
      </c>
      <c r="AB1498" s="4">
        <v>90888</v>
      </c>
    </row>
    <row r="1499" spans="1:28" x14ac:dyDescent="0.25">
      <c r="A1499">
        <v>1924</v>
      </c>
      <c r="B1499" t="s">
        <v>5113</v>
      </c>
      <c r="C1499" t="s">
        <v>5114</v>
      </c>
      <c r="D1499" s="1">
        <v>45062</v>
      </c>
      <c r="E1499" s="1">
        <v>45075</v>
      </c>
      <c r="F1499">
        <f t="shared" ca="1" si="138"/>
        <v>0</v>
      </c>
      <c r="G1499" t="str">
        <f t="shared" ca="1" si="139"/>
        <v>&lt;6 months</v>
      </c>
      <c r="H1499" t="s">
        <v>24</v>
      </c>
      <c r="I1499" t="s">
        <v>5115</v>
      </c>
      <c r="J1499" t="s">
        <v>5116</v>
      </c>
      <c r="K1499" t="s">
        <v>27</v>
      </c>
      <c r="L1499">
        <f t="shared" si="140"/>
        <v>1</v>
      </c>
      <c r="M1499">
        <f t="shared" si="141"/>
        <v>0</v>
      </c>
      <c r="N1499" t="s">
        <v>41</v>
      </c>
      <c r="O1499" t="s">
        <v>53</v>
      </c>
      <c r="Q1499" t="str">
        <f t="shared" si="142"/>
        <v>ACTIVE</v>
      </c>
      <c r="R1499" t="s">
        <v>1487</v>
      </c>
      <c r="S1499" t="s">
        <v>74</v>
      </c>
      <c r="T1499" s="2">
        <v>28980</v>
      </c>
      <c r="U1499" s="3">
        <f t="shared" ca="1" si="143"/>
        <v>46</v>
      </c>
      <c r="V1499" t="s">
        <v>5016</v>
      </c>
      <c r="W1499" t="s">
        <v>5016</v>
      </c>
      <c r="X1499" t="s">
        <v>184</v>
      </c>
      <c r="Y1499" t="s">
        <v>35</v>
      </c>
      <c r="Z1499" t="s">
        <v>36</v>
      </c>
      <c r="AA1499">
        <v>3</v>
      </c>
      <c r="AB1499" s="4">
        <v>130000</v>
      </c>
    </row>
    <row r="1500" spans="1:28" x14ac:dyDescent="0.25">
      <c r="A1500">
        <v>1925</v>
      </c>
      <c r="B1500" t="s">
        <v>5117</v>
      </c>
      <c r="C1500" t="s">
        <v>1417</v>
      </c>
      <c r="D1500" s="1">
        <v>45045</v>
      </c>
      <c r="E1500" s="1">
        <v>45114</v>
      </c>
      <c r="F1500">
        <f t="shared" ca="1" si="138"/>
        <v>2</v>
      </c>
      <c r="G1500" t="str">
        <f t="shared" ca="1" si="139"/>
        <v>&lt;6 months</v>
      </c>
      <c r="H1500" t="s">
        <v>24</v>
      </c>
      <c r="I1500" t="s">
        <v>5118</v>
      </c>
      <c r="J1500" t="s">
        <v>5119</v>
      </c>
      <c r="K1500" t="s">
        <v>27</v>
      </c>
      <c r="L1500">
        <f t="shared" si="140"/>
        <v>1</v>
      </c>
      <c r="M1500">
        <f t="shared" si="141"/>
        <v>0</v>
      </c>
      <c r="N1500" t="s">
        <v>28</v>
      </c>
      <c r="O1500" t="s">
        <v>53</v>
      </c>
      <c r="Q1500" t="str">
        <f t="shared" si="142"/>
        <v>ACTIVE</v>
      </c>
      <c r="R1500" t="s">
        <v>1487</v>
      </c>
      <c r="S1500" t="s">
        <v>115</v>
      </c>
      <c r="T1500" s="2">
        <v>29425</v>
      </c>
      <c r="U1500" s="3">
        <f t="shared" ca="1" si="143"/>
        <v>45</v>
      </c>
      <c r="V1500" t="s">
        <v>5016</v>
      </c>
      <c r="W1500" t="s">
        <v>5016</v>
      </c>
      <c r="X1500" t="s">
        <v>69</v>
      </c>
      <c r="Y1500" t="s">
        <v>47</v>
      </c>
      <c r="Z1500" t="s">
        <v>36</v>
      </c>
      <c r="AA1500">
        <v>3</v>
      </c>
      <c r="AB1500" s="4">
        <v>462012</v>
      </c>
    </row>
    <row r="1501" spans="1:28" x14ac:dyDescent="0.25">
      <c r="A1501">
        <v>1926</v>
      </c>
      <c r="B1501" t="s">
        <v>5120</v>
      </c>
      <c r="C1501" t="s">
        <v>167</v>
      </c>
      <c r="D1501" s="1">
        <v>43796</v>
      </c>
      <c r="F1501">
        <f t="shared" ca="1" si="138"/>
        <v>70</v>
      </c>
      <c r="G1501" t="str">
        <f t="shared" ca="1" si="139"/>
        <v>&gt;5 years</v>
      </c>
      <c r="H1501" t="s">
        <v>24</v>
      </c>
      <c r="I1501" t="s">
        <v>5121</v>
      </c>
      <c r="J1501" t="s">
        <v>5122</v>
      </c>
      <c r="K1501" t="s">
        <v>27</v>
      </c>
      <c r="L1501">
        <f t="shared" si="140"/>
        <v>1</v>
      </c>
      <c r="M1501">
        <f t="shared" si="141"/>
        <v>0</v>
      </c>
      <c r="N1501" t="s">
        <v>28</v>
      </c>
      <c r="O1501" t="s">
        <v>29</v>
      </c>
      <c r="Q1501" t="str">
        <f t="shared" si="142"/>
        <v>ACTIVE</v>
      </c>
      <c r="R1501" t="s">
        <v>1487</v>
      </c>
      <c r="S1501" t="s">
        <v>74</v>
      </c>
      <c r="T1501" s="2">
        <v>32624</v>
      </c>
      <c r="U1501" s="3">
        <f t="shared" ca="1" si="143"/>
        <v>36</v>
      </c>
      <c r="V1501" t="s">
        <v>5016</v>
      </c>
      <c r="W1501" t="s">
        <v>5016</v>
      </c>
      <c r="X1501" t="s">
        <v>143</v>
      </c>
      <c r="Y1501" t="s">
        <v>47</v>
      </c>
      <c r="Z1501" t="s">
        <v>36</v>
      </c>
      <c r="AA1501">
        <v>3</v>
      </c>
      <c r="AB1501" s="4">
        <v>40176</v>
      </c>
    </row>
    <row r="1502" spans="1:28" x14ac:dyDescent="0.25">
      <c r="A1502">
        <v>1927</v>
      </c>
      <c r="B1502" t="s">
        <v>3977</v>
      </c>
      <c r="C1502" t="s">
        <v>3847</v>
      </c>
      <c r="D1502" s="1">
        <v>44868</v>
      </c>
      <c r="E1502" s="1">
        <v>45018</v>
      </c>
      <c r="F1502">
        <f t="shared" ca="1" si="138"/>
        <v>4</v>
      </c>
      <c r="G1502" t="str">
        <f t="shared" ca="1" si="139"/>
        <v>&lt;6 months</v>
      </c>
      <c r="H1502" t="s">
        <v>24</v>
      </c>
      <c r="I1502" t="s">
        <v>5123</v>
      </c>
      <c r="J1502" t="s">
        <v>5124</v>
      </c>
      <c r="K1502" t="s">
        <v>27</v>
      </c>
      <c r="L1502">
        <f t="shared" si="140"/>
        <v>1</v>
      </c>
      <c r="M1502">
        <f t="shared" si="141"/>
        <v>0</v>
      </c>
      <c r="N1502" t="s">
        <v>53</v>
      </c>
      <c r="O1502" t="s">
        <v>53</v>
      </c>
      <c r="Q1502" t="str">
        <f t="shared" si="142"/>
        <v>ACTIVE</v>
      </c>
      <c r="R1502" t="s">
        <v>1487</v>
      </c>
      <c r="S1502" t="s">
        <v>74</v>
      </c>
      <c r="T1502" s="2">
        <v>26484</v>
      </c>
      <c r="U1502" s="3">
        <f t="shared" ca="1" si="143"/>
        <v>53</v>
      </c>
      <c r="V1502" t="s">
        <v>5016</v>
      </c>
      <c r="W1502" t="s">
        <v>5016</v>
      </c>
      <c r="X1502" t="s">
        <v>81</v>
      </c>
      <c r="Y1502" t="s">
        <v>47</v>
      </c>
      <c r="Z1502" t="s">
        <v>36</v>
      </c>
      <c r="AA1502">
        <v>3</v>
      </c>
      <c r="AB1502" s="4">
        <v>286765.2</v>
      </c>
    </row>
    <row r="1503" spans="1:28" x14ac:dyDescent="0.25">
      <c r="A1503">
        <v>1928</v>
      </c>
      <c r="B1503" t="s">
        <v>5125</v>
      </c>
      <c r="C1503" t="s">
        <v>4166</v>
      </c>
      <c r="D1503" s="1">
        <v>44781</v>
      </c>
      <c r="F1503">
        <f t="shared" ca="1" si="138"/>
        <v>38</v>
      </c>
      <c r="G1503" t="str">
        <f t="shared" ca="1" si="139"/>
        <v>2-5 years</v>
      </c>
      <c r="H1503" t="s">
        <v>24</v>
      </c>
      <c r="I1503" t="s">
        <v>5126</v>
      </c>
      <c r="J1503" t="s">
        <v>5127</v>
      </c>
      <c r="K1503" t="s">
        <v>27</v>
      </c>
      <c r="L1503">
        <f t="shared" si="140"/>
        <v>1</v>
      </c>
      <c r="M1503">
        <f t="shared" si="141"/>
        <v>0</v>
      </c>
      <c r="N1503" t="s">
        <v>53</v>
      </c>
      <c r="O1503" t="s">
        <v>41</v>
      </c>
      <c r="Q1503" t="str">
        <f t="shared" si="142"/>
        <v>ACTIVE</v>
      </c>
      <c r="R1503" t="s">
        <v>1487</v>
      </c>
      <c r="S1503" t="s">
        <v>68</v>
      </c>
      <c r="T1503" s="2">
        <v>28651</v>
      </c>
      <c r="U1503" s="3">
        <f t="shared" ca="1" si="143"/>
        <v>47</v>
      </c>
      <c r="V1503" t="s">
        <v>5016</v>
      </c>
      <c r="W1503" t="s">
        <v>5016</v>
      </c>
      <c r="X1503" t="s">
        <v>69</v>
      </c>
      <c r="Y1503" t="s">
        <v>35</v>
      </c>
      <c r="Z1503" t="s">
        <v>36</v>
      </c>
      <c r="AA1503">
        <v>3</v>
      </c>
      <c r="AB1503" s="4">
        <v>118080</v>
      </c>
    </row>
    <row r="1504" spans="1:28" x14ac:dyDescent="0.25">
      <c r="A1504">
        <v>1929</v>
      </c>
      <c r="B1504" t="s">
        <v>3523</v>
      </c>
      <c r="C1504" t="s">
        <v>2450</v>
      </c>
      <c r="D1504" s="1">
        <v>45134</v>
      </c>
      <c r="F1504">
        <f t="shared" ca="1" si="138"/>
        <v>26</v>
      </c>
      <c r="G1504" t="str">
        <f t="shared" ca="1" si="139"/>
        <v>2-5 years</v>
      </c>
      <c r="H1504" t="s">
        <v>24</v>
      </c>
      <c r="I1504" t="s">
        <v>5128</v>
      </c>
      <c r="J1504" t="s">
        <v>5129</v>
      </c>
      <c r="K1504" t="s">
        <v>27</v>
      </c>
      <c r="L1504">
        <f t="shared" si="140"/>
        <v>1</v>
      </c>
      <c r="M1504">
        <f t="shared" si="141"/>
        <v>0</v>
      </c>
      <c r="N1504" t="s">
        <v>28</v>
      </c>
      <c r="O1504" t="s">
        <v>53</v>
      </c>
      <c r="Q1504" t="str">
        <f t="shared" si="142"/>
        <v>ACTIVE</v>
      </c>
      <c r="R1504" t="s">
        <v>1487</v>
      </c>
      <c r="S1504" t="s">
        <v>74</v>
      </c>
      <c r="T1504" s="2">
        <v>30316</v>
      </c>
      <c r="U1504" s="3">
        <f t="shared" ca="1" si="143"/>
        <v>42</v>
      </c>
      <c r="V1504" t="s">
        <v>5016</v>
      </c>
      <c r="W1504" t="s">
        <v>5016</v>
      </c>
      <c r="X1504" t="s">
        <v>138</v>
      </c>
      <c r="Y1504" t="s">
        <v>35</v>
      </c>
      <c r="Z1504" t="s">
        <v>36</v>
      </c>
      <c r="AA1504">
        <v>3</v>
      </c>
      <c r="AB1504" s="4">
        <v>147573.6</v>
      </c>
    </row>
    <row r="1505" spans="1:28" x14ac:dyDescent="0.25">
      <c r="A1505">
        <v>1930</v>
      </c>
      <c r="B1505" t="s">
        <v>4329</v>
      </c>
      <c r="C1505" t="s">
        <v>3727</v>
      </c>
      <c r="D1505" s="1">
        <v>45122</v>
      </c>
      <c r="F1505">
        <f t="shared" ca="1" si="138"/>
        <v>26</v>
      </c>
      <c r="G1505" t="str">
        <f t="shared" ca="1" si="139"/>
        <v>2-5 years</v>
      </c>
      <c r="H1505" t="s">
        <v>24</v>
      </c>
      <c r="I1505" t="s">
        <v>5130</v>
      </c>
      <c r="J1505" t="s">
        <v>5131</v>
      </c>
      <c r="K1505" t="s">
        <v>27</v>
      </c>
      <c r="L1505">
        <f t="shared" si="140"/>
        <v>1</v>
      </c>
      <c r="M1505">
        <f t="shared" si="141"/>
        <v>0</v>
      </c>
      <c r="N1505" t="s">
        <v>53</v>
      </c>
      <c r="O1505" t="s">
        <v>29</v>
      </c>
      <c r="Q1505" t="str">
        <f t="shared" si="142"/>
        <v>ACTIVE</v>
      </c>
      <c r="R1505" t="s">
        <v>1487</v>
      </c>
      <c r="S1505" t="s">
        <v>68</v>
      </c>
      <c r="T1505" s="2">
        <v>29562</v>
      </c>
      <c r="U1505" s="3">
        <f t="shared" ca="1" si="143"/>
        <v>44</v>
      </c>
      <c r="V1505" t="s">
        <v>5016</v>
      </c>
      <c r="W1505" t="s">
        <v>5016</v>
      </c>
      <c r="X1505" t="s">
        <v>81</v>
      </c>
      <c r="Y1505" t="s">
        <v>35</v>
      </c>
      <c r="Z1505" t="s">
        <v>36</v>
      </c>
      <c r="AA1505">
        <v>3</v>
      </c>
      <c r="AB1505" s="4">
        <v>29124</v>
      </c>
    </row>
    <row r="1506" spans="1:28" x14ac:dyDescent="0.25">
      <c r="A1506">
        <v>1931</v>
      </c>
      <c r="B1506" t="s">
        <v>5132</v>
      </c>
      <c r="C1506" t="s">
        <v>2459</v>
      </c>
      <c r="D1506" s="1">
        <v>44874</v>
      </c>
      <c r="F1506">
        <f t="shared" ca="1" si="138"/>
        <v>35</v>
      </c>
      <c r="G1506" t="str">
        <f t="shared" ca="1" si="139"/>
        <v>2-5 years</v>
      </c>
      <c r="H1506" t="s">
        <v>24</v>
      </c>
      <c r="I1506" t="s">
        <v>5133</v>
      </c>
      <c r="J1506" t="s">
        <v>5134</v>
      </c>
      <c r="K1506" t="s">
        <v>27</v>
      </c>
      <c r="L1506">
        <f t="shared" si="140"/>
        <v>1</v>
      </c>
      <c r="M1506">
        <f t="shared" si="141"/>
        <v>0</v>
      </c>
      <c r="N1506" t="s">
        <v>53</v>
      </c>
      <c r="O1506" t="s">
        <v>29</v>
      </c>
      <c r="Q1506" t="str">
        <f t="shared" si="142"/>
        <v>ACTIVE</v>
      </c>
      <c r="R1506" t="s">
        <v>1487</v>
      </c>
      <c r="S1506" t="s">
        <v>189</v>
      </c>
      <c r="T1506" s="2">
        <v>30150</v>
      </c>
      <c r="U1506" s="3">
        <f t="shared" ca="1" si="143"/>
        <v>43</v>
      </c>
      <c r="V1506" t="s">
        <v>5016</v>
      </c>
      <c r="W1506" t="s">
        <v>5016</v>
      </c>
      <c r="X1506" t="s">
        <v>89</v>
      </c>
      <c r="Y1506" t="s">
        <v>35</v>
      </c>
      <c r="Z1506" t="s">
        <v>36</v>
      </c>
      <c r="AA1506">
        <v>3</v>
      </c>
      <c r="AB1506" s="4">
        <v>93600</v>
      </c>
    </row>
    <row r="1507" spans="1:28" x14ac:dyDescent="0.25">
      <c r="A1507">
        <v>1932</v>
      </c>
      <c r="B1507" t="s">
        <v>3538</v>
      </c>
      <c r="C1507" t="s">
        <v>1432</v>
      </c>
      <c r="D1507" s="1">
        <v>43823</v>
      </c>
      <c r="E1507" s="1">
        <v>44724</v>
      </c>
      <c r="F1507">
        <f t="shared" ca="1" si="138"/>
        <v>29</v>
      </c>
      <c r="G1507" t="str">
        <f t="shared" ca="1" si="139"/>
        <v>2-5 years</v>
      </c>
      <c r="H1507" t="s">
        <v>4269</v>
      </c>
      <c r="I1507" t="s">
        <v>5135</v>
      </c>
      <c r="J1507" t="s">
        <v>5136</v>
      </c>
      <c r="K1507" t="s">
        <v>27</v>
      </c>
      <c r="L1507">
        <f t="shared" si="140"/>
        <v>1</v>
      </c>
      <c r="M1507">
        <f t="shared" si="141"/>
        <v>0</v>
      </c>
      <c r="N1507" t="s">
        <v>53</v>
      </c>
      <c r="O1507" t="s">
        <v>29</v>
      </c>
      <c r="Q1507" t="str">
        <f t="shared" si="142"/>
        <v>ACTIVE</v>
      </c>
      <c r="R1507" t="s">
        <v>54</v>
      </c>
      <c r="S1507" t="s">
        <v>55</v>
      </c>
      <c r="T1507" s="2">
        <v>36749</v>
      </c>
      <c r="U1507" s="3">
        <f t="shared" ca="1" si="143"/>
        <v>25</v>
      </c>
      <c r="V1507" t="s">
        <v>5016</v>
      </c>
      <c r="W1507" t="s">
        <v>5016</v>
      </c>
      <c r="X1507" t="s">
        <v>364</v>
      </c>
      <c r="Y1507" t="s">
        <v>47</v>
      </c>
      <c r="Z1507" t="s">
        <v>36</v>
      </c>
      <c r="AA1507">
        <v>3</v>
      </c>
      <c r="AB1507" s="4">
        <v>166800</v>
      </c>
    </row>
    <row r="1508" spans="1:28" x14ac:dyDescent="0.25">
      <c r="A1508">
        <v>1933</v>
      </c>
      <c r="B1508" t="s">
        <v>4068</v>
      </c>
      <c r="C1508" t="s">
        <v>5137</v>
      </c>
      <c r="D1508" s="1">
        <v>43532</v>
      </c>
      <c r="F1508">
        <f t="shared" ca="1" si="138"/>
        <v>79</v>
      </c>
      <c r="G1508" t="str">
        <f t="shared" ca="1" si="139"/>
        <v>&gt;5 years</v>
      </c>
      <c r="H1508" t="s">
        <v>4269</v>
      </c>
      <c r="I1508" t="s">
        <v>5138</v>
      </c>
      <c r="J1508" t="s">
        <v>5139</v>
      </c>
      <c r="K1508" t="s">
        <v>27</v>
      </c>
      <c r="L1508">
        <f t="shared" si="140"/>
        <v>1</v>
      </c>
      <c r="M1508">
        <f t="shared" si="141"/>
        <v>0</v>
      </c>
      <c r="N1508" t="s">
        <v>28</v>
      </c>
      <c r="O1508" t="s">
        <v>41</v>
      </c>
      <c r="Q1508" t="str">
        <f t="shared" si="142"/>
        <v>ACTIVE</v>
      </c>
      <c r="R1508" t="s">
        <v>54</v>
      </c>
      <c r="S1508" t="s">
        <v>221</v>
      </c>
      <c r="T1508" s="2">
        <v>1</v>
      </c>
      <c r="U1508" s="3">
        <f t="shared" ca="1" si="143"/>
        <v>125</v>
      </c>
      <c r="V1508" t="s">
        <v>5016</v>
      </c>
      <c r="W1508" t="s">
        <v>5016</v>
      </c>
      <c r="X1508" t="s">
        <v>128</v>
      </c>
      <c r="Y1508" t="s">
        <v>35</v>
      </c>
      <c r="Z1508" t="s">
        <v>36</v>
      </c>
      <c r="AA1508">
        <v>3</v>
      </c>
      <c r="AB1508" s="4">
        <v>131634</v>
      </c>
    </row>
    <row r="1509" spans="1:28" x14ac:dyDescent="0.25">
      <c r="A1509">
        <v>1934</v>
      </c>
      <c r="B1509" t="s">
        <v>5140</v>
      </c>
      <c r="C1509" t="s">
        <v>5141</v>
      </c>
      <c r="D1509" s="1">
        <v>43641</v>
      </c>
      <c r="E1509" s="1">
        <v>44108</v>
      </c>
      <c r="F1509">
        <f t="shared" ca="1" si="138"/>
        <v>15</v>
      </c>
      <c r="G1509" t="str">
        <f t="shared" ca="1" si="139"/>
        <v>1-2 years</v>
      </c>
      <c r="H1509" t="s">
        <v>4269</v>
      </c>
      <c r="I1509" t="s">
        <v>5142</v>
      </c>
      <c r="J1509" t="s">
        <v>5143</v>
      </c>
      <c r="K1509" t="s">
        <v>158</v>
      </c>
      <c r="L1509">
        <f t="shared" si="140"/>
        <v>0</v>
      </c>
      <c r="M1509">
        <f t="shared" si="141"/>
        <v>1</v>
      </c>
      <c r="N1509" t="s">
        <v>28</v>
      </c>
      <c r="O1509" t="s">
        <v>53</v>
      </c>
      <c r="P1509" t="s">
        <v>212</v>
      </c>
      <c r="Q1509" t="str">
        <f t="shared" si="142"/>
        <v>INVOLUNTARY</v>
      </c>
      <c r="R1509" t="s">
        <v>54</v>
      </c>
      <c r="S1509" t="s">
        <v>80</v>
      </c>
      <c r="T1509" s="2">
        <v>34751</v>
      </c>
      <c r="U1509" s="3">
        <f t="shared" ca="1" si="143"/>
        <v>30</v>
      </c>
      <c r="V1509" t="s">
        <v>5016</v>
      </c>
      <c r="W1509" t="s">
        <v>5016</v>
      </c>
      <c r="X1509" t="s">
        <v>148</v>
      </c>
      <c r="Y1509" t="s">
        <v>35</v>
      </c>
      <c r="Z1509" t="s">
        <v>36</v>
      </c>
      <c r="AA1509">
        <v>3</v>
      </c>
      <c r="AB1509" s="4">
        <v>938856</v>
      </c>
    </row>
    <row r="1510" spans="1:28" x14ac:dyDescent="0.25">
      <c r="A1510">
        <v>1935</v>
      </c>
      <c r="B1510" t="s">
        <v>5144</v>
      </c>
      <c r="C1510" t="s">
        <v>3088</v>
      </c>
      <c r="D1510" s="1">
        <v>43468</v>
      </c>
      <c r="F1510">
        <f t="shared" ca="1" si="138"/>
        <v>81</v>
      </c>
      <c r="G1510" t="str">
        <f t="shared" ca="1" si="139"/>
        <v>&gt;5 years</v>
      </c>
      <c r="H1510" t="s">
        <v>641</v>
      </c>
      <c r="I1510" t="s">
        <v>5145</v>
      </c>
      <c r="J1510" t="s">
        <v>5146</v>
      </c>
      <c r="K1510" t="s">
        <v>27</v>
      </c>
      <c r="L1510">
        <f t="shared" si="140"/>
        <v>1</v>
      </c>
      <c r="M1510">
        <f t="shared" si="141"/>
        <v>0</v>
      </c>
      <c r="N1510" t="s">
        <v>41</v>
      </c>
      <c r="O1510" t="s">
        <v>29</v>
      </c>
      <c r="Q1510" t="str">
        <f t="shared" si="142"/>
        <v>ACTIVE</v>
      </c>
      <c r="R1510" t="s">
        <v>54</v>
      </c>
      <c r="S1510" t="s">
        <v>440</v>
      </c>
      <c r="T1510" s="2">
        <v>36638</v>
      </c>
      <c r="U1510" s="3">
        <f t="shared" ca="1" si="143"/>
        <v>25</v>
      </c>
      <c r="V1510" t="s">
        <v>5016</v>
      </c>
      <c r="W1510" t="s">
        <v>5016</v>
      </c>
      <c r="X1510" t="s">
        <v>138</v>
      </c>
      <c r="Y1510" t="s">
        <v>47</v>
      </c>
      <c r="Z1510" t="s">
        <v>36</v>
      </c>
      <c r="AA1510">
        <v>3</v>
      </c>
      <c r="AB1510" s="4">
        <v>54708</v>
      </c>
    </row>
    <row r="1511" spans="1:28" x14ac:dyDescent="0.25">
      <c r="A1511">
        <v>1936</v>
      </c>
      <c r="B1511" t="s">
        <v>5147</v>
      </c>
      <c r="C1511" t="s">
        <v>1783</v>
      </c>
      <c r="D1511" s="1">
        <v>44959</v>
      </c>
      <c r="F1511">
        <f t="shared" ca="1" si="138"/>
        <v>32</v>
      </c>
      <c r="G1511" t="str">
        <f t="shared" ca="1" si="139"/>
        <v>2-5 years</v>
      </c>
      <c r="H1511" t="s">
        <v>641</v>
      </c>
      <c r="I1511" t="s">
        <v>5148</v>
      </c>
      <c r="J1511" t="s">
        <v>5149</v>
      </c>
      <c r="K1511" t="s">
        <v>27</v>
      </c>
      <c r="L1511">
        <f t="shared" si="140"/>
        <v>1</v>
      </c>
      <c r="M1511">
        <f t="shared" si="141"/>
        <v>0</v>
      </c>
      <c r="N1511" t="s">
        <v>53</v>
      </c>
      <c r="O1511" t="s">
        <v>41</v>
      </c>
      <c r="Q1511" t="str">
        <f t="shared" si="142"/>
        <v>ACTIVE</v>
      </c>
      <c r="R1511" t="s">
        <v>54</v>
      </c>
      <c r="S1511" t="s">
        <v>74</v>
      </c>
      <c r="T1511" s="2">
        <v>28390</v>
      </c>
      <c r="U1511" s="3">
        <f t="shared" ca="1" si="143"/>
        <v>48</v>
      </c>
      <c r="V1511" t="s">
        <v>5016</v>
      </c>
      <c r="W1511" t="s">
        <v>5016</v>
      </c>
      <c r="X1511" t="s">
        <v>81</v>
      </c>
      <c r="Y1511" t="s">
        <v>35</v>
      </c>
      <c r="Z1511" t="s">
        <v>36</v>
      </c>
      <c r="AA1511">
        <v>3</v>
      </c>
      <c r="AB1511" s="4">
        <v>54404.53</v>
      </c>
    </row>
    <row r="1512" spans="1:28" x14ac:dyDescent="0.25">
      <c r="A1512">
        <v>1937</v>
      </c>
      <c r="B1512" t="s">
        <v>2170</v>
      </c>
      <c r="C1512" t="s">
        <v>2965</v>
      </c>
      <c r="D1512" s="1">
        <v>44650</v>
      </c>
      <c r="E1512" s="1">
        <v>44956</v>
      </c>
      <c r="F1512">
        <f t="shared" ca="1" si="138"/>
        <v>10</v>
      </c>
      <c r="G1512" t="str">
        <f t="shared" ca="1" si="139"/>
        <v>6-12 months</v>
      </c>
      <c r="H1512" t="s">
        <v>641</v>
      </c>
      <c r="I1512" t="s">
        <v>5150</v>
      </c>
      <c r="J1512" t="s">
        <v>5151</v>
      </c>
      <c r="K1512" t="s">
        <v>158</v>
      </c>
      <c r="L1512">
        <f t="shared" si="140"/>
        <v>0</v>
      </c>
      <c r="M1512">
        <f t="shared" si="141"/>
        <v>1</v>
      </c>
      <c r="N1512" t="s">
        <v>53</v>
      </c>
      <c r="O1512" t="s">
        <v>29</v>
      </c>
      <c r="P1512" t="s">
        <v>3412</v>
      </c>
      <c r="Q1512" t="str">
        <f t="shared" si="142"/>
        <v>INVOLUNTARY</v>
      </c>
      <c r="R1512" t="s">
        <v>54</v>
      </c>
      <c r="S1512" t="s">
        <v>87</v>
      </c>
      <c r="T1512" s="2">
        <v>28043</v>
      </c>
      <c r="U1512" s="3">
        <f t="shared" ca="1" si="143"/>
        <v>48</v>
      </c>
      <c r="V1512" t="s">
        <v>5016</v>
      </c>
      <c r="W1512" t="s">
        <v>5016</v>
      </c>
      <c r="X1512" t="s">
        <v>81</v>
      </c>
      <c r="Y1512" t="s">
        <v>35</v>
      </c>
      <c r="Z1512" t="s">
        <v>36</v>
      </c>
      <c r="AA1512">
        <v>3</v>
      </c>
      <c r="AB1512" s="4">
        <v>638314.07999999996</v>
      </c>
    </row>
    <row r="1513" spans="1:28" x14ac:dyDescent="0.25">
      <c r="A1513">
        <v>1938</v>
      </c>
      <c r="B1513" t="s">
        <v>5152</v>
      </c>
      <c r="C1513" t="s">
        <v>4198</v>
      </c>
      <c r="D1513" s="1">
        <v>43913</v>
      </c>
      <c r="F1513">
        <f t="shared" ca="1" si="138"/>
        <v>66</v>
      </c>
      <c r="G1513" t="str">
        <f t="shared" ca="1" si="139"/>
        <v>&gt;5 years</v>
      </c>
      <c r="H1513" t="s">
        <v>641</v>
      </c>
      <c r="I1513" t="s">
        <v>5153</v>
      </c>
      <c r="J1513" t="s">
        <v>5154</v>
      </c>
      <c r="K1513" t="s">
        <v>27</v>
      </c>
      <c r="L1513">
        <f t="shared" si="140"/>
        <v>1</v>
      </c>
      <c r="M1513">
        <f t="shared" si="141"/>
        <v>0</v>
      </c>
      <c r="N1513" t="s">
        <v>41</v>
      </c>
      <c r="O1513" t="s">
        <v>53</v>
      </c>
      <c r="Q1513" t="str">
        <f t="shared" si="142"/>
        <v>ACTIVE</v>
      </c>
      <c r="R1513" t="s">
        <v>54</v>
      </c>
      <c r="S1513" t="s">
        <v>115</v>
      </c>
      <c r="T1513" s="2">
        <v>37568</v>
      </c>
      <c r="U1513" s="3">
        <f t="shared" ca="1" si="143"/>
        <v>22</v>
      </c>
      <c r="V1513" t="s">
        <v>5016</v>
      </c>
      <c r="W1513" t="s">
        <v>5016</v>
      </c>
      <c r="X1513" t="s">
        <v>81</v>
      </c>
      <c r="Y1513" t="s">
        <v>35</v>
      </c>
      <c r="Z1513" t="s">
        <v>36</v>
      </c>
      <c r="AA1513">
        <v>3</v>
      </c>
      <c r="AB1513" s="4">
        <v>120972</v>
      </c>
    </row>
    <row r="1514" spans="1:28" x14ac:dyDescent="0.25">
      <c r="A1514">
        <v>1939</v>
      </c>
      <c r="B1514" t="s">
        <v>5155</v>
      </c>
      <c r="C1514" t="s">
        <v>4021</v>
      </c>
      <c r="D1514" s="1">
        <v>43622</v>
      </c>
      <c r="F1514">
        <f t="shared" ca="1" si="138"/>
        <v>76</v>
      </c>
      <c r="G1514" t="str">
        <f t="shared" ca="1" si="139"/>
        <v>&gt;5 years</v>
      </c>
      <c r="H1514" t="s">
        <v>641</v>
      </c>
      <c r="I1514" t="s">
        <v>5156</v>
      </c>
      <c r="J1514" t="s">
        <v>5157</v>
      </c>
      <c r="K1514" t="s">
        <v>27</v>
      </c>
      <c r="L1514">
        <f t="shared" si="140"/>
        <v>1</v>
      </c>
      <c r="M1514">
        <f t="shared" si="141"/>
        <v>0</v>
      </c>
      <c r="N1514" t="s">
        <v>28</v>
      </c>
      <c r="O1514" t="s">
        <v>29</v>
      </c>
      <c r="Q1514" t="str">
        <f t="shared" si="142"/>
        <v>ACTIVE</v>
      </c>
      <c r="R1514" t="s">
        <v>54</v>
      </c>
      <c r="S1514" t="s">
        <v>74</v>
      </c>
      <c r="T1514" s="2">
        <v>28107</v>
      </c>
      <c r="U1514" s="3">
        <f t="shared" ca="1" si="143"/>
        <v>48</v>
      </c>
      <c r="V1514" t="s">
        <v>5016</v>
      </c>
      <c r="W1514" t="s">
        <v>5016</v>
      </c>
      <c r="X1514" t="s">
        <v>89</v>
      </c>
      <c r="Y1514" t="s">
        <v>35</v>
      </c>
      <c r="Z1514" t="s">
        <v>36</v>
      </c>
      <c r="AA1514">
        <v>3</v>
      </c>
      <c r="AB1514" s="4">
        <v>61767</v>
      </c>
    </row>
    <row r="1515" spans="1:28" x14ac:dyDescent="0.25">
      <c r="A1515">
        <v>1940</v>
      </c>
      <c r="B1515" t="s">
        <v>5158</v>
      </c>
      <c r="C1515" t="s">
        <v>2087</v>
      </c>
      <c r="D1515" s="1">
        <v>45074</v>
      </c>
      <c r="F1515">
        <f t="shared" ca="1" si="138"/>
        <v>28</v>
      </c>
      <c r="G1515" t="str">
        <f t="shared" ca="1" si="139"/>
        <v>2-5 years</v>
      </c>
      <c r="H1515" t="s">
        <v>641</v>
      </c>
      <c r="I1515" t="s">
        <v>5159</v>
      </c>
      <c r="J1515" t="s">
        <v>5160</v>
      </c>
      <c r="K1515" t="s">
        <v>27</v>
      </c>
      <c r="L1515">
        <f t="shared" si="140"/>
        <v>1</v>
      </c>
      <c r="M1515">
        <f t="shared" si="141"/>
        <v>0</v>
      </c>
      <c r="N1515" t="s">
        <v>28</v>
      </c>
      <c r="O1515" t="s">
        <v>29</v>
      </c>
      <c r="Q1515" t="str">
        <f t="shared" si="142"/>
        <v>ACTIVE</v>
      </c>
      <c r="R1515" t="s">
        <v>54</v>
      </c>
      <c r="S1515" t="s">
        <v>87</v>
      </c>
      <c r="T1515" s="2">
        <v>30199</v>
      </c>
      <c r="U1515" s="3">
        <f t="shared" ca="1" si="143"/>
        <v>43</v>
      </c>
      <c r="V1515" t="s">
        <v>5016</v>
      </c>
      <c r="W1515" t="s">
        <v>5016</v>
      </c>
      <c r="X1515" t="s">
        <v>364</v>
      </c>
      <c r="Y1515" t="s">
        <v>35</v>
      </c>
      <c r="Z1515" t="s">
        <v>36</v>
      </c>
      <c r="AA1515">
        <v>3</v>
      </c>
      <c r="AB1515" s="4">
        <v>54828</v>
      </c>
    </row>
    <row r="1516" spans="1:28" x14ac:dyDescent="0.25">
      <c r="A1516">
        <v>1941</v>
      </c>
      <c r="B1516" t="s">
        <v>1364</v>
      </c>
      <c r="C1516" t="s">
        <v>1237</v>
      </c>
      <c r="D1516" s="1">
        <v>44230</v>
      </c>
      <c r="F1516">
        <f t="shared" ca="1" si="138"/>
        <v>56</v>
      </c>
      <c r="G1516" t="str">
        <f t="shared" ca="1" si="139"/>
        <v>2-5 years</v>
      </c>
      <c r="H1516" t="s">
        <v>641</v>
      </c>
      <c r="I1516" t="s">
        <v>5161</v>
      </c>
      <c r="J1516" t="s">
        <v>5162</v>
      </c>
      <c r="K1516" t="s">
        <v>27</v>
      </c>
      <c r="L1516">
        <f t="shared" si="140"/>
        <v>1</v>
      </c>
      <c r="M1516">
        <f t="shared" si="141"/>
        <v>0</v>
      </c>
      <c r="N1516" t="s">
        <v>28</v>
      </c>
      <c r="O1516" t="s">
        <v>41</v>
      </c>
      <c r="Q1516" t="str">
        <f t="shared" si="142"/>
        <v>ACTIVE</v>
      </c>
      <c r="R1516" t="s">
        <v>54</v>
      </c>
      <c r="S1516" t="s">
        <v>87</v>
      </c>
      <c r="T1516" s="2">
        <v>26012</v>
      </c>
      <c r="U1516" s="3">
        <f t="shared" ca="1" si="143"/>
        <v>54</v>
      </c>
      <c r="V1516" t="s">
        <v>5016</v>
      </c>
      <c r="W1516" t="s">
        <v>5016</v>
      </c>
      <c r="X1516" t="s">
        <v>89</v>
      </c>
      <c r="Y1516" t="s">
        <v>35</v>
      </c>
      <c r="Z1516" t="s">
        <v>36</v>
      </c>
      <c r="AA1516">
        <v>3</v>
      </c>
      <c r="AB1516" s="4">
        <v>236600</v>
      </c>
    </row>
    <row r="1517" spans="1:28" x14ac:dyDescent="0.25">
      <c r="A1517">
        <v>1942</v>
      </c>
      <c r="B1517" t="s">
        <v>5163</v>
      </c>
      <c r="C1517" t="s">
        <v>4641</v>
      </c>
      <c r="D1517" s="1">
        <v>43676</v>
      </c>
      <c r="E1517" s="1">
        <v>44874</v>
      </c>
      <c r="F1517">
        <f t="shared" ca="1" si="138"/>
        <v>39</v>
      </c>
      <c r="G1517" t="str">
        <f t="shared" ca="1" si="139"/>
        <v>2-5 years</v>
      </c>
      <c r="H1517" t="s">
        <v>641</v>
      </c>
      <c r="I1517" t="s">
        <v>5164</v>
      </c>
      <c r="J1517" t="s">
        <v>5165</v>
      </c>
      <c r="K1517" t="s">
        <v>158</v>
      </c>
      <c r="L1517">
        <f t="shared" si="140"/>
        <v>0</v>
      </c>
      <c r="M1517">
        <f t="shared" si="141"/>
        <v>1</v>
      </c>
      <c r="N1517" t="s">
        <v>41</v>
      </c>
      <c r="O1517" t="s">
        <v>41</v>
      </c>
      <c r="P1517" t="s">
        <v>3412</v>
      </c>
      <c r="Q1517" t="str">
        <f t="shared" si="142"/>
        <v>INVOLUNTARY</v>
      </c>
      <c r="R1517" t="s">
        <v>54</v>
      </c>
      <c r="S1517" t="s">
        <v>257</v>
      </c>
      <c r="T1517" s="2">
        <v>34716</v>
      </c>
      <c r="U1517" s="3">
        <f t="shared" ca="1" si="143"/>
        <v>30</v>
      </c>
      <c r="V1517" t="s">
        <v>5016</v>
      </c>
      <c r="W1517" t="s">
        <v>5016</v>
      </c>
      <c r="X1517" t="s">
        <v>69</v>
      </c>
      <c r="Y1517" t="s">
        <v>35</v>
      </c>
      <c r="Z1517" t="s">
        <v>36</v>
      </c>
      <c r="AA1517">
        <v>3</v>
      </c>
      <c r="AB1517" s="4">
        <v>95736</v>
      </c>
    </row>
    <row r="1518" spans="1:28" x14ac:dyDescent="0.25">
      <c r="A1518">
        <v>1943</v>
      </c>
      <c r="B1518" t="s">
        <v>2158</v>
      </c>
      <c r="C1518" t="s">
        <v>1185</v>
      </c>
      <c r="D1518" s="1">
        <v>44689</v>
      </c>
      <c r="E1518" s="1">
        <v>44882</v>
      </c>
      <c r="F1518">
        <f t="shared" ca="1" si="138"/>
        <v>6</v>
      </c>
      <c r="G1518" t="str">
        <f t="shared" ca="1" si="139"/>
        <v>6-12 months</v>
      </c>
      <c r="H1518" t="s">
        <v>641</v>
      </c>
      <c r="I1518" t="s">
        <v>5166</v>
      </c>
      <c r="J1518" t="s">
        <v>5167</v>
      </c>
      <c r="K1518" t="s">
        <v>158</v>
      </c>
      <c r="L1518">
        <f t="shared" si="140"/>
        <v>0</v>
      </c>
      <c r="M1518">
        <f t="shared" si="141"/>
        <v>1</v>
      </c>
      <c r="N1518" t="s">
        <v>28</v>
      </c>
      <c r="O1518" t="s">
        <v>41</v>
      </c>
      <c r="P1518" t="s">
        <v>170</v>
      </c>
      <c r="Q1518" t="str">
        <f t="shared" si="142"/>
        <v>VOLUNTARY</v>
      </c>
      <c r="R1518" t="s">
        <v>54</v>
      </c>
      <c r="S1518" t="s">
        <v>239</v>
      </c>
      <c r="T1518" s="2">
        <v>32940</v>
      </c>
      <c r="U1518" s="3">
        <f t="shared" ca="1" si="143"/>
        <v>35</v>
      </c>
      <c r="V1518" t="s">
        <v>5016</v>
      </c>
      <c r="W1518" t="s">
        <v>5016</v>
      </c>
      <c r="X1518" t="s">
        <v>240</v>
      </c>
      <c r="Y1518" t="s">
        <v>35</v>
      </c>
      <c r="Z1518" t="s">
        <v>36</v>
      </c>
      <c r="AA1518">
        <v>3</v>
      </c>
      <c r="AB1518" s="4">
        <v>85560</v>
      </c>
    </row>
    <row r="1519" spans="1:28" x14ac:dyDescent="0.25">
      <c r="A1519">
        <v>1944</v>
      </c>
      <c r="B1519" t="s">
        <v>4128</v>
      </c>
      <c r="C1519" t="s">
        <v>3684</v>
      </c>
      <c r="D1519" s="1">
        <v>43963</v>
      </c>
      <c r="F1519">
        <f t="shared" ca="1" si="138"/>
        <v>64</v>
      </c>
      <c r="G1519" t="str">
        <f t="shared" ca="1" si="139"/>
        <v>&gt;5 years</v>
      </c>
      <c r="H1519" t="s">
        <v>641</v>
      </c>
      <c r="I1519" t="s">
        <v>5168</v>
      </c>
      <c r="J1519" t="s">
        <v>5169</v>
      </c>
      <c r="K1519" t="s">
        <v>27</v>
      </c>
      <c r="L1519">
        <f t="shared" si="140"/>
        <v>1</v>
      </c>
      <c r="M1519">
        <f t="shared" si="141"/>
        <v>0</v>
      </c>
      <c r="N1519" t="s">
        <v>41</v>
      </c>
      <c r="O1519" t="s">
        <v>53</v>
      </c>
      <c r="Q1519" t="str">
        <f t="shared" si="142"/>
        <v>ACTIVE</v>
      </c>
      <c r="R1519" t="s">
        <v>54</v>
      </c>
      <c r="S1519" t="s">
        <v>74</v>
      </c>
      <c r="T1519" s="2">
        <v>36504</v>
      </c>
      <c r="U1519" s="3">
        <f t="shared" ca="1" si="143"/>
        <v>25</v>
      </c>
      <c r="V1519" t="s">
        <v>5170</v>
      </c>
      <c r="W1519" t="s">
        <v>5171</v>
      </c>
      <c r="X1519" t="s">
        <v>81</v>
      </c>
      <c r="Y1519" t="s">
        <v>35</v>
      </c>
      <c r="Z1519" t="s">
        <v>36</v>
      </c>
      <c r="AA1519">
        <v>3</v>
      </c>
      <c r="AB1519" s="4">
        <v>140400</v>
      </c>
    </row>
    <row r="1520" spans="1:28" x14ac:dyDescent="0.25">
      <c r="A1520">
        <v>1945</v>
      </c>
      <c r="B1520" t="s">
        <v>5172</v>
      </c>
      <c r="C1520" t="s">
        <v>1728</v>
      </c>
      <c r="D1520" s="1">
        <v>43552</v>
      </c>
      <c r="E1520" s="1">
        <v>44905</v>
      </c>
      <c r="F1520">
        <f t="shared" ca="1" si="138"/>
        <v>44</v>
      </c>
      <c r="G1520" t="str">
        <f t="shared" ca="1" si="139"/>
        <v>2-5 years</v>
      </c>
      <c r="H1520" t="s">
        <v>4269</v>
      </c>
      <c r="I1520" t="s">
        <v>5173</v>
      </c>
      <c r="J1520" t="s">
        <v>5174</v>
      </c>
      <c r="K1520" t="s">
        <v>158</v>
      </c>
      <c r="L1520">
        <f t="shared" si="140"/>
        <v>0</v>
      </c>
      <c r="M1520">
        <f t="shared" si="141"/>
        <v>1</v>
      </c>
      <c r="N1520" t="s">
        <v>53</v>
      </c>
      <c r="O1520" t="s">
        <v>29</v>
      </c>
      <c r="P1520" t="s">
        <v>4103</v>
      </c>
      <c r="Q1520" t="str">
        <f t="shared" si="142"/>
        <v>VOLUNTARY</v>
      </c>
      <c r="R1520" t="s">
        <v>54</v>
      </c>
      <c r="S1520" t="s">
        <v>87</v>
      </c>
      <c r="T1520" s="2">
        <v>34025</v>
      </c>
      <c r="U1520" s="3">
        <f t="shared" ca="1" si="143"/>
        <v>32</v>
      </c>
      <c r="V1520" t="s">
        <v>5170</v>
      </c>
      <c r="W1520" t="s">
        <v>5171</v>
      </c>
      <c r="X1520" t="s">
        <v>89</v>
      </c>
      <c r="Y1520" t="s">
        <v>35</v>
      </c>
      <c r="Z1520" t="s">
        <v>36</v>
      </c>
      <c r="AA1520">
        <v>3</v>
      </c>
      <c r="AB1520" s="4">
        <v>106755.6</v>
      </c>
    </row>
    <row r="1521" spans="1:28" x14ac:dyDescent="0.25">
      <c r="A1521">
        <v>1946</v>
      </c>
      <c r="B1521" t="s">
        <v>2325</v>
      </c>
      <c r="C1521" t="s">
        <v>5175</v>
      </c>
      <c r="D1521" s="1">
        <v>43668</v>
      </c>
      <c r="F1521">
        <f t="shared" ca="1" si="138"/>
        <v>74</v>
      </c>
      <c r="G1521" t="str">
        <f t="shared" ca="1" si="139"/>
        <v>&gt;5 years</v>
      </c>
      <c r="H1521" t="s">
        <v>641</v>
      </c>
      <c r="I1521" t="s">
        <v>5176</v>
      </c>
      <c r="J1521" t="s">
        <v>5177</v>
      </c>
      <c r="K1521" t="s">
        <v>27</v>
      </c>
      <c r="L1521">
        <f t="shared" si="140"/>
        <v>1</v>
      </c>
      <c r="M1521">
        <f t="shared" si="141"/>
        <v>0</v>
      </c>
      <c r="N1521" t="s">
        <v>53</v>
      </c>
      <c r="O1521" t="s">
        <v>53</v>
      </c>
      <c r="Q1521" t="str">
        <f t="shared" si="142"/>
        <v>ACTIVE</v>
      </c>
      <c r="R1521" t="s">
        <v>54</v>
      </c>
      <c r="S1521" t="s">
        <v>221</v>
      </c>
      <c r="T1521" s="2">
        <v>35027</v>
      </c>
      <c r="U1521" s="3">
        <f t="shared" ca="1" si="143"/>
        <v>29</v>
      </c>
      <c r="V1521" t="s">
        <v>5170</v>
      </c>
      <c r="W1521" t="s">
        <v>5171</v>
      </c>
      <c r="X1521" t="s">
        <v>128</v>
      </c>
      <c r="Y1521" t="s">
        <v>35</v>
      </c>
      <c r="Z1521" t="s">
        <v>36</v>
      </c>
      <c r="AA1521">
        <v>3</v>
      </c>
      <c r="AB1521" s="4">
        <v>96408</v>
      </c>
    </row>
    <row r="1522" spans="1:28" x14ac:dyDescent="0.25">
      <c r="A1522">
        <v>1947</v>
      </c>
      <c r="B1522" t="s">
        <v>2558</v>
      </c>
      <c r="C1522" t="s">
        <v>1248</v>
      </c>
      <c r="D1522" s="1">
        <v>44091</v>
      </c>
      <c r="F1522">
        <f t="shared" ca="1" si="138"/>
        <v>60</v>
      </c>
      <c r="G1522" t="str">
        <f t="shared" ca="1" si="139"/>
        <v>&gt;5 years</v>
      </c>
      <c r="H1522" t="s">
        <v>4269</v>
      </c>
      <c r="I1522" t="s">
        <v>5178</v>
      </c>
      <c r="J1522" t="s">
        <v>5179</v>
      </c>
      <c r="K1522" t="s">
        <v>27</v>
      </c>
      <c r="L1522">
        <f t="shared" si="140"/>
        <v>1</v>
      </c>
      <c r="M1522">
        <f t="shared" si="141"/>
        <v>0</v>
      </c>
      <c r="N1522" t="s">
        <v>41</v>
      </c>
      <c r="O1522" t="s">
        <v>29</v>
      </c>
      <c r="Q1522" t="str">
        <f t="shared" si="142"/>
        <v>ACTIVE</v>
      </c>
      <c r="R1522" t="s">
        <v>54</v>
      </c>
      <c r="S1522" t="s">
        <v>55</v>
      </c>
      <c r="T1522" s="2">
        <v>35166</v>
      </c>
      <c r="U1522" s="3">
        <f t="shared" ca="1" si="143"/>
        <v>29</v>
      </c>
      <c r="V1522" t="s">
        <v>5170</v>
      </c>
      <c r="W1522" t="s">
        <v>5171</v>
      </c>
      <c r="X1522" t="s">
        <v>6</v>
      </c>
      <c r="Y1522" t="s">
        <v>35</v>
      </c>
      <c r="Z1522" t="s">
        <v>36</v>
      </c>
      <c r="AA1522">
        <v>3</v>
      </c>
      <c r="AB1522" s="4">
        <v>88464</v>
      </c>
    </row>
    <row r="1523" spans="1:28" x14ac:dyDescent="0.25">
      <c r="A1523">
        <v>1948</v>
      </c>
      <c r="B1523" t="s">
        <v>5180</v>
      </c>
      <c r="C1523" t="s">
        <v>1617</v>
      </c>
      <c r="D1523" s="1">
        <v>44744</v>
      </c>
      <c r="E1523" s="1">
        <v>44782</v>
      </c>
      <c r="F1523">
        <f t="shared" ca="1" si="138"/>
        <v>1</v>
      </c>
      <c r="G1523" t="str">
        <f t="shared" ca="1" si="139"/>
        <v>&lt;6 months</v>
      </c>
      <c r="H1523" t="s">
        <v>641</v>
      </c>
      <c r="I1523" t="s">
        <v>5181</v>
      </c>
      <c r="J1523" t="s">
        <v>5182</v>
      </c>
      <c r="K1523" t="s">
        <v>158</v>
      </c>
      <c r="L1523">
        <f t="shared" si="140"/>
        <v>0</v>
      </c>
      <c r="M1523">
        <f t="shared" si="141"/>
        <v>1</v>
      </c>
      <c r="N1523" t="s">
        <v>41</v>
      </c>
      <c r="O1523" t="s">
        <v>29</v>
      </c>
      <c r="P1523" t="s">
        <v>3412</v>
      </c>
      <c r="Q1523" t="str">
        <f t="shared" si="142"/>
        <v>INVOLUNTARY</v>
      </c>
      <c r="R1523" t="s">
        <v>54</v>
      </c>
      <c r="S1523" t="s">
        <v>115</v>
      </c>
      <c r="T1523" s="2">
        <v>32586</v>
      </c>
      <c r="U1523" s="3">
        <f t="shared" ca="1" si="143"/>
        <v>36</v>
      </c>
      <c r="V1523" t="s">
        <v>5170</v>
      </c>
      <c r="W1523" t="s">
        <v>5171</v>
      </c>
      <c r="X1523" t="s">
        <v>116</v>
      </c>
      <c r="Y1523" t="s">
        <v>35</v>
      </c>
      <c r="Z1523" t="s">
        <v>36</v>
      </c>
      <c r="AA1523">
        <v>3</v>
      </c>
      <c r="AB1523" s="4">
        <v>101707</v>
      </c>
    </row>
    <row r="1524" spans="1:28" x14ac:dyDescent="0.25">
      <c r="A1524">
        <v>1949</v>
      </c>
      <c r="B1524" t="s">
        <v>3810</v>
      </c>
      <c r="C1524" t="s">
        <v>2680</v>
      </c>
      <c r="D1524" s="1">
        <v>43799</v>
      </c>
      <c r="F1524">
        <f t="shared" ca="1" si="138"/>
        <v>70</v>
      </c>
      <c r="G1524" t="str">
        <f t="shared" ca="1" si="139"/>
        <v>&gt;5 years</v>
      </c>
      <c r="H1524" t="s">
        <v>4269</v>
      </c>
      <c r="I1524" t="s">
        <v>5183</v>
      </c>
      <c r="J1524" t="s">
        <v>5184</v>
      </c>
      <c r="K1524" t="s">
        <v>27</v>
      </c>
      <c r="L1524">
        <f t="shared" si="140"/>
        <v>1</v>
      </c>
      <c r="M1524">
        <f t="shared" si="141"/>
        <v>0</v>
      </c>
      <c r="N1524" t="s">
        <v>28</v>
      </c>
      <c r="O1524" t="s">
        <v>41</v>
      </c>
      <c r="Q1524" t="str">
        <f t="shared" si="142"/>
        <v>ACTIVE</v>
      </c>
      <c r="R1524" t="s">
        <v>54</v>
      </c>
      <c r="S1524" t="s">
        <v>74</v>
      </c>
      <c r="T1524" s="2">
        <v>30895</v>
      </c>
      <c r="U1524" s="3">
        <f t="shared" ca="1" si="143"/>
        <v>41</v>
      </c>
      <c r="V1524" t="s">
        <v>5170</v>
      </c>
      <c r="W1524" t="s">
        <v>5171</v>
      </c>
      <c r="X1524" t="s">
        <v>81</v>
      </c>
      <c r="Y1524" t="s">
        <v>35</v>
      </c>
      <c r="Z1524" t="s">
        <v>36</v>
      </c>
      <c r="AA1524">
        <v>3</v>
      </c>
      <c r="AB1524" s="4">
        <v>105300</v>
      </c>
    </row>
    <row r="1525" spans="1:28" x14ac:dyDescent="0.25">
      <c r="A1525">
        <v>1950</v>
      </c>
      <c r="B1525" t="s">
        <v>4107</v>
      </c>
      <c r="C1525" t="s">
        <v>247</v>
      </c>
      <c r="D1525" s="1">
        <v>45128</v>
      </c>
      <c r="E1525" s="1">
        <v>45128</v>
      </c>
      <c r="F1525">
        <f t="shared" ca="1" si="138"/>
        <v>0</v>
      </c>
      <c r="G1525" t="str">
        <f t="shared" ca="1" si="139"/>
        <v>&lt;6 months</v>
      </c>
      <c r="H1525" t="s">
        <v>641</v>
      </c>
      <c r="I1525" t="s">
        <v>5185</v>
      </c>
      <c r="J1525" t="s">
        <v>5186</v>
      </c>
      <c r="K1525" t="s">
        <v>158</v>
      </c>
      <c r="L1525">
        <f t="shared" si="140"/>
        <v>0</v>
      </c>
      <c r="M1525">
        <f t="shared" si="141"/>
        <v>1</v>
      </c>
      <c r="N1525" t="s">
        <v>28</v>
      </c>
      <c r="O1525" t="s">
        <v>29</v>
      </c>
      <c r="P1525" t="s">
        <v>170</v>
      </c>
      <c r="Q1525" t="str">
        <f t="shared" si="142"/>
        <v>VOLUNTARY</v>
      </c>
      <c r="R1525" t="s">
        <v>1487</v>
      </c>
      <c r="S1525" t="s">
        <v>115</v>
      </c>
      <c r="T1525" s="2">
        <v>32600</v>
      </c>
      <c r="U1525" s="3">
        <f t="shared" ca="1" si="143"/>
        <v>36</v>
      </c>
      <c r="V1525" t="s">
        <v>5170</v>
      </c>
      <c r="W1525" t="s">
        <v>5171</v>
      </c>
      <c r="X1525" t="s">
        <v>116</v>
      </c>
      <c r="Y1525" t="s">
        <v>35</v>
      </c>
      <c r="Z1525" t="s">
        <v>36</v>
      </c>
      <c r="AA1525">
        <v>3</v>
      </c>
      <c r="AB1525" s="4">
        <v>145600</v>
      </c>
    </row>
    <row r="1526" spans="1:28" x14ac:dyDescent="0.25">
      <c r="A1526">
        <v>1951</v>
      </c>
      <c r="B1526" t="s">
        <v>4970</v>
      </c>
      <c r="C1526" t="s">
        <v>1936</v>
      </c>
      <c r="D1526" s="1">
        <v>44069</v>
      </c>
      <c r="E1526" s="1">
        <v>44346</v>
      </c>
      <c r="F1526">
        <f t="shared" ca="1" si="138"/>
        <v>9</v>
      </c>
      <c r="G1526" t="str">
        <f t="shared" ca="1" si="139"/>
        <v>6-12 months</v>
      </c>
      <c r="H1526" t="s">
        <v>4269</v>
      </c>
      <c r="I1526" t="s">
        <v>5187</v>
      </c>
      <c r="J1526" t="s">
        <v>5188</v>
      </c>
      <c r="K1526" t="s">
        <v>158</v>
      </c>
      <c r="L1526">
        <f t="shared" si="140"/>
        <v>0</v>
      </c>
      <c r="M1526">
        <f t="shared" si="141"/>
        <v>1</v>
      </c>
      <c r="N1526" t="s">
        <v>53</v>
      </c>
      <c r="O1526" t="s">
        <v>29</v>
      </c>
      <c r="P1526" t="s">
        <v>4103</v>
      </c>
      <c r="Q1526" t="str">
        <f t="shared" si="142"/>
        <v>VOLUNTARY</v>
      </c>
      <c r="R1526" t="s">
        <v>54</v>
      </c>
      <c r="S1526" t="s">
        <v>221</v>
      </c>
      <c r="T1526" s="2">
        <v>27801</v>
      </c>
      <c r="U1526" s="3">
        <f t="shared" ca="1" si="143"/>
        <v>49</v>
      </c>
      <c r="V1526" t="s">
        <v>5170</v>
      </c>
      <c r="W1526" t="s">
        <v>5171</v>
      </c>
      <c r="X1526" t="s">
        <v>184</v>
      </c>
      <c r="Y1526" t="s">
        <v>35</v>
      </c>
      <c r="Z1526" t="s">
        <v>36</v>
      </c>
      <c r="AA1526">
        <v>3</v>
      </c>
      <c r="AB1526" s="4">
        <v>666900</v>
      </c>
    </row>
    <row r="1527" spans="1:28" x14ac:dyDescent="0.25">
      <c r="A1527">
        <v>1952</v>
      </c>
      <c r="B1527" t="s">
        <v>5189</v>
      </c>
      <c r="C1527" t="s">
        <v>5190</v>
      </c>
      <c r="D1527" s="1">
        <v>43967</v>
      </c>
      <c r="F1527">
        <f t="shared" ca="1" si="138"/>
        <v>64</v>
      </c>
      <c r="G1527" t="str">
        <f t="shared" ca="1" si="139"/>
        <v>&gt;5 years</v>
      </c>
      <c r="H1527" t="s">
        <v>4269</v>
      </c>
      <c r="I1527" t="s">
        <v>5191</v>
      </c>
      <c r="J1527" t="s">
        <v>5192</v>
      </c>
      <c r="K1527" t="s">
        <v>27</v>
      </c>
      <c r="L1527">
        <f t="shared" si="140"/>
        <v>1</v>
      </c>
      <c r="M1527">
        <f t="shared" si="141"/>
        <v>0</v>
      </c>
      <c r="N1527" t="s">
        <v>53</v>
      </c>
      <c r="O1527" t="s">
        <v>53</v>
      </c>
      <c r="Q1527" t="str">
        <f t="shared" si="142"/>
        <v>ACTIVE</v>
      </c>
      <c r="R1527" t="s">
        <v>54</v>
      </c>
      <c r="S1527" t="s">
        <v>1805</v>
      </c>
      <c r="T1527" s="2">
        <v>31799</v>
      </c>
      <c r="U1527" s="3">
        <f t="shared" ca="1" si="143"/>
        <v>38</v>
      </c>
      <c r="V1527" t="s">
        <v>5170</v>
      </c>
      <c r="W1527" t="s">
        <v>5171</v>
      </c>
      <c r="X1527" t="s">
        <v>69</v>
      </c>
      <c r="Y1527" t="s">
        <v>35</v>
      </c>
      <c r="Z1527" t="s">
        <v>36</v>
      </c>
      <c r="AA1527">
        <v>3</v>
      </c>
      <c r="AB1527" s="4">
        <v>101530</v>
      </c>
    </row>
    <row r="1528" spans="1:28" x14ac:dyDescent="0.25">
      <c r="A1528">
        <v>1953</v>
      </c>
      <c r="B1528" t="s">
        <v>5193</v>
      </c>
      <c r="C1528" t="s">
        <v>5194</v>
      </c>
      <c r="D1528" s="1">
        <v>45022</v>
      </c>
      <c r="E1528" s="1">
        <v>45070</v>
      </c>
      <c r="F1528">
        <f t="shared" ca="1" si="138"/>
        <v>1</v>
      </c>
      <c r="G1528" t="str">
        <f t="shared" ca="1" si="139"/>
        <v>&lt;6 months</v>
      </c>
      <c r="H1528" t="s">
        <v>24</v>
      </c>
      <c r="I1528" t="s">
        <v>5195</v>
      </c>
      <c r="J1528" t="s">
        <v>5196</v>
      </c>
      <c r="K1528" t="s">
        <v>27</v>
      </c>
      <c r="L1528">
        <f t="shared" si="140"/>
        <v>1</v>
      </c>
      <c r="M1528">
        <f t="shared" si="141"/>
        <v>0</v>
      </c>
      <c r="N1528" t="s">
        <v>53</v>
      </c>
      <c r="O1528" t="s">
        <v>53</v>
      </c>
      <c r="Q1528" t="str">
        <f t="shared" si="142"/>
        <v>ACTIVE</v>
      </c>
      <c r="R1528" t="s">
        <v>30</v>
      </c>
      <c r="S1528" t="s">
        <v>31</v>
      </c>
      <c r="T1528" s="2">
        <v>1</v>
      </c>
      <c r="U1528" s="3">
        <f t="shared" ca="1" si="143"/>
        <v>125</v>
      </c>
      <c r="V1528" t="s">
        <v>5170</v>
      </c>
      <c r="W1528" t="s">
        <v>5171</v>
      </c>
      <c r="X1528" t="s">
        <v>4106</v>
      </c>
      <c r="Y1528" t="s">
        <v>35</v>
      </c>
      <c r="Z1528" t="s">
        <v>36</v>
      </c>
      <c r="AA1528">
        <v>3</v>
      </c>
      <c r="AB1528" s="4">
        <v>130000</v>
      </c>
    </row>
    <row r="1529" spans="1:28" x14ac:dyDescent="0.25">
      <c r="A1529">
        <v>1954</v>
      </c>
      <c r="B1529" t="s">
        <v>5197</v>
      </c>
      <c r="C1529" t="s">
        <v>5198</v>
      </c>
      <c r="D1529" s="1">
        <v>43514</v>
      </c>
      <c r="E1529" s="1">
        <v>44865</v>
      </c>
      <c r="F1529">
        <f t="shared" ca="1" si="138"/>
        <v>44</v>
      </c>
      <c r="G1529" t="str">
        <f t="shared" ca="1" si="139"/>
        <v>2-5 years</v>
      </c>
      <c r="H1529" t="s">
        <v>641</v>
      </c>
      <c r="I1529" t="s">
        <v>5199</v>
      </c>
      <c r="J1529" t="s">
        <v>5200</v>
      </c>
      <c r="K1529" t="s">
        <v>158</v>
      </c>
      <c r="L1529">
        <f t="shared" si="140"/>
        <v>0</v>
      </c>
      <c r="M1529">
        <f t="shared" si="141"/>
        <v>1</v>
      </c>
      <c r="N1529" t="s">
        <v>41</v>
      </c>
      <c r="O1529" t="s">
        <v>29</v>
      </c>
      <c r="P1529" t="s">
        <v>4103</v>
      </c>
      <c r="Q1529" t="str">
        <f t="shared" si="142"/>
        <v>VOLUNTARY</v>
      </c>
      <c r="R1529" t="s">
        <v>30</v>
      </c>
      <c r="S1529" t="s">
        <v>31</v>
      </c>
      <c r="T1529" s="2">
        <v>24559</v>
      </c>
      <c r="U1529" s="3">
        <f t="shared" ca="1" si="143"/>
        <v>58</v>
      </c>
      <c r="V1529" t="s">
        <v>5170</v>
      </c>
      <c r="W1529" t="s">
        <v>5171</v>
      </c>
      <c r="X1529" t="s">
        <v>1107</v>
      </c>
      <c r="Y1529" t="s">
        <v>35</v>
      </c>
      <c r="Z1529" t="s">
        <v>36</v>
      </c>
      <c r="AA1529">
        <v>3</v>
      </c>
      <c r="AB1529" s="4">
        <v>577500</v>
      </c>
    </row>
    <row r="1530" spans="1:28" x14ac:dyDescent="0.25">
      <c r="A1530">
        <v>1955</v>
      </c>
      <c r="B1530" t="s">
        <v>5201</v>
      </c>
      <c r="C1530" t="s">
        <v>898</v>
      </c>
      <c r="D1530" s="1">
        <v>44114</v>
      </c>
      <c r="F1530">
        <f t="shared" ca="1" si="138"/>
        <v>59</v>
      </c>
      <c r="G1530" t="str">
        <f t="shared" ca="1" si="139"/>
        <v>2-5 years</v>
      </c>
      <c r="H1530" t="s">
        <v>24</v>
      </c>
      <c r="I1530" t="s">
        <v>5202</v>
      </c>
      <c r="J1530" t="s">
        <v>5203</v>
      </c>
      <c r="K1530" t="s">
        <v>27</v>
      </c>
      <c r="L1530">
        <f t="shared" si="140"/>
        <v>1</v>
      </c>
      <c r="M1530">
        <f t="shared" si="141"/>
        <v>0</v>
      </c>
      <c r="N1530" t="s">
        <v>53</v>
      </c>
      <c r="O1530" t="s">
        <v>29</v>
      </c>
      <c r="Q1530" t="str">
        <f t="shared" si="142"/>
        <v>ACTIVE</v>
      </c>
      <c r="R1530" t="s">
        <v>1487</v>
      </c>
      <c r="S1530" t="s">
        <v>74</v>
      </c>
      <c r="T1530" s="2">
        <v>30062</v>
      </c>
      <c r="U1530" s="3">
        <f t="shared" ca="1" si="143"/>
        <v>43</v>
      </c>
      <c r="V1530" t="s">
        <v>5170</v>
      </c>
      <c r="W1530" t="s">
        <v>5171</v>
      </c>
      <c r="X1530" t="s">
        <v>89</v>
      </c>
      <c r="Y1530" t="s">
        <v>47</v>
      </c>
      <c r="Z1530" t="s">
        <v>36</v>
      </c>
      <c r="AA1530">
        <v>3</v>
      </c>
      <c r="AB1530" s="4">
        <v>117531.6</v>
      </c>
    </row>
    <row r="1531" spans="1:28" x14ac:dyDescent="0.25">
      <c r="A1531">
        <v>1956</v>
      </c>
      <c r="B1531" t="s">
        <v>2372</v>
      </c>
      <c r="C1531" t="s">
        <v>673</v>
      </c>
      <c r="D1531" s="1">
        <v>44331</v>
      </c>
      <c r="F1531">
        <f t="shared" ca="1" si="138"/>
        <v>52</v>
      </c>
      <c r="G1531" t="str">
        <f t="shared" ca="1" si="139"/>
        <v>2-5 years</v>
      </c>
      <c r="H1531" t="s">
        <v>24</v>
      </c>
      <c r="I1531" t="s">
        <v>5204</v>
      </c>
      <c r="J1531" t="s">
        <v>5205</v>
      </c>
      <c r="K1531" t="s">
        <v>27</v>
      </c>
      <c r="L1531">
        <f t="shared" si="140"/>
        <v>1</v>
      </c>
      <c r="M1531">
        <f t="shared" si="141"/>
        <v>0</v>
      </c>
      <c r="N1531" t="s">
        <v>41</v>
      </c>
      <c r="O1531" t="s">
        <v>53</v>
      </c>
      <c r="Q1531" t="str">
        <f t="shared" si="142"/>
        <v>ACTIVE</v>
      </c>
      <c r="R1531" t="s">
        <v>1487</v>
      </c>
      <c r="S1531" t="s">
        <v>1913</v>
      </c>
      <c r="T1531" s="2">
        <v>26299</v>
      </c>
      <c r="U1531" s="3">
        <f t="shared" ca="1" si="143"/>
        <v>53</v>
      </c>
      <c r="V1531" t="s">
        <v>5170</v>
      </c>
      <c r="W1531" t="s">
        <v>5171</v>
      </c>
      <c r="X1531" t="s">
        <v>89</v>
      </c>
      <c r="Y1531" t="s">
        <v>35</v>
      </c>
      <c r="Z1531" t="s">
        <v>36</v>
      </c>
      <c r="AA1531">
        <v>3</v>
      </c>
      <c r="AB1531" s="4">
        <v>168000</v>
      </c>
    </row>
    <row r="1532" spans="1:28" x14ac:dyDescent="0.25">
      <c r="A1532">
        <v>1957</v>
      </c>
      <c r="B1532" t="s">
        <v>5206</v>
      </c>
      <c r="C1532" t="s">
        <v>5207</v>
      </c>
      <c r="D1532" s="1">
        <v>43598</v>
      </c>
      <c r="E1532" s="1">
        <v>44711</v>
      </c>
      <c r="F1532">
        <f t="shared" ca="1" si="138"/>
        <v>36</v>
      </c>
      <c r="G1532" t="str">
        <f t="shared" ca="1" si="139"/>
        <v>2-5 years</v>
      </c>
      <c r="H1532" t="s">
        <v>24</v>
      </c>
      <c r="I1532" t="s">
        <v>5208</v>
      </c>
      <c r="J1532" t="s">
        <v>5209</v>
      </c>
      <c r="K1532" t="s">
        <v>158</v>
      </c>
      <c r="L1532">
        <f t="shared" si="140"/>
        <v>0</v>
      </c>
      <c r="M1532">
        <f t="shared" si="141"/>
        <v>1</v>
      </c>
      <c r="N1532" t="s">
        <v>41</v>
      </c>
      <c r="O1532" t="s">
        <v>53</v>
      </c>
      <c r="P1532" t="s">
        <v>3412</v>
      </c>
      <c r="Q1532" t="str">
        <f t="shared" si="142"/>
        <v>INVOLUNTARY</v>
      </c>
      <c r="R1532" t="s">
        <v>1487</v>
      </c>
      <c r="S1532" t="s">
        <v>74</v>
      </c>
      <c r="T1532" s="2">
        <v>32610</v>
      </c>
      <c r="U1532" s="3">
        <f t="shared" ca="1" si="143"/>
        <v>36</v>
      </c>
      <c r="V1532" t="s">
        <v>5170</v>
      </c>
      <c r="W1532" t="s">
        <v>5171</v>
      </c>
      <c r="X1532" t="s">
        <v>6</v>
      </c>
      <c r="Y1532" t="s">
        <v>35</v>
      </c>
      <c r="Z1532" t="s">
        <v>36</v>
      </c>
      <c r="AA1532">
        <v>3</v>
      </c>
      <c r="AB1532" s="4">
        <v>713496</v>
      </c>
    </row>
    <row r="1533" spans="1:28" x14ac:dyDescent="0.25">
      <c r="A1533">
        <v>1958</v>
      </c>
      <c r="B1533" t="s">
        <v>3200</v>
      </c>
      <c r="C1533" t="s">
        <v>5210</v>
      </c>
      <c r="D1533" s="1">
        <v>43650</v>
      </c>
      <c r="F1533">
        <f t="shared" ca="1" si="138"/>
        <v>75</v>
      </c>
      <c r="G1533" t="str">
        <f t="shared" ca="1" si="139"/>
        <v>&gt;5 years</v>
      </c>
      <c r="H1533" t="s">
        <v>24</v>
      </c>
      <c r="I1533" t="s">
        <v>5211</v>
      </c>
      <c r="J1533" t="s">
        <v>5212</v>
      </c>
      <c r="K1533" t="s">
        <v>27</v>
      </c>
      <c r="L1533">
        <f t="shared" si="140"/>
        <v>1</v>
      </c>
      <c r="M1533">
        <f t="shared" si="141"/>
        <v>0</v>
      </c>
      <c r="N1533" t="s">
        <v>28</v>
      </c>
      <c r="O1533" t="s">
        <v>53</v>
      </c>
      <c r="Q1533" t="str">
        <f t="shared" si="142"/>
        <v>ACTIVE</v>
      </c>
      <c r="R1533" t="s">
        <v>1487</v>
      </c>
      <c r="S1533" t="s">
        <v>1766</v>
      </c>
      <c r="T1533" s="2">
        <v>31214</v>
      </c>
      <c r="U1533" s="3">
        <f t="shared" ca="1" si="143"/>
        <v>40</v>
      </c>
      <c r="V1533" t="s">
        <v>5170</v>
      </c>
      <c r="W1533" t="s">
        <v>5171</v>
      </c>
      <c r="X1533" t="s">
        <v>56</v>
      </c>
      <c r="Y1533" t="s">
        <v>35</v>
      </c>
      <c r="Z1533" t="s">
        <v>36</v>
      </c>
      <c r="AA1533">
        <v>3</v>
      </c>
      <c r="AB1533" s="4">
        <v>657912</v>
      </c>
    </row>
    <row r="1534" spans="1:28" x14ac:dyDescent="0.25">
      <c r="A1534">
        <v>1959</v>
      </c>
      <c r="B1534" t="s">
        <v>5213</v>
      </c>
      <c r="C1534" t="s">
        <v>5214</v>
      </c>
      <c r="D1534" s="1">
        <v>44652</v>
      </c>
      <c r="E1534" s="1">
        <v>44679</v>
      </c>
      <c r="F1534">
        <f t="shared" ca="1" si="138"/>
        <v>0</v>
      </c>
      <c r="G1534" t="str">
        <f t="shared" ca="1" si="139"/>
        <v>&lt;6 months</v>
      </c>
      <c r="H1534" t="s">
        <v>24</v>
      </c>
      <c r="I1534" t="s">
        <v>5215</v>
      </c>
      <c r="J1534" t="s">
        <v>5216</v>
      </c>
      <c r="K1534" t="s">
        <v>27</v>
      </c>
      <c r="L1534">
        <f t="shared" si="140"/>
        <v>1</v>
      </c>
      <c r="M1534">
        <f t="shared" si="141"/>
        <v>0</v>
      </c>
      <c r="N1534" t="s">
        <v>41</v>
      </c>
      <c r="O1534" t="s">
        <v>29</v>
      </c>
      <c r="Q1534" t="str">
        <f t="shared" si="142"/>
        <v>ACTIVE</v>
      </c>
      <c r="R1534" t="s">
        <v>1487</v>
      </c>
      <c r="S1534" t="s">
        <v>137</v>
      </c>
      <c r="T1534" s="2">
        <v>34568</v>
      </c>
      <c r="U1534" s="3">
        <f t="shared" ca="1" si="143"/>
        <v>31</v>
      </c>
      <c r="V1534" t="s">
        <v>5217</v>
      </c>
      <c r="W1534" t="s">
        <v>5218</v>
      </c>
      <c r="X1534" t="s">
        <v>138</v>
      </c>
      <c r="Y1534" t="s">
        <v>35</v>
      </c>
      <c r="Z1534" t="s">
        <v>36</v>
      </c>
      <c r="AA1534">
        <v>3</v>
      </c>
      <c r="AB1534" s="4">
        <v>653928</v>
      </c>
    </row>
    <row r="1535" spans="1:28" x14ac:dyDescent="0.25">
      <c r="A1535">
        <v>1960</v>
      </c>
      <c r="B1535" t="s">
        <v>295</v>
      </c>
      <c r="C1535" t="s">
        <v>5219</v>
      </c>
      <c r="D1535" s="1">
        <v>43407</v>
      </c>
      <c r="F1535">
        <f t="shared" ca="1" si="138"/>
        <v>83</v>
      </c>
      <c r="G1535" t="str">
        <f t="shared" ca="1" si="139"/>
        <v>&gt;5 years</v>
      </c>
      <c r="H1535" t="s">
        <v>24</v>
      </c>
      <c r="I1535" t="s">
        <v>5220</v>
      </c>
      <c r="J1535" t="s">
        <v>5221</v>
      </c>
      <c r="K1535" t="s">
        <v>27</v>
      </c>
      <c r="L1535">
        <f t="shared" si="140"/>
        <v>1</v>
      </c>
      <c r="M1535">
        <f t="shared" si="141"/>
        <v>0</v>
      </c>
      <c r="N1535" t="s">
        <v>53</v>
      </c>
      <c r="O1535" t="s">
        <v>41</v>
      </c>
      <c r="Q1535" t="str">
        <f t="shared" si="142"/>
        <v>ACTIVE</v>
      </c>
      <c r="R1535" t="s">
        <v>1487</v>
      </c>
      <c r="S1535" t="s">
        <v>221</v>
      </c>
      <c r="T1535" s="2">
        <v>27312</v>
      </c>
      <c r="U1535" s="3">
        <f t="shared" ca="1" si="143"/>
        <v>50</v>
      </c>
      <c r="V1535" t="s">
        <v>5222</v>
      </c>
      <c r="W1535" t="s">
        <v>5223</v>
      </c>
      <c r="X1535" t="s">
        <v>339</v>
      </c>
      <c r="Y1535" t="s">
        <v>47</v>
      </c>
      <c r="Z1535" t="s">
        <v>36</v>
      </c>
      <c r="AA1535">
        <v>3</v>
      </c>
      <c r="AB1535" s="4">
        <v>478284</v>
      </c>
    </row>
    <row r="1536" spans="1:28" x14ac:dyDescent="0.25">
      <c r="A1536">
        <v>1961</v>
      </c>
      <c r="B1536" t="s">
        <v>5224</v>
      </c>
      <c r="C1536" t="s">
        <v>5225</v>
      </c>
      <c r="D1536" s="1">
        <v>43384</v>
      </c>
      <c r="E1536" s="1">
        <v>44685</v>
      </c>
      <c r="F1536">
        <f t="shared" ca="1" si="138"/>
        <v>42</v>
      </c>
      <c r="G1536" t="str">
        <f t="shared" ca="1" si="139"/>
        <v>2-5 years</v>
      </c>
      <c r="H1536" t="s">
        <v>24</v>
      </c>
      <c r="I1536" t="s">
        <v>5226</v>
      </c>
      <c r="J1536" t="s">
        <v>5227</v>
      </c>
      <c r="K1536" t="s">
        <v>158</v>
      </c>
      <c r="L1536">
        <f t="shared" si="140"/>
        <v>0</v>
      </c>
      <c r="M1536">
        <f t="shared" si="141"/>
        <v>1</v>
      </c>
      <c r="N1536" t="s">
        <v>41</v>
      </c>
      <c r="O1536" t="s">
        <v>53</v>
      </c>
      <c r="P1536" t="s">
        <v>4103</v>
      </c>
      <c r="Q1536" t="str">
        <f t="shared" si="142"/>
        <v>VOLUNTARY</v>
      </c>
      <c r="R1536" t="s">
        <v>1487</v>
      </c>
      <c r="S1536" t="s">
        <v>80</v>
      </c>
      <c r="T1536" s="2">
        <v>29701</v>
      </c>
      <c r="U1536" s="3">
        <f t="shared" ca="1" si="143"/>
        <v>44</v>
      </c>
      <c r="V1536" t="s">
        <v>5222</v>
      </c>
      <c r="W1536" t="s">
        <v>5223</v>
      </c>
      <c r="X1536" t="s">
        <v>617</v>
      </c>
      <c r="Y1536" t="s">
        <v>35</v>
      </c>
      <c r="Z1536" t="s">
        <v>36</v>
      </c>
      <c r="AA1536">
        <v>3</v>
      </c>
      <c r="AB1536" s="4">
        <v>31800</v>
      </c>
    </row>
    <row r="1537" spans="1:28" x14ac:dyDescent="0.25">
      <c r="A1537">
        <v>1962</v>
      </c>
      <c r="B1537" t="s">
        <v>5095</v>
      </c>
      <c r="C1537" t="s">
        <v>5228</v>
      </c>
      <c r="D1537" s="1">
        <v>45102</v>
      </c>
      <c r="E1537" s="1">
        <v>45132</v>
      </c>
      <c r="F1537">
        <f t="shared" ca="1" si="138"/>
        <v>1</v>
      </c>
      <c r="G1537" t="str">
        <f t="shared" ca="1" si="139"/>
        <v>&lt;6 months</v>
      </c>
      <c r="H1537" t="s">
        <v>641</v>
      </c>
      <c r="I1537" t="s">
        <v>5229</v>
      </c>
      <c r="J1537" t="s">
        <v>5230</v>
      </c>
      <c r="K1537" t="s">
        <v>27</v>
      </c>
      <c r="L1537">
        <f t="shared" si="140"/>
        <v>1</v>
      </c>
      <c r="M1537">
        <f t="shared" si="141"/>
        <v>0</v>
      </c>
      <c r="N1537" t="s">
        <v>28</v>
      </c>
      <c r="O1537" t="s">
        <v>41</v>
      </c>
      <c r="Q1537" t="str">
        <f t="shared" si="142"/>
        <v>ACTIVE</v>
      </c>
      <c r="R1537" t="s">
        <v>1487</v>
      </c>
      <c r="S1537" t="s">
        <v>68</v>
      </c>
      <c r="T1537" s="2">
        <v>36149</v>
      </c>
      <c r="U1537" s="3">
        <f t="shared" ca="1" si="143"/>
        <v>26</v>
      </c>
      <c r="V1537" t="s">
        <v>5222</v>
      </c>
      <c r="W1537" t="s">
        <v>5223</v>
      </c>
      <c r="X1537" t="s">
        <v>63</v>
      </c>
      <c r="Y1537" t="s">
        <v>35</v>
      </c>
      <c r="Z1537" t="s">
        <v>36</v>
      </c>
      <c r="AA1537">
        <v>3</v>
      </c>
      <c r="AB1537" s="4">
        <v>687972</v>
      </c>
    </row>
    <row r="1538" spans="1:28" x14ac:dyDescent="0.25">
      <c r="A1538">
        <v>1963</v>
      </c>
      <c r="B1538" t="s">
        <v>5231</v>
      </c>
      <c r="C1538" t="s">
        <v>5232</v>
      </c>
      <c r="D1538" s="1">
        <v>44088</v>
      </c>
      <c r="E1538" s="1">
        <v>44439</v>
      </c>
      <c r="F1538">
        <f t="shared" ca="1" si="138"/>
        <v>11</v>
      </c>
      <c r="G1538" t="str">
        <f t="shared" ca="1" si="139"/>
        <v>6-12 months</v>
      </c>
      <c r="H1538" t="s">
        <v>24</v>
      </c>
      <c r="I1538" t="s">
        <v>5233</v>
      </c>
      <c r="J1538" t="s">
        <v>5234</v>
      </c>
      <c r="K1538" t="s">
        <v>158</v>
      </c>
      <c r="L1538">
        <f t="shared" si="140"/>
        <v>0</v>
      </c>
      <c r="M1538">
        <f t="shared" si="141"/>
        <v>1</v>
      </c>
      <c r="N1538" t="s">
        <v>28</v>
      </c>
      <c r="O1538" t="s">
        <v>53</v>
      </c>
      <c r="P1538" t="s">
        <v>212</v>
      </c>
      <c r="Q1538" t="str">
        <f t="shared" si="142"/>
        <v>INVOLUNTARY</v>
      </c>
      <c r="R1538" t="s">
        <v>1487</v>
      </c>
      <c r="S1538" t="s">
        <v>68</v>
      </c>
      <c r="T1538" s="2">
        <v>36506</v>
      </c>
      <c r="U1538" s="3">
        <f t="shared" ca="1" si="143"/>
        <v>25</v>
      </c>
      <c r="V1538" t="s">
        <v>5222</v>
      </c>
      <c r="W1538" t="s">
        <v>5223</v>
      </c>
      <c r="X1538" t="s">
        <v>81</v>
      </c>
      <c r="Y1538" t="s">
        <v>35</v>
      </c>
      <c r="Z1538" t="s">
        <v>36</v>
      </c>
      <c r="AA1538">
        <v>3</v>
      </c>
      <c r="AB1538" s="4">
        <v>202440</v>
      </c>
    </row>
    <row r="1539" spans="1:28" x14ac:dyDescent="0.25">
      <c r="A1539">
        <v>1964</v>
      </c>
      <c r="B1539" t="s">
        <v>4856</v>
      </c>
      <c r="C1539" t="s">
        <v>5235</v>
      </c>
      <c r="D1539" s="1">
        <v>44915</v>
      </c>
      <c r="E1539" s="1">
        <v>44996</v>
      </c>
      <c r="F1539">
        <f t="shared" ref="F1539:F1602" ca="1" si="144">DATEDIF($D1539,IF($E1539=$E$2,TODAY(),$E1539),"m")</f>
        <v>2</v>
      </c>
      <c r="G1539" t="str">
        <f t="shared" ref="G1539:G1602" ca="1" si="145">IF(F1539&lt;6,"&lt;6 months",IF(F1539&lt;12,"6-12 months",IF(F1539&lt;24,"1-2 years",IF(F1539&lt;60,"2-5 years","&gt;5 years"))))</f>
        <v>&lt;6 months</v>
      </c>
      <c r="H1539" t="s">
        <v>24</v>
      </c>
      <c r="I1539" t="s">
        <v>5236</v>
      </c>
      <c r="J1539" t="s">
        <v>5237</v>
      </c>
      <c r="K1539" t="s">
        <v>158</v>
      </c>
      <c r="L1539">
        <f t="shared" ref="L1539:L1602" si="146">IF($K1539=$K$2,1,0)</f>
        <v>0</v>
      </c>
      <c r="M1539">
        <f t="shared" ref="M1539:M1602" si="147">IF($K1539=$K$2,0,1)</f>
        <v>1</v>
      </c>
      <c r="N1539" t="s">
        <v>41</v>
      </c>
      <c r="O1539" t="s">
        <v>41</v>
      </c>
      <c r="P1539" t="s">
        <v>4103</v>
      </c>
      <c r="Q1539" t="str">
        <f t="shared" ref="Q1539:Q1602" si="148">IF(OR($P1539=$AF$14,$P1539=$AF$16,$P1539=$AF$19,$P1539=$AF$20,$P1539=$AF$21,$P1539=$AF$23),"VOLUNTARY",IF(OR($P1539=$AF$17,$P1539=$AF$18,$P1539=$AF$22,$P1539=$AF$15),"INVOLUNTARY","ACTIVE"))</f>
        <v>VOLUNTARY</v>
      </c>
      <c r="R1539" t="s">
        <v>1487</v>
      </c>
      <c r="S1539" t="s">
        <v>94</v>
      </c>
      <c r="T1539" s="2">
        <v>34360</v>
      </c>
      <c r="U1539" s="3">
        <f t="shared" ref="U1539:U1602" ca="1" si="149">DATEDIF($T1539,TODAY(),"y")</f>
        <v>31</v>
      </c>
      <c r="V1539" t="s">
        <v>5222</v>
      </c>
      <c r="W1539" t="s">
        <v>5223</v>
      </c>
      <c r="X1539" t="s">
        <v>6</v>
      </c>
      <c r="Y1539" t="s">
        <v>35</v>
      </c>
      <c r="Z1539" t="s">
        <v>36</v>
      </c>
      <c r="AA1539">
        <v>3</v>
      </c>
      <c r="AB1539" s="4">
        <v>82840</v>
      </c>
    </row>
    <row r="1540" spans="1:28" x14ac:dyDescent="0.25">
      <c r="A1540">
        <v>1965</v>
      </c>
      <c r="B1540" t="s">
        <v>5238</v>
      </c>
      <c r="C1540" t="s">
        <v>5239</v>
      </c>
      <c r="D1540" s="1">
        <v>44615</v>
      </c>
      <c r="F1540">
        <f t="shared" ca="1" si="144"/>
        <v>43</v>
      </c>
      <c r="G1540" t="str">
        <f t="shared" ca="1" si="145"/>
        <v>2-5 years</v>
      </c>
      <c r="H1540" t="s">
        <v>641</v>
      </c>
      <c r="I1540" t="s">
        <v>5240</v>
      </c>
      <c r="J1540" t="s">
        <v>5241</v>
      </c>
      <c r="K1540" t="s">
        <v>27</v>
      </c>
      <c r="L1540">
        <f t="shared" si="146"/>
        <v>1</v>
      </c>
      <c r="M1540">
        <f t="shared" si="147"/>
        <v>0</v>
      </c>
      <c r="N1540" t="s">
        <v>53</v>
      </c>
      <c r="O1540" t="s">
        <v>29</v>
      </c>
      <c r="Q1540" t="str">
        <f t="shared" si="148"/>
        <v>ACTIVE</v>
      </c>
      <c r="R1540" t="s">
        <v>1487</v>
      </c>
      <c r="S1540" t="s">
        <v>68</v>
      </c>
      <c r="T1540" s="2">
        <v>34218</v>
      </c>
      <c r="U1540" s="3">
        <f t="shared" ca="1" si="149"/>
        <v>32</v>
      </c>
      <c r="V1540" t="s">
        <v>5222</v>
      </c>
      <c r="W1540" t="s">
        <v>5223</v>
      </c>
      <c r="X1540" t="s">
        <v>165</v>
      </c>
      <c r="Y1540" t="s">
        <v>35</v>
      </c>
      <c r="Z1540" t="s">
        <v>36</v>
      </c>
      <c r="AA1540">
        <v>3</v>
      </c>
      <c r="AB1540" s="4">
        <v>650000</v>
      </c>
    </row>
    <row r="1541" spans="1:28" x14ac:dyDescent="0.25">
      <c r="A1541">
        <v>1966</v>
      </c>
      <c r="B1541" t="s">
        <v>5242</v>
      </c>
      <c r="C1541" t="s">
        <v>5243</v>
      </c>
      <c r="D1541" s="1">
        <v>43616</v>
      </c>
      <c r="F1541">
        <f t="shared" ca="1" si="144"/>
        <v>76</v>
      </c>
      <c r="G1541" t="str">
        <f t="shared" ca="1" si="145"/>
        <v>&gt;5 years</v>
      </c>
      <c r="H1541" t="s">
        <v>641</v>
      </c>
      <c r="I1541" t="s">
        <v>5244</v>
      </c>
      <c r="J1541" t="s">
        <v>5245</v>
      </c>
      <c r="K1541" t="s">
        <v>27</v>
      </c>
      <c r="L1541">
        <f t="shared" si="146"/>
        <v>1</v>
      </c>
      <c r="M1541">
        <f t="shared" si="147"/>
        <v>0</v>
      </c>
      <c r="N1541" t="s">
        <v>53</v>
      </c>
      <c r="O1541" t="s">
        <v>41</v>
      </c>
      <c r="Q1541" t="str">
        <f t="shared" si="148"/>
        <v>ACTIVE</v>
      </c>
      <c r="R1541" t="s">
        <v>1487</v>
      </c>
      <c r="S1541" t="s">
        <v>68</v>
      </c>
      <c r="T1541" s="2">
        <v>36995</v>
      </c>
      <c r="U1541" s="3">
        <f t="shared" ca="1" si="149"/>
        <v>24</v>
      </c>
      <c r="V1541" t="s">
        <v>5222</v>
      </c>
      <c r="W1541" t="s">
        <v>5223</v>
      </c>
      <c r="X1541" t="s">
        <v>81</v>
      </c>
      <c r="Y1541" t="s">
        <v>35</v>
      </c>
      <c r="Z1541" t="s">
        <v>36</v>
      </c>
      <c r="AA1541">
        <v>3</v>
      </c>
      <c r="AB1541" s="4">
        <v>113736</v>
      </c>
    </row>
    <row r="1542" spans="1:28" x14ac:dyDescent="0.25">
      <c r="A1542">
        <v>1967</v>
      </c>
      <c r="B1542" t="s">
        <v>5246</v>
      </c>
      <c r="C1542" t="s">
        <v>5247</v>
      </c>
      <c r="D1542" s="1">
        <v>43494</v>
      </c>
      <c r="F1542">
        <f t="shared" ca="1" si="144"/>
        <v>80</v>
      </c>
      <c r="G1542" t="str">
        <f t="shared" ca="1" si="145"/>
        <v>&gt;5 years</v>
      </c>
      <c r="H1542" t="s">
        <v>24</v>
      </c>
      <c r="I1542" t="s">
        <v>5248</v>
      </c>
      <c r="J1542" t="s">
        <v>5249</v>
      </c>
      <c r="K1542" t="s">
        <v>27</v>
      </c>
      <c r="L1542">
        <f t="shared" si="146"/>
        <v>1</v>
      </c>
      <c r="M1542">
        <f t="shared" si="147"/>
        <v>0</v>
      </c>
      <c r="N1542" t="s">
        <v>41</v>
      </c>
      <c r="O1542" t="s">
        <v>41</v>
      </c>
      <c r="Q1542" t="str">
        <f t="shared" si="148"/>
        <v>ACTIVE</v>
      </c>
      <c r="R1542" t="s">
        <v>1487</v>
      </c>
      <c r="S1542" t="s">
        <v>68</v>
      </c>
      <c r="T1542" s="2">
        <v>33650</v>
      </c>
      <c r="U1542" s="3">
        <f t="shared" ca="1" si="149"/>
        <v>33</v>
      </c>
      <c r="V1542" t="s">
        <v>5222</v>
      </c>
      <c r="W1542" t="s">
        <v>5223</v>
      </c>
      <c r="X1542" t="s">
        <v>245</v>
      </c>
      <c r="Y1542" t="s">
        <v>35</v>
      </c>
      <c r="Z1542" t="s">
        <v>36</v>
      </c>
      <c r="AA1542">
        <v>3</v>
      </c>
      <c r="AB1542" s="4">
        <v>122400</v>
      </c>
    </row>
    <row r="1543" spans="1:28" x14ac:dyDescent="0.25">
      <c r="A1543">
        <v>1968</v>
      </c>
      <c r="B1543" t="s">
        <v>5250</v>
      </c>
      <c r="C1543" t="s">
        <v>1100</v>
      </c>
      <c r="D1543" s="1">
        <v>43709</v>
      </c>
      <c r="F1543">
        <f t="shared" ca="1" si="144"/>
        <v>73</v>
      </c>
      <c r="G1543" t="str">
        <f t="shared" ca="1" si="145"/>
        <v>&gt;5 years</v>
      </c>
      <c r="H1543" t="s">
        <v>24</v>
      </c>
      <c r="I1543" t="s">
        <v>5251</v>
      </c>
      <c r="J1543" t="s">
        <v>5252</v>
      </c>
      <c r="K1543" t="s">
        <v>27</v>
      </c>
      <c r="L1543">
        <f t="shared" si="146"/>
        <v>1</v>
      </c>
      <c r="M1543">
        <f t="shared" si="147"/>
        <v>0</v>
      </c>
      <c r="N1543" t="s">
        <v>53</v>
      </c>
      <c r="O1543" t="s">
        <v>29</v>
      </c>
      <c r="Q1543" t="str">
        <f t="shared" si="148"/>
        <v>ACTIVE</v>
      </c>
      <c r="R1543" t="s">
        <v>1487</v>
      </c>
      <c r="S1543" t="s">
        <v>68</v>
      </c>
      <c r="T1543" s="2">
        <v>29852</v>
      </c>
      <c r="U1543" s="3">
        <f t="shared" ca="1" si="149"/>
        <v>44</v>
      </c>
      <c r="V1543" t="s">
        <v>5222</v>
      </c>
      <c r="W1543" t="s">
        <v>5223</v>
      </c>
      <c r="X1543" t="s">
        <v>69</v>
      </c>
      <c r="Y1543" t="s">
        <v>35</v>
      </c>
      <c r="Z1543" t="s">
        <v>36</v>
      </c>
      <c r="AA1543">
        <v>3</v>
      </c>
      <c r="AB1543" s="4">
        <v>28737</v>
      </c>
    </row>
    <row r="1544" spans="1:28" x14ac:dyDescent="0.25">
      <c r="A1544">
        <v>1969</v>
      </c>
      <c r="B1544" t="s">
        <v>4188</v>
      </c>
      <c r="C1544" t="s">
        <v>5253</v>
      </c>
      <c r="D1544" s="1">
        <v>44213</v>
      </c>
      <c r="E1544" s="1">
        <v>44355</v>
      </c>
      <c r="F1544">
        <f t="shared" ca="1" si="144"/>
        <v>4</v>
      </c>
      <c r="G1544" t="str">
        <f t="shared" ca="1" si="145"/>
        <v>&lt;6 months</v>
      </c>
      <c r="H1544" t="s">
        <v>24</v>
      </c>
      <c r="I1544" t="s">
        <v>5254</v>
      </c>
      <c r="J1544" t="s">
        <v>5255</v>
      </c>
      <c r="K1544" t="s">
        <v>158</v>
      </c>
      <c r="L1544">
        <f t="shared" si="146"/>
        <v>0</v>
      </c>
      <c r="M1544">
        <f t="shared" si="147"/>
        <v>1</v>
      </c>
      <c r="N1544" t="s">
        <v>53</v>
      </c>
      <c r="O1544" t="s">
        <v>41</v>
      </c>
      <c r="Q1544" t="str">
        <f t="shared" si="148"/>
        <v>ACTIVE</v>
      </c>
      <c r="R1544" t="s">
        <v>1487</v>
      </c>
      <c r="S1544" t="s">
        <v>68</v>
      </c>
      <c r="T1544" s="2">
        <v>27501</v>
      </c>
      <c r="U1544" s="3">
        <f t="shared" ca="1" si="149"/>
        <v>50</v>
      </c>
      <c r="V1544" t="s">
        <v>5222</v>
      </c>
      <c r="W1544" t="s">
        <v>5256</v>
      </c>
      <c r="X1544" t="s">
        <v>184</v>
      </c>
      <c r="Y1544" t="s">
        <v>35</v>
      </c>
      <c r="Z1544" t="s">
        <v>36</v>
      </c>
      <c r="AA1544">
        <v>3</v>
      </c>
      <c r="AB1544" s="4">
        <v>162000</v>
      </c>
    </row>
    <row r="1545" spans="1:28" x14ac:dyDescent="0.25">
      <c r="A1545">
        <v>1970</v>
      </c>
      <c r="B1545" t="s">
        <v>5257</v>
      </c>
      <c r="C1545" t="s">
        <v>5258</v>
      </c>
      <c r="D1545" s="1">
        <v>44672</v>
      </c>
      <c r="E1545" s="1">
        <v>44672</v>
      </c>
      <c r="F1545">
        <f t="shared" ca="1" si="144"/>
        <v>0</v>
      </c>
      <c r="G1545" t="str">
        <f t="shared" ca="1" si="145"/>
        <v>&lt;6 months</v>
      </c>
      <c r="H1545" t="s">
        <v>24</v>
      </c>
      <c r="I1545" t="s">
        <v>5259</v>
      </c>
      <c r="J1545" t="s">
        <v>5260</v>
      </c>
      <c r="K1545" t="s">
        <v>27</v>
      </c>
      <c r="L1545">
        <f t="shared" si="146"/>
        <v>1</v>
      </c>
      <c r="M1545">
        <f t="shared" si="147"/>
        <v>0</v>
      </c>
      <c r="N1545" t="s">
        <v>41</v>
      </c>
      <c r="O1545" t="s">
        <v>29</v>
      </c>
      <c r="Q1545" t="str">
        <f t="shared" si="148"/>
        <v>ACTIVE</v>
      </c>
      <c r="R1545" t="s">
        <v>1487</v>
      </c>
      <c r="S1545" t="s">
        <v>74</v>
      </c>
      <c r="T1545" s="2">
        <v>29851</v>
      </c>
      <c r="U1545" s="3">
        <f t="shared" ca="1" si="149"/>
        <v>44</v>
      </c>
      <c r="V1545" t="s">
        <v>1666</v>
      </c>
      <c r="W1545" t="s">
        <v>4785</v>
      </c>
      <c r="X1545" t="s">
        <v>184</v>
      </c>
      <c r="Y1545" t="s">
        <v>35</v>
      </c>
      <c r="Z1545" t="s">
        <v>36</v>
      </c>
      <c r="AA1545">
        <v>3</v>
      </c>
      <c r="AB1545" s="4">
        <v>985572</v>
      </c>
    </row>
    <row r="1546" spans="1:28" x14ac:dyDescent="0.25">
      <c r="A1546">
        <v>1971</v>
      </c>
      <c r="B1546" t="s">
        <v>5261</v>
      </c>
      <c r="C1546" t="s">
        <v>5262</v>
      </c>
      <c r="D1546" s="1">
        <v>43358</v>
      </c>
      <c r="E1546" s="1">
        <v>45121</v>
      </c>
      <c r="F1546">
        <f t="shared" ca="1" si="144"/>
        <v>57</v>
      </c>
      <c r="G1546" t="str">
        <f t="shared" ca="1" si="145"/>
        <v>2-5 years</v>
      </c>
      <c r="H1546" t="s">
        <v>641</v>
      </c>
      <c r="I1546" t="s">
        <v>5263</v>
      </c>
      <c r="J1546" t="s">
        <v>5264</v>
      </c>
      <c r="K1546" t="s">
        <v>158</v>
      </c>
      <c r="L1546">
        <f t="shared" si="146"/>
        <v>0</v>
      </c>
      <c r="M1546">
        <f t="shared" si="147"/>
        <v>1</v>
      </c>
      <c r="N1546" t="s">
        <v>41</v>
      </c>
      <c r="O1546" t="s">
        <v>53</v>
      </c>
      <c r="P1546" t="s">
        <v>4103</v>
      </c>
      <c r="Q1546" t="str">
        <f t="shared" si="148"/>
        <v>VOLUNTARY</v>
      </c>
      <c r="R1546" t="s">
        <v>1487</v>
      </c>
      <c r="S1546" t="s">
        <v>68</v>
      </c>
      <c r="T1546" s="2">
        <v>31774</v>
      </c>
      <c r="U1546" s="3">
        <f t="shared" ca="1" si="149"/>
        <v>38</v>
      </c>
      <c r="V1546" t="s">
        <v>3104</v>
      </c>
      <c r="W1546" t="s">
        <v>3105</v>
      </c>
      <c r="X1546" t="s">
        <v>128</v>
      </c>
      <c r="Y1546" t="s">
        <v>35</v>
      </c>
      <c r="Z1546" t="s">
        <v>36</v>
      </c>
      <c r="AA1546">
        <v>3</v>
      </c>
      <c r="AB1546" s="4">
        <v>110000.4</v>
      </c>
    </row>
    <row r="1547" spans="1:28" x14ac:dyDescent="0.25">
      <c r="A1547">
        <v>1972</v>
      </c>
      <c r="B1547" t="s">
        <v>1570</v>
      </c>
      <c r="C1547" t="s">
        <v>1432</v>
      </c>
      <c r="D1547" s="1">
        <v>44534</v>
      </c>
      <c r="E1547" s="1">
        <v>44568</v>
      </c>
      <c r="F1547">
        <f t="shared" ca="1" si="144"/>
        <v>1</v>
      </c>
      <c r="G1547" t="str">
        <f t="shared" ca="1" si="145"/>
        <v>&lt;6 months</v>
      </c>
      <c r="H1547" t="s">
        <v>641</v>
      </c>
      <c r="I1547" t="s">
        <v>5265</v>
      </c>
      <c r="J1547" t="s">
        <v>5266</v>
      </c>
      <c r="K1547" t="s">
        <v>27</v>
      </c>
      <c r="L1547">
        <f t="shared" si="146"/>
        <v>1</v>
      </c>
      <c r="M1547">
        <f t="shared" si="147"/>
        <v>0</v>
      </c>
      <c r="N1547" t="s">
        <v>28</v>
      </c>
      <c r="O1547" t="s">
        <v>29</v>
      </c>
      <c r="Q1547" t="str">
        <f t="shared" si="148"/>
        <v>ACTIVE</v>
      </c>
      <c r="R1547" t="s">
        <v>1487</v>
      </c>
      <c r="S1547" t="s">
        <v>74</v>
      </c>
      <c r="T1547" s="2">
        <v>31452</v>
      </c>
      <c r="U1547" s="3">
        <f t="shared" ca="1" si="149"/>
        <v>39</v>
      </c>
      <c r="V1547" t="s">
        <v>3104</v>
      </c>
      <c r="W1547" t="s">
        <v>3985</v>
      </c>
      <c r="X1547" t="s">
        <v>69</v>
      </c>
      <c r="Y1547" t="s">
        <v>47</v>
      </c>
      <c r="Z1547" t="s">
        <v>36</v>
      </c>
      <c r="AA1547">
        <v>3</v>
      </c>
      <c r="AB1547" s="4">
        <v>304192.8</v>
      </c>
    </row>
    <row r="1548" spans="1:28" x14ac:dyDescent="0.25">
      <c r="A1548">
        <v>1973</v>
      </c>
      <c r="B1548" t="s">
        <v>5267</v>
      </c>
      <c r="C1548" t="s">
        <v>5268</v>
      </c>
      <c r="D1548" s="1">
        <v>43783</v>
      </c>
      <c r="F1548">
        <f t="shared" ca="1" si="144"/>
        <v>70</v>
      </c>
      <c r="G1548" t="str">
        <f t="shared" ca="1" si="145"/>
        <v>&gt;5 years</v>
      </c>
      <c r="H1548" t="s">
        <v>641</v>
      </c>
      <c r="I1548" t="s">
        <v>5269</v>
      </c>
      <c r="J1548" t="s">
        <v>5270</v>
      </c>
      <c r="K1548" t="s">
        <v>27</v>
      </c>
      <c r="L1548">
        <f t="shared" si="146"/>
        <v>1</v>
      </c>
      <c r="M1548">
        <f t="shared" si="147"/>
        <v>0</v>
      </c>
      <c r="N1548" t="s">
        <v>53</v>
      </c>
      <c r="O1548" t="s">
        <v>53</v>
      </c>
      <c r="Q1548" t="str">
        <f t="shared" si="148"/>
        <v>ACTIVE</v>
      </c>
      <c r="R1548" t="s">
        <v>1487</v>
      </c>
      <c r="S1548" t="s">
        <v>68</v>
      </c>
      <c r="T1548" s="2">
        <v>31692</v>
      </c>
      <c r="U1548" s="3">
        <f t="shared" ca="1" si="149"/>
        <v>39</v>
      </c>
      <c r="V1548" t="s">
        <v>3104</v>
      </c>
      <c r="W1548" t="s">
        <v>3985</v>
      </c>
      <c r="X1548" t="s">
        <v>69</v>
      </c>
      <c r="Y1548" t="s">
        <v>35</v>
      </c>
      <c r="Z1548" t="s">
        <v>36</v>
      </c>
      <c r="AA1548">
        <v>3</v>
      </c>
      <c r="AB1548" s="4">
        <v>122400</v>
      </c>
    </row>
    <row r="1549" spans="1:28" x14ac:dyDescent="0.25">
      <c r="A1549">
        <v>1974</v>
      </c>
      <c r="B1549" t="s">
        <v>5271</v>
      </c>
      <c r="C1549" t="s">
        <v>5272</v>
      </c>
      <c r="D1549" s="1">
        <v>44300</v>
      </c>
      <c r="F1549">
        <f t="shared" ca="1" si="144"/>
        <v>53</v>
      </c>
      <c r="G1549" t="str">
        <f t="shared" ca="1" si="145"/>
        <v>2-5 years</v>
      </c>
      <c r="H1549" t="s">
        <v>24</v>
      </c>
      <c r="I1549" t="s">
        <v>5273</v>
      </c>
      <c r="J1549" t="s">
        <v>5274</v>
      </c>
      <c r="K1549" t="s">
        <v>27</v>
      </c>
      <c r="L1549">
        <f t="shared" si="146"/>
        <v>1</v>
      </c>
      <c r="M1549">
        <f t="shared" si="147"/>
        <v>0</v>
      </c>
      <c r="N1549" t="s">
        <v>41</v>
      </c>
      <c r="O1549" t="s">
        <v>29</v>
      </c>
      <c r="Q1549" t="str">
        <f t="shared" si="148"/>
        <v>ACTIVE</v>
      </c>
      <c r="R1549" t="s">
        <v>1487</v>
      </c>
      <c r="S1549" t="s">
        <v>221</v>
      </c>
      <c r="T1549" s="2">
        <v>30882</v>
      </c>
      <c r="U1549" s="3">
        <f t="shared" ca="1" si="149"/>
        <v>41</v>
      </c>
      <c r="V1549" t="s">
        <v>3104</v>
      </c>
      <c r="W1549" t="s">
        <v>3985</v>
      </c>
      <c r="X1549" t="s">
        <v>148</v>
      </c>
      <c r="Y1549" t="s">
        <v>35</v>
      </c>
      <c r="Z1549" t="s">
        <v>36</v>
      </c>
      <c r="AA1549">
        <v>3</v>
      </c>
      <c r="AB1549" s="4">
        <v>100362.3</v>
      </c>
    </row>
    <row r="1550" spans="1:28" x14ac:dyDescent="0.25">
      <c r="A1550">
        <v>1975</v>
      </c>
      <c r="B1550" t="s">
        <v>1138</v>
      </c>
      <c r="C1550" t="s">
        <v>1240</v>
      </c>
      <c r="D1550" s="1">
        <v>43569</v>
      </c>
      <c r="F1550">
        <f t="shared" ca="1" si="144"/>
        <v>77</v>
      </c>
      <c r="G1550" t="str">
        <f t="shared" ca="1" si="145"/>
        <v>&gt;5 years</v>
      </c>
      <c r="H1550" t="s">
        <v>24</v>
      </c>
      <c r="I1550" t="s">
        <v>5275</v>
      </c>
      <c r="J1550" t="s">
        <v>5276</v>
      </c>
      <c r="K1550" t="s">
        <v>27</v>
      </c>
      <c r="L1550">
        <f t="shared" si="146"/>
        <v>1</v>
      </c>
      <c r="M1550">
        <f t="shared" si="147"/>
        <v>0</v>
      </c>
      <c r="N1550" t="s">
        <v>28</v>
      </c>
      <c r="O1550" t="s">
        <v>29</v>
      </c>
      <c r="Q1550" t="str">
        <f t="shared" si="148"/>
        <v>ACTIVE</v>
      </c>
      <c r="R1550" t="s">
        <v>1487</v>
      </c>
      <c r="S1550" t="s">
        <v>137</v>
      </c>
      <c r="T1550" s="2">
        <v>33662</v>
      </c>
      <c r="U1550" s="3">
        <f t="shared" ca="1" si="149"/>
        <v>33</v>
      </c>
      <c r="V1550" t="s">
        <v>3104</v>
      </c>
      <c r="W1550" t="s">
        <v>3985</v>
      </c>
      <c r="X1550" t="s">
        <v>6</v>
      </c>
      <c r="Y1550" t="s">
        <v>35</v>
      </c>
      <c r="Z1550" t="s">
        <v>36</v>
      </c>
      <c r="AA1550">
        <v>3</v>
      </c>
      <c r="AB1550" s="4">
        <v>138840</v>
      </c>
    </row>
    <row r="1551" spans="1:28" x14ac:dyDescent="0.25">
      <c r="A1551">
        <v>1976</v>
      </c>
      <c r="B1551" t="s">
        <v>5277</v>
      </c>
      <c r="C1551" t="s">
        <v>4068</v>
      </c>
      <c r="D1551" s="1">
        <v>44205</v>
      </c>
      <c r="F1551">
        <f t="shared" ca="1" si="144"/>
        <v>57</v>
      </c>
      <c r="G1551" t="str">
        <f t="shared" ca="1" si="145"/>
        <v>2-5 years</v>
      </c>
      <c r="H1551" t="s">
        <v>24</v>
      </c>
      <c r="I1551" t="s">
        <v>5278</v>
      </c>
      <c r="J1551" t="s">
        <v>5279</v>
      </c>
      <c r="K1551" t="s">
        <v>27</v>
      </c>
      <c r="L1551">
        <f t="shared" si="146"/>
        <v>1</v>
      </c>
      <c r="M1551">
        <f t="shared" si="147"/>
        <v>0</v>
      </c>
      <c r="N1551" t="s">
        <v>53</v>
      </c>
      <c r="O1551" t="s">
        <v>53</v>
      </c>
      <c r="Q1551" t="str">
        <f t="shared" si="148"/>
        <v>ACTIVE</v>
      </c>
      <c r="R1551" t="s">
        <v>30</v>
      </c>
      <c r="S1551" t="s">
        <v>31</v>
      </c>
      <c r="T1551" s="2">
        <v>32533</v>
      </c>
      <c r="U1551" s="3">
        <f t="shared" ca="1" si="149"/>
        <v>36</v>
      </c>
      <c r="V1551" t="s">
        <v>3104</v>
      </c>
      <c r="W1551" t="s">
        <v>3985</v>
      </c>
      <c r="X1551" t="s">
        <v>1107</v>
      </c>
      <c r="Y1551" t="s">
        <v>35</v>
      </c>
      <c r="Z1551" t="s">
        <v>36</v>
      </c>
      <c r="AA1551">
        <v>3</v>
      </c>
      <c r="AB1551" s="4">
        <v>638025</v>
      </c>
    </row>
    <row r="1552" spans="1:28" x14ac:dyDescent="0.25">
      <c r="A1552">
        <v>1977</v>
      </c>
      <c r="B1552" t="s">
        <v>5280</v>
      </c>
      <c r="C1552" t="s">
        <v>5281</v>
      </c>
      <c r="D1552" s="1">
        <v>44921</v>
      </c>
      <c r="E1552" s="1">
        <v>45111</v>
      </c>
      <c r="F1552">
        <f t="shared" ca="1" si="144"/>
        <v>6</v>
      </c>
      <c r="G1552" t="str">
        <f t="shared" ca="1" si="145"/>
        <v>6-12 months</v>
      </c>
      <c r="H1552" t="s">
        <v>24</v>
      </c>
      <c r="I1552" t="s">
        <v>5282</v>
      </c>
      <c r="J1552" t="s">
        <v>5283</v>
      </c>
      <c r="K1552" t="s">
        <v>158</v>
      </c>
      <c r="L1552">
        <f t="shared" si="146"/>
        <v>0</v>
      </c>
      <c r="M1552">
        <f t="shared" si="147"/>
        <v>1</v>
      </c>
      <c r="N1552" t="s">
        <v>28</v>
      </c>
      <c r="O1552" t="s">
        <v>53</v>
      </c>
      <c r="P1552" t="s">
        <v>212</v>
      </c>
      <c r="Q1552" t="str">
        <f t="shared" si="148"/>
        <v>INVOLUNTARY</v>
      </c>
      <c r="R1552" t="s">
        <v>1487</v>
      </c>
      <c r="S1552" t="s">
        <v>74</v>
      </c>
      <c r="T1552" s="2">
        <v>32980</v>
      </c>
      <c r="U1552" s="3">
        <f t="shared" ca="1" si="149"/>
        <v>35</v>
      </c>
      <c r="V1552" t="s">
        <v>3104</v>
      </c>
      <c r="W1552" t="s">
        <v>3985</v>
      </c>
      <c r="X1552" t="s">
        <v>81</v>
      </c>
      <c r="Y1552" t="s">
        <v>35</v>
      </c>
      <c r="Z1552" t="s">
        <v>36</v>
      </c>
      <c r="AA1552">
        <v>3</v>
      </c>
      <c r="AB1552" s="4">
        <v>414864</v>
      </c>
    </row>
    <row r="1553" spans="1:28" x14ac:dyDescent="0.25">
      <c r="A1553">
        <v>1978</v>
      </c>
      <c r="B1553" t="s">
        <v>4390</v>
      </c>
      <c r="C1553" t="s">
        <v>1053</v>
      </c>
      <c r="D1553" s="1">
        <v>44474</v>
      </c>
      <c r="E1553" s="1">
        <v>45109</v>
      </c>
      <c r="F1553">
        <f t="shared" ca="1" si="144"/>
        <v>20</v>
      </c>
      <c r="G1553" t="str">
        <f t="shared" ca="1" si="145"/>
        <v>1-2 years</v>
      </c>
      <c r="H1553" t="s">
        <v>24</v>
      </c>
      <c r="I1553" t="s">
        <v>5284</v>
      </c>
      <c r="J1553" t="s">
        <v>5285</v>
      </c>
      <c r="K1553" t="s">
        <v>158</v>
      </c>
      <c r="L1553">
        <f t="shared" si="146"/>
        <v>0</v>
      </c>
      <c r="M1553">
        <f t="shared" si="147"/>
        <v>1</v>
      </c>
      <c r="N1553" t="s">
        <v>53</v>
      </c>
      <c r="O1553" t="s">
        <v>41</v>
      </c>
      <c r="P1553" t="s">
        <v>4103</v>
      </c>
      <c r="Q1553" t="str">
        <f t="shared" si="148"/>
        <v>VOLUNTARY</v>
      </c>
      <c r="R1553" t="s">
        <v>30</v>
      </c>
      <c r="S1553" t="s">
        <v>31</v>
      </c>
      <c r="T1553" s="2">
        <v>37467</v>
      </c>
      <c r="U1553" s="3">
        <f t="shared" ca="1" si="149"/>
        <v>23</v>
      </c>
      <c r="V1553" t="s">
        <v>3104</v>
      </c>
      <c r="W1553" t="s">
        <v>3985</v>
      </c>
      <c r="X1553" t="s">
        <v>1107</v>
      </c>
      <c r="Y1553" t="s">
        <v>35</v>
      </c>
      <c r="Z1553" t="s">
        <v>36</v>
      </c>
      <c r="AA1553">
        <v>3</v>
      </c>
      <c r="AB1553" s="4">
        <v>74160</v>
      </c>
    </row>
    <row r="1554" spans="1:28" x14ac:dyDescent="0.25">
      <c r="A1554">
        <v>1979</v>
      </c>
      <c r="B1554" t="s">
        <v>1816</v>
      </c>
      <c r="C1554" t="s">
        <v>2218</v>
      </c>
      <c r="D1554" s="1">
        <v>44829</v>
      </c>
      <c r="E1554" s="1">
        <v>45012</v>
      </c>
      <c r="F1554">
        <f t="shared" ca="1" si="144"/>
        <v>6</v>
      </c>
      <c r="G1554" t="str">
        <f t="shared" ca="1" si="145"/>
        <v>6-12 months</v>
      </c>
      <c r="H1554" t="s">
        <v>24</v>
      </c>
      <c r="I1554" t="s">
        <v>5286</v>
      </c>
      <c r="J1554" t="s">
        <v>5287</v>
      </c>
      <c r="K1554" t="s">
        <v>27</v>
      </c>
      <c r="L1554">
        <f t="shared" si="146"/>
        <v>1</v>
      </c>
      <c r="M1554">
        <f t="shared" si="147"/>
        <v>0</v>
      </c>
      <c r="N1554" t="s">
        <v>41</v>
      </c>
      <c r="O1554" t="s">
        <v>29</v>
      </c>
      <c r="Q1554" t="str">
        <f t="shared" si="148"/>
        <v>ACTIVE</v>
      </c>
      <c r="R1554" t="s">
        <v>1487</v>
      </c>
      <c r="S1554" t="s">
        <v>87</v>
      </c>
      <c r="T1554" s="2">
        <v>31414</v>
      </c>
      <c r="U1554" s="3">
        <f t="shared" ca="1" si="149"/>
        <v>39</v>
      </c>
      <c r="V1554" t="s">
        <v>3104</v>
      </c>
      <c r="W1554" t="s">
        <v>3985</v>
      </c>
      <c r="X1554" t="s">
        <v>89</v>
      </c>
      <c r="Y1554" t="s">
        <v>35</v>
      </c>
      <c r="Z1554" t="s">
        <v>36</v>
      </c>
      <c r="AA1554">
        <v>3</v>
      </c>
      <c r="AB1554" s="4">
        <v>46968</v>
      </c>
    </row>
    <row r="1555" spans="1:28" x14ac:dyDescent="0.25">
      <c r="A1555">
        <v>1980</v>
      </c>
      <c r="B1555" t="s">
        <v>3459</v>
      </c>
      <c r="C1555" t="s">
        <v>2055</v>
      </c>
      <c r="D1555" s="1">
        <v>44510</v>
      </c>
      <c r="F1555">
        <f t="shared" ca="1" si="144"/>
        <v>46</v>
      </c>
      <c r="G1555" t="str">
        <f t="shared" ca="1" si="145"/>
        <v>2-5 years</v>
      </c>
      <c r="H1555" t="s">
        <v>24</v>
      </c>
      <c r="I1555" t="s">
        <v>5288</v>
      </c>
      <c r="J1555" t="s">
        <v>5289</v>
      </c>
      <c r="K1555" t="s">
        <v>27</v>
      </c>
      <c r="L1555">
        <f t="shared" si="146"/>
        <v>1</v>
      </c>
      <c r="M1555">
        <f t="shared" si="147"/>
        <v>0</v>
      </c>
      <c r="N1555" t="s">
        <v>41</v>
      </c>
      <c r="O1555" t="s">
        <v>53</v>
      </c>
      <c r="Q1555" t="str">
        <f t="shared" si="148"/>
        <v>ACTIVE</v>
      </c>
      <c r="R1555" t="s">
        <v>1487</v>
      </c>
      <c r="S1555" t="s">
        <v>68</v>
      </c>
      <c r="T1555" s="2">
        <v>33963</v>
      </c>
      <c r="U1555" s="3">
        <f t="shared" ca="1" si="149"/>
        <v>32</v>
      </c>
      <c r="V1555" t="s">
        <v>3104</v>
      </c>
      <c r="W1555" t="s">
        <v>3985</v>
      </c>
      <c r="X1555" t="s">
        <v>6</v>
      </c>
      <c r="Y1555" t="s">
        <v>35</v>
      </c>
      <c r="Z1555" t="s">
        <v>36</v>
      </c>
      <c r="AA1555">
        <v>3</v>
      </c>
      <c r="AB1555" s="4">
        <v>64872</v>
      </c>
    </row>
    <row r="1556" spans="1:28" x14ac:dyDescent="0.25">
      <c r="A1556">
        <v>1981</v>
      </c>
      <c r="B1556" t="s">
        <v>5290</v>
      </c>
      <c r="C1556" t="s">
        <v>1547</v>
      </c>
      <c r="D1556" s="1">
        <v>44294</v>
      </c>
      <c r="E1556" s="1">
        <v>45123</v>
      </c>
      <c r="F1556">
        <f t="shared" ca="1" si="144"/>
        <v>27</v>
      </c>
      <c r="G1556" t="str">
        <f t="shared" ca="1" si="145"/>
        <v>2-5 years</v>
      </c>
      <c r="H1556" t="s">
        <v>24</v>
      </c>
      <c r="I1556" t="s">
        <v>5291</v>
      </c>
      <c r="J1556" t="s">
        <v>5292</v>
      </c>
      <c r="K1556" t="s">
        <v>27</v>
      </c>
      <c r="L1556">
        <f t="shared" si="146"/>
        <v>1</v>
      </c>
      <c r="M1556">
        <f t="shared" si="147"/>
        <v>0</v>
      </c>
      <c r="N1556" t="s">
        <v>28</v>
      </c>
      <c r="O1556" t="s">
        <v>29</v>
      </c>
      <c r="Q1556" t="str">
        <f t="shared" si="148"/>
        <v>ACTIVE</v>
      </c>
      <c r="R1556" t="s">
        <v>1487</v>
      </c>
      <c r="S1556" t="s">
        <v>68</v>
      </c>
      <c r="T1556" s="2">
        <v>35498</v>
      </c>
      <c r="U1556" s="3">
        <f t="shared" ca="1" si="149"/>
        <v>28</v>
      </c>
      <c r="V1556" t="s">
        <v>3104</v>
      </c>
      <c r="W1556" t="s">
        <v>3985</v>
      </c>
      <c r="X1556" t="s">
        <v>184</v>
      </c>
      <c r="Y1556" t="s">
        <v>47</v>
      </c>
      <c r="Z1556" t="s">
        <v>36</v>
      </c>
      <c r="AA1556">
        <v>3</v>
      </c>
      <c r="AB1556" s="4">
        <v>66468</v>
      </c>
    </row>
    <row r="1557" spans="1:28" x14ac:dyDescent="0.25">
      <c r="A1557">
        <v>1982</v>
      </c>
      <c r="B1557" t="s">
        <v>5293</v>
      </c>
      <c r="C1557" t="s">
        <v>5294</v>
      </c>
      <c r="D1557" s="1">
        <v>43418</v>
      </c>
      <c r="F1557">
        <f t="shared" ca="1" si="144"/>
        <v>82</v>
      </c>
      <c r="G1557" t="str">
        <f t="shared" ca="1" si="145"/>
        <v>&gt;5 years</v>
      </c>
      <c r="H1557" t="s">
        <v>24</v>
      </c>
      <c r="I1557" t="s">
        <v>5295</v>
      </c>
      <c r="J1557" t="s">
        <v>5296</v>
      </c>
      <c r="K1557" t="s">
        <v>27</v>
      </c>
      <c r="L1557">
        <f t="shared" si="146"/>
        <v>1</v>
      </c>
      <c r="M1557">
        <f t="shared" si="147"/>
        <v>0</v>
      </c>
      <c r="N1557" t="s">
        <v>53</v>
      </c>
      <c r="O1557" t="s">
        <v>29</v>
      </c>
      <c r="Q1557" t="str">
        <f t="shared" si="148"/>
        <v>ACTIVE</v>
      </c>
      <c r="R1557" t="s">
        <v>1487</v>
      </c>
      <c r="S1557" t="s">
        <v>55</v>
      </c>
      <c r="T1557" s="2">
        <v>1</v>
      </c>
      <c r="U1557" s="3">
        <f t="shared" ca="1" si="149"/>
        <v>125</v>
      </c>
      <c r="V1557" t="s">
        <v>32</v>
      </c>
      <c r="W1557" t="s">
        <v>33</v>
      </c>
      <c r="X1557" t="s">
        <v>6</v>
      </c>
      <c r="Y1557" t="s">
        <v>35</v>
      </c>
      <c r="Z1557" t="s">
        <v>36</v>
      </c>
      <c r="AA1557">
        <v>3</v>
      </c>
      <c r="AB1557" s="4">
        <v>61984</v>
      </c>
    </row>
    <row r="1558" spans="1:28" x14ac:dyDescent="0.25">
      <c r="A1558">
        <v>1983</v>
      </c>
      <c r="B1558" t="s">
        <v>5297</v>
      </c>
      <c r="C1558" t="s">
        <v>546</v>
      </c>
      <c r="D1558" s="1">
        <v>43904</v>
      </c>
      <c r="E1558" s="1">
        <v>44856</v>
      </c>
      <c r="F1558">
        <f t="shared" ca="1" si="144"/>
        <v>31</v>
      </c>
      <c r="G1558" t="str">
        <f t="shared" ca="1" si="145"/>
        <v>2-5 years</v>
      </c>
      <c r="H1558" t="s">
        <v>24</v>
      </c>
      <c r="I1558" t="s">
        <v>5298</v>
      </c>
      <c r="J1558" t="s">
        <v>5299</v>
      </c>
      <c r="K1558" t="s">
        <v>27</v>
      </c>
      <c r="L1558">
        <f t="shared" si="146"/>
        <v>1</v>
      </c>
      <c r="M1558">
        <f t="shared" si="147"/>
        <v>0</v>
      </c>
      <c r="N1558" t="s">
        <v>41</v>
      </c>
      <c r="O1558" t="s">
        <v>53</v>
      </c>
      <c r="Q1558" t="str">
        <f t="shared" si="148"/>
        <v>ACTIVE</v>
      </c>
      <c r="R1558" t="s">
        <v>1487</v>
      </c>
      <c r="S1558" t="s">
        <v>68</v>
      </c>
      <c r="T1558" s="2">
        <v>1</v>
      </c>
      <c r="U1558" s="3">
        <f t="shared" ca="1" si="149"/>
        <v>125</v>
      </c>
      <c r="V1558" t="s">
        <v>32</v>
      </c>
      <c r="W1558" t="s">
        <v>33</v>
      </c>
      <c r="X1558" t="s">
        <v>69</v>
      </c>
      <c r="Y1558" t="s">
        <v>35</v>
      </c>
      <c r="Z1558" t="s">
        <v>36</v>
      </c>
      <c r="AA1558">
        <v>3</v>
      </c>
      <c r="AB1558" s="4">
        <v>101530</v>
      </c>
    </row>
    <row r="1559" spans="1:28" x14ac:dyDescent="0.25">
      <c r="A1559">
        <v>1984</v>
      </c>
      <c r="B1559" t="s">
        <v>5300</v>
      </c>
      <c r="C1559" t="s">
        <v>4029</v>
      </c>
      <c r="D1559" s="1">
        <v>44006</v>
      </c>
      <c r="F1559">
        <f t="shared" ca="1" si="144"/>
        <v>63</v>
      </c>
      <c r="G1559" t="str">
        <f t="shared" ca="1" si="145"/>
        <v>&gt;5 years</v>
      </c>
      <c r="H1559" t="s">
        <v>24</v>
      </c>
      <c r="I1559" t="s">
        <v>5301</v>
      </c>
      <c r="J1559" t="s">
        <v>5302</v>
      </c>
      <c r="K1559" t="s">
        <v>27</v>
      </c>
      <c r="L1559">
        <f t="shared" si="146"/>
        <v>1</v>
      </c>
      <c r="M1559">
        <f t="shared" si="147"/>
        <v>0</v>
      </c>
      <c r="N1559" t="s">
        <v>53</v>
      </c>
      <c r="O1559" t="s">
        <v>29</v>
      </c>
      <c r="Q1559" t="str">
        <f t="shared" si="148"/>
        <v>ACTIVE</v>
      </c>
      <c r="R1559" t="s">
        <v>1487</v>
      </c>
      <c r="S1559" t="s">
        <v>282</v>
      </c>
      <c r="T1559" s="2">
        <v>31552</v>
      </c>
      <c r="U1559" s="3">
        <f t="shared" ca="1" si="149"/>
        <v>39</v>
      </c>
      <c r="V1559" t="s">
        <v>32</v>
      </c>
      <c r="W1559" t="s">
        <v>33</v>
      </c>
      <c r="X1559" t="s">
        <v>116</v>
      </c>
      <c r="Y1559" t="s">
        <v>35</v>
      </c>
      <c r="Z1559" t="s">
        <v>36</v>
      </c>
      <c r="AA1559">
        <v>3</v>
      </c>
      <c r="AB1559" s="4">
        <v>332100</v>
      </c>
    </row>
    <row r="1560" spans="1:28" x14ac:dyDescent="0.25">
      <c r="A1560">
        <v>1985</v>
      </c>
      <c r="B1560" t="s">
        <v>4706</v>
      </c>
      <c r="C1560" t="s">
        <v>3587</v>
      </c>
      <c r="D1560" s="1">
        <v>45004</v>
      </c>
      <c r="E1560" s="1">
        <v>45020</v>
      </c>
      <c r="F1560">
        <f t="shared" ca="1" si="144"/>
        <v>0</v>
      </c>
      <c r="G1560" t="str">
        <f t="shared" ca="1" si="145"/>
        <v>&lt;6 months</v>
      </c>
      <c r="H1560" t="s">
        <v>24</v>
      </c>
      <c r="I1560" t="s">
        <v>5303</v>
      </c>
      <c r="J1560" t="s">
        <v>5304</v>
      </c>
      <c r="K1560" t="s">
        <v>27</v>
      </c>
      <c r="L1560">
        <f t="shared" si="146"/>
        <v>1</v>
      </c>
      <c r="M1560">
        <f t="shared" si="147"/>
        <v>0</v>
      </c>
      <c r="N1560" t="s">
        <v>28</v>
      </c>
      <c r="O1560" t="s">
        <v>29</v>
      </c>
      <c r="Q1560" t="str">
        <f t="shared" si="148"/>
        <v>ACTIVE</v>
      </c>
      <c r="R1560" t="s">
        <v>1487</v>
      </c>
      <c r="S1560" t="s">
        <v>68</v>
      </c>
      <c r="T1560" s="2">
        <v>27026</v>
      </c>
      <c r="U1560" s="3">
        <f t="shared" ca="1" si="149"/>
        <v>51</v>
      </c>
      <c r="V1560" t="s">
        <v>32</v>
      </c>
      <c r="W1560" t="s">
        <v>33</v>
      </c>
      <c r="X1560" t="s">
        <v>128</v>
      </c>
      <c r="Y1560" t="s">
        <v>35</v>
      </c>
      <c r="Z1560" t="s">
        <v>36</v>
      </c>
      <c r="AA1560">
        <v>3</v>
      </c>
      <c r="AB1560" s="4">
        <v>120000</v>
      </c>
    </row>
    <row r="1561" spans="1:28" x14ac:dyDescent="0.25">
      <c r="A1561">
        <v>1986</v>
      </c>
      <c r="B1561" t="s">
        <v>4018</v>
      </c>
      <c r="C1561" t="s">
        <v>1223</v>
      </c>
      <c r="D1561" s="1">
        <v>44788</v>
      </c>
      <c r="F1561">
        <f t="shared" ca="1" si="144"/>
        <v>37</v>
      </c>
      <c r="G1561" t="str">
        <f t="shared" ca="1" si="145"/>
        <v>2-5 years</v>
      </c>
      <c r="H1561" t="s">
        <v>24</v>
      </c>
      <c r="I1561" t="s">
        <v>5305</v>
      </c>
      <c r="J1561" t="s">
        <v>5306</v>
      </c>
      <c r="K1561" t="s">
        <v>27</v>
      </c>
      <c r="L1561">
        <f t="shared" si="146"/>
        <v>1</v>
      </c>
      <c r="M1561">
        <f t="shared" si="147"/>
        <v>0</v>
      </c>
      <c r="N1561" t="s">
        <v>28</v>
      </c>
      <c r="O1561" t="s">
        <v>53</v>
      </c>
      <c r="Q1561" t="str">
        <f t="shared" si="148"/>
        <v>ACTIVE</v>
      </c>
      <c r="R1561" t="s">
        <v>1487</v>
      </c>
      <c r="S1561" t="s">
        <v>94</v>
      </c>
      <c r="T1561" s="2">
        <v>32291</v>
      </c>
      <c r="U1561" s="3">
        <f t="shared" ca="1" si="149"/>
        <v>37</v>
      </c>
      <c r="V1561" t="s">
        <v>3470</v>
      </c>
      <c r="W1561" t="s">
        <v>3470</v>
      </c>
      <c r="X1561" t="s">
        <v>143</v>
      </c>
      <c r="Y1561" t="s">
        <v>35</v>
      </c>
      <c r="Z1561" t="s">
        <v>36</v>
      </c>
      <c r="AA1561">
        <v>3</v>
      </c>
      <c r="AB1561" s="4">
        <v>49452</v>
      </c>
    </row>
    <row r="1562" spans="1:28" x14ac:dyDescent="0.25">
      <c r="A1562">
        <v>1987</v>
      </c>
      <c r="B1562" t="s">
        <v>1230</v>
      </c>
      <c r="C1562" t="s">
        <v>3681</v>
      </c>
      <c r="D1562" s="1">
        <v>43413</v>
      </c>
      <c r="F1562">
        <f t="shared" ca="1" si="144"/>
        <v>83</v>
      </c>
      <c r="G1562" t="str">
        <f t="shared" ca="1" si="145"/>
        <v>&gt;5 years</v>
      </c>
      <c r="H1562" t="s">
        <v>24</v>
      </c>
      <c r="I1562" t="s">
        <v>5307</v>
      </c>
      <c r="J1562" t="s">
        <v>5308</v>
      </c>
      <c r="K1562" t="s">
        <v>27</v>
      </c>
      <c r="L1562">
        <f t="shared" si="146"/>
        <v>1</v>
      </c>
      <c r="M1562">
        <f t="shared" si="147"/>
        <v>0</v>
      </c>
      <c r="N1562" t="s">
        <v>53</v>
      </c>
      <c r="O1562" t="s">
        <v>41</v>
      </c>
      <c r="Q1562" t="str">
        <f t="shared" si="148"/>
        <v>ACTIVE</v>
      </c>
      <c r="R1562" t="s">
        <v>1487</v>
      </c>
      <c r="S1562" t="s">
        <v>55</v>
      </c>
      <c r="T1562" s="2">
        <v>24526</v>
      </c>
      <c r="U1562" s="3">
        <f t="shared" ca="1" si="149"/>
        <v>58</v>
      </c>
      <c r="V1562" t="s">
        <v>3470</v>
      </c>
      <c r="W1562" t="s">
        <v>3470</v>
      </c>
      <c r="X1562" t="s">
        <v>339</v>
      </c>
      <c r="Y1562" t="s">
        <v>35</v>
      </c>
      <c r="Z1562" t="s">
        <v>36</v>
      </c>
      <c r="AA1562">
        <v>3</v>
      </c>
      <c r="AB1562" s="4">
        <v>59448</v>
      </c>
    </row>
    <row r="1563" spans="1:28" x14ac:dyDescent="0.25">
      <c r="A1563">
        <v>1988</v>
      </c>
      <c r="B1563" t="s">
        <v>3850</v>
      </c>
      <c r="C1563" t="s">
        <v>1154</v>
      </c>
      <c r="D1563" s="1">
        <v>43427</v>
      </c>
      <c r="E1563" s="1">
        <v>43696</v>
      </c>
      <c r="F1563">
        <f t="shared" ca="1" si="144"/>
        <v>8</v>
      </c>
      <c r="G1563" t="str">
        <f t="shared" ca="1" si="145"/>
        <v>6-12 months</v>
      </c>
      <c r="H1563" t="s">
        <v>24</v>
      </c>
      <c r="I1563" t="s">
        <v>5309</v>
      </c>
      <c r="J1563" t="s">
        <v>5310</v>
      </c>
      <c r="K1563" t="s">
        <v>27</v>
      </c>
      <c r="L1563">
        <f t="shared" si="146"/>
        <v>1</v>
      </c>
      <c r="M1563">
        <f t="shared" si="147"/>
        <v>0</v>
      </c>
      <c r="N1563" t="s">
        <v>28</v>
      </c>
      <c r="O1563" t="s">
        <v>29</v>
      </c>
      <c r="Q1563" t="str">
        <f t="shared" si="148"/>
        <v>ACTIVE</v>
      </c>
      <c r="R1563" t="s">
        <v>1487</v>
      </c>
      <c r="S1563" t="s">
        <v>74</v>
      </c>
      <c r="T1563" s="2">
        <v>35499</v>
      </c>
      <c r="U1563" s="3">
        <f t="shared" ca="1" si="149"/>
        <v>28</v>
      </c>
      <c r="V1563" t="s">
        <v>2961</v>
      </c>
      <c r="W1563" t="s">
        <v>2961</v>
      </c>
      <c r="X1563" t="s">
        <v>69</v>
      </c>
      <c r="Y1563" t="s">
        <v>35</v>
      </c>
      <c r="Z1563" t="s">
        <v>36</v>
      </c>
      <c r="AA1563">
        <v>3</v>
      </c>
      <c r="AB1563" s="4">
        <v>57984</v>
      </c>
    </row>
    <row r="1564" spans="1:28" x14ac:dyDescent="0.25">
      <c r="A1564">
        <v>1989</v>
      </c>
      <c r="B1564" t="s">
        <v>5311</v>
      </c>
      <c r="C1564" t="s">
        <v>5312</v>
      </c>
      <c r="D1564" s="1">
        <v>43886</v>
      </c>
      <c r="F1564">
        <f t="shared" ca="1" si="144"/>
        <v>67</v>
      </c>
      <c r="G1564" t="str">
        <f t="shared" ca="1" si="145"/>
        <v>&gt;5 years</v>
      </c>
      <c r="H1564" t="s">
        <v>641</v>
      </c>
      <c r="I1564" t="s">
        <v>5313</v>
      </c>
      <c r="J1564" t="s">
        <v>5314</v>
      </c>
      <c r="K1564" t="s">
        <v>27</v>
      </c>
      <c r="L1564">
        <f t="shared" si="146"/>
        <v>1</v>
      </c>
      <c r="M1564">
        <f t="shared" si="147"/>
        <v>0</v>
      </c>
      <c r="N1564" t="s">
        <v>53</v>
      </c>
      <c r="O1564" t="s">
        <v>29</v>
      </c>
      <c r="Q1564" t="str">
        <f t="shared" si="148"/>
        <v>ACTIVE</v>
      </c>
      <c r="R1564" t="s">
        <v>1487</v>
      </c>
      <c r="S1564" t="s">
        <v>74</v>
      </c>
      <c r="T1564" s="2">
        <v>35264</v>
      </c>
      <c r="U1564" s="3">
        <f t="shared" ca="1" si="149"/>
        <v>29</v>
      </c>
      <c r="V1564" t="s">
        <v>61</v>
      </c>
      <c r="W1564" t="s">
        <v>127</v>
      </c>
      <c r="X1564" t="s">
        <v>299</v>
      </c>
      <c r="Y1564" t="s">
        <v>35</v>
      </c>
      <c r="Z1564" t="s">
        <v>36</v>
      </c>
      <c r="AA1564">
        <v>3</v>
      </c>
      <c r="AB1564" s="4">
        <v>52056</v>
      </c>
    </row>
    <row r="1565" spans="1:28" x14ac:dyDescent="0.25">
      <c r="A1565">
        <v>1990</v>
      </c>
      <c r="B1565" t="s">
        <v>5315</v>
      </c>
      <c r="C1565" t="s">
        <v>554</v>
      </c>
      <c r="D1565" s="1">
        <v>43967</v>
      </c>
      <c r="E1565" s="1">
        <v>44699</v>
      </c>
      <c r="F1565">
        <f t="shared" ca="1" si="144"/>
        <v>24</v>
      </c>
      <c r="G1565" t="str">
        <f t="shared" ca="1" si="145"/>
        <v>2-5 years</v>
      </c>
      <c r="H1565" t="s">
        <v>641</v>
      </c>
      <c r="I1565" t="s">
        <v>5316</v>
      </c>
      <c r="J1565" t="s">
        <v>5317</v>
      </c>
      <c r="K1565" t="s">
        <v>27</v>
      </c>
      <c r="L1565">
        <f t="shared" si="146"/>
        <v>1</v>
      </c>
      <c r="M1565">
        <f t="shared" si="147"/>
        <v>0</v>
      </c>
      <c r="N1565" t="s">
        <v>53</v>
      </c>
      <c r="O1565" t="s">
        <v>29</v>
      </c>
      <c r="Q1565" t="str">
        <f t="shared" si="148"/>
        <v>ACTIVE</v>
      </c>
      <c r="R1565" t="s">
        <v>1487</v>
      </c>
      <c r="S1565" t="s">
        <v>74</v>
      </c>
      <c r="T1565" s="2">
        <v>28966</v>
      </c>
      <c r="U1565" s="3">
        <f t="shared" ca="1" si="149"/>
        <v>46</v>
      </c>
      <c r="V1565" t="s">
        <v>61</v>
      </c>
      <c r="W1565" t="s">
        <v>127</v>
      </c>
      <c r="X1565" t="s">
        <v>69</v>
      </c>
      <c r="Y1565" t="s">
        <v>35</v>
      </c>
      <c r="Z1565" t="s">
        <v>36</v>
      </c>
      <c r="AA1565">
        <v>3</v>
      </c>
      <c r="AB1565" s="4">
        <v>102672</v>
      </c>
    </row>
    <row r="1566" spans="1:28" x14ac:dyDescent="0.25">
      <c r="A1566">
        <v>1991</v>
      </c>
      <c r="B1566" t="s">
        <v>5318</v>
      </c>
      <c r="C1566" t="s">
        <v>976</v>
      </c>
      <c r="D1566" s="1">
        <v>43634</v>
      </c>
      <c r="E1566" s="1">
        <v>45112</v>
      </c>
      <c r="F1566">
        <f t="shared" ca="1" si="144"/>
        <v>48</v>
      </c>
      <c r="G1566" t="str">
        <f t="shared" ca="1" si="145"/>
        <v>2-5 years</v>
      </c>
      <c r="H1566" t="s">
        <v>641</v>
      </c>
      <c r="I1566" t="s">
        <v>5319</v>
      </c>
      <c r="J1566" t="s">
        <v>5320</v>
      </c>
      <c r="K1566" t="s">
        <v>27</v>
      </c>
      <c r="L1566">
        <f t="shared" si="146"/>
        <v>1</v>
      </c>
      <c r="M1566">
        <f t="shared" si="147"/>
        <v>0</v>
      </c>
      <c r="N1566" t="s">
        <v>28</v>
      </c>
      <c r="O1566" t="s">
        <v>29</v>
      </c>
      <c r="Q1566" t="str">
        <f t="shared" si="148"/>
        <v>ACTIVE</v>
      </c>
      <c r="R1566" t="s">
        <v>1487</v>
      </c>
      <c r="S1566" t="s">
        <v>68</v>
      </c>
      <c r="T1566" s="2">
        <v>30859</v>
      </c>
      <c r="U1566" s="3">
        <f t="shared" ca="1" si="149"/>
        <v>41</v>
      </c>
      <c r="V1566" t="s">
        <v>3193</v>
      </c>
      <c r="W1566" t="s">
        <v>3194</v>
      </c>
      <c r="X1566" t="s">
        <v>81</v>
      </c>
      <c r="Y1566" t="s">
        <v>35</v>
      </c>
      <c r="Z1566" t="s">
        <v>36</v>
      </c>
      <c r="AA1566">
        <v>3</v>
      </c>
      <c r="AB1566" s="4">
        <v>389400</v>
      </c>
    </row>
    <row r="1567" spans="1:28" x14ac:dyDescent="0.25">
      <c r="A1567">
        <v>1992</v>
      </c>
      <c r="B1567" t="s">
        <v>940</v>
      </c>
      <c r="C1567" t="s">
        <v>5321</v>
      </c>
      <c r="D1567" s="1">
        <v>43605</v>
      </c>
      <c r="E1567" s="1">
        <v>44285</v>
      </c>
      <c r="F1567">
        <f t="shared" ca="1" si="144"/>
        <v>22</v>
      </c>
      <c r="G1567" t="str">
        <f t="shared" ca="1" si="145"/>
        <v>1-2 years</v>
      </c>
      <c r="H1567" t="s">
        <v>641</v>
      </c>
      <c r="I1567" t="s">
        <v>5322</v>
      </c>
      <c r="J1567" t="s">
        <v>5323</v>
      </c>
      <c r="K1567" t="s">
        <v>27</v>
      </c>
      <c r="L1567">
        <f t="shared" si="146"/>
        <v>1</v>
      </c>
      <c r="M1567">
        <f t="shared" si="147"/>
        <v>0</v>
      </c>
      <c r="N1567" t="s">
        <v>28</v>
      </c>
      <c r="O1567" t="s">
        <v>41</v>
      </c>
      <c r="Q1567" t="str">
        <f t="shared" si="148"/>
        <v>ACTIVE</v>
      </c>
      <c r="R1567" t="s">
        <v>1487</v>
      </c>
      <c r="S1567" t="s">
        <v>68</v>
      </c>
      <c r="T1567" s="2">
        <v>30041</v>
      </c>
      <c r="U1567" s="3">
        <f t="shared" ca="1" si="149"/>
        <v>43</v>
      </c>
      <c r="V1567" t="s">
        <v>3193</v>
      </c>
      <c r="W1567" t="s">
        <v>3194</v>
      </c>
      <c r="X1567" t="s">
        <v>69</v>
      </c>
      <c r="Y1567" t="s">
        <v>35</v>
      </c>
      <c r="Z1567" t="s">
        <v>36</v>
      </c>
      <c r="AA1567">
        <v>3</v>
      </c>
      <c r="AB1567" s="4">
        <v>274356</v>
      </c>
    </row>
    <row r="1568" spans="1:28" x14ac:dyDescent="0.25">
      <c r="A1568">
        <v>1993</v>
      </c>
      <c r="B1568" t="s">
        <v>484</v>
      </c>
      <c r="C1568" t="s">
        <v>5096</v>
      </c>
      <c r="D1568" s="1">
        <v>44120</v>
      </c>
      <c r="E1568" s="1">
        <v>44239</v>
      </c>
      <c r="F1568">
        <f t="shared" ca="1" si="144"/>
        <v>3</v>
      </c>
      <c r="G1568" t="str">
        <f t="shared" ca="1" si="145"/>
        <v>&lt;6 months</v>
      </c>
      <c r="H1568" t="s">
        <v>641</v>
      </c>
      <c r="I1568" t="s">
        <v>5324</v>
      </c>
      <c r="J1568" t="s">
        <v>5325</v>
      </c>
      <c r="K1568" t="s">
        <v>27</v>
      </c>
      <c r="L1568">
        <f t="shared" si="146"/>
        <v>1</v>
      </c>
      <c r="M1568">
        <f t="shared" si="147"/>
        <v>0</v>
      </c>
      <c r="N1568" t="s">
        <v>53</v>
      </c>
      <c r="O1568" t="s">
        <v>53</v>
      </c>
      <c r="Q1568" t="str">
        <f t="shared" si="148"/>
        <v>ACTIVE</v>
      </c>
      <c r="R1568" t="s">
        <v>1487</v>
      </c>
      <c r="S1568" t="s">
        <v>74</v>
      </c>
      <c r="T1568" s="2">
        <v>33975</v>
      </c>
      <c r="U1568" s="3">
        <f t="shared" ca="1" si="149"/>
        <v>32</v>
      </c>
      <c r="V1568" t="s">
        <v>32</v>
      </c>
      <c r="W1568" t="s">
        <v>355</v>
      </c>
      <c r="X1568" t="s">
        <v>81</v>
      </c>
      <c r="Y1568" t="s">
        <v>35</v>
      </c>
      <c r="Z1568" t="s">
        <v>36</v>
      </c>
      <c r="AA1568">
        <v>3</v>
      </c>
      <c r="AB1568" s="4">
        <v>54500</v>
      </c>
    </row>
    <row r="1569" spans="1:28" x14ac:dyDescent="0.25">
      <c r="A1569">
        <v>1994</v>
      </c>
      <c r="B1569" t="s">
        <v>5326</v>
      </c>
      <c r="C1569" t="s">
        <v>2434</v>
      </c>
      <c r="D1569" s="1">
        <v>44743</v>
      </c>
      <c r="E1569" s="1">
        <v>44868</v>
      </c>
      <c r="F1569">
        <f t="shared" ca="1" si="144"/>
        <v>4</v>
      </c>
      <c r="G1569" t="str">
        <f t="shared" ca="1" si="145"/>
        <v>&lt;6 months</v>
      </c>
      <c r="H1569" t="s">
        <v>641</v>
      </c>
      <c r="I1569" t="s">
        <v>5327</v>
      </c>
      <c r="J1569" t="s">
        <v>5328</v>
      </c>
      <c r="K1569" t="s">
        <v>27</v>
      </c>
      <c r="L1569">
        <f t="shared" si="146"/>
        <v>1</v>
      </c>
      <c r="M1569">
        <f t="shared" si="147"/>
        <v>0</v>
      </c>
      <c r="N1569" t="s">
        <v>53</v>
      </c>
      <c r="O1569" t="s">
        <v>53</v>
      </c>
      <c r="Q1569" t="str">
        <f t="shared" si="148"/>
        <v>ACTIVE</v>
      </c>
      <c r="R1569" t="s">
        <v>1487</v>
      </c>
      <c r="S1569" t="s">
        <v>68</v>
      </c>
      <c r="T1569" s="2">
        <v>36012</v>
      </c>
      <c r="U1569" s="3">
        <f t="shared" ca="1" si="149"/>
        <v>27</v>
      </c>
      <c r="V1569" t="s">
        <v>2370</v>
      </c>
      <c r="W1569" t="s">
        <v>2371</v>
      </c>
      <c r="X1569" t="s">
        <v>128</v>
      </c>
      <c r="Y1569" t="s">
        <v>35</v>
      </c>
      <c r="Z1569" t="s">
        <v>36</v>
      </c>
      <c r="AA1569">
        <v>3</v>
      </c>
      <c r="AB1569" s="4">
        <v>54252</v>
      </c>
    </row>
    <row r="1570" spans="1:28" x14ac:dyDescent="0.25">
      <c r="A1570">
        <v>1995</v>
      </c>
      <c r="B1570" t="s">
        <v>5329</v>
      </c>
      <c r="C1570" t="s">
        <v>2715</v>
      </c>
      <c r="D1570" s="1">
        <v>44912</v>
      </c>
      <c r="F1570">
        <f t="shared" ca="1" si="144"/>
        <v>33</v>
      </c>
      <c r="G1570" t="str">
        <f t="shared" ca="1" si="145"/>
        <v>2-5 years</v>
      </c>
      <c r="H1570" t="s">
        <v>641</v>
      </c>
      <c r="I1570" t="s">
        <v>5330</v>
      </c>
      <c r="J1570" t="s">
        <v>5331</v>
      </c>
      <c r="K1570" t="s">
        <v>27</v>
      </c>
      <c r="L1570">
        <f t="shared" si="146"/>
        <v>1</v>
      </c>
      <c r="M1570">
        <f t="shared" si="147"/>
        <v>0</v>
      </c>
      <c r="N1570" t="s">
        <v>28</v>
      </c>
      <c r="O1570" t="s">
        <v>53</v>
      </c>
      <c r="Q1570" t="str">
        <f t="shared" si="148"/>
        <v>ACTIVE</v>
      </c>
      <c r="R1570" t="s">
        <v>1487</v>
      </c>
      <c r="S1570" t="s">
        <v>74</v>
      </c>
      <c r="T1570" s="2">
        <v>33324</v>
      </c>
      <c r="U1570" s="3">
        <f t="shared" ca="1" si="149"/>
        <v>34</v>
      </c>
      <c r="V1570" t="s">
        <v>4147</v>
      </c>
      <c r="W1570" t="s">
        <v>4147</v>
      </c>
      <c r="X1570" t="s">
        <v>153</v>
      </c>
      <c r="Y1570" t="s">
        <v>35</v>
      </c>
      <c r="Z1570" t="s">
        <v>36</v>
      </c>
      <c r="AA1570">
        <v>3</v>
      </c>
      <c r="AB1570" s="4">
        <v>50004</v>
      </c>
    </row>
    <row r="1571" spans="1:28" x14ac:dyDescent="0.25">
      <c r="A1571">
        <v>1996</v>
      </c>
      <c r="B1571" t="s">
        <v>5332</v>
      </c>
      <c r="C1571" t="s">
        <v>1876</v>
      </c>
      <c r="D1571" s="1">
        <v>44493</v>
      </c>
      <c r="E1571" s="1">
        <v>44521</v>
      </c>
      <c r="F1571">
        <f t="shared" ca="1" si="144"/>
        <v>0</v>
      </c>
      <c r="G1571" t="str">
        <f t="shared" ca="1" si="145"/>
        <v>&lt;6 months</v>
      </c>
      <c r="H1571" t="s">
        <v>641</v>
      </c>
      <c r="I1571" t="s">
        <v>5333</v>
      </c>
      <c r="J1571" t="s">
        <v>5334</v>
      </c>
      <c r="K1571" t="s">
        <v>27</v>
      </c>
      <c r="L1571">
        <f t="shared" si="146"/>
        <v>1</v>
      </c>
      <c r="M1571">
        <f t="shared" si="147"/>
        <v>0</v>
      </c>
      <c r="N1571" t="s">
        <v>41</v>
      </c>
      <c r="O1571" t="s">
        <v>29</v>
      </c>
      <c r="Q1571" t="str">
        <f t="shared" si="148"/>
        <v>ACTIVE</v>
      </c>
      <c r="R1571" t="s">
        <v>1487</v>
      </c>
      <c r="S1571" t="s">
        <v>221</v>
      </c>
      <c r="T1571" s="2">
        <v>29668</v>
      </c>
      <c r="U1571" s="3">
        <f t="shared" ca="1" si="149"/>
        <v>44</v>
      </c>
      <c r="V1571" t="s">
        <v>2370</v>
      </c>
      <c r="W1571" t="s">
        <v>2371</v>
      </c>
      <c r="X1571" t="s">
        <v>128</v>
      </c>
      <c r="Y1571" t="s">
        <v>35</v>
      </c>
      <c r="Z1571" t="s">
        <v>36</v>
      </c>
      <c r="AA1571">
        <v>3</v>
      </c>
      <c r="AB1571" s="4">
        <v>182844</v>
      </c>
    </row>
    <row r="1572" spans="1:28" x14ac:dyDescent="0.25">
      <c r="A1572">
        <v>1997</v>
      </c>
      <c r="B1572" t="s">
        <v>432</v>
      </c>
      <c r="C1572" t="s">
        <v>719</v>
      </c>
      <c r="D1572" s="1">
        <v>43524</v>
      </c>
      <c r="E1572" s="1">
        <v>43749</v>
      </c>
      <c r="F1572">
        <f t="shared" ca="1" si="144"/>
        <v>7</v>
      </c>
      <c r="G1572" t="str">
        <f t="shared" ca="1" si="145"/>
        <v>6-12 months</v>
      </c>
      <c r="H1572" t="s">
        <v>641</v>
      </c>
      <c r="I1572" t="s">
        <v>5335</v>
      </c>
      <c r="J1572" t="s">
        <v>5336</v>
      </c>
      <c r="K1572" t="s">
        <v>27</v>
      </c>
      <c r="L1572">
        <f t="shared" si="146"/>
        <v>1</v>
      </c>
      <c r="M1572">
        <f t="shared" si="147"/>
        <v>0</v>
      </c>
      <c r="N1572" t="s">
        <v>41</v>
      </c>
      <c r="O1572" t="s">
        <v>53</v>
      </c>
      <c r="Q1572" t="str">
        <f t="shared" si="148"/>
        <v>ACTIVE</v>
      </c>
      <c r="R1572" t="s">
        <v>1487</v>
      </c>
      <c r="S1572" t="s">
        <v>257</v>
      </c>
      <c r="T1572" s="2">
        <v>27172</v>
      </c>
      <c r="U1572" s="3">
        <f t="shared" ca="1" si="149"/>
        <v>51</v>
      </c>
      <c r="V1572" t="s">
        <v>2370</v>
      </c>
      <c r="W1572" t="s">
        <v>2371</v>
      </c>
      <c r="X1572" t="s">
        <v>364</v>
      </c>
      <c r="Y1572" t="s">
        <v>35</v>
      </c>
      <c r="Z1572" t="s">
        <v>36</v>
      </c>
      <c r="AA1572">
        <v>3</v>
      </c>
      <c r="AB1572" s="4">
        <v>12571000</v>
      </c>
    </row>
    <row r="1573" spans="1:28" x14ac:dyDescent="0.25">
      <c r="A1573">
        <v>1998</v>
      </c>
      <c r="B1573" t="s">
        <v>1537</v>
      </c>
      <c r="C1573" t="s">
        <v>3756</v>
      </c>
      <c r="D1573" s="1">
        <v>44644</v>
      </c>
      <c r="F1573">
        <f t="shared" ca="1" si="144"/>
        <v>42</v>
      </c>
      <c r="G1573" t="str">
        <f t="shared" ca="1" si="145"/>
        <v>2-5 years</v>
      </c>
      <c r="H1573" t="s">
        <v>641</v>
      </c>
      <c r="I1573" t="s">
        <v>5337</v>
      </c>
      <c r="J1573" t="s">
        <v>5338</v>
      </c>
      <c r="K1573" t="s">
        <v>27</v>
      </c>
      <c r="L1573">
        <f t="shared" si="146"/>
        <v>1</v>
      </c>
      <c r="M1573">
        <f t="shared" si="147"/>
        <v>0</v>
      </c>
      <c r="N1573" t="s">
        <v>53</v>
      </c>
      <c r="O1573" t="s">
        <v>41</v>
      </c>
      <c r="Q1573" t="str">
        <f t="shared" si="148"/>
        <v>ACTIVE</v>
      </c>
      <c r="R1573" t="s">
        <v>1487</v>
      </c>
      <c r="S1573" t="s">
        <v>68</v>
      </c>
      <c r="T1573" s="2">
        <v>31140</v>
      </c>
      <c r="U1573" s="3">
        <f t="shared" ca="1" si="149"/>
        <v>40</v>
      </c>
      <c r="V1573" t="s">
        <v>2370</v>
      </c>
      <c r="W1573" t="s">
        <v>2371</v>
      </c>
      <c r="X1573" t="s">
        <v>69</v>
      </c>
      <c r="Y1573" t="s">
        <v>35</v>
      </c>
      <c r="Z1573" t="s">
        <v>36</v>
      </c>
      <c r="AA1573">
        <v>3</v>
      </c>
      <c r="AB1573" s="4">
        <v>255829.2</v>
      </c>
    </row>
    <row r="1574" spans="1:28" x14ac:dyDescent="0.25">
      <c r="A1574">
        <v>1999</v>
      </c>
      <c r="B1574" t="s">
        <v>2539</v>
      </c>
      <c r="C1574" t="s">
        <v>5339</v>
      </c>
      <c r="D1574" s="1">
        <v>44486</v>
      </c>
      <c r="E1574" s="1">
        <v>44877</v>
      </c>
      <c r="F1574">
        <f t="shared" ca="1" si="144"/>
        <v>12</v>
      </c>
      <c r="G1574" t="str">
        <f t="shared" ca="1" si="145"/>
        <v>1-2 years</v>
      </c>
      <c r="H1574" t="s">
        <v>641</v>
      </c>
      <c r="I1574" t="s">
        <v>5340</v>
      </c>
      <c r="J1574" t="s">
        <v>5341</v>
      </c>
      <c r="K1574" t="s">
        <v>27</v>
      </c>
      <c r="L1574">
        <f t="shared" si="146"/>
        <v>1</v>
      </c>
      <c r="M1574">
        <f t="shared" si="147"/>
        <v>0</v>
      </c>
      <c r="N1574" t="s">
        <v>28</v>
      </c>
      <c r="O1574" t="s">
        <v>29</v>
      </c>
      <c r="Q1574" t="str">
        <f t="shared" si="148"/>
        <v>ACTIVE</v>
      </c>
      <c r="R1574" t="s">
        <v>1487</v>
      </c>
      <c r="S1574" t="s">
        <v>74</v>
      </c>
      <c r="T1574" s="2">
        <v>32601</v>
      </c>
      <c r="U1574" s="3">
        <f t="shared" ca="1" si="149"/>
        <v>36</v>
      </c>
      <c r="V1574" t="s">
        <v>2370</v>
      </c>
      <c r="W1574" t="s">
        <v>2593</v>
      </c>
      <c r="X1574" t="s">
        <v>573</v>
      </c>
      <c r="Y1574" t="s">
        <v>35</v>
      </c>
      <c r="Z1574" t="s">
        <v>36</v>
      </c>
      <c r="AA1574">
        <v>3</v>
      </c>
      <c r="AB1574" s="4">
        <v>268894.09999999998</v>
      </c>
    </row>
    <row r="1575" spans="1:28" x14ac:dyDescent="0.25">
      <c r="A1575">
        <v>2000</v>
      </c>
      <c r="B1575" t="s">
        <v>472</v>
      </c>
      <c r="C1575" t="s">
        <v>2293</v>
      </c>
      <c r="D1575" s="1">
        <v>44694</v>
      </c>
      <c r="E1575" s="1">
        <v>44816</v>
      </c>
      <c r="F1575">
        <f t="shared" ca="1" si="144"/>
        <v>3</v>
      </c>
      <c r="G1575" t="str">
        <f t="shared" ca="1" si="145"/>
        <v>&lt;6 months</v>
      </c>
      <c r="H1575" t="s">
        <v>24</v>
      </c>
      <c r="I1575" t="s">
        <v>5342</v>
      </c>
      <c r="J1575" t="s">
        <v>5343</v>
      </c>
      <c r="K1575" t="s">
        <v>27</v>
      </c>
      <c r="L1575">
        <f t="shared" si="146"/>
        <v>1</v>
      </c>
      <c r="M1575">
        <f t="shared" si="147"/>
        <v>0</v>
      </c>
      <c r="N1575" t="s">
        <v>53</v>
      </c>
      <c r="O1575" t="s">
        <v>41</v>
      </c>
      <c r="Q1575" t="str">
        <f t="shared" si="148"/>
        <v>ACTIVE</v>
      </c>
      <c r="R1575" t="s">
        <v>1487</v>
      </c>
      <c r="S1575" t="s">
        <v>68</v>
      </c>
      <c r="T1575" s="2">
        <v>30604</v>
      </c>
      <c r="U1575" s="3">
        <f t="shared" ca="1" si="149"/>
        <v>41</v>
      </c>
      <c r="V1575" t="s">
        <v>2370</v>
      </c>
      <c r="W1575" t="s">
        <v>2371</v>
      </c>
      <c r="X1575" t="s">
        <v>245</v>
      </c>
      <c r="Y1575" t="s">
        <v>35</v>
      </c>
      <c r="Z1575" t="s">
        <v>36</v>
      </c>
      <c r="AA1575">
        <v>3</v>
      </c>
      <c r="AB1575" s="4">
        <v>556812</v>
      </c>
    </row>
    <row r="1576" spans="1:28" x14ac:dyDescent="0.25">
      <c r="A1576">
        <v>2001</v>
      </c>
      <c r="B1576" t="s">
        <v>263</v>
      </c>
      <c r="C1576" t="s">
        <v>5344</v>
      </c>
      <c r="D1576" s="1">
        <v>43747</v>
      </c>
      <c r="E1576" s="1">
        <v>44932</v>
      </c>
      <c r="F1576">
        <f t="shared" ca="1" si="144"/>
        <v>38</v>
      </c>
      <c r="G1576" t="str">
        <f t="shared" ca="1" si="145"/>
        <v>2-5 years</v>
      </c>
      <c r="H1576" t="s">
        <v>24</v>
      </c>
      <c r="I1576" t="s">
        <v>3667</v>
      </c>
      <c r="J1576" t="s">
        <v>5345</v>
      </c>
      <c r="K1576" t="s">
        <v>158</v>
      </c>
      <c r="L1576">
        <f t="shared" si="146"/>
        <v>0</v>
      </c>
      <c r="M1576">
        <f t="shared" si="147"/>
        <v>1</v>
      </c>
      <c r="N1576" t="s">
        <v>28</v>
      </c>
      <c r="O1576" t="s">
        <v>53</v>
      </c>
      <c r="P1576" t="s">
        <v>212</v>
      </c>
      <c r="Q1576" t="str">
        <f t="shared" si="148"/>
        <v>INVOLUNTARY</v>
      </c>
      <c r="R1576" t="s">
        <v>1487</v>
      </c>
      <c r="S1576" t="s">
        <v>440</v>
      </c>
      <c r="T1576" s="2">
        <v>31956</v>
      </c>
      <c r="U1576" s="3">
        <f t="shared" ca="1" si="149"/>
        <v>38</v>
      </c>
      <c r="V1576" t="s">
        <v>2370</v>
      </c>
      <c r="W1576" t="s">
        <v>2371</v>
      </c>
      <c r="X1576" t="s">
        <v>138</v>
      </c>
      <c r="Y1576" t="s">
        <v>35</v>
      </c>
      <c r="Z1576" t="s">
        <v>36</v>
      </c>
      <c r="AA1576">
        <v>3</v>
      </c>
      <c r="AB1576" s="4">
        <v>689340</v>
      </c>
    </row>
    <row r="1577" spans="1:28" x14ac:dyDescent="0.25">
      <c r="A1577">
        <v>2002</v>
      </c>
      <c r="B1577" t="s">
        <v>461</v>
      </c>
      <c r="C1577" t="s">
        <v>3731</v>
      </c>
      <c r="D1577" s="1">
        <v>43385</v>
      </c>
      <c r="E1577" s="1">
        <v>45128</v>
      </c>
      <c r="F1577">
        <f t="shared" ca="1" si="144"/>
        <v>57</v>
      </c>
      <c r="G1577" t="str">
        <f t="shared" ca="1" si="145"/>
        <v>2-5 years</v>
      </c>
      <c r="H1577" t="s">
        <v>24</v>
      </c>
      <c r="I1577" t="s">
        <v>5346</v>
      </c>
      <c r="J1577" t="s">
        <v>5347</v>
      </c>
      <c r="K1577" t="s">
        <v>158</v>
      </c>
      <c r="L1577">
        <f t="shared" si="146"/>
        <v>0</v>
      </c>
      <c r="M1577">
        <f t="shared" si="147"/>
        <v>1</v>
      </c>
      <c r="N1577" t="s">
        <v>28</v>
      </c>
      <c r="O1577" t="s">
        <v>29</v>
      </c>
      <c r="P1577" t="s">
        <v>2310</v>
      </c>
      <c r="Q1577" t="str">
        <f t="shared" si="148"/>
        <v>VOLUNTARY</v>
      </c>
      <c r="R1577" t="s">
        <v>1487</v>
      </c>
      <c r="S1577" t="s">
        <v>68</v>
      </c>
      <c r="T1577" s="2">
        <v>23012</v>
      </c>
      <c r="U1577" s="3">
        <f t="shared" ca="1" si="149"/>
        <v>62</v>
      </c>
      <c r="V1577" t="s">
        <v>2370</v>
      </c>
      <c r="W1577" t="s">
        <v>2593</v>
      </c>
      <c r="X1577" t="s">
        <v>69</v>
      </c>
      <c r="Y1577" t="s">
        <v>35</v>
      </c>
      <c r="Z1577" t="s">
        <v>36</v>
      </c>
      <c r="AA1577">
        <v>3</v>
      </c>
      <c r="AB1577" s="4">
        <v>130000</v>
      </c>
    </row>
    <row r="1578" spans="1:28" x14ac:dyDescent="0.25">
      <c r="A1578">
        <v>2003</v>
      </c>
      <c r="B1578" t="s">
        <v>1177</v>
      </c>
      <c r="C1578" t="s">
        <v>967</v>
      </c>
      <c r="D1578" s="1">
        <v>43934</v>
      </c>
      <c r="E1578" s="1">
        <v>44893</v>
      </c>
      <c r="F1578">
        <f t="shared" ca="1" si="144"/>
        <v>31</v>
      </c>
      <c r="G1578" t="str">
        <f t="shared" ca="1" si="145"/>
        <v>2-5 years</v>
      </c>
      <c r="H1578" t="s">
        <v>24</v>
      </c>
      <c r="I1578" t="s">
        <v>5348</v>
      </c>
      <c r="J1578" t="s">
        <v>5349</v>
      </c>
      <c r="K1578" t="s">
        <v>158</v>
      </c>
      <c r="L1578">
        <f t="shared" si="146"/>
        <v>0</v>
      </c>
      <c r="M1578">
        <f t="shared" si="147"/>
        <v>1</v>
      </c>
      <c r="N1578" t="s">
        <v>28</v>
      </c>
      <c r="O1578" t="s">
        <v>41</v>
      </c>
      <c r="P1578" t="s">
        <v>212</v>
      </c>
      <c r="Q1578" t="str">
        <f t="shared" si="148"/>
        <v>INVOLUNTARY</v>
      </c>
      <c r="R1578" t="s">
        <v>1487</v>
      </c>
      <c r="S1578" t="s">
        <v>239</v>
      </c>
      <c r="T1578" s="2">
        <v>28836</v>
      </c>
      <c r="U1578" s="3">
        <f t="shared" ca="1" si="149"/>
        <v>46</v>
      </c>
      <c r="V1578" t="s">
        <v>2370</v>
      </c>
      <c r="W1578" t="s">
        <v>2510</v>
      </c>
      <c r="X1578" t="s">
        <v>831</v>
      </c>
      <c r="Y1578" t="s">
        <v>35</v>
      </c>
      <c r="Z1578" t="s">
        <v>36</v>
      </c>
      <c r="AA1578">
        <v>3</v>
      </c>
      <c r="AB1578" s="4">
        <v>85584</v>
      </c>
    </row>
    <row r="1579" spans="1:28" x14ac:dyDescent="0.25">
      <c r="A1579">
        <v>2004</v>
      </c>
      <c r="B1579" t="s">
        <v>5350</v>
      </c>
      <c r="C1579" t="s">
        <v>1829</v>
      </c>
      <c r="D1579" s="1">
        <v>44311</v>
      </c>
      <c r="F1579">
        <f t="shared" ca="1" si="144"/>
        <v>53</v>
      </c>
      <c r="G1579" t="str">
        <f t="shared" ca="1" si="145"/>
        <v>2-5 years</v>
      </c>
      <c r="H1579" t="s">
        <v>24</v>
      </c>
      <c r="I1579" t="s">
        <v>5351</v>
      </c>
      <c r="J1579" t="s">
        <v>5352</v>
      </c>
      <c r="K1579" t="s">
        <v>27</v>
      </c>
      <c r="L1579">
        <f t="shared" si="146"/>
        <v>1</v>
      </c>
      <c r="M1579">
        <f t="shared" si="147"/>
        <v>0</v>
      </c>
      <c r="N1579" t="s">
        <v>28</v>
      </c>
      <c r="O1579" t="s">
        <v>53</v>
      </c>
      <c r="Q1579" t="str">
        <f t="shared" si="148"/>
        <v>ACTIVE</v>
      </c>
      <c r="R1579" t="s">
        <v>1487</v>
      </c>
      <c r="S1579" t="s">
        <v>87</v>
      </c>
      <c r="T1579" s="2">
        <v>1</v>
      </c>
      <c r="U1579" s="3">
        <f t="shared" ca="1" si="149"/>
        <v>125</v>
      </c>
      <c r="V1579" t="s">
        <v>2370</v>
      </c>
      <c r="W1579" t="s">
        <v>2593</v>
      </c>
      <c r="X1579" t="s">
        <v>89</v>
      </c>
      <c r="Y1579" t="s">
        <v>35</v>
      </c>
      <c r="Z1579" t="s">
        <v>36</v>
      </c>
      <c r="AA1579">
        <v>3</v>
      </c>
      <c r="AB1579" s="4">
        <v>51077</v>
      </c>
    </row>
    <row r="1580" spans="1:28" x14ac:dyDescent="0.25">
      <c r="A1580">
        <v>2005</v>
      </c>
      <c r="B1580" t="s">
        <v>5353</v>
      </c>
      <c r="C1580" t="s">
        <v>3706</v>
      </c>
      <c r="D1580" s="1">
        <v>43455</v>
      </c>
      <c r="E1580" s="1">
        <v>44881</v>
      </c>
      <c r="F1580">
        <f t="shared" ca="1" si="144"/>
        <v>46</v>
      </c>
      <c r="G1580" t="str">
        <f t="shared" ca="1" si="145"/>
        <v>2-5 years</v>
      </c>
      <c r="H1580" t="s">
        <v>24</v>
      </c>
      <c r="I1580" t="s">
        <v>5354</v>
      </c>
      <c r="J1580" t="s">
        <v>5355</v>
      </c>
      <c r="K1580" t="s">
        <v>27</v>
      </c>
      <c r="L1580">
        <f t="shared" si="146"/>
        <v>1</v>
      </c>
      <c r="M1580">
        <f t="shared" si="147"/>
        <v>0</v>
      </c>
      <c r="N1580" t="s">
        <v>41</v>
      </c>
      <c r="O1580" t="s">
        <v>41</v>
      </c>
      <c r="Q1580" t="str">
        <f t="shared" si="148"/>
        <v>ACTIVE</v>
      </c>
      <c r="R1580" t="s">
        <v>1487</v>
      </c>
      <c r="S1580" t="s">
        <v>115</v>
      </c>
      <c r="T1580" s="2">
        <v>30132</v>
      </c>
      <c r="U1580" s="3">
        <f t="shared" ca="1" si="149"/>
        <v>43</v>
      </c>
      <c r="V1580" t="s">
        <v>2370</v>
      </c>
      <c r="W1580" t="s">
        <v>2593</v>
      </c>
      <c r="X1580" t="s">
        <v>69</v>
      </c>
      <c r="Y1580" t="s">
        <v>35</v>
      </c>
      <c r="Z1580" t="s">
        <v>36</v>
      </c>
      <c r="AA1580">
        <v>3</v>
      </c>
      <c r="AB1580" s="4">
        <v>629676</v>
      </c>
    </row>
    <row r="1581" spans="1:28" x14ac:dyDescent="0.25">
      <c r="A1581">
        <v>2006</v>
      </c>
      <c r="B1581" t="s">
        <v>4637</v>
      </c>
      <c r="C1581" t="s">
        <v>4395</v>
      </c>
      <c r="D1581" s="1">
        <v>44458</v>
      </c>
      <c r="F1581">
        <f t="shared" ca="1" si="144"/>
        <v>48</v>
      </c>
      <c r="G1581" t="str">
        <f t="shared" ca="1" si="145"/>
        <v>2-5 years</v>
      </c>
      <c r="H1581" t="s">
        <v>24</v>
      </c>
      <c r="I1581" t="s">
        <v>5356</v>
      </c>
      <c r="J1581" t="s">
        <v>5357</v>
      </c>
      <c r="K1581" t="s">
        <v>27</v>
      </c>
      <c r="L1581">
        <f t="shared" si="146"/>
        <v>1</v>
      </c>
      <c r="M1581">
        <f t="shared" si="147"/>
        <v>0</v>
      </c>
      <c r="N1581" t="s">
        <v>28</v>
      </c>
      <c r="O1581" t="s">
        <v>29</v>
      </c>
      <c r="Q1581" t="str">
        <f t="shared" si="148"/>
        <v>ACTIVE</v>
      </c>
      <c r="R1581" t="s">
        <v>1487</v>
      </c>
      <c r="S1581" t="s">
        <v>94</v>
      </c>
      <c r="T1581" s="2">
        <v>34512</v>
      </c>
      <c r="U1581" s="3">
        <f t="shared" ca="1" si="149"/>
        <v>31</v>
      </c>
      <c r="V1581" t="s">
        <v>2085</v>
      </c>
      <c r="W1581" t="s">
        <v>2086</v>
      </c>
      <c r="X1581" t="s">
        <v>5358</v>
      </c>
      <c r="Y1581" t="s">
        <v>47</v>
      </c>
      <c r="Z1581" t="s">
        <v>36</v>
      </c>
      <c r="AA1581">
        <v>3</v>
      </c>
      <c r="AB1581" s="4">
        <v>61740</v>
      </c>
    </row>
    <row r="1582" spans="1:28" x14ac:dyDescent="0.25">
      <c r="A1582">
        <v>2007</v>
      </c>
      <c r="B1582" t="s">
        <v>5359</v>
      </c>
      <c r="C1582" t="s">
        <v>5360</v>
      </c>
      <c r="D1582" s="1">
        <v>44180</v>
      </c>
      <c r="F1582">
        <f t="shared" ca="1" si="144"/>
        <v>57</v>
      </c>
      <c r="G1582" t="str">
        <f t="shared" ca="1" si="145"/>
        <v>2-5 years</v>
      </c>
      <c r="H1582" t="s">
        <v>24</v>
      </c>
      <c r="I1582" t="s">
        <v>5361</v>
      </c>
      <c r="J1582" t="s">
        <v>5362</v>
      </c>
      <c r="K1582" t="s">
        <v>27</v>
      </c>
      <c r="L1582">
        <f t="shared" si="146"/>
        <v>1</v>
      </c>
      <c r="M1582">
        <f t="shared" si="147"/>
        <v>0</v>
      </c>
      <c r="N1582" t="s">
        <v>53</v>
      </c>
      <c r="O1582" t="s">
        <v>29</v>
      </c>
      <c r="Q1582" t="str">
        <f t="shared" si="148"/>
        <v>ACTIVE</v>
      </c>
      <c r="R1582" t="s">
        <v>1487</v>
      </c>
      <c r="S1582" t="s">
        <v>115</v>
      </c>
      <c r="T1582" s="2">
        <v>29673</v>
      </c>
      <c r="U1582" s="3">
        <f t="shared" ca="1" si="149"/>
        <v>44</v>
      </c>
      <c r="V1582" t="s">
        <v>2085</v>
      </c>
      <c r="W1582" t="s">
        <v>2086</v>
      </c>
      <c r="X1582" t="s">
        <v>116</v>
      </c>
      <c r="Y1582" t="s">
        <v>35</v>
      </c>
      <c r="Z1582" t="s">
        <v>36</v>
      </c>
      <c r="AA1582">
        <v>3</v>
      </c>
      <c r="AB1582" s="4">
        <v>31324</v>
      </c>
    </row>
    <row r="1583" spans="1:28" x14ac:dyDescent="0.25">
      <c r="A1583">
        <v>2008</v>
      </c>
      <c r="B1583" t="s">
        <v>5363</v>
      </c>
      <c r="C1583" t="s">
        <v>3551</v>
      </c>
      <c r="D1583" s="1">
        <v>43661</v>
      </c>
      <c r="E1583" s="1">
        <v>43843</v>
      </c>
      <c r="F1583">
        <f t="shared" ca="1" si="144"/>
        <v>5</v>
      </c>
      <c r="G1583" t="str">
        <f t="shared" ca="1" si="145"/>
        <v>&lt;6 months</v>
      </c>
      <c r="H1583" t="s">
        <v>24</v>
      </c>
      <c r="I1583" t="s">
        <v>5364</v>
      </c>
      <c r="J1583" t="s">
        <v>5365</v>
      </c>
      <c r="K1583" t="s">
        <v>27</v>
      </c>
      <c r="L1583">
        <f t="shared" si="146"/>
        <v>1</v>
      </c>
      <c r="M1583">
        <f t="shared" si="147"/>
        <v>0</v>
      </c>
      <c r="N1583" t="s">
        <v>41</v>
      </c>
      <c r="O1583" t="s">
        <v>29</v>
      </c>
      <c r="Q1583" t="str">
        <f t="shared" si="148"/>
        <v>ACTIVE</v>
      </c>
      <c r="R1583" t="s">
        <v>1487</v>
      </c>
      <c r="S1583" t="s">
        <v>74</v>
      </c>
      <c r="T1583" s="2">
        <v>35551</v>
      </c>
      <c r="U1583" s="3">
        <f t="shared" ca="1" si="149"/>
        <v>28</v>
      </c>
      <c r="V1583" t="s">
        <v>3916</v>
      </c>
      <c r="W1583" t="s">
        <v>3917</v>
      </c>
      <c r="X1583" t="s">
        <v>128</v>
      </c>
      <c r="Y1583" t="s">
        <v>35</v>
      </c>
      <c r="Z1583" t="s">
        <v>36</v>
      </c>
      <c r="AA1583">
        <v>3</v>
      </c>
      <c r="AB1583" s="4">
        <v>130536</v>
      </c>
    </row>
    <row r="1584" spans="1:28" x14ac:dyDescent="0.25">
      <c r="A1584">
        <v>2009</v>
      </c>
      <c r="B1584" t="s">
        <v>5366</v>
      </c>
      <c r="C1584" t="s">
        <v>2456</v>
      </c>
      <c r="D1584" s="1">
        <v>44517</v>
      </c>
      <c r="F1584">
        <f t="shared" ca="1" si="144"/>
        <v>46</v>
      </c>
      <c r="G1584" t="str">
        <f t="shared" ca="1" si="145"/>
        <v>2-5 years</v>
      </c>
      <c r="H1584" t="s">
        <v>24</v>
      </c>
      <c r="I1584" t="s">
        <v>5367</v>
      </c>
      <c r="J1584" t="s">
        <v>5368</v>
      </c>
      <c r="K1584" t="s">
        <v>27</v>
      </c>
      <c r="L1584">
        <f t="shared" si="146"/>
        <v>1</v>
      </c>
      <c r="M1584">
        <f t="shared" si="147"/>
        <v>0</v>
      </c>
      <c r="N1584" t="s">
        <v>28</v>
      </c>
      <c r="O1584" t="s">
        <v>29</v>
      </c>
      <c r="Q1584" t="str">
        <f t="shared" si="148"/>
        <v>ACTIVE</v>
      </c>
      <c r="R1584" t="s">
        <v>1487</v>
      </c>
      <c r="S1584" t="s">
        <v>137</v>
      </c>
      <c r="T1584" s="2">
        <v>1</v>
      </c>
      <c r="U1584" s="3">
        <f t="shared" ca="1" si="149"/>
        <v>125</v>
      </c>
      <c r="V1584" t="s">
        <v>4147</v>
      </c>
      <c r="W1584" t="s">
        <v>4147</v>
      </c>
      <c r="X1584" t="s">
        <v>89</v>
      </c>
      <c r="Y1584" t="s">
        <v>35</v>
      </c>
      <c r="Z1584" t="s">
        <v>36</v>
      </c>
      <c r="AA1584">
        <v>3</v>
      </c>
      <c r="AB1584" s="4">
        <v>146772</v>
      </c>
    </row>
    <row r="1585" spans="1:28" x14ac:dyDescent="0.25">
      <c r="A1585">
        <v>2010</v>
      </c>
      <c r="B1585" t="s">
        <v>5369</v>
      </c>
      <c r="C1585" t="s">
        <v>3394</v>
      </c>
      <c r="D1585" s="1">
        <v>44961</v>
      </c>
      <c r="E1585" s="1">
        <v>45101</v>
      </c>
      <c r="F1585">
        <f t="shared" ca="1" si="144"/>
        <v>4</v>
      </c>
      <c r="G1585" t="str">
        <f t="shared" ca="1" si="145"/>
        <v>&lt;6 months</v>
      </c>
      <c r="H1585" t="s">
        <v>24</v>
      </c>
      <c r="I1585" t="s">
        <v>5370</v>
      </c>
      <c r="J1585" t="s">
        <v>5371</v>
      </c>
      <c r="K1585" t="s">
        <v>27</v>
      </c>
      <c r="L1585">
        <f t="shared" si="146"/>
        <v>1</v>
      </c>
      <c r="M1585">
        <f t="shared" si="147"/>
        <v>0</v>
      </c>
      <c r="N1585" t="s">
        <v>41</v>
      </c>
      <c r="O1585" t="s">
        <v>41</v>
      </c>
      <c r="Q1585" t="str">
        <f t="shared" si="148"/>
        <v>ACTIVE</v>
      </c>
      <c r="R1585" t="s">
        <v>1487</v>
      </c>
      <c r="S1585" t="s">
        <v>282</v>
      </c>
      <c r="T1585" s="2">
        <v>22902</v>
      </c>
      <c r="U1585" s="3">
        <f t="shared" ca="1" si="149"/>
        <v>63</v>
      </c>
      <c r="V1585" t="s">
        <v>4916</v>
      </c>
      <c r="W1585" t="s">
        <v>4917</v>
      </c>
      <c r="X1585" t="s">
        <v>69</v>
      </c>
      <c r="Y1585" t="s">
        <v>35</v>
      </c>
      <c r="Z1585" t="s">
        <v>36</v>
      </c>
      <c r="AA1585">
        <v>3</v>
      </c>
      <c r="AB1585" s="4">
        <v>187852.79999999999</v>
      </c>
    </row>
    <row r="1586" spans="1:28" x14ac:dyDescent="0.25">
      <c r="A1586">
        <v>2011</v>
      </c>
      <c r="B1586" t="s">
        <v>5372</v>
      </c>
      <c r="C1586" t="s">
        <v>5373</v>
      </c>
      <c r="D1586" s="1">
        <v>44745</v>
      </c>
      <c r="E1586" s="1">
        <v>44754</v>
      </c>
      <c r="F1586">
        <f t="shared" ca="1" si="144"/>
        <v>0</v>
      </c>
      <c r="G1586" t="str">
        <f t="shared" ca="1" si="145"/>
        <v>&lt;6 months</v>
      </c>
      <c r="H1586" t="s">
        <v>24</v>
      </c>
      <c r="I1586" t="s">
        <v>5374</v>
      </c>
      <c r="J1586" t="s">
        <v>5375</v>
      </c>
      <c r="K1586" t="s">
        <v>27</v>
      </c>
      <c r="L1586">
        <f t="shared" si="146"/>
        <v>1</v>
      </c>
      <c r="M1586">
        <f t="shared" si="147"/>
        <v>0</v>
      </c>
      <c r="N1586" t="s">
        <v>28</v>
      </c>
      <c r="O1586" t="s">
        <v>29</v>
      </c>
      <c r="Q1586" t="str">
        <f t="shared" si="148"/>
        <v>ACTIVE</v>
      </c>
      <c r="R1586" t="s">
        <v>30</v>
      </c>
      <c r="S1586" t="s">
        <v>31</v>
      </c>
      <c r="T1586" s="2">
        <v>31386</v>
      </c>
      <c r="U1586" s="3">
        <f t="shared" ca="1" si="149"/>
        <v>39</v>
      </c>
      <c r="V1586" t="s">
        <v>2961</v>
      </c>
      <c r="W1586" t="s">
        <v>2961</v>
      </c>
      <c r="X1586" t="s">
        <v>63</v>
      </c>
      <c r="Y1586" t="s">
        <v>35</v>
      </c>
      <c r="Z1586" t="s">
        <v>36</v>
      </c>
      <c r="AA1586">
        <v>3</v>
      </c>
      <c r="AB1586" s="4">
        <v>300000</v>
      </c>
    </row>
    <row r="1587" spans="1:28" x14ac:dyDescent="0.25">
      <c r="A1587">
        <v>2012</v>
      </c>
      <c r="B1587" t="s">
        <v>4808</v>
      </c>
      <c r="C1587" t="s">
        <v>3935</v>
      </c>
      <c r="D1587" s="1">
        <v>43854</v>
      </c>
      <c r="E1587" s="1">
        <v>44818</v>
      </c>
      <c r="F1587">
        <f t="shared" ca="1" si="144"/>
        <v>31</v>
      </c>
      <c r="G1587" t="str">
        <f t="shared" ca="1" si="145"/>
        <v>2-5 years</v>
      </c>
      <c r="H1587" t="s">
        <v>24</v>
      </c>
      <c r="I1587" t="s">
        <v>5376</v>
      </c>
      <c r="J1587" t="s">
        <v>5377</v>
      </c>
      <c r="K1587" t="s">
        <v>27</v>
      </c>
      <c r="L1587">
        <f t="shared" si="146"/>
        <v>1</v>
      </c>
      <c r="M1587">
        <f t="shared" si="147"/>
        <v>0</v>
      </c>
      <c r="N1587" t="s">
        <v>28</v>
      </c>
      <c r="O1587" t="s">
        <v>53</v>
      </c>
      <c r="Q1587" t="str">
        <f t="shared" si="148"/>
        <v>ACTIVE</v>
      </c>
      <c r="R1587" t="s">
        <v>1487</v>
      </c>
      <c r="S1587" t="s">
        <v>55</v>
      </c>
      <c r="T1587" s="2">
        <v>29223</v>
      </c>
      <c r="U1587" s="3">
        <f t="shared" ca="1" si="149"/>
        <v>45</v>
      </c>
      <c r="V1587" t="s">
        <v>4147</v>
      </c>
      <c r="W1587" t="s">
        <v>4147</v>
      </c>
      <c r="X1587" t="s">
        <v>621</v>
      </c>
      <c r="Y1587" t="s">
        <v>35</v>
      </c>
      <c r="Z1587" t="s">
        <v>36</v>
      </c>
      <c r="AA1587">
        <v>3</v>
      </c>
      <c r="AB1587" s="4">
        <v>104400</v>
      </c>
    </row>
    <row r="1588" spans="1:28" x14ac:dyDescent="0.25">
      <c r="A1588">
        <v>2013</v>
      </c>
      <c r="B1588" t="s">
        <v>508</v>
      </c>
      <c r="C1588" t="s">
        <v>4809</v>
      </c>
      <c r="D1588" s="1">
        <v>43653</v>
      </c>
      <c r="E1588" s="1">
        <v>44282</v>
      </c>
      <c r="F1588">
        <f t="shared" ca="1" si="144"/>
        <v>20</v>
      </c>
      <c r="G1588" t="str">
        <f t="shared" ca="1" si="145"/>
        <v>1-2 years</v>
      </c>
      <c r="H1588" t="s">
        <v>24</v>
      </c>
      <c r="I1588" t="s">
        <v>5378</v>
      </c>
      <c r="J1588" t="s">
        <v>5379</v>
      </c>
      <c r="K1588" t="s">
        <v>27</v>
      </c>
      <c r="L1588">
        <f t="shared" si="146"/>
        <v>1</v>
      </c>
      <c r="M1588">
        <f t="shared" si="147"/>
        <v>0</v>
      </c>
      <c r="N1588" t="s">
        <v>28</v>
      </c>
      <c r="O1588" t="s">
        <v>29</v>
      </c>
      <c r="Q1588" t="str">
        <f t="shared" si="148"/>
        <v>ACTIVE</v>
      </c>
      <c r="R1588" t="s">
        <v>1487</v>
      </c>
      <c r="S1588" t="s">
        <v>68</v>
      </c>
      <c r="T1588" s="2">
        <v>28722</v>
      </c>
      <c r="U1588" s="3">
        <f t="shared" ca="1" si="149"/>
        <v>47</v>
      </c>
      <c r="V1588" t="s">
        <v>4147</v>
      </c>
      <c r="W1588" t="s">
        <v>4147</v>
      </c>
      <c r="X1588" t="s">
        <v>184</v>
      </c>
      <c r="Y1588" t="s">
        <v>35</v>
      </c>
      <c r="Z1588" t="s">
        <v>36</v>
      </c>
      <c r="AA1588">
        <v>3</v>
      </c>
      <c r="AB1588" s="4">
        <v>102000</v>
      </c>
    </row>
    <row r="1589" spans="1:28" x14ac:dyDescent="0.25">
      <c r="A1589">
        <v>2014</v>
      </c>
      <c r="B1589" t="s">
        <v>5380</v>
      </c>
      <c r="C1589" t="s">
        <v>5381</v>
      </c>
      <c r="D1589" s="1">
        <v>44633</v>
      </c>
      <c r="F1589">
        <f t="shared" ca="1" si="144"/>
        <v>42</v>
      </c>
      <c r="G1589" t="str">
        <f t="shared" ca="1" si="145"/>
        <v>2-5 years</v>
      </c>
      <c r="H1589" t="s">
        <v>641</v>
      </c>
      <c r="I1589" t="s">
        <v>5382</v>
      </c>
      <c r="J1589" t="s">
        <v>5383</v>
      </c>
      <c r="K1589" t="s">
        <v>27</v>
      </c>
      <c r="L1589">
        <f t="shared" si="146"/>
        <v>1</v>
      </c>
      <c r="M1589">
        <f t="shared" si="147"/>
        <v>0</v>
      </c>
      <c r="N1589" t="s">
        <v>41</v>
      </c>
      <c r="O1589" t="s">
        <v>29</v>
      </c>
      <c r="Q1589" t="str">
        <f t="shared" si="148"/>
        <v>ACTIVE</v>
      </c>
      <c r="R1589" t="s">
        <v>1487</v>
      </c>
      <c r="S1589" t="s">
        <v>115</v>
      </c>
      <c r="T1589" s="2">
        <v>32745</v>
      </c>
      <c r="U1589" s="3">
        <f t="shared" ca="1" si="149"/>
        <v>36</v>
      </c>
      <c r="V1589" t="s">
        <v>4933</v>
      </c>
      <c r="W1589" t="s">
        <v>4934</v>
      </c>
      <c r="X1589" t="s">
        <v>81</v>
      </c>
      <c r="Y1589" t="s">
        <v>35</v>
      </c>
      <c r="Z1589" t="s">
        <v>36</v>
      </c>
      <c r="AA1589">
        <v>3</v>
      </c>
      <c r="AB1589" s="4">
        <v>216000</v>
      </c>
    </row>
    <row r="1590" spans="1:28" x14ac:dyDescent="0.25">
      <c r="A1590">
        <v>2015</v>
      </c>
      <c r="B1590" t="s">
        <v>5384</v>
      </c>
      <c r="C1590" t="s">
        <v>3328</v>
      </c>
      <c r="D1590" s="1">
        <v>45079</v>
      </c>
      <c r="F1590">
        <f t="shared" ca="1" si="144"/>
        <v>28</v>
      </c>
      <c r="G1590" t="str">
        <f t="shared" ca="1" si="145"/>
        <v>2-5 years</v>
      </c>
      <c r="H1590" t="s">
        <v>641</v>
      </c>
      <c r="I1590" t="s">
        <v>5385</v>
      </c>
      <c r="J1590" t="s">
        <v>5386</v>
      </c>
      <c r="K1590" t="s">
        <v>27</v>
      </c>
      <c r="L1590">
        <f t="shared" si="146"/>
        <v>1</v>
      </c>
      <c r="M1590">
        <f t="shared" si="147"/>
        <v>0</v>
      </c>
      <c r="N1590" t="s">
        <v>41</v>
      </c>
      <c r="O1590" t="s">
        <v>41</v>
      </c>
      <c r="Q1590" t="str">
        <f t="shared" si="148"/>
        <v>ACTIVE</v>
      </c>
      <c r="R1590" t="s">
        <v>1487</v>
      </c>
      <c r="S1590" t="s">
        <v>87</v>
      </c>
      <c r="T1590" s="2">
        <v>31461</v>
      </c>
      <c r="U1590" s="3">
        <f t="shared" ca="1" si="149"/>
        <v>39</v>
      </c>
      <c r="V1590" t="s">
        <v>3916</v>
      </c>
      <c r="W1590" t="s">
        <v>3917</v>
      </c>
      <c r="X1590" t="s">
        <v>89</v>
      </c>
      <c r="Y1590" t="s">
        <v>35</v>
      </c>
      <c r="Z1590" t="s">
        <v>36</v>
      </c>
      <c r="AA1590">
        <v>3</v>
      </c>
      <c r="AB1590" s="4">
        <v>65893.33</v>
      </c>
    </row>
    <row r="1591" spans="1:28" x14ac:dyDescent="0.25">
      <c r="A1591">
        <v>2016</v>
      </c>
      <c r="B1591" t="s">
        <v>160</v>
      </c>
      <c r="C1591" t="s">
        <v>4062</v>
      </c>
      <c r="D1591" s="1">
        <v>44294</v>
      </c>
      <c r="F1591">
        <f t="shared" ca="1" si="144"/>
        <v>54</v>
      </c>
      <c r="G1591" t="str">
        <f t="shared" ca="1" si="145"/>
        <v>2-5 years</v>
      </c>
      <c r="H1591" t="s">
        <v>641</v>
      </c>
      <c r="I1591" t="s">
        <v>5387</v>
      </c>
      <c r="J1591" t="s">
        <v>5388</v>
      </c>
      <c r="K1591" t="s">
        <v>27</v>
      </c>
      <c r="L1591">
        <f t="shared" si="146"/>
        <v>1</v>
      </c>
      <c r="M1591">
        <f t="shared" si="147"/>
        <v>0</v>
      </c>
      <c r="N1591" t="s">
        <v>28</v>
      </c>
      <c r="O1591" t="s">
        <v>53</v>
      </c>
      <c r="Q1591" t="str">
        <f t="shared" si="148"/>
        <v>ACTIVE</v>
      </c>
      <c r="R1591" t="s">
        <v>1487</v>
      </c>
      <c r="S1591" t="s">
        <v>74</v>
      </c>
      <c r="T1591" s="2">
        <v>36598</v>
      </c>
      <c r="U1591" s="3">
        <f t="shared" ca="1" si="149"/>
        <v>25</v>
      </c>
      <c r="V1591" t="s">
        <v>3916</v>
      </c>
      <c r="W1591" t="s">
        <v>3917</v>
      </c>
      <c r="X1591" t="s">
        <v>128</v>
      </c>
      <c r="Y1591" t="s">
        <v>35</v>
      </c>
      <c r="Z1591" t="s">
        <v>36</v>
      </c>
      <c r="AA1591">
        <v>3</v>
      </c>
      <c r="AB1591" s="4">
        <v>152316</v>
      </c>
    </row>
    <row r="1592" spans="1:28" x14ac:dyDescent="0.25">
      <c r="A1592">
        <v>2017</v>
      </c>
      <c r="B1592" t="s">
        <v>913</v>
      </c>
      <c r="C1592" t="s">
        <v>2715</v>
      </c>
      <c r="D1592" s="1">
        <v>43801</v>
      </c>
      <c r="F1592">
        <f t="shared" ca="1" si="144"/>
        <v>70</v>
      </c>
      <c r="G1592" t="str">
        <f t="shared" ca="1" si="145"/>
        <v>&gt;5 years</v>
      </c>
      <c r="H1592" t="s">
        <v>641</v>
      </c>
      <c r="I1592" t="s">
        <v>5389</v>
      </c>
      <c r="J1592" t="s">
        <v>5390</v>
      </c>
      <c r="K1592" t="s">
        <v>27</v>
      </c>
      <c r="L1592">
        <f t="shared" si="146"/>
        <v>1</v>
      </c>
      <c r="M1592">
        <f t="shared" si="147"/>
        <v>0</v>
      </c>
      <c r="N1592" t="s">
        <v>53</v>
      </c>
      <c r="O1592" t="s">
        <v>41</v>
      </c>
      <c r="Q1592" t="str">
        <f t="shared" si="148"/>
        <v>ACTIVE</v>
      </c>
      <c r="R1592" t="s">
        <v>1487</v>
      </c>
      <c r="S1592" t="s">
        <v>221</v>
      </c>
      <c r="T1592" s="2">
        <v>24039</v>
      </c>
      <c r="U1592" s="3">
        <f t="shared" ca="1" si="149"/>
        <v>59</v>
      </c>
      <c r="V1592" t="s">
        <v>1666</v>
      </c>
      <c r="W1592" t="s">
        <v>4785</v>
      </c>
      <c r="X1592" t="s">
        <v>69</v>
      </c>
      <c r="Y1592" t="s">
        <v>35</v>
      </c>
      <c r="Z1592" t="s">
        <v>36</v>
      </c>
      <c r="AA1592">
        <v>3</v>
      </c>
      <c r="AB1592" s="4">
        <v>75518.05</v>
      </c>
    </row>
    <row r="1593" spans="1:28" x14ac:dyDescent="0.25">
      <c r="A1593">
        <v>2018</v>
      </c>
      <c r="B1593" t="s">
        <v>5391</v>
      </c>
      <c r="C1593" t="s">
        <v>3077</v>
      </c>
      <c r="D1593" s="1">
        <v>44629</v>
      </c>
      <c r="E1593" s="1">
        <v>45064</v>
      </c>
      <c r="F1593">
        <f t="shared" ca="1" si="144"/>
        <v>14</v>
      </c>
      <c r="G1593" t="str">
        <f t="shared" ca="1" si="145"/>
        <v>1-2 years</v>
      </c>
      <c r="H1593" t="s">
        <v>641</v>
      </c>
      <c r="I1593" t="s">
        <v>5392</v>
      </c>
      <c r="J1593" t="s">
        <v>5393</v>
      </c>
      <c r="K1593" t="s">
        <v>27</v>
      </c>
      <c r="L1593">
        <f t="shared" si="146"/>
        <v>1</v>
      </c>
      <c r="M1593">
        <f t="shared" si="147"/>
        <v>0</v>
      </c>
      <c r="N1593" t="s">
        <v>28</v>
      </c>
      <c r="O1593" t="s">
        <v>29</v>
      </c>
      <c r="Q1593" t="str">
        <f t="shared" si="148"/>
        <v>ACTIVE</v>
      </c>
      <c r="R1593" t="s">
        <v>1487</v>
      </c>
      <c r="S1593" t="s">
        <v>440</v>
      </c>
      <c r="T1593" s="2">
        <v>36733</v>
      </c>
      <c r="U1593" s="3">
        <f t="shared" ca="1" si="149"/>
        <v>25</v>
      </c>
      <c r="V1593" t="s">
        <v>3788</v>
      </c>
      <c r="W1593" t="s">
        <v>3789</v>
      </c>
      <c r="X1593" t="s">
        <v>933</v>
      </c>
      <c r="Y1593" t="s">
        <v>35</v>
      </c>
      <c r="Z1593" t="s">
        <v>36</v>
      </c>
      <c r="AA1593">
        <v>3</v>
      </c>
      <c r="AB1593" s="4">
        <v>115910</v>
      </c>
    </row>
    <row r="1594" spans="1:28" x14ac:dyDescent="0.25">
      <c r="A1594">
        <v>2019</v>
      </c>
      <c r="B1594" t="s">
        <v>594</v>
      </c>
      <c r="C1594" t="s">
        <v>4021</v>
      </c>
      <c r="D1594" s="1">
        <v>44646</v>
      </c>
      <c r="F1594">
        <f t="shared" ca="1" si="144"/>
        <v>42</v>
      </c>
      <c r="G1594" t="str">
        <f t="shared" ca="1" si="145"/>
        <v>2-5 years</v>
      </c>
      <c r="H1594" t="s">
        <v>641</v>
      </c>
      <c r="I1594" t="s">
        <v>5394</v>
      </c>
      <c r="J1594" t="s">
        <v>5395</v>
      </c>
      <c r="K1594" t="s">
        <v>27</v>
      </c>
      <c r="L1594">
        <f t="shared" si="146"/>
        <v>1</v>
      </c>
      <c r="M1594">
        <f t="shared" si="147"/>
        <v>0</v>
      </c>
      <c r="N1594" t="s">
        <v>53</v>
      </c>
      <c r="O1594" t="s">
        <v>29</v>
      </c>
      <c r="Q1594" t="str">
        <f t="shared" si="148"/>
        <v>ACTIVE</v>
      </c>
      <c r="R1594" t="s">
        <v>1487</v>
      </c>
      <c r="S1594" t="s">
        <v>74</v>
      </c>
      <c r="T1594" s="2">
        <v>36595</v>
      </c>
      <c r="U1594" s="3">
        <f t="shared" ca="1" si="149"/>
        <v>25</v>
      </c>
      <c r="V1594" t="s">
        <v>5396</v>
      </c>
      <c r="W1594" t="s">
        <v>5397</v>
      </c>
      <c r="X1594" t="s">
        <v>69</v>
      </c>
      <c r="Y1594" t="s">
        <v>35</v>
      </c>
      <c r="Z1594" t="s">
        <v>36</v>
      </c>
      <c r="AA1594">
        <v>3</v>
      </c>
      <c r="AB1594" s="4">
        <v>699708</v>
      </c>
    </row>
    <row r="1595" spans="1:28" x14ac:dyDescent="0.25">
      <c r="A1595">
        <v>2020</v>
      </c>
      <c r="B1595" t="s">
        <v>2244</v>
      </c>
      <c r="C1595" t="s">
        <v>3893</v>
      </c>
      <c r="D1595" s="1">
        <v>44324</v>
      </c>
      <c r="E1595" s="1">
        <v>44778</v>
      </c>
      <c r="F1595">
        <f t="shared" ca="1" si="144"/>
        <v>14</v>
      </c>
      <c r="G1595" t="str">
        <f t="shared" ca="1" si="145"/>
        <v>1-2 years</v>
      </c>
      <c r="H1595" t="s">
        <v>641</v>
      </c>
      <c r="I1595" t="s">
        <v>5398</v>
      </c>
      <c r="J1595" t="s">
        <v>5399</v>
      </c>
      <c r="K1595" t="s">
        <v>27</v>
      </c>
      <c r="L1595">
        <f t="shared" si="146"/>
        <v>1</v>
      </c>
      <c r="M1595">
        <f t="shared" si="147"/>
        <v>0</v>
      </c>
      <c r="N1595" t="s">
        <v>41</v>
      </c>
      <c r="O1595" t="s">
        <v>53</v>
      </c>
      <c r="Q1595" t="str">
        <f t="shared" si="148"/>
        <v>ACTIVE</v>
      </c>
      <c r="R1595" t="s">
        <v>1487</v>
      </c>
      <c r="S1595" t="s">
        <v>257</v>
      </c>
      <c r="T1595" s="2">
        <v>25279</v>
      </c>
      <c r="U1595" s="3">
        <f t="shared" ca="1" si="149"/>
        <v>56</v>
      </c>
      <c r="V1595" t="s">
        <v>4147</v>
      </c>
      <c r="W1595" t="s">
        <v>4147</v>
      </c>
      <c r="X1595" t="s">
        <v>593</v>
      </c>
      <c r="Y1595" t="s">
        <v>35</v>
      </c>
      <c r="Z1595" t="s">
        <v>36</v>
      </c>
      <c r="AA1595">
        <v>3</v>
      </c>
      <c r="AB1595" s="4">
        <v>300000</v>
      </c>
    </row>
    <row r="1596" spans="1:28" x14ac:dyDescent="0.25">
      <c r="A1596">
        <v>2021</v>
      </c>
      <c r="B1596" t="s">
        <v>2122</v>
      </c>
      <c r="C1596" t="s">
        <v>5400</v>
      </c>
      <c r="D1596" s="1">
        <v>44894</v>
      </c>
      <c r="F1596">
        <f t="shared" ca="1" si="144"/>
        <v>34</v>
      </c>
      <c r="G1596" t="str">
        <f t="shared" ca="1" si="145"/>
        <v>2-5 years</v>
      </c>
      <c r="H1596" t="s">
        <v>641</v>
      </c>
      <c r="I1596" t="s">
        <v>5401</v>
      </c>
      <c r="J1596" t="s">
        <v>5402</v>
      </c>
      <c r="K1596" t="s">
        <v>27</v>
      </c>
      <c r="L1596">
        <f t="shared" si="146"/>
        <v>1</v>
      </c>
      <c r="M1596">
        <f t="shared" si="147"/>
        <v>0</v>
      </c>
      <c r="N1596" t="s">
        <v>41</v>
      </c>
      <c r="O1596" t="s">
        <v>29</v>
      </c>
      <c r="Q1596" t="str">
        <f t="shared" si="148"/>
        <v>ACTIVE</v>
      </c>
      <c r="R1596" t="s">
        <v>1487</v>
      </c>
      <c r="S1596" t="s">
        <v>74</v>
      </c>
      <c r="T1596" s="2">
        <v>35140</v>
      </c>
      <c r="U1596" s="3">
        <f t="shared" ca="1" si="149"/>
        <v>29</v>
      </c>
      <c r="V1596" t="s">
        <v>3470</v>
      </c>
      <c r="W1596" t="s">
        <v>3470</v>
      </c>
      <c r="X1596" t="s">
        <v>184</v>
      </c>
      <c r="Y1596" t="s">
        <v>35</v>
      </c>
      <c r="Z1596" t="s">
        <v>36</v>
      </c>
      <c r="AA1596">
        <v>3</v>
      </c>
      <c r="AB1596" s="4">
        <v>78000</v>
      </c>
    </row>
    <row r="1597" spans="1:28" x14ac:dyDescent="0.25">
      <c r="A1597">
        <v>2022</v>
      </c>
      <c r="B1597" t="s">
        <v>472</v>
      </c>
      <c r="C1597" t="s">
        <v>5403</v>
      </c>
      <c r="D1597" s="1">
        <v>43609</v>
      </c>
      <c r="F1597">
        <f t="shared" ca="1" si="144"/>
        <v>76</v>
      </c>
      <c r="G1597" t="str">
        <f t="shared" ca="1" si="145"/>
        <v>&gt;5 years</v>
      </c>
      <c r="H1597" t="s">
        <v>641</v>
      </c>
      <c r="I1597" t="s">
        <v>5404</v>
      </c>
      <c r="J1597" t="s">
        <v>5405</v>
      </c>
      <c r="K1597" t="s">
        <v>27</v>
      </c>
      <c r="L1597">
        <f t="shared" si="146"/>
        <v>1</v>
      </c>
      <c r="M1597">
        <f t="shared" si="147"/>
        <v>0</v>
      </c>
      <c r="N1597" t="s">
        <v>28</v>
      </c>
      <c r="O1597" t="s">
        <v>41</v>
      </c>
      <c r="Q1597" t="str">
        <f t="shared" si="148"/>
        <v>ACTIVE</v>
      </c>
      <c r="R1597" t="s">
        <v>1487</v>
      </c>
      <c r="S1597" t="s">
        <v>520</v>
      </c>
      <c r="T1597" s="2">
        <v>1</v>
      </c>
      <c r="U1597" s="3">
        <f t="shared" ca="1" si="149"/>
        <v>125</v>
      </c>
      <c r="V1597" t="s">
        <v>3470</v>
      </c>
      <c r="W1597" t="s">
        <v>3470</v>
      </c>
      <c r="X1597" t="s">
        <v>175</v>
      </c>
      <c r="Y1597" t="s">
        <v>35</v>
      </c>
      <c r="Z1597" t="s">
        <v>36</v>
      </c>
      <c r="AA1597">
        <v>3</v>
      </c>
      <c r="AB1597" s="4">
        <v>96900</v>
      </c>
    </row>
    <row r="1598" spans="1:28" x14ac:dyDescent="0.25">
      <c r="A1598">
        <v>2023</v>
      </c>
      <c r="B1598" t="s">
        <v>1528</v>
      </c>
      <c r="C1598" t="s">
        <v>1899</v>
      </c>
      <c r="D1598" s="1">
        <v>44590</v>
      </c>
      <c r="E1598" s="1">
        <v>44674</v>
      </c>
      <c r="F1598">
        <f t="shared" ca="1" si="144"/>
        <v>2</v>
      </c>
      <c r="G1598" t="str">
        <f t="shared" ca="1" si="145"/>
        <v>&lt;6 months</v>
      </c>
      <c r="H1598" t="s">
        <v>641</v>
      </c>
      <c r="I1598" t="s">
        <v>5406</v>
      </c>
      <c r="J1598" t="s">
        <v>5407</v>
      </c>
      <c r="K1598" t="s">
        <v>27</v>
      </c>
      <c r="L1598">
        <f t="shared" si="146"/>
        <v>1</v>
      </c>
      <c r="M1598">
        <f t="shared" si="147"/>
        <v>0</v>
      </c>
      <c r="N1598" t="s">
        <v>41</v>
      </c>
      <c r="O1598" t="s">
        <v>41</v>
      </c>
      <c r="Q1598" t="str">
        <f t="shared" si="148"/>
        <v>ACTIVE</v>
      </c>
      <c r="R1598" t="s">
        <v>1487</v>
      </c>
      <c r="S1598" t="s">
        <v>68</v>
      </c>
      <c r="T1598" s="2">
        <v>30970</v>
      </c>
      <c r="U1598" s="3">
        <f t="shared" ca="1" si="149"/>
        <v>40</v>
      </c>
      <c r="V1598" t="s">
        <v>1614</v>
      </c>
      <c r="W1598" t="s">
        <v>2371</v>
      </c>
      <c r="X1598" t="s">
        <v>184</v>
      </c>
      <c r="Y1598" t="s">
        <v>35</v>
      </c>
      <c r="Z1598" t="s">
        <v>36</v>
      </c>
      <c r="AA1598">
        <v>3</v>
      </c>
      <c r="AB1598" s="4">
        <v>65904</v>
      </c>
    </row>
    <row r="1599" spans="1:28" x14ac:dyDescent="0.25">
      <c r="A1599">
        <v>2024</v>
      </c>
      <c r="B1599" t="s">
        <v>2183</v>
      </c>
      <c r="C1599" t="s">
        <v>5408</v>
      </c>
      <c r="D1599" s="1">
        <v>44383</v>
      </c>
      <c r="E1599" s="1">
        <v>44634</v>
      </c>
      <c r="F1599">
        <f t="shared" ca="1" si="144"/>
        <v>8</v>
      </c>
      <c r="G1599" t="str">
        <f t="shared" ca="1" si="145"/>
        <v>6-12 months</v>
      </c>
      <c r="H1599" t="s">
        <v>641</v>
      </c>
      <c r="I1599" t="s">
        <v>5409</v>
      </c>
      <c r="J1599" t="s">
        <v>5410</v>
      </c>
      <c r="K1599" t="s">
        <v>27</v>
      </c>
      <c r="L1599">
        <f t="shared" si="146"/>
        <v>1</v>
      </c>
      <c r="M1599">
        <f t="shared" si="147"/>
        <v>0</v>
      </c>
      <c r="N1599" t="s">
        <v>53</v>
      </c>
      <c r="O1599" t="s">
        <v>53</v>
      </c>
      <c r="Q1599" t="str">
        <f t="shared" si="148"/>
        <v>ACTIVE</v>
      </c>
      <c r="R1599" t="s">
        <v>1487</v>
      </c>
      <c r="S1599" t="s">
        <v>74</v>
      </c>
      <c r="T1599" s="2">
        <v>36724</v>
      </c>
      <c r="U1599" s="3">
        <f t="shared" ca="1" si="149"/>
        <v>25</v>
      </c>
      <c r="V1599" t="s">
        <v>2370</v>
      </c>
      <c r="W1599" t="s">
        <v>2510</v>
      </c>
      <c r="X1599" t="s">
        <v>138</v>
      </c>
      <c r="Y1599" t="s">
        <v>35</v>
      </c>
      <c r="Z1599" t="s">
        <v>36</v>
      </c>
      <c r="AA1599">
        <v>3</v>
      </c>
      <c r="AB1599" s="4">
        <v>259262.89</v>
      </c>
    </row>
    <row r="1600" spans="1:28" x14ac:dyDescent="0.25">
      <c r="A1600">
        <v>2025</v>
      </c>
      <c r="B1600" t="s">
        <v>940</v>
      </c>
      <c r="C1600" t="s">
        <v>2875</v>
      </c>
      <c r="D1600" s="1">
        <v>44225</v>
      </c>
      <c r="E1600" s="1">
        <v>44969</v>
      </c>
      <c r="F1600">
        <f t="shared" ca="1" si="144"/>
        <v>24</v>
      </c>
      <c r="G1600" t="str">
        <f t="shared" ca="1" si="145"/>
        <v>2-5 years</v>
      </c>
      <c r="H1600" t="s">
        <v>641</v>
      </c>
      <c r="I1600" t="s">
        <v>5411</v>
      </c>
      <c r="J1600" t="s">
        <v>5412</v>
      </c>
      <c r="K1600" t="s">
        <v>27</v>
      </c>
      <c r="L1600">
        <f t="shared" si="146"/>
        <v>1</v>
      </c>
      <c r="M1600">
        <f t="shared" si="147"/>
        <v>0</v>
      </c>
      <c r="N1600" t="s">
        <v>41</v>
      </c>
      <c r="O1600" t="s">
        <v>29</v>
      </c>
      <c r="Q1600" t="str">
        <f t="shared" si="148"/>
        <v>ACTIVE</v>
      </c>
      <c r="R1600" t="s">
        <v>1487</v>
      </c>
      <c r="S1600" t="s">
        <v>74</v>
      </c>
      <c r="T1600" s="2">
        <v>28590</v>
      </c>
      <c r="U1600" s="3">
        <f t="shared" ca="1" si="149"/>
        <v>47</v>
      </c>
      <c r="V1600" t="s">
        <v>3470</v>
      </c>
      <c r="W1600" t="s">
        <v>3470</v>
      </c>
      <c r="X1600" t="s">
        <v>69</v>
      </c>
      <c r="Y1600" t="s">
        <v>35</v>
      </c>
      <c r="Z1600" t="s">
        <v>36</v>
      </c>
      <c r="AA1600">
        <v>3</v>
      </c>
      <c r="AB1600" s="4">
        <v>199414.52</v>
      </c>
    </row>
    <row r="1601" spans="1:28" x14ac:dyDescent="0.25">
      <c r="A1601">
        <v>2026</v>
      </c>
      <c r="B1601" t="s">
        <v>5413</v>
      </c>
      <c r="C1601" t="s">
        <v>3632</v>
      </c>
      <c r="D1601" s="1">
        <v>45059</v>
      </c>
      <c r="E1601" s="1">
        <v>45087</v>
      </c>
      <c r="F1601">
        <f t="shared" ca="1" si="144"/>
        <v>0</v>
      </c>
      <c r="G1601" t="str">
        <f t="shared" ca="1" si="145"/>
        <v>&lt;6 months</v>
      </c>
      <c r="H1601" t="s">
        <v>24</v>
      </c>
      <c r="I1601" t="s">
        <v>5414</v>
      </c>
      <c r="J1601" t="s">
        <v>5415</v>
      </c>
      <c r="K1601" t="s">
        <v>27</v>
      </c>
      <c r="L1601">
        <f t="shared" si="146"/>
        <v>1</v>
      </c>
      <c r="M1601">
        <f t="shared" si="147"/>
        <v>0</v>
      </c>
      <c r="N1601" t="s">
        <v>28</v>
      </c>
      <c r="O1601" t="s">
        <v>53</v>
      </c>
      <c r="Q1601" t="str">
        <f t="shared" si="148"/>
        <v>ACTIVE</v>
      </c>
      <c r="R1601" t="s">
        <v>1487</v>
      </c>
      <c r="S1601" t="s">
        <v>74</v>
      </c>
      <c r="T1601" s="2">
        <v>36373</v>
      </c>
      <c r="U1601" s="3">
        <f t="shared" ca="1" si="149"/>
        <v>26</v>
      </c>
      <c r="V1601" t="s">
        <v>4147</v>
      </c>
      <c r="W1601" t="s">
        <v>4147</v>
      </c>
      <c r="X1601" t="s">
        <v>573</v>
      </c>
      <c r="Y1601" t="s">
        <v>35</v>
      </c>
      <c r="Z1601" t="s">
        <v>36</v>
      </c>
      <c r="AA1601">
        <v>3</v>
      </c>
      <c r="AB1601" s="4">
        <v>120950</v>
      </c>
    </row>
    <row r="1602" spans="1:28" x14ac:dyDescent="0.25">
      <c r="A1602">
        <v>2027</v>
      </c>
      <c r="B1602" t="s">
        <v>1816</v>
      </c>
      <c r="C1602" t="s">
        <v>1117</v>
      </c>
      <c r="D1602" s="1">
        <v>43607</v>
      </c>
      <c r="F1602">
        <f t="shared" ca="1" si="144"/>
        <v>76</v>
      </c>
      <c r="G1602" t="str">
        <f t="shared" ca="1" si="145"/>
        <v>&gt;5 years</v>
      </c>
      <c r="H1602" t="s">
        <v>24</v>
      </c>
      <c r="I1602" t="s">
        <v>5416</v>
      </c>
      <c r="J1602" t="s">
        <v>5417</v>
      </c>
      <c r="K1602" t="s">
        <v>27</v>
      </c>
      <c r="L1602">
        <f t="shared" si="146"/>
        <v>1</v>
      </c>
      <c r="M1602">
        <f t="shared" si="147"/>
        <v>0</v>
      </c>
      <c r="N1602" t="s">
        <v>41</v>
      </c>
      <c r="O1602" t="s">
        <v>53</v>
      </c>
      <c r="Q1602" t="str">
        <f t="shared" si="148"/>
        <v>ACTIVE</v>
      </c>
      <c r="R1602" t="s">
        <v>1487</v>
      </c>
      <c r="S1602" t="s">
        <v>189</v>
      </c>
      <c r="T1602" s="2">
        <v>36633</v>
      </c>
      <c r="U1602" s="3">
        <f t="shared" ca="1" si="149"/>
        <v>25</v>
      </c>
      <c r="V1602" t="s">
        <v>4394</v>
      </c>
      <c r="W1602" t="s">
        <v>4394</v>
      </c>
      <c r="X1602" t="s">
        <v>89</v>
      </c>
      <c r="Y1602" t="s">
        <v>35</v>
      </c>
      <c r="Z1602" t="s">
        <v>36</v>
      </c>
      <c r="AA1602">
        <v>3</v>
      </c>
      <c r="AB1602" s="4">
        <v>50652</v>
      </c>
    </row>
    <row r="1603" spans="1:28" x14ac:dyDescent="0.25">
      <c r="A1603">
        <v>2028</v>
      </c>
      <c r="B1603" t="s">
        <v>1594</v>
      </c>
      <c r="C1603" t="s">
        <v>2232</v>
      </c>
      <c r="D1603" s="1">
        <v>44469</v>
      </c>
      <c r="E1603" s="1">
        <v>44514</v>
      </c>
      <c r="F1603">
        <f t="shared" ref="F1603:F1666" ca="1" si="150">DATEDIF($D1603,IF($E1603=$E$2,TODAY(),$E1603),"m")</f>
        <v>1</v>
      </c>
      <c r="G1603" t="str">
        <f t="shared" ref="G1603:G1666" ca="1" si="151">IF(F1603&lt;6,"&lt;6 months",IF(F1603&lt;12,"6-12 months",IF(F1603&lt;24,"1-2 years",IF(F1603&lt;60,"2-5 years","&gt;5 years"))))</f>
        <v>&lt;6 months</v>
      </c>
      <c r="H1603" t="s">
        <v>24</v>
      </c>
      <c r="I1603" t="s">
        <v>5418</v>
      </c>
      <c r="J1603" t="s">
        <v>5419</v>
      </c>
      <c r="K1603" t="s">
        <v>158</v>
      </c>
      <c r="L1603">
        <f t="shared" ref="L1603:L1666" si="152">IF($K1603=$K$2,1,0)</f>
        <v>0</v>
      </c>
      <c r="M1603">
        <f t="shared" ref="M1603:M1666" si="153">IF($K1603=$K$2,0,1)</f>
        <v>1</v>
      </c>
      <c r="N1603" t="s">
        <v>53</v>
      </c>
      <c r="O1603" t="s">
        <v>29</v>
      </c>
      <c r="P1603" t="s">
        <v>2310</v>
      </c>
      <c r="Q1603" t="str">
        <f t="shared" ref="Q1603:Q1666" si="154">IF(OR($P1603=$AF$14,$P1603=$AF$16,$P1603=$AF$19,$P1603=$AF$20,$P1603=$AF$21,$P1603=$AF$23),"VOLUNTARY",IF(OR($P1603=$AF$17,$P1603=$AF$18,$P1603=$AF$22,$P1603=$AF$15),"INVOLUNTARY","ACTIVE"))</f>
        <v>VOLUNTARY</v>
      </c>
      <c r="R1603" t="s">
        <v>1487</v>
      </c>
      <c r="S1603" t="s">
        <v>74</v>
      </c>
      <c r="T1603" s="2">
        <v>22282</v>
      </c>
      <c r="U1603" s="3">
        <f t="shared" ref="U1603:U1666" ca="1" si="155">DATEDIF($T1603,TODAY(),"y")</f>
        <v>64</v>
      </c>
      <c r="V1603" t="s">
        <v>5016</v>
      </c>
      <c r="W1603" t="s">
        <v>5016</v>
      </c>
      <c r="X1603" t="s">
        <v>235</v>
      </c>
      <c r="Y1603" t="s">
        <v>35</v>
      </c>
      <c r="Z1603" t="s">
        <v>36</v>
      </c>
      <c r="AA1603">
        <v>3</v>
      </c>
      <c r="AB1603" s="4">
        <v>148000</v>
      </c>
    </row>
    <row r="1604" spans="1:28" x14ac:dyDescent="0.25">
      <c r="A1604">
        <v>2029</v>
      </c>
      <c r="B1604" t="s">
        <v>681</v>
      </c>
      <c r="C1604" t="s">
        <v>1555</v>
      </c>
      <c r="D1604" s="1">
        <v>43717</v>
      </c>
      <c r="F1604">
        <f t="shared" ca="1" si="150"/>
        <v>73</v>
      </c>
      <c r="G1604" t="str">
        <f t="shared" ca="1" si="151"/>
        <v>&gt;5 years</v>
      </c>
      <c r="H1604" t="s">
        <v>24</v>
      </c>
      <c r="I1604" t="s">
        <v>5420</v>
      </c>
      <c r="J1604" t="s">
        <v>5421</v>
      </c>
      <c r="K1604" t="s">
        <v>27</v>
      </c>
      <c r="L1604">
        <f t="shared" si="152"/>
        <v>1</v>
      </c>
      <c r="M1604">
        <f t="shared" si="153"/>
        <v>0</v>
      </c>
      <c r="N1604" t="s">
        <v>28</v>
      </c>
      <c r="O1604" t="s">
        <v>53</v>
      </c>
      <c r="Q1604" t="str">
        <f t="shared" si="154"/>
        <v>ACTIVE</v>
      </c>
      <c r="R1604" t="s">
        <v>1487</v>
      </c>
      <c r="S1604" t="s">
        <v>80</v>
      </c>
      <c r="T1604" s="2">
        <v>36315</v>
      </c>
      <c r="U1604" s="3">
        <f t="shared" ca="1" si="155"/>
        <v>26</v>
      </c>
      <c r="V1604" t="s">
        <v>3829</v>
      </c>
      <c r="W1604" t="s">
        <v>3830</v>
      </c>
      <c r="X1604" t="s">
        <v>593</v>
      </c>
      <c r="Y1604" t="s">
        <v>35</v>
      </c>
      <c r="Z1604" t="s">
        <v>36</v>
      </c>
      <c r="AA1604">
        <v>3</v>
      </c>
      <c r="AB1604" s="4">
        <v>387938.4</v>
      </c>
    </row>
    <row r="1605" spans="1:28" x14ac:dyDescent="0.25">
      <c r="A1605">
        <v>2030</v>
      </c>
      <c r="B1605" t="s">
        <v>5422</v>
      </c>
      <c r="C1605" t="s">
        <v>1996</v>
      </c>
      <c r="D1605" s="1">
        <v>43581</v>
      </c>
      <c r="E1605" s="1">
        <v>43598</v>
      </c>
      <c r="F1605">
        <f t="shared" ca="1" si="150"/>
        <v>0</v>
      </c>
      <c r="G1605" t="str">
        <f t="shared" ca="1" si="151"/>
        <v>&lt;6 months</v>
      </c>
      <c r="H1605" t="s">
        <v>24</v>
      </c>
      <c r="I1605" t="s">
        <v>5423</v>
      </c>
      <c r="J1605" t="s">
        <v>5424</v>
      </c>
      <c r="K1605" t="s">
        <v>27</v>
      </c>
      <c r="L1605">
        <f t="shared" si="152"/>
        <v>1</v>
      </c>
      <c r="M1605">
        <f t="shared" si="153"/>
        <v>0</v>
      </c>
      <c r="N1605" t="s">
        <v>53</v>
      </c>
      <c r="O1605" t="s">
        <v>53</v>
      </c>
      <c r="Q1605" t="str">
        <f t="shared" si="154"/>
        <v>ACTIVE</v>
      </c>
      <c r="R1605" t="s">
        <v>1487</v>
      </c>
      <c r="S1605" t="s">
        <v>257</v>
      </c>
      <c r="T1605" s="2">
        <v>36196</v>
      </c>
      <c r="U1605" s="3">
        <f t="shared" ca="1" si="155"/>
        <v>26</v>
      </c>
      <c r="V1605" t="s">
        <v>3829</v>
      </c>
      <c r="W1605" t="s">
        <v>3830</v>
      </c>
      <c r="X1605" t="s">
        <v>175</v>
      </c>
      <c r="Y1605" t="s">
        <v>35</v>
      </c>
      <c r="Z1605" t="s">
        <v>36</v>
      </c>
      <c r="AA1605">
        <v>3</v>
      </c>
      <c r="AB1605" s="4">
        <v>56449</v>
      </c>
    </row>
    <row r="1606" spans="1:28" x14ac:dyDescent="0.25">
      <c r="A1606">
        <v>2031</v>
      </c>
      <c r="B1606" t="s">
        <v>5425</v>
      </c>
      <c r="C1606" t="s">
        <v>3818</v>
      </c>
      <c r="D1606" s="1">
        <v>44611</v>
      </c>
      <c r="E1606" s="1">
        <v>45021</v>
      </c>
      <c r="F1606">
        <f t="shared" ca="1" si="150"/>
        <v>13</v>
      </c>
      <c r="G1606" t="str">
        <f t="shared" ca="1" si="151"/>
        <v>1-2 years</v>
      </c>
      <c r="H1606" t="s">
        <v>24</v>
      </c>
      <c r="I1606" t="s">
        <v>5426</v>
      </c>
      <c r="J1606" t="s">
        <v>5427</v>
      </c>
      <c r="K1606" t="s">
        <v>27</v>
      </c>
      <c r="L1606">
        <f t="shared" si="152"/>
        <v>1</v>
      </c>
      <c r="M1606">
        <f t="shared" si="153"/>
        <v>0</v>
      </c>
      <c r="N1606" t="s">
        <v>53</v>
      </c>
      <c r="O1606" t="s">
        <v>53</v>
      </c>
      <c r="Q1606" t="str">
        <f t="shared" si="154"/>
        <v>ACTIVE</v>
      </c>
      <c r="R1606" t="s">
        <v>1487</v>
      </c>
      <c r="S1606" t="s">
        <v>137</v>
      </c>
      <c r="T1606" s="2">
        <v>30876</v>
      </c>
      <c r="U1606" s="3">
        <f t="shared" ca="1" si="155"/>
        <v>41</v>
      </c>
      <c r="V1606" t="s">
        <v>5016</v>
      </c>
      <c r="W1606" t="s">
        <v>5016</v>
      </c>
      <c r="X1606" t="s">
        <v>6</v>
      </c>
      <c r="Y1606" t="s">
        <v>47</v>
      </c>
      <c r="Z1606" t="s">
        <v>36</v>
      </c>
      <c r="AA1606">
        <v>3</v>
      </c>
      <c r="AB1606" s="4">
        <v>112023</v>
      </c>
    </row>
    <row r="1607" spans="1:28" x14ac:dyDescent="0.25">
      <c r="A1607">
        <v>2032</v>
      </c>
      <c r="B1607" t="s">
        <v>4970</v>
      </c>
      <c r="C1607" t="s">
        <v>3236</v>
      </c>
      <c r="D1607" s="1">
        <v>44667</v>
      </c>
      <c r="E1607" s="1">
        <v>44920</v>
      </c>
      <c r="F1607">
        <f t="shared" ca="1" si="150"/>
        <v>8</v>
      </c>
      <c r="G1607" t="str">
        <f t="shared" ca="1" si="151"/>
        <v>6-12 months</v>
      </c>
      <c r="H1607" t="s">
        <v>24</v>
      </c>
      <c r="I1607" t="s">
        <v>5428</v>
      </c>
      <c r="J1607" t="s">
        <v>5429</v>
      </c>
      <c r="K1607" t="s">
        <v>27</v>
      </c>
      <c r="L1607">
        <f t="shared" si="152"/>
        <v>1</v>
      </c>
      <c r="M1607">
        <f t="shared" si="153"/>
        <v>0</v>
      </c>
      <c r="N1607" t="s">
        <v>28</v>
      </c>
      <c r="O1607" t="s">
        <v>41</v>
      </c>
      <c r="Q1607" t="str">
        <f t="shared" si="154"/>
        <v>ACTIVE</v>
      </c>
      <c r="R1607" t="s">
        <v>1487</v>
      </c>
      <c r="S1607" t="s">
        <v>74</v>
      </c>
      <c r="T1607" s="2">
        <v>31044</v>
      </c>
      <c r="U1607" s="3">
        <f t="shared" ca="1" si="155"/>
        <v>40</v>
      </c>
      <c r="V1607" t="s">
        <v>5016</v>
      </c>
      <c r="W1607" t="s">
        <v>5016</v>
      </c>
      <c r="X1607" t="s">
        <v>81</v>
      </c>
      <c r="Y1607" t="s">
        <v>47</v>
      </c>
      <c r="Z1607" t="s">
        <v>36</v>
      </c>
      <c r="AA1607">
        <v>3</v>
      </c>
      <c r="AB1607" s="4">
        <v>60194</v>
      </c>
    </row>
    <row r="1608" spans="1:28" x14ac:dyDescent="0.25">
      <c r="A1608">
        <v>2033</v>
      </c>
      <c r="B1608" t="s">
        <v>5430</v>
      </c>
      <c r="C1608" t="s">
        <v>3397</v>
      </c>
      <c r="D1608" s="1">
        <v>44693</v>
      </c>
      <c r="F1608">
        <f t="shared" ca="1" si="150"/>
        <v>40</v>
      </c>
      <c r="G1608" t="str">
        <f t="shared" ca="1" si="151"/>
        <v>2-5 years</v>
      </c>
      <c r="H1608" t="s">
        <v>24</v>
      </c>
      <c r="I1608" t="s">
        <v>5431</v>
      </c>
      <c r="J1608" t="s">
        <v>5432</v>
      </c>
      <c r="K1608" t="s">
        <v>27</v>
      </c>
      <c r="L1608">
        <f t="shared" si="152"/>
        <v>1</v>
      </c>
      <c r="M1608">
        <f t="shared" si="153"/>
        <v>0</v>
      </c>
      <c r="N1608" t="s">
        <v>53</v>
      </c>
      <c r="O1608" t="s">
        <v>53</v>
      </c>
      <c r="Q1608" t="str">
        <f t="shared" si="154"/>
        <v>ACTIVE</v>
      </c>
      <c r="R1608" t="s">
        <v>1487</v>
      </c>
      <c r="S1608" t="s">
        <v>68</v>
      </c>
      <c r="T1608" s="2">
        <v>32709</v>
      </c>
      <c r="U1608" s="3">
        <f t="shared" ca="1" si="155"/>
        <v>36</v>
      </c>
      <c r="V1608" t="s">
        <v>3198</v>
      </c>
      <c r="W1608" t="s">
        <v>4083</v>
      </c>
      <c r="X1608" t="s">
        <v>69</v>
      </c>
      <c r="Y1608" t="s">
        <v>35</v>
      </c>
      <c r="Z1608" t="s">
        <v>36</v>
      </c>
      <c r="AA1608">
        <v>3</v>
      </c>
      <c r="AB1608" s="4">
        <v>172640</v>
      </c>
    </row>
    <row r="1609" spans="1:28" x14ac:dyDescent="0.25">
      <c r="A1609">
        <v>2034</v>
      </c>
      <c r="B1609" t="s">
        <v>2950</v>
      </c>
      <c r="C1609" t="s">
        <v>5433</v>
      </c>
      <c r="D1609" s="1">
        <v>44434</v>
      </c>
      <c r="E1609" s="1">
        <v>45141</v>
      </c>
      <c r="F1609">
        <f t="shared" ca="1" si="150"/>
        <v>23</v>
      </c>
      <c r="G1609" t="str">
        <f t="shared" ca="1" si="151"/>
        <v>1-2 years</v>
      </c>
      <c r="H1609" t="s">
        <v>24</v>
      </c>
      <c r="I1609" t="s">
        <v>5434</v>
      </c>
      <c r="J1609" t="s">
        <v>5435</v>
      </c>
      <c r="K1609" t="s">
        <v>27</v>
      </c>
      <c r="L1609">
        <f t="shared" si="152"/>
        <v>1</v>
      </c>
      <c r="M1609">
        <f t="shared" si="153"/>
        <v>0</v>
      </c>
      <c r="N1609" t="s">
        <v>53</v>
      </c>
      <c r="O1609" t="s">
        <v>41</v>
      </c>
      <c r="Q1609" t="str">
        <f t="shared" si="154"/>
        <v>ACTIVE</v>
      </c>
      <c r="R1609" t="s">
        <v>1487</v>
      </c>
      <c r="S1609" t="s">
        <v>74</v>
      </c>
      <c r="T1609" s="2">
        <v>36284</v>
      </c>
      <c r="U1609" s="3">
        <f t="shared" ca="1" si="155"/>
        <v>26</v>
      </c>
      <c r="V1609" t="s">
        <v>3198</v>
      </c>
      <c r="W1609" t="s">
        <v>4092</v>
      </c>
      <c r="X1609" t="s">
        <v>75</v>
      </c>
      <c r="Y1609" t="s">
        <v>35</v>
      </c>
      <c r="Z1609" t="s">
        <v>36</v>
      </c>
      <c r="AA1609">
        <v>3</v>
      </c>
      <c r="AB1609" s="4">
        <v>832000</v>
      </c>
    </row>
    <row r="1610" spans="1:28" x14ac:dyDescent="0.25">
      <c r="A1610">
        <v>2035</v>
      </c>
      <c r="B1610" t="s">
        <v>366</v>
      </c>
      <c r="C1610" t="s">
        <v>1011</v>
      </c>
      <c r="D1610" s="1">
        <v>43988</v>
      </c>
      <c r="E1610" s="1">
        <v>44523</v>
      </c>
      <c r="F1610">
        <f t="shared" ca="1" si="150"/>
        <v>17</v>
      </c>
      <c r="G1610" t="str">
        <f t="shared" ca="1" si="151"/>
        <v>1-2 years</v>
      </c>
      <c r="H1610" t="s">
        <v>24</v>
      </c>
      <c r="I1610" t="s">
        <v>5436</v>
      </c>
      <c r="J1610" t="s">
        <v>5437</v>
      </c>
      <c r="K1610" t="s">
        <v>27</v>
      </c>
      <c r="L1610">
        <f t="shared" si="152"/>
        <v>1</v>
      </c>
      <c r="M1610">
        <f t="shared" si="153"/>
        <v>0</v>
      </c>
      <c r="N1610" t="s">
        <v>53</v>
      </c>
      <c r="O1610" t="s">
        <v>53</v>
      </c>
      <c r="Q1610" t="str">
        <f t="shared" si="154"/>
        <v>ACTIVE</v>
      </c>
      <c r="R1610" t="s">
        <v>1487</v>
      </c>
      <c r="S1610" t="s">
        <v>221</v>
      </c>
      <c r="T1610" s="2">
        <v>31327</v>
      </c>
      <c r="U1610" s="3">
        <f t="shared" ca="1" si="155"/>
        <v>40</v>
      </c>
      <c r="V1610" t="s">
        <v>3317</v>
      </c>
      <c r="W1610" t="s">
        <v>3318</v>
      </c>
      <c r="X1610" t="s">
        <v>128</v>
      </c>
      <c r="Y1610" t="s">
        <v>35</v>
      </c>
      <c r="Z1610" t="s">
        <v>36</v>
      </c>
      <c r="AA1610">
        <v>3</v>
      </c>
      <c r="AB1610" s="4">
        <v>130000</v>
      </c>
    </row>
    <row r="1611" spans="1:28" x14ac:dyDescent="0.25">
      <c r="A1611">
        <v>2036</v>
      </c>
      <c r="B1611" t="s">
        <v>4041</v>
      </c>
      <c r="C1611" t="s">
        <v>5438</v>
      </c>
      <c r="D1611" s="1">
        <v>44738</v>
      </c>
      <c r="F1611">
        <f t="shared" ca="1" si="150"/>
        <v>39</v>
      </c>
      <c r="G1611" t="str">
        <f t="shared" ca="1" si="151"/>
        <v>2-5 years</v>
      </c>
      <c r="H1611" t="s">
        <v>24</v>
      </c>
      <c r="I1611" t="s">
        <v>5439</v>
      </c>
      <c r="J1611" t="s">
        <v>5440</v>
      </c>
      <c r="K1611" t="s">
        <v>27</v>
      </c>
      <c r="L1611">
        <f t="shared" si="152"/>
        <v>1</v>
      </c>
      <c r="M1611">
        <f t="shared" si="153"/>
        <v>0</v>
      </c>
      <c r="N1611" t="s">
        <v>28</v>
      </c>
      <c r="O1611" t="s">
        <v>41</v>
      </c>
      <c r="Q1611" t="str">
        <f t="shared" si="154"/>
        <v>ACTIVE</v>
      </c>
      <c r="R1611" t="s">
        <v>1487</v>
      </c>
      <c r="S1611" t="s">
        <v>221</v>
      </c>
      <c r="T1611" s="2">
        <v>31182</v>
      </c>
      <c r="U1611" s="3">
        <f t="shared" ca="1" si="155"/>
        <v>40</v>
      </c>
      <c r="V1611" t="s">
        <v>2085</v>
      </c>
      <c r="W1611" t="s">
        <v>2086</v>
      </c>
      <c r="X1611" t="s">
        <v>69</v>
      </c>
      <c r="Y1611" t="s">
        <v>35</v>
      </c>
      <c r="Z1611" t="s">
        <v>36</v>
      </c>
      <c r="AA1611">
        <v>3</v>
      </c>
      <c r="AB1611" s="4">
        <v>101530</v>
      </c>
    </row>
    <row r="1612" spans="1:28" x14ac:dyDescent="0.25">
      <c r="A1612">
        <v>2037</v>
      </c>
      <c r="B1612" t="s">
        <v>5441</v>
      </c>
      <c r="C1612" t="s">
        <v>1019</v>
      </c>
      <c r="D1612" s="1">
        <v>44205</v>
      </c>
      <c r="E1612" s="1">
        <v>44695</v>
      </c>
      <c r="F1612">
        <f t="shared" ca="1" si="150"/>
        <v>16</v>
      </c>
      <c r="G1612" t="str">
        <f t="shared" ca="1" si="151"/>
        <v>1-2 years</v>
      </c>
      <c r="H1612" t="s">
        <v>24</v>
      </c>
      <c r="I1612" t="s">
        <v>5442</v>
      </c>
      <c r="J1612" t="s">
        <v>5443</v>
      </c>
      <c r="K1612" t="s">
        <v>27</v>
      </c>
      <c r="L1612">
        <f t="shared" si="152"/>
        <v>1</v>
      </c>
      <c r="M1612">
        <f t="shared" si="153"/>
        <v>0</v>
      </c>
      <c r="N1612" t="s">
        <v>28</v>
      </c>
      <c r="O1612" t="s">
        <v>53</v>
      </c>
      <c r="Q1612" t="str">
        <f t="shared" si="154"/>
        <v>ACTIVE</v>
      </c>
      <c r="R1612" t="s">
        <v>1487</v>
      </c>
      <c r="S1612" t="s">
        <v>68</v>
      </c>
      <c r="T1612" s="2">
        <v>34465</v>
      </c>
      <c r="U1612" s="3">
        <f t="shared" ca="1" si="155"/>
        <v>31</v>
      </c>
      <c r="V1612" t="s">
        <v>2085</v>
      </c>
      <c r="W1612" t="s">
        <v>2194</v>
      </c>
      <c r="X1612" t="s">
        <v>63</v>
      </c>
      <c r="Y1612" t="s">
        <v>35</v>
      </c>
      <c r="Z1612" t="s">
        <v>36</v>
      </c>
      <c r="AA1612">
        <v>3</v>
      </c>
      <c r="AB1612" s="4">
        <v>108408</v>
      </c>
    </row>
    <row r="1613" spans="1:28" x14ac:dyDescent="0.25">
      <c r="A1613">
        <v>2038</v>
      </c>
      <c r="B1613" t="s">
        <v>348</v>
      </c>
      <c r="C1613" t="s">
        <v>5444</v>
      </c>
      <c r="D1613" s="1">
        <v>43345</v>
      </c>
      <c r="F1613">
        <f t="shared" ca="1" si="150"/>
        <v>85</v>
      </c>
      <c r="G1613" t="str">
        <f t="shared" ca="1" si="151"/>
        <v>&gt;5 years</v>
      </c>
      <c r="H1613" t="s">
        <v>24</v>
      </c>
      <c r="I1613" t="s">
        <v>5445</v>
      </c>
      <c r="J1613" t="s">
        <v>5446</v>
      </c>
      <c r="K1613" t="s">
        <v>27</v>
      </c>
      <c r="L1613">
        <f t="shared" si="152"/>
        <v>1</v>
      </c>
      <c r="M1613">
        <f t="shared" si="153"/>
        <v>0</v>
      </c>
      <c r="N1613" t="s">
        <v>41</v>
      </c>
      <c r="O1613" t="s">
        <v>29</v>
      </c>
      <c r="Q1613" t="str">
        <f t="shared" si="154"/>
        <v>ACTIVE</v>
      </c>
      <c r="R1613" t="s">
        <v>1487</v>
      </c>
      <c r="S1613" t="s">
        <v>115</v>
      </c>
      <c r="T1613" s="2">
        <v>34465</v>
      </c>
      <c r="U1613" s="3">
        <f t="shared" ca="1" si="155"/>
        <v>31</v>
      </c>
      <c r="V1613" t="s">
        <v>2370</v>
      </c>
      <c r="W1613" t="s">
        <v>2593</v>
      </c>
      <c r="X1613" t="s">
        <v>184</v>
      </c>
      <c r="Y1613" t="s">
        <v>35</v>
      </c>
      <c r="Z1613" t="s">
        <v>36</v>
      </c>
      <c r="AA1613">
        <v>3</v>
      </c>
      <c r="AB1613" s="4">
        <v>75012</v>
      </c>
    </row>
    <row r="1614" spans="1:28" x14ac:dyDescent="0.25">
      <c r="A1614">
        <v>2039</v>
      </c>
      <c r="B1614" t="s">
        <v>5447</v>
      </c>
      <c r="C1614" t="s">
        <v>3236</v>
      </c>
      <c r="D1614" s="1">
        <v>44673</v>
      </c>
      <c r="F1614">
        <f t="shared" ca="1" si="150"/>
        <v>41</v>
      </c>
      <c r="G1614" t="str">
        <f t="shared" ca="1" si="151"/>
        <v>2-5 years</v>
      </c>
      <c r="H1614" t="s">
        <v>24</v>
      </c>
      <c r="I1614" t="s">
        <v>5448</v>
      </c>
      <c r="J1614" t="s">
        <v>5449</v>
      </c>
      <c r="K1614" t="s">
        <v>27</v>
      </c>
      <c r="L1614">
        <f t="shared" si="152"/>
        <v>1</v>
      </c>
      <c r="M1614">
        <f t="shared" si="153"/>
        <v>0</v>
      </c>
      <c r="N1614" t="s">
        <v>53</v>
      </c>
      <c r="O1614" t="s">
        <v>53</v>
      </c>
      <c r="Q1614" t="str">
        <f t="shared" si="154"/>
        <v>ACTIVE</v>
      </c>
      <c r="R1614" t="s">
        <v>1487</v>
      </c>
      <c r="S1614" t="s">
        <v>74</v>
      </c>
      <c r="T1614" s="2">
        <v>35583</v>
      </c>
      <c r="U1614" s="3">
        <f t="shared" ca="1" si="155"/>
        <v>28</v>
      </c>
      <c r="V1614" t="s">
        <v>4147</v>
      </c>
      <c r="W1614" t="s">
        <v>4147</v>
      </c>
      <c r="X1614" t="s">
        <v>175</v>
      </c>
      <c r="Y1614" t="s">
        <v>35</v>
      </c>
      <c r="Z1614" t="s">
        <v>36</v>
      </c>
      <c r="AA1614">
        <v>3</v>
      </c>
      <c r="AB1614" s="4">
        <v>812500</v>
      </c>
    </row>
    <row r="1615" spans="1:28" x14ac:dyDescent="0.25">
      <c r="A1615">
        <v>2040</v>
      </c>
      <c r="B1615" t="s">
        <v>5450</v>
      </c>
      <c r="C1615" t="s">
        <v>3691</v>
      </c>
      <c r="D1615" s="1">
        <v>44535</v>
      </c>
      <c r="E1615" s="1">
        <v>45103</v>
      </c>
      <c r="F1615">
        <f t="shared" ca="1" si="150"/>
        <v>18</v>
      </c>
      <c r="G1615" t="str">
        <f t="shared" ca="1" si="151"/>
        <v>1-2 years</v>
      </c>
      <c r="H1615" t="s">
        <v>641</v>
      </c>
      <c r="I1615" t="s">
        <v>5451</v>
      </c>
      <c r="J1615" t="s">
        <v>5452</v>
      </c>
      <c r="K1615" t="s">
        <v>158</v>
      </c>
      <c r="L1615">
        <f t="shared" si="152"/>
        <v>0</v>
      </c>
      <c r="M1615">
        <f t="shared" si="153"/>
        <v>1</v>
      </c>
      <c r="N1615" t="s">
        <v>28</v>
      </c>
      <c r="O1615" t="s">
        <v>29</v>
      </c>
      <c r="P1615" t="s">
        <v>170</v>
      </c>
      <c r="Q1615" t="str">
        <f t="shared" si="154"/>
        <v>VOLUNTARY</v>
      </c>
      <c r="R1615" t="s">
        <v>1487</v>
      </c>
      <c r="S1615" t="s">
        <v>68</v>
      </c>
      <c r="T1615" s="2">
        <v>37488</v>
      </c>
      <c r="U1615" s="3">
        <f t="shared" ca="1" si="155"/>
        <v>23</v>
      </c>
      <c r="V1615" t="s">
        <v>2085</v>
      </c>
      <c r="W1615" t="s">
        <v>2086</v>
      </c>
      <c r="X1615" t="s">
        <v>128</v>
      </c>
      <c r="Y1615" t="s">
        <v>35</v>
      </c>
      <c r="Z1615" t="s">
        <v>36</v>
      </c>
      <c r="AA1615">
        <v>3</v>
      </c>
      <c r="AB1615" s="4">
        <v>53460</v>
      </c>
    </row>
    <row r="1616" spans="1:28" x14ac:dyDescent="0.25">
      <c r="A1616">
        <v>2041</v>
      </c>
      <c r="B1616" t="s">
        <v>5453</v>
      </c>
      <c r="C1616" t="s">
        <v>3523</v>
      </c>
      <c r="D1616" s="1">
        <v>44817</v>
      </c>
      <c r="F1616">
        <f t="shared" ca="1" si="150"/>
        <v>36</v>
      </c>
      <c r="G1616" t="str">
        <f t="shared" ca="1" si="151"/>
        <v>2-5 years</v>
      </c>
      <c r="H1616" t="s">
        <v>641</v>
      </c>
      <c r="I1616" t="s">
        <v>5454</v>
      </c>
      <c r="J1616" t="s">
        <v>5455</v>
      </c>
      <c r="K1616" t="s">
        <v>27</v>
      </c>
      <c r="L1616">
        <f t="shared" si="152"/>
        <v>1</v>
      </c>
      <c r="M1616">
        <f t="shared" si="153"/>
        <v>0</v>
      </c>
      <c r="N1616" t="s">
        <v>41</v>
      </c>
      <c r="O1616" t="s">
        <v>41</v>
      </c>
      <c r="Q1616" t="str">
        <f t="shared" si="154"/>
        <v>ACTIVE</v>
      </c>
      <c r="R1616" t="s">
        <v>1487</v>
      </c>
      <c r="S1616" t="s">
        <v>68</v>
      </c>
      <c r="T1616" s="2">
        <v>36709</v>
      </c>
      <c r="U1616" s="3">
        <f t="shared" ca="1" si="155"/>
        <v>25</v>
      </c>
      <c r="V1616" t="s">
        <v>61</v>
      </c>
      <c r="W1616" t="s">
        <v>127</v>
      </c>
      <c r="X1616" t="s">
        <v>69</v>
      </c>
      <c r="Y1616" t="s">
        <v>35</v>
      </c>
      <c r="Z1616" t="s">
        <v>36</v>
      </c>
      <c r="AA1616">
        <v>3</v>
      </c>
      <c r="AB1616" s="4">
        <v>35861</v>
      </c>
    </row>
    <row r="1617" spans="1:28" x14ac:dyDescent="0.25">
      <c r="A1617">
        <v>2042</v>
      </c>
      <c r="B1617" t="s">
        <v>5003</v>
      </c>
      <c r="C1617" t="s">
        <v>5456</v>
      </c>
      <c r="D1617" s="1">
        <v>43793</v>
      </c>
      <c r="F1617">
        <f t="shared" ca="1" si="150"/>
        <v>70</v>
      </c>
      <c r="G1617" t="str">
        <f t="shared" ca="1" si="151"/>
        <v>&gt;5 years</v>
      </c>
      <c r="H1617" t="s">
        <v>641</v>
      </c>
      <c r="I1617" t="s">
        <v>5457</v>
      </c>
      <c r="J1617" t="s">
        <v>5458</v>
      </c>
      <c r="K1617" t="s">
        <v>27</v>
      </c>
      <c r="L1617">
        <f t="shared" si="152"/>
        <v>1</v>
      </c>
      <c r="M1617">
        <f t="shared" si="153"/>
        <v>0</v>
      </c>
      <c r="N1617" t="s">
        <v>41</v>
      </c>
      <c r="O1617" t="s">
        <v>41</v>
      </c>
      <c r="Q1617" t="str">
        <f t="shared" si="154"/>
        <v>ACTIVE</v>
      </c>
      <c r="R1617" t="s">
        <v>1487</v>
      </c>
      <c r="S1617" t="s">
        <v>68</v>
      </c>
      <c r="T1617" s="2">
        <v>30239</v>
      </c>
      <c r="U1617" s="3">
        <f t="shared" ca="1" si="155"/>
        <v>42</v>
      </c>
      <c r="V1617" t="s">
        <v>4147</v>
      </c>
      <c r="W1617" t="s">
        <v>4147</v>
      </c>
      <c r="X1617" t="s">
        <v>81</v>
      </c>
      <c r="Y1617" t="s">
        <v>35</v>
      </c>
      <c r="Z1617" t="s">
        <v>36</v>
      </c>
      <c r="AA1617">
        <v>3</v>
      </c>
      <c r="AB1617" s="4">
        <v>481200</v>
      </c>
    </row>
    <row r="1618" spans="1:28" x14ac:dyDescent="0.25">
      <c r="A1618">
        <v>2043</v>
      </c>
      <c r="B1618" t="s">
        <v>5459</v>
      </c>
      <c r="C1618" t="s">
        <v>5460</v>
      </c>
      <c r="D1618" s="1">
        <v>43909</v>
      </c>
      <c r="F1618">
        <f t="shared" ca="1" si="150"/>
        <v>66</v>
      </c>
      <c r="G1618" t="str">
        <f t="shared" ca="1" si="151"/>
        <v>&gt;5 years</v>
      </c>
      <c r="H1618" t="s">
        <v>641</v>
      </c>
      <c r="I1618" t="s">
        <v>5461</v>
      </c>
      <c r="J1618" t="s">
        <v>5462</v>
      </c>
      <c r="K1618" t="s">
        <v>27</v>
      </c>
      <c r="L1618">
        <f t="shared" si="152"/>
        <v>1</v>
      </c>
      <c r="M1618">
        <f t="shared" si="153"/>
        <v>0</v>
      </c>
      <c r="N1618" t="s">
        <v>28</v>
      </c>
      <c r="O1618" t="s">
        <v>41</v>
      </c>
      <c r="Q1618" t="str">
        <f t="shared" si="154"/>
        <v>ACTIVE</v>
      </c>
      <c r="R1618" t="s">
        <v>1487</v>
      </c>
      <c r="S1618" t="s">
        <v>2823</v>
      </c>
      <c r="T1618" s="2">
        <v>1</v>
      </c>
      <c r="U1618" s="3">
        <f t="shared" ca="1" si="155"/>
        <v>125</v>
      </c>
      <c r="V1618" t="s">
        <v>1614</v>
      </c>
      <c r="W1618" t="s">
        <v>3256</v>
      </c>
      <c r="X1618" t="s">
        <v>81</v>
      </c>
      <c r="Y1618" t="s">
        <v>35</v>
      </c>
      <c r="Z1618" t="s">
        <v>36</v>
      </c>
      <c r="AA1618">
        <v>3</v>
      </c>
      <c r="AB1618" s="4">
        <v>72800</v>
      </c>
    </row>
    <row r="1619" spans="1:28" x14ac:dyDescent="0.25">
      <c r="A1619">
        <v>2044</v>
      </c>
      <c r="B1619" t="s">
        <v>2983</v>
      </c>
      <c r="C1619" t="s">
        <v>292</v>
      </c>
      <c r="D1619" s="1">
        <v>44818</v>
      </c>
      <c r="F1619">
        <f t="shared" ca="1" si="150"/>
        <v>36</v>
      </c>
      <c r="G1619" t="str">
        <f t="shared" ca="1" si="151"/>
        <v>2-5 years</v>
      </c>
      <c r="H1619" t="s">
        <v>641</v>
      </c>
      <c r="I1619" t="s">
        <v>5463</v>
      </c>
      <c r="J1619" t="s">
        <v>5464</v>
      </c>
      <c r="K1619" t="s">
        <v>27</v>
      </c>
      <c r="L1619">
        <f t="shared" si="152"/>
        <v>1</v>
      </c>
      <c r="M1619">
        <f t="shared" si="153"/>
        <v>0</v>
      </c>
      <c r="N1619" t="s">
        <v>28</v>
      </c>
      <c r="O1619" t="s">
        <v>53</v>
      </c>
      <c r="Q1619" t="str">
        <f t="shared" si="154"/>
        <v>ACTIVE</v>
      </c>
      <c r="R1619" t="s">
        <v>1487</v>
      </c>
      <c r="S1619" t="s">
        <v>257</v>
      </c>
      <c r="T1619" s="2">
        <v>30498</v>
      </c>
      <c r="U1619" s="3">
        <f t="shared" ca="1" si="155"/>
        <v>42</v>
      </c>
      <c r="V1619" t="s">
        <v>1908</v>
      </c>
      <c r="W1619" t="s">
        <v>1908</v>
      </c>
      <c r="X1619" t="s">
        <v>175</v>
      </c>
      <c r="Y1619" t="s">
        <v>35</v>
      </c>
      <c r="Z1619" t="s">
        <v>36</v>
      </c>
      <c r="AA1619">
        <v>3</v>
      </c>
      <c r="AB1619" s="4">
        <v>171262</v>
      </c>
    </row>
    <row r="1620" spans="1:28" x14ac:dyDescent="0.25">
      <c r="A1620">
        <v>2045</v>
      </c>
      <c r="B1620" t="s">
        <v>5465</v>
      </c>
      <c r="C1620" t="s">
        <v>2943</v>
      </c>
      <c r="D1620" s="1">
        <v>44460</v>
      </c>
      <c r="F1620">
        <f t="shared" ca="1" si="150"/>
        <v>48</v>
      </c>
      <c r="G1620" t="str">
        <f t="shared" ca="1" si="151"/>
        <v>2-5 years</v>
      </c>
      <c r="H1620" t="s">
        <v>641</v>
      </c>
      <c r="I1620" t="s">
        <v>5466</v>
      </c>
      <c r="J1620" t="s">
        <v>5467</v>
      </c>
      <c r="K1620" t="s">
        <v>27</v>
      </c>
      <c r="L1620">
        <f t="shared" si="152"/>
        <v>1</v>
      </c>
      <c r="M1620">
        <f t="shared" si="153"/>
        <v>0</v>
      </c>
      <c r="N1620" t="s">
        <v>41</v>
      </c>
      <c r="O1620" t="s">
        <v>41</v>
      </c>
      <c r="Q1620" t="str">
        <f t="shared" si="154"/>
        <v>ACTIVE</v>
      </c>
      <c r="R1620" t="s">
        <v>1487</v>
      </c>
      <c r="S1620" t="s">
        <v>189</v>
      </c>
      <c r="T1620" s="2">
        <v>29361</v>
      </c>
      <c r="U1620" s="3">
        <f t="shared" ca="1" si="155"/>
        <v>45</v>
      </c>
      <c r="V1620" t="s">
        <v>3829</v>
      </c>
      <c r="W1620" t="s">
        <v>3830</v>
      </c>
      <c r="X1620" t="s">
        <v>89</v>
      </c>
      <c r="Y1620" t="s">
        <v>35</v>
      </c>
      <c r="Z1620" t="s">
        <v>36</v>
      </c>
      <c r="AA1620">
        <v>3</v>
      </c>
      <c r="AB1620" s="4">
        <v>138400</v>
      </c>
    </row>
    <row r="1621" spans="1:28" x14ac:dyDescent="0.25">
      <c r="A1621">
        <v>2046</v>
      </c>
      <c r="B1621" t="s">
        <v>5468</v>
      </c>
      <c r="C1621" t="s">
        <v>5469</v>
      </c>
      <c r="D1621" s="1">
        <v>43973</v>
      </c>
      <c r="F1621">
        <f t="shared" ca="1" si="150"/>
        <v>64</v>
      </c>
      <c r="G1621" t="str">
        <f t="shared" ca="1" si="151"/>
        <v>&gt;5 years</v>
      </c>
      <c r="H1621" t="s">
        <v>641</v>
      </c>
      <c r="I1621" t="s">
        <v>5470</v>
      </c>
      <c r="J1621" t="s">
        <v>5471</v>
      </c>
      <c r="K1621" t="s">
        <v>27</v>
      </c>
      <c r="L1621">
        <f t="shared" si="152"/>
        <v>1</v>
      </c>
      <c r="M1621">
        <f t="shared" si="153"/>
        <v>0</v>
      </c>
      <c r="N1621" t="s">
        <v>41</v>
      </c>
      <c r="O1621" t="s">
        <v>41</v>
      </c>
      <c r="Q1621" t="str">
        <f t="shared" si="154"/>
        <v>ACTIVE</v>
      </c>
      <c r="R1621" t="s">
        <v>1487</v>
      </c>
      <c r="S1621" t="s">
        <v>137</v>
      </c>
      <c r="T1621" s="2">
        <v>31970</v>
      </c>
      <c r="U1621" s="3">
        <f t="shared" ca="1" si="155"/>
        <v>38</v>
      </c>
      <c r="V1621" t="s">
        <v>1908</v>
      </c>
      <c r="W1621" t="s">
        <v>1908</v>
      </c>
      <c r="X1621" t="s">
        <v>6</v>
      </c>
      <c r="Y1621" t="s">
        <v>35</v>
      </c>
      <c r="Z1621" t="s">
        <v>36</v>
      </c>
      <c r="AA1621">
        <v>3</v>
      </c>
      <c r="AB1621" s="4">
        <v>87194</v>
      </c>
    </row>
    <row r="1622" spans="1:28" x14ac:dyDescent="0.25">
      <c r="A1622">
        <v>2047</v>
      </c>
      <c r="B1622" t="s">
        <v>5472</v>
      </c>
      <c r="C1622" t="s">
        <v>1302</v>
      </c>
      <c r="D1622" s="1">
        <v>44908</v>
      </c>
      <c r="F1622">
        <f t="shared" ca="1" si="150"/>
        <v>33</v>
      </c>
      <c r="G1622" t="str">
        <f t="shared" ca="1" si="151"/>
        <v>2-5 years</v>
      </c>
      <c r="H1622" t="s">
        <v>641</v>
      </c>
      <c r="I1622" t="s">
        <v>3819</v>
      </c>
      <c r="J1622" t="s">
        <v>5473</v>
      </c>
      <c r="K1622" t="s">
        <v>27</v>
      </c>
      <c r="L1622">
        <f t="shared" si="152"/>
        <v>1</v>
      </c>
      <c r="M1622">
        <f t="shared" si="153"/>
        <v>0</v>
      </c>
      <c r="N1622" t="s">
        <v>28</v>
      </c>
      <c r="O1622" t="s">
        <v>41</v>
      </c>
      <c r="Q1622" t="str">
        <f t="shared" si="154"/>
        <v>ACTIVE</v>
      </c>
      <c r="R1622" t="s">
        <v>1487</v>
      </c>
      <c r="S1622" t="s">
        <v>221</v>
      </c>
      <c r="T1622" s="2">
        <v>34481</v>
      </c>
      <c r="U1622" s="3">
        <f t="shared" ca="1" si="155"/>
        <v>31</v>
      </c>
      <c r="V1622" t="s">
        <v>2370</v>
      </c>
      <c r="W1622" t="s">
        <v>2593</v>
      </c>
      <c r="X1622" t="s">
        <v>69</v>
      </c>
      <c r="Y1622" t="s">
        <v>35</v>
      </c>
      <c r="Z1622" t="s">
        <v>36</v>
      </c>
      <c r="AA1622">
        <v>3</v>
      </c>
      <c r="AB1622" s="4">
        <v>105750</v>
      </c>
    </row>
    <row r="1623" spans="1:28" x14ac:dyDescent="0.25">
      <c r="A1623">
        <v>2048</v>
      </c>
      <c r="B1623" t="s">
        <v>603</v>
      </c>
      <c r="C1623" t="s">
        <v>525</v>
      </c>
      <c r="D1623" s="1">
        <v>44599</v>
      </c>
      <c r="F1623">
        <f t="shared" ca="1" si="150"/>
        <v>44</v>
      </c>
      <c r="G1623" t="str">
        <f t="shared" ca="1" si="151"/>
        <v>2-5 years</v>
      </c>
      <c r="H1623" t="s">
        <v>641</v>
      </c>
      <c r="I1623" t="s">
        <v>5474</v>
      </c>
      <c r="J1623" t="s">
        <v>5475</v>
      </c>
      <c r="K1623" t="s">
        <v>27</v>
      </c>
      <c r="L1623">
        <f t="shared" si="152"/>
        <v>1</v>
      </c>
      <c r="M1623">
        <f t="shared" si="153"/>
        <v>0</v>
      </c>
      <c r="N1623" t="s">
        <v>28</v>
      </c>
      <c r="O1623" t="s">
        <v>41</v>
      </c>
      <c r="Q1623" t="str">
        <f t="shared" si="154"/>
        <v>ACTIVE</v>
      </c>
      <c r="R1623" t="s">
        <v>1487</v>
      </c>
      <c r="S1623" t="s">
        <v>221</v>
      </c>
      <c r="T1623" s="2">
        <v>1</v>
      </c>
      <c r="U1623" s="3">
        <f t="shared" ca="1" si="155"/>
        <v>125</v>
      </c>
      <c r="V1623" t="s">
        <v>2370</v>
      </c>
      <c r="W1623" t="s">
        <v>2593</v>
      </c>
      <c r="X1623" t="s">
        <v>69</v>
      </c>
      <c r="Y1623" t="s">
        <v>35</v>
      </c>
      <c r="Z1623" t="s">
        <v>36</v>
      </c>
      <c r="AA1623">
        <v>3</v>
      </c>
      <c r="AB1623" s="4">
        <v>148920</v>
      </c>
    </row>
    <row r="1624" spans="1:28" x14ac:dyDescent="0.25">
      <c r="A1624">
        <v>2049</v>
      </c>
      <c r="B1624" t="s">
        <v>5476</v>
      </c>
      <c r="C1624" t="s">
        <v>5477</v>
      </c>
      <c r="D1624" s="1">
        <v>44110</v>
      </c>
      <c r="F1624">
        <f t="shared" ca="1" si="150"/>
        <v>60</v>
      </c>
      <c r="G1624" t="str">
        <f t="shared" ca="1" si="151"/>
        <v>&gt;5 years</v>
      </c>
      <c r="H1624" t="s">
        <v>641</v>
      </c>
      <c r="I1624" t="s">
        <v>5478</v>
      </c>
      <c r="J1624" t="s">
        <v>5479</v>
      </c>
      <c r="K1624" t="s">
        <v>27</v>
      </c>
      <c r="L1624">
        <f t="shared" si="152"/>
        <v>1</v>
      </c>
      <c r="M1624">
        <f t="shared" si="153"/>
        <v>0</v>
      </c>
      <c r="N1624" t="s">
        <v>28</v>
      </c>
      <c r="O1624" t="s">
        <v>53</v>
      </c>
      <c r="Q1624" t="str">
        <f t="shared" si="154"/>
        <v>ACTIVE</v>
      </c>
      <c r="R1624" t="s">
        <v>1487</v>
      </c>
      <c r="S1624" t="s">
        <v>74</v>
      </c>
      <c r="T1624" s="2">
        <v>37244</v>
      </c>
      <c r="U1624" s="3">
        <f t="shared" ca="1" si="155"/>
        <v>23</v>
      </c>
      <c r="V1624" t="s">
        <v>2370</v>
      </c>
      <c r="W1624" t="s">
        <v>2593</v>
      </c>
      <c r="X1624" t="s">
        <v>69</v>
      </c>
      <c r="Y1624" t="s">
        <v>35</v>
      </c>
      <c r="Z1624" t="s">
        <v>36</v>
      </c>
      <c r="AA1624">
        <v>3</v>
      </c>
      <c r="AB1624" s="4">
        <v>57441.96</v>
      </c>
    </row>
    <row r="1625" spans="1:28" x14ac:dyDescent="0.25">
      <c r="A1625">
        <v>2050</v>
      </c>
      <c r="B1625" t="s">
        <v>1682</v>
      </c>
      <c r="C1625" t="s">
        <v>821</v>
      </c>
      <c r="D1625" s="1">
        <v>44572</v>
      </c>
      <c r="E1625" s="1">
        <v>44911</v>
      </c>
      <c r="F1625">
        <f t="shared" ca="1" si="150"/>
        <v>11</v>
      </c>
      <c r="G1625" t="str">
        <f t="shared" ca="1" si="151"/>
        <v>6-12 months</v>
      </c>
      <c r="H1625" t="s">
        <v>641</v>
      </c>
      <c r="I1625" t="s">
        <v>5480</v>
      </c>
      <c r="J1625" t="s">
        <v>5481</v>
      </c>
      <c r="K1625" t="s">
        <v>27</v>
      </c>
      <c r="L1625">
        <f t="shared" si="152"/>
        <v>1</v>
      </c>
      <c r="M1625">
        <f t="shared" si="153"/>
        <v>0</v>
      </c>
      <c r="N1625" t="s">
        <v>53</v>
      </c>
      <c r="O1625" t="s">
        <v>53</v>
      </c>
      <c r="Q1625" t="str">
        <f t="shared" si="154"/>
        <v>ACTIVE</v>
      </c>
      <c r="R1625" t="s">
        <v>1487</v>
      </c>
      <c r="S1625" t="s">
        <v>520</v>
      </c>
      <c r="T1625" s="2">
        <v>37544</v>
      </c>
      <c r="U1625" s="3">
        <f t="shared" ca="1" si="155"/>
        <v>22</v>
      </c>
      <c r="V1625" t="s">
        <v>1614</v>
      </c>
      <c r="W1625" t="s">
        <v>3214</v>
      </c>
      <c r="X1625" t="s">
        <v>2213</v>
      </c>
      <c r="Y1625" t="s">
        <v>35</v>
      </c>
      <c r="Z1625" t="s">
        <v>36</v>
      </c>
      <c r="AA1625">
        <v>3</v>
      </c>
      <c r="AB1625" s="4">
        <v>144000</v>
      </c>
    </row>
    <row r="1626" spans="1:28" x14ac:dyDescent="0.25">
      <c r="A1626">
        <v>2051</v>
      </c>
      <c r="B1626" t="s">
        <v>4480</v>
      </c>
      <c r="C1626" t="s">
        <v>5294</v>
      </c>
      <c r="D1626" s="1">
        <v>44618</v>
      </c>
      <c r="F1626">
        <f t="shared" ca="1" si="150"/>
        <v>43</v>
      </c>
      <c r="G1626" t="str">
        <f t="shared" ca="1" si="151"/>
        <v>2-5 years</v>
      </c>
      <c r="H1626" t="s">
        <v>24</v>
      </c>
      <c r="I1626" t="s">
        <v>5482</v>
      </c>
      <c r="J1626" t="s">
        <v>5483</v>
      </c>
      <c r="K1626" t="s">
        <v>27</v>
      </c>
      <c r="L1626">
        <f t="shared" si="152"/>
        <v>1</v>
      </c>
      <c r="M1626">
        <f t="shared" si="153"/>
        <v>0</v>
      </c>
      <c r="N1626" t="s">
        <v>41</v>
      </c>
      <c r="O1626" t="s">
        <v>29</v>
      </c>
      <c r="Q1626" t="str">
        <f t="shared" si="154"/>
        <v>ACTIVE</v>
      </c>
      <c r="R1626" t="s">
        <v>1487</v>
      </c>
      <c r="S1626" t="s">
        <v>74</v>
      </c>
      <c r="T1626" s="2">
        <v>36348</v>
      </c>
      <c r="U1626" s="3">
        <f t="shared" ca="1" si="155"/>
        <v>26</v>
      </c>
      <c r="V1626" t="s">
        <v>32</v>
      </c>
      <c r="W1626" t="s">
        <v>355</v>
      </c>
      <c r="X1626" t="s">
        <v>69</v>
      </c>
      <c r="Y1626" t="s">
        <v>35</v>
      </c>
      <c r="Z1626" t="s">
        <v>36</v>
      </c>
      <c r="AA1626">
        <v>3</v>
      </c>
      <c r="AB1626" s="4">
        <v>93600</v>
      </c>
    </row>
    <row r="1627" spans="1:28" x14ac:dyDescent="0.25">
      <c r="A1627">
        <v>2052</v>
      </c>
      <c r="B1627" t="s">
        <v>2353</v>
      </c>
      <c r="C1627" t="s">
        <v>5484</v>
      </c>
      <c r="D1627" s="1">
        <v>43992</v>
      </c>
      <c r="E1627" s="1">
        <v>44878</v>
      </c>
      <c r="F1627">
        <f t="shared" ca="1" si="150"/>
        <v>29</v>
      </c>
      <c r="G1627" t="str">
        <f t="shared" ca="1" si="151"/>
        <v>2-5 years</v>
      </c>
      <c r="H1627" t="s">
        <v>24</v>
      </c>
      <c r="I1627" t="s">
        <v>5485</v>
      </c>
      <c r="J1627" t="s">
        <v>5486</v>
      </c>
      <c r="K1627" t="s">
        <v>27</v>
      </c>
      <c r="L1627">
        <f t="shared" si="152"/>
        <v>1</v>
      </c>
      <c r="M1627">
        <f t="shared" si="153"/>
        <v>0</v>
      </c>
      <c r="N1627" t="s">
        <v>41</v>
      </c>
      <c r="O1627" t="s">
        <v>41</v>
      </c>
      <c r="Q1627" t="str">
        <f t="shared" si="154"/>
        <v>ACTIVE</v>
      </c>
      <c r="R1627" t="s">
        <v>1487</v>
      </c>
      <c r="S1627" t="s">
        <v>74</v>
      </c>
      <c r="T1627" s="2">
        <v>36555</v>
      </c>
      <c r="U1627" s="3">
        <f t="shared" ca="1" si="155"/>
        <v>25</v>
      </c>
      <c r="V1627" t="s">
        <v>5222</v>
      </c>
      <c r="W1627" t="s">
        <v>5223</v>
      </c>
      <c r="X1627" t="s">
        <v>69</v>
      </c>
      <c r="Y1627" t="s">
        <v>35</v>
      </c>
      <c r="Z1627" t="s">
        <v>36</v>
      </c>
      <c r="AA1627">
        <v>3</v>
      </c>
      <c r="AB1627" s="4">
        <v>588565.07999999996</v>
      </c>
    </row>
    <row r="1628" spans="1:28" x14ac:dyDescent="0.25">
      <c r="A1628">
        <v>2053</v>
      </c>
      <c r="B1628" t="s">
        <v>3920</v>
      </c>
      <c r="C1628" t="s">
        <v>3602</v>
      </c>
      <c r="D1628" s="1">
        <v>44466</v>
      </c>
      <c r="F1628">
        <f t="shared" ca="1" si="150"/>
        <v>48</v>
      </c>
      <c r="G1628" t="str">
        <f t="shared" ca="1" si="151"/>
        <v>2-5 years</v>
      </c>
      <c r="H1628" t="s">
        <v>24</v>
      </c>
      <c r="I1628" t="s">
        <v>5487</v>
      </c>
      <c r="J1628" t="s">
        <v>5488</v>
      </c>
      <c r="K1628" t="s">
        <v>27</v>
      </c>
      <c r="L1628">
        <f t="shared" si="152"/>
        <v>1</v>
      </c>
      <c r="M1628">
        <f t="shared" si="153"/>
        <v>0</v>
      </c>
      <c r="N1628" t="s">
        <v>41</v>
      </c>
      <c r="O1628" t="s">
        <v>29</v>
      </c>
      <c r="Q1628" t="str">
        <f t="shared" si="154"/>
        <v>ACTIVE</v>
      </c>
      <c r="R1628" t="s">
        <v>1487</v>
      </c>
      <c r="S1628" t="s">
        <v>87</v>
      </c>
      <c r="T1628" s="2">
        <v>33728</v>
      </c>
      <c r="U1628" s="3">
        <f t="shared" ca="1" si="155"/>
        <v>33</v>
      </c>
      <c r="V1628" t="s">
        <v>3470</v>
      </c>
      <c r="W1628" t="s">
        <v>3470</v>
      </c>
      <c r="X1628" t="s">
        <v>89</v>
      </c>
      <c r="Y1628" t="s">
        <v>35</v>
      </c>
      <c r="Z1628" t="s">
        <v>36</v>
      </c>
      <c r="AA1628">
        <v>3</v>
      </c>
      <c r="AB1628" s="4">
        <v>68154</v>
      </c>
    </row>
    <row r="1629" spans="1:28" x14ac:dyDescent="0.25">
      <c r="A1629">
        <v>2054</v>
      </c>
      <c r="B1629" t="s">
        <v>5489</v>
      </c>
      <c r="C1629" t="s">
        <v>275</v>
      </c>
      <c r="D1629" s="1">
        <v>43398</v>
      </c>
      <c r="E1629" s="1">
        <v>44484</v>
      </c>
      <c r="F1629">
        <f t="shared" ca="1" si="150"/>
        <v>35</v>
      </c>
      <c r="G1629" t="str">
        <f t="shared" ca="1" si="151"/>
        <v>2-5 years</v>
      </c>
      <c r="H1629" t="s">
        <v>24</v>
      </c>
      <c r="I1629" t="s">
        <v>5490</v>
      </c>
      <c r="J1629" t="s">
        <v>5491</v>
      </c>
      <c r="K1629" t="s">
        <v>27</v>
      </c>
      <c r="L1629">
        <f t="shared" si="152"/>
        <v>1</v>
      </c>
      <c r="M1629">
        <f t="shared" si="153"/>
        <v>0</v>
      </c>
      <c r="N1629" t="s">
        <v>28</v>
      </c>
      <c r="O1629" t="s">
        <v>29</v>
      </c>
      <c r="Q1629" t="str">
        <f t="shared" si="154"/>
        <v>ACTIVE</v>
      </c>
      <c r="R1629" t="s">
        <v>1487</v>
      </c>
      <c r="S1629" t="s">
        <v>137</v>
      </c>
      <c r="T1629" s="2">
        <v>35585</v>
      </c>
      <c r="U1629" s="3">
        <f t="shared" ca="1" si="155"/>
        <v>28</v>
      </c>
      <c r="V1629" t="s">
        <v>32</v>
      </c>
      <c r="W1629" t="s">
        <v>33</v>
      </c>
      <c r="X1629" t="s">
        <v>138</v>
      </c>
      <c r="Y1629" t="s">
        <v>35</v>
      </c>
      <c r="Z1629" t="s">
        <v>36</v>
      </c>
      <c r="AA1629">
        <v>3</v>
      </c>
      <c r="AB1629" s="4">
        <v>46959</v>
      </c>
    </row>
    <row r="1630" spans="1:28" x14ac:dyDescent="0.25">
      <c r="A1630">
        <v>2055</v>
      </c>
      <c r="B1630" t="s">
        <v>4201</v>
      </c>
      <c r="C1630" t="s">
        <v>1775</v>
      </c>
      <c r="D1630" s="1">
        <v>44160</v>
      </c>
      <c r="F1630">
        <f t="shared" ca="1" si="150"/>
        <v>58</v>
      </c>
      <c r="G1630" t="str">
        <f t="shared" ca="1" si="151"/>
        <v>2-5 years</v>
      </c>
      <c r="H1630" t="s">
        <v>24</v>
      </c>
      <c r="I1630" t="s">
        <v>5492</v>
      </c>
      <c r="J1630" t="s">
        <v>5493</v>
      </c>
      <c r="K1630" t="s">
        <v>27</v>
      </c>
      <c r="L1630">
        <f t="shared" si="152"/>
        <v>1</v>
      </c>
      <c r="M1630">
        <f t="shared" si="153"/>
        <v>0</v>
      </c>
      <c r="N1630" t="s">
        <v>28</v>
      </c>
      <c r="O1630" t="s">
        <v>53</v>
      </c>
      <c r="Q1630" t="str">
        <f t="shared" si="154"/>
        <v>ACTIVE</v>
      </c>
      <c r="R1630" t="s">
        <v>1487</v>
      </c>
      <c r="S1630" t="s">
        <v>87</v>
      </c>
      <c r="T1630" s="2">
        <v>31701</v>
      </c>
      <c r="U1630" s="3">
        <f t="shared" ca="1" si="155"/>
        <v>38</v>
      </c>
      <c r="V1630" t="s">
        <v>3829</v>
      </c>
      <c r="W1630" t="s">
        <v>3830</v>
      </c>
      <c r="X1630" t="s">
        <v>94</v>
      </c>
      <c r="Y1630" t="s">
        <v>35</v>
      </c>
      <c r="Z1630" t="s">
        <v>36</v>
      </c>
      <c r="AA1630">
        <v>3</v>
      </c>
      <c r="AB1630" s="4">
        <v>99528</v>
      </c>
    </row>
    <row r="1631" spans="1:28" x14ac:dyDescent="0.25">
      <c r="A1631">
        <v>2056</v>
      </c>
      <c r="B1631" t="s">
        <v>1844</v>
      </c>
      <c r="C1631" t="s">
        <v>370</v>
      </c>
      <c r="D1631" s="1">
        <v>43938</v>
      </c>
      <c r="E1631" s="1">
        <v>44618</v>
      </c>
      <c r="F1631">
        <f t="shared" ca="1" si="150"/>
        <v>22</v>
      </c>
      <c r="G1631" t="str">
        <f t="shared" ca="1" si="151"/>
        <v>1-2 years</v>
      </c>
      <c r="H1631" t="s">
        <v>24</v>
      </c>
      <c r="I1631" t="s">
        <v>5494</v>
      </c>
      <c r="J1631" t="s">
        <v>5495</v>
      </c>
      <c r="K1631" t="s">
        <v>27</v>
      </c>
      <c r="L1631">
        <f t="shared" si="152"/>
        <v>1</v>
      </c>
      <c r="M1631">
        <f t="shared" si="153"/>
        <v>0</v>
      </c>
      <c r="N1631" t="s">
        <v>28</v>
      </c>
      <c r="O1631" t="s">
        <v>53</v>
      </c>
      <c r="Q1631" t="str">
        <f t="shared" si="154"/>
        <v>ACTIVE</v>
      </c>
      <c r="R1631" t="s">
        <v>1487</v>
      </c>
      <c r="S1631" t="s">
        <v>74</v>
      </c>
      <c r="T1631" s="2">
        <v>32086</v>
      </c>
      <c r="U1631" s="3">
        <f t="shared" ca="1" si="155"/>
        <v>37</v>
      </c>
      <c r="V1631" t="s">
        <v>3829</v>
      </c>
      <c r="W1631" t="s">
        <v>3830</v>
      </c>
      <c r="X1631" t="s">
        <v>69</v>
      </c>
      <c r="Y1631" t="s">
        <v>35</v>
      </c>
      <c r="Z1631" t="s">
        <v>36</v>
      </c>
      <c r="AA1631">
        <v>3</v>
      </c>
      <c r="AB1631" s="4">
        <v>246067.20000000001</v>
      </c>
    </row>
    <row r="1632" spans="1:28" x14ac:dyDescent="0.25">
      <c r="A1632">
        <v>2057</v>
      </c>
      <c r="B1632" t="s">
        <v>4276</v>
      </c>
      <c r="C1632" t="s">
        <v>2699</v>
      </c>
      <c r="D1632" s="1">
        <v>44301</v>
      </c>
      <c r="F1632">
        <f t="shared" ca="1" si="150"/>
        <v>53</v>
      </c>
      <c r="G1632" t="str">
        <f t="shared" ca="1" si="151"/>
        <v>2-5 years</v>
      </c>
      <c r="H1632" t="s">
        <v>24</v>
      </c>
      <c r="I1632" t="s">
        <v>5496</v>
      </c>
      <c r="J1632" t="s">
        <v>5497</v>
      </c>
      <c r="K1632" t="s">
        <v>27</v>
      </c>
      <c r="L1632">
        <f t="shared" si="152"/>
        <v>1</v>
      </c>
      <c r="M1632">
        <f t="shared" si="153"/>
        <v>0</v>
      </c>
      <c r="N1632" t="s">
        <v>28</v>
      </c>
      <c r="O1632" t="s">
        <v>41</v>
      </c>
      <c r="Q1632" t="str">
        <f t="shared" si="154"/>
        <v>ACTIVE</v>
      </c>
      <c r="R1632" t="s">
        <v>1487</v>
      </c>
      <c r="S1632" t="s">
        <v>74</v>
      </c>
      <c r="T1632" s="2">
        <v>35792</v>
      </c>
      <c r="U1632" s="3">
        <f t="shared" ca="1" si="155"/>
        <v>27</v>
      </c>
      <c r="V1632" t="s">
        <v>3829</v>
      </c>
      <c r="W1632" t="s">
        <v>3830</v>
      </c>
      <c r="X1632" t="s">
        <v>69</v>
      </c>
      <c r="Y1632" t="s">
        <v>47</v>
      </c>
      <c r="Z1632" t="s">
        <v>36</v>
      </c>
      <c r="AA1632">
        <v>3</v>
      </c>
      <c r="AB1632" s="4">
        <v>299998.8</v>
      </c>
    </row>
    <row r="1633" spans="1:28" x14ac:dyDescent="0.25">
      <c r="A1633">
        <v>2058</v>
      </c>
      <c r="B1633" t="s">
        <v>1728</v>
      </c>
      <c r="C1633" t="s">
        <v>1295</v>
      </c>
      <c r="D1633" s="1">
        <v>44668</v>
      </c>
      <c r="E1633" s="1">
        <v>44715</v>
      </c>
      <c r="F1633">
        <f t="shared" ca="1" si="150"/>
        <v>1</v>
      </c>
      <c r="G1633" t="str">
        <f t="shared" ca="1" si="151"/>
        <v>&lt;6 months</v>
      </c>
      <c r="H1633" t="s">
        <v>24</v>
      </c>
      <c r="I1633" t="s">
        <v>5498</v>
      </c>
      <c r="J1633" t="s">
        <v>5499</v>
      </c>
      <c r="K1633" t="s">
        <v>27</v>
      </c>
      <c r="L1633">
        <f t="shared" si="152"/>
        <v>1</v>
      </c>
      <c r="M1633">
        <f t="shared" si="153"/>
        <v>0</v>
      </c>
      <c r="N1633" t="s">
        <v>53</v>
      </c>
      <c r="O1633" t="s">
        <v>29</v>
      </c>
      <c r="Q1633" t="str">
        <f t="shared" si="154"/>
        <v>ACTIVE</v>
      </c>
      <c r="R1633" t="s">
        <v>1487</v>
      </c>
      <c r="S1633" t="s">
        <v>74</v>
      </c>
      <c r="T1633" s="2">
        <v>32790</v>
      </c>
      <c r="U1633" s="3">
        <f t="shared" ca="1" si="155"/>
        <v>36</v>
      </c>
      <c r="V1633" t="s">
        <v>3829</v>
      </c>
      <c r="W1633" t="s">
        <v>3830</v>
      </c>
      <c r="X1633" t="s">
        <v>69</v>
      </c>
      <c r="Y1633" t="s">
        <v>47</v>
      </c>
      <c r="Z1633" t="s">
        <v>36</v>
      </c>
      <c r="AA1633">
        <v>3</v>
      </c>
      <c r="AB1633" s="4">
        <v>39540</v>
      </c>
    </row>
    <row r="1634" spans="1:28" x14ac:dyDescent="0.25">
      <c r="A1634">
        <v>2059</v>
      </c>
      <c r="B1634" t="s">
        <v>5500</v>
      </c>
      <c r="C1634" t="s">
        <v>5501</v>
      </c>
      <c r="D1634" s="1">
        <v>45136</v>
      </c>
      <c r="E1634" s="1">
        <v>45144</v>
      </c>
      <c r="F1634">
        <f t="shared" ca="1" si="150"/>
        <v>0</v>
      </c>
      <c r="G1634" t="str">
        <f t="shared" ca="1" si="151"/>
        <v>&lt;6 months</v>
      </c>
      <c r="H1634" t="s">
        <v>24</v>
      </c>
      <c r="I1634" t="s">
        <v>5502</v>
      </c>
      <c r="J1634" t="s">
        <v>5503</v>
      </c>
      <c r="K1634" t="s">
        <v>158</v>
      </c>
      <c r="L1634">
        <f t="shared" si="152"/>
        <v>0</v>
      </c>
      <c r="M1634">
        <f t="shared" si="153"/>
        <v>1</v>
      </c>
      <c r="N1634" t="s">
        <v>53</v>
      </c>
      <c r="O1634" t="s">
        <v>29</v>
      </c>
      <c r="P1634" t="s">
        <v>3412</v>
      </c>
      <c r="Q1634" t="str">
        <f t="shared" si="154"/>
        <v>INVOLUNTARY</v>
      </c>
      <c r="R1634" t="s">
        <v>1487</v>
      </c>
      <c r="S1634" t="s">
        <v>68</v>
      </c>
      <c r="T1634" s="2">
        <v>34179</v>
      </c>
      <c r="U1634" s="3">
        <f t="shared" ca="1" si="155"/>
        <v>32</v>
      </c>
      <c r="V1634" t="s">
        <v>4147</v>
      </c>
      <c r="W1634" t="s">
        <v>4147</v>
      </c>
      <c r="X1634" t="s">
        <v>69</v>
      </c>
      <c r="Y1634" t="s">
        <v>35</v>
      </c>
      <c r="Z1634" t="s">
        <v>36</v>
      </c>
      <c r="AA1634">
        <v>3</v>
      </c>
      <c r="AB1634" s="4">
        <v>89832</v>
      </c>
    </row>
    <row r="1635" spans="1:28" x14ac:dyDescent="0.25">
      <c r="A1635">
        <v>2060</v>
      </c>
      <c r="B1635" t="s">
        <v>5155</v>
      </c>
      <c r="C1635" t="s">
        <v>2360</v>
      </c>
      <c r="D1635" s="1">
        <v>44952</v>
      </c>
      <c r="F1635">
        <f t="shared" ca="1" si="150"/>
        <v>32</v>
      </c>
      <c r="G1635" t="str">
        <f t="shared" ca="1" si="151"/>
        <v>2-5 years</v>
      </c>
      <c r="H1635" t="s">
        <v>24</v>
      </c>
      <c r="I1635" t="s">
        <v>5504</v>
      </c>
      <c r="J1635" t="s">
        <v>5505</v>
      </c>
      <c r="K1635" t="s">
        <v>27</v>
      </c>
      <c r="L1635">
        <f t="shared" si="152"/>
        <v>1</v>
      </c>
      <c r="M1635">
        <f t="shared" si="153"/>
        <v>0</v>
      </c>
      <c r="N1635" t="s">
        <v>41</v>
      </c>
      <c r="O1635" t="s">
        <v>41</v>
      </c>
      <c r="Q1635" t="str">
        <f t="shared" si="154"/>
        <v>ACTIVE</v>
      </c>
      <c r="R1635" t="s">
        <v>1487</v>
      </c>
      <c r="S1635" t="s">
        <v>74</v>
      </c>
      <c r="T1635" s="2">
        <v>29548</v>
      </c>
      <c r="U1635" s="3">
        <f t="shared" ca="1" si="155"/>
        <v>44</v>
      </c>
      <c r="V1635" t="s">
        <v>3788</v>
      </c>
      <c r="W1635" t="s">
        <v>3789</v>
      </c>
      <c r="X1635" t="s">
        <v>235</v>
      </c>
      <c r="Y1635" t="s">
        <v>35</v>
      </c>
      <c r="Z1635" t="s">
        <v>36</v>
      </c>
      <c r="AA1635">
        <v>3</v>
      </c>
      <c r="AB1635" s="4">
        <v>141840</v>
      </c>
    </row>
    <row r="1636" spans="1:28" x14ac:dyDescent="0.25">
      <c r="A1636">
        <v>2061</v>
      </c>
      <c r="B1636" t="s">
        <v>3282</v>
      </c>
      <c r="C1636" t="s">
        <v>5506</v>
      </c>
      <c r="D1636" s="1">
        <v>43446</v>
      </c>
      <c r="F1636">
        <f t="shared" ca="1" si="150"/>
        <v>81</v>
      </c>
      <c r="G1636" t="str">
        <f t="shared" ca="1" si="151"/>
        <v>&gt;5 years</v>
      </c>
      <c r="H1636" t="s">
        <v>24</v>
      </c>
      <c r="I1636" t="s">
        <v>5507</v>
      </c>
      <c r="J1636" t="s">
        <v>5508</v>
      </c>
      <c r="K1636" t="s">
        <v>27</v>
      </c>
      <c r="L1636">
        <f t="shared" si="152"/>
        <v>1</v>
      </c>
      <c r="M1636">
        <f t="shared" si="153"/>
        <v>0</v>
      </c>
      <c r="N1636" t="s">
        <v>53</v>
      </c>
      <c r="O1636" t="s">
        <v>53</v>
      </c>
      <c r="Q1636" t="str">
        <f t="shared" si="154"/>
        <v>ACTIVE</v>
      </c>
      <c r="R1636" t="s">
        <v>1487</v>
      </c>
      <c r="S1636" t="s">
        <v>87</v>
      </c>
      <c r="T1636" s="2">
        <v>27671</v>
      </c>
      <c r="U1636" s="3">
        <f t="shared" ca="1" si="155"/>
        <v>50</v>
      </c>
      <c r="V1636" t="s">
        <v>2961</v>
      </c>
      <c r="W1636" t="s">
        <v>2961</v>
      </c>
      <c r="X1636" t="s">
        <v>851</v>
      </c>
      <c r="Y1636" t="s">
        <v>35</v>
      </c>
      <c r="Z1636" t="s">
        <v>36</v>
      </c>
      <c r="AA1636">
        <v>3</v>
      </c>
      <c r="AB1636" s="4">
        <v>881400</v>
      </c>
    </row>
    <row r="1637" spans="1:28" x14ac:dyDescent="0.25">
      <c r="A1637">
        <v>2062</v>
      </c>
      <c r="B1637" t="s">
        <v>948</v>
      </c>
      <c r="C1637" t="s">
        <v>1208</v>
      </c>
      <c r="D1637" s="1">
        <v>43398</v>
      </c>
      <c r="F1637">
        <f t="shared" ca="1" si="150"/>
        <v>83</v>
      </c>
      <c r="G1637" t="str">
        <f t="shared" ca="1" si="151"/>
        <v>&gt;5 years</v>
      </c>
      <c r="H1637" t="s">
        <v>24</v>
      </c>
      <c r="I1637" t="s">
        <v>5509</v>
      </c>
      <c r="J1637" t="s">
        <v>5510</v>
      </c>
      <c r="K1637" t="s">
        <v>27</v>
      </c>
      <c r="L1637">
        <f t="shared" si="152"/>
        <v>1</v>
      </c>
      <c r="M1637">
        <f t="shared" si="153"/>
        <v>0</v>
      </c>
      <c r="N1637" t="s">
        <v>28</v>
      </c>
      <c r="O1637" t="s">
        <v>29</v>
      </c>
      <c r="Q1637" t="str">
        <f t="shared" si="154"/>
        <v>ACTIVE</v>
      </c>
      <c r="R1637" t="s">
        <v>1487</v>
      </c>
      <c r="S1637" t="s">
        <v>137</v>
      </c>
      <c r="T1637" s="2">
        <v>30837</v>
      </c>
      <c r="U1637" s="3">
        <f t="shared" ca="1" si="155"/>
        <v>41</v>
      </c>
      <c r="V1637" t="s">
        <v>2085</v>
      </c>
      <c r="W1637" t="s">
        <v>2086</v>
      </c>
      <c r="X1637" t="s">
        <v>69</v>
      </c>
      <c r="Y1637" t="s">
        <v>35</v>
      </c>
      <c r="Z1637" t="s">
        <v>36</v>
      </c>
      <c r="AA1637">
        <v>3</v>
      </c>
      <c r="AB1637" s="4">
        <v>84996</v>
      </c>
    </row>
    <row r="1638" spans="1:28" x14ac:dyDescent="0.25">
      <c r="A1638">
        <v>2063</v>
      </c>
      <c r="B1638" t="s">
        <v>5511</v>
      </c>
      <c r="C1638" t="s">
        <v>3594</v>
      </c>
      <c r="D1638" s="1">
        <v>44336</v>
      </c>
      <c r="F1638">
        <f t="shared" ca="1" si="150"/>
        <v>52</v>
      </c>
      <c r="G1638" t="str">
        <f t="shared" ca="1" si="151"/>
        <v>2-5 years</v>
      </c>
      <c r="H1638" t="s">
        <v>24</v>
      </c>
      <c r="I1638" t="s">
        <v>5512</v>
      </c>
      <c r="J1638" t="s">
        <v>5513</v>
      </c>
      <c r="K1638" t="s">
        <v>27</v>
      </c>
      <c r="L1638">
        <f t="shared" si="152"/>
        <v>1</v>
      </c>
      <c r="M1638">
        <f t="shared" si="153"/>
        <v>0</v>
      </c>
      <c r="N1638" t="s">
        <v>28</v>
      </c>
      <c r="O1638" t="s">
        <v>53</v>
      </c>
      <c r="Q1638" t="str">
        <f t="shared" si="154"/>
        <v>ACTIVE</v>
      </c>
      <c r="R1638" t="s">
        <v>1487</v>
      </c>
      <c r="S1638" t="s">
        <v>221</v>
      </c>
      <c r="T1638" s="2">
        <v>32195</v>
      </c>
      <c r="U1638" s="3">
        <f t="shared" ca="1" si="155"/>
        <v>37</v>
      </c>
      <c r="V1638" t="s">
        <v>2085</v>
      </c>
      <c r="W1638" t="s">
        <v>2086</v>
      </c>
      <c r="X1638" t="s">
        <v>299</v>
      </c>
      <c r="Y1638" t="s">
        <v>35</v>
      </c>
      <c r="Z1638" t="s">
        <v>36</v>
      </c>
      <c r="AA1638">
        <v>3</v>
      </c>
      <c r="AB1638" s="4">
        <v>80736</v>
      </c>
    </row>
    <row r="1639" spans="1:28" x14ac:dyDescent="0.25">
      <c r="A1639">
        <v>2064</v>
      </c>
      <c r="B1639" t="s">
        <v>5514</v>
      </c>
      <c r="C1639" t="s">
        <v>837</v>
      </c>
      <c r="D1639" s="1">
        <v>44071</v>
      </c>
      <c r="E1639" s="1">
        <v>44191</v>
      </c>
      <c r="F1639">
        <f t="shared" ca="1" si="150"/>
        <v>3</v>
      </c>
      <c r="G1639" t="str">
        <f t="shared" ca="1" si="151"/>
        <v>&lt;6 months</v>
      </c>
      <c r="H1639" t="s">
        <v>24</v>
      </c>
      <c r="I1639" t="s">
        <v>5515</v>
      </c>
      <c r="J1639" t="s">
        <v>5516</v>
      </c>
      <c r="K1639" t="s">
        <v>27</v>
      </c>
      <c r="L1639">
        <f t="shared" si="152"/>
        <v>1</v>
      </c>
      <c r="M1639">
        <f t="shared" si="153"/>
        <v>0</v>
      </c>
      <c r="N1639" t="s">
        <v>41</v>
      </c>
      <c r="O1639" t="s">
        <v>53</v>
      </c>
      <c r="Q1639" t="str">
        <f t="shared" si="154"/>
        <v>ACTIVE</v>
      </c>
      <c r="R1639" t="s">
        <v>30</v>
      </c>
      <c r="S1639" t="s">
        <v>31</v>
      </c>
      <c r="T1639" s="2">
        <v>23762</v>
      </c>
      <c r="U1639" s="3">
        <f t="shared" ca="1" si="155"/>
        <v>60</v>
      </c>
      <c r="V1639" t="s">
        <v>1614</v>
      </c>
      <c r="W1639" t="s">
        <v>3214</v>
      </c>
      <c r="X1639" t="s">
        <v>94</v>
      </c>
      <c r="Y1639" t="s">
        <v>35</v>
      </c>
      <c r="Z1639" t="s">
        <v>36</v>
      </c>
      <c r="AA1639">
        <v>3</v>
      </c>
      <c r="AB1639" s="4">
        <v>103680</v>
      </c>
    </row>
    <row r="1640" spans="1:28" x14ac:dyDescent="0.25">
      <c r="A1640">
        <v>2065</v>
      </c>
      <c r="B1640" t="s">
        <v>1120</v>
      </c>
      <c r="C1640" t="s">
        <v>2774</v>
      </c>
      <c r="D1640" s="1">
        <v>43961</v>
      </c>
      <c r="F1640">
        <f t="shared" ca="1" si="150"/>
        <v>64</v>
      </c>
      <c r="G1640" t="str">
        <f t="shared" ca="1" si="151"/>
        <v>&gt;5 years</v>
      </c>
      <c r="H1640" t="s">
        <v>641</v>
      </c>
      <c r="I1640" t="s">
        <v>5517</v>
      </c>
      <c r="J1640" t="s">
        <v>5518</v>
      </c>
      <c r="K1640" t="s">
        <v>27</v>
      </c>
      <c r="L1640">
        <f t="shared" si="152"/>
        <v>1</v>
      </c>
      <c r="M1640">
        <f t="shared" si="153"/>
        <v>0</v>
      </c>
      <c r="N1640" t="s">
        <v>28</v>
      </c>
      <c r="O1640" t="s">
        <v>53</v>
      </c>
      <c r="Q1640" t="str">
        <f t="shared" si="154"/>
        <v>ACTIVE</v>
      </c>
      <c r="R1640" t="s">
        <v>1487</v>
      </c>
      <c r="S1640" t="s">
        <v>74</v>
      </c>
      <c r="T1640" s="2">
        <v>31182</v>
      </c>
      <c r="U1640" s="3">
        <f t="shared" ca="1" si="155"/>
        <v>40</v>
      </c>
      <c r="V1640" t="s">
        <v>1614</v>
      </c>
      <c r="W1640" t="s">
        <v>3214</v>
      </c>
      <c r="X1640" t="s">
        <v>69</v>
      </c>
      <c r="Y1640" t="s">
        <v>35</v>
      </c>
      <c r="Z1640" t="s">
        <v>36</v>
      </c>
      <c r="AA1640">
        <v>3</v>
      </c>
      <c r="AB1640" s="4">
        <v>102012</v>
      </c>
    </row>
    <row r="1641" spans="1:28" x14ac:dyDescent="0.25">
      <c r="A1641">
        <v>2066</v>
      </c>
      <c r="B1641" t="s">
        <v>557</v>
      </c>
      <c r="C1641" t="s">
        <v>3598</v>
      </c>
      <c r="D1641" s="1">
        <v>45142</v>
      </c>
      <c r="E1641" s="1">
        <v>45142</v>
      </c>
      <c r="F1641">
        <f t="shared" ca="1" si="150"/>
        <v>0</v>
      </c>
      <c r="G1641" t="str">
        <f t="shared" ca="1" si="151"/>
        <v>&lt;6 months</v>
      </c>
      <c r="H1641" t="s">
        <v>641</v>
      </c>
      <c r="I1641" t="s">
        <v>5519</v>
      </c>
      <c r="J1641" t="s">
        <v>5520</v>
      </c>
      <c r="K1641" t="s">
        <v>27</v>
      </c>
      <c r="L1641">
        <f t="shared" si="152"/>
        <v>1</v>
      </c>
      <c r="M1641">
        <f t="shared" si="153"/>
        <v>0</v>
      </c>
      <c r="N1641" t="s">
        <v>28</v>
      </c>
      <c r="O1641" t="s">
        <v>53</v>
      </c>
      <c r="Q1641" t="str">
        <f t="shared" si="154"/>
        <v>ACTIVE</v>
      </c>
      <c r="R1641" t="s">
        <v>1487</v>
      </c>
      <c r="S1641" t="s">
        <v>137</v>
      </c>
      <c r="T1641" s="2">
        <v>28574</v>
      </c>
      <c r="U1641" s="3">
        <f t="shared" ca="1" si="155"/>
        <v>47</v>
      </c>
      <c r="V1641" t="s">
        <v>2961</v>
      </c>
      <c r="W1641" t="s">
        <v>2961</v>
      </c>
      <c r="X1641" t="s">
        <v>6</v>
      </c>
      <c r="Y1641" t="s">
        <v>35</v>
      </c>
      <c r="Z1641" t="s">
        <v>36</v>
      </c>
      <c r="AA1641">
        <v>3</v>
      </c>
      <c r="AB1641" s="4">
        <v>151224</v>
      </c>
    </row>
    <row r="1642" spans="1:28" x14ac:dyDescent="0.25">
      <c r="A1642">
        <v>2067</v>
      </c>
      <c r="B1642" t="s">
        <v>5521</v>
      </c>
      <c r="C1642" t="s">
        <v>1326</v>
      </c>
      <c r="D1642" s="1">
        <v>44673</v>
      </c>
      <c r="F1642">
        <f t="shared" ca="1" si="150"/>
        <v>41</v>
      </c>
      <c r="G1642" t="str">
        <f t="shared" ca="1" si="151"/>
        <v>2-5 years</v>
      </c>
      <c r="H1642" t="s">
        <v>641</v>
      </c>
      <c r="I1642" t="s">
        <v>5522</v>
      </c>
      <c r="J1642" t="s">
        <v>5523</v>
      </c>
      <c r="K1642" t="s">
        <v>27</v>
      </c>
      <c r="L1642">
        <f t="shared" si="152"/>
        <v>1</v>
      </c>
      <c r="M1642">
        <f t="shared" si="153"/>
        <v>0</v>
      </c>
      <c r="N1642" t="s">
        <v>53</v>
      </c>
      <c r="O1642" t="s">
        <v>41</v>
      </c>
      <c r="Q1642" t="str">
        <f t="shared" si="154"/>
        <v>ACTIVE</v>
      </c>
      <c r="R1642" t="s">
        <v>1487</v>
      </c>
      <c r="S1642" t="s">
        <v>87</v>
      </c>
      <c r="T1642" s="2">
        <v>31033</v>
      </c>
      <c r="U1642" s="3">
        <f t="shared" ca="1" si="155"/>
        <v>40</v>
      </c>
      <c r="V1642" t="s">
        <v>2961</v>
      </c>
      <c r="W1642" t="s">
        <v>2961</v>
      </c>
      <c r="X1642" t="s">
        <v>364</v>
      </c>
      <c r="Y1642" t="s">
        <v>35</v>
      </c>
      <c r="Z1642" t="s">
        <v>36</v>
      </c>
      <c r="AA1642">
        <v>3</v>
      </c>
      <c r="AB1642" s="4">
        <v>150480</v>
      </c>
    </row>
    <row r="1643" spans="1:28" x14ac:dyDescent="0.25">
      <c r="A1643">
        <v>2068</v>
      </c>
      <c r="B1643" t="s">
        <v>4996</v>
      </c>
      <c r="C1643" t="s">
        <v>856</v>
      </c>
      <c r="D1643" s="1">
        <v>44352</v>
      </c>
      <c r="F1643">
        <f t="shared" ca="1" si="150"/>
        <v>52</v>
      </c>
      <c r="G1643" t="str">
        <f t="shared" ca="1" si="151"/>
        <v>2-5 years</v>
      </c>
      <c r="H1643" t="s">
        <v>641</v>
      </c>
      <c r="I1643" t="s">
        <v>5524</v>
      </c>
      <c r="J1643" t="s">
        <v>5525</v>
      </c>
      <c r="K1643" t="s">
        <v>27</v>
      </c>
      <c r="L1643">
        <f t="shared" si="152"/>
        <v>1</v>
      </c>
      <c r="M1643">
        <f t="shared" si="153"/>
        <v>0</v>
      </c>
      <c r="N1643" t="s">
        <v>28</v>
      </c>
      <c r="O1643" t="s">
        <v>41</v>
      </c>
      <c r="Q1643" t="str">
        <f t="shared" si="154"/>
        <v>ACTIVE</v>
      </c>
      <c r="R1643" t="s">
        <v>1487</v>
      </c>
      <c r="S1643" t="s">
        <v>74</v>
      </c>
      <c r="T1643" s="2">
        <v>36862</v>
      </c>
      <c r="U1643" s="3">
        <f t="shared" ca="1" si="155"/>
        <v>24</v>
      </c>
      <c r="V1643" t="s">
        <v>2961</v>
      </c>
      <c r="W1643" t="s">
        <v>2961</v>
      </c>
      <c r="X1643" t="s">
        <v>69</v>
      </c>
      <c r="Y1643" t="s">
        <v>35</v>
      </c>
      <c r="Z1643" t="s">
        <v>36</v>
      </c>
      <c r="AA1643">
        <v>3</v>
      </c>
      <c r="AB1643" s="4">
        <v>25487</v>
      </c>
    </row>
    <row r="1644" spans="1:28" x14ac:dyDescent="0.25">
      <c r="A1644">
        <v>2069</v>
      </c>
      <c r="B1644" t="s">
        <v>2762</v>
      </c>
      <c r="C1644" t="s">
        <v>5526</v>
      </c>
      <c r="D1644" s="1">
        <v>44741</v>
      </c>
      <c r="F1644">
        <f t="shared" ca="1" si="150"/>
        <v>39</v>
      </c>
      <c r="G1644" t="str">
        <f t="shared" ca="1" si="151"/>
        <v>2-5 years</v>
      </c>
      <c r="H1644" t="s">
        <v>641</v>
      </c>
      <c r="I1644" t="s">
        <v>5527</v>
      </c>
      <c r="J1644" t="s">
        <v>5528</v>
      </c>
      <c r="K1644" t="s">
        <v>27</v>
      </c>
      <c r="L1644">
        <f t="shared" si="152"/>
        <v>1</v>
      </c>
      <c r="M1644">
        <f t="shared" si="153"/>
        <v>0</v>
      </c>
      <c r="N1644" t="s">
        <v>53</v>
      </c>
      <c r="O1644" t="s">
        <v>29</v>
      </c>
      <c r="Q1644" t="str">
        <f t="shared" si="154"/>
        <v>ACTIVE</v>
      </c>
      <c r="R1644" t="s">
        <v>1487</v>
      </c>
      <c r="S1644" t="s">
        <v>257</v>
      </c>
      <c r="T1644" s="2">
        <v>29786</v>
      </c>
      <c r="U1644" s="3">
        <f t="shared" ca="1" si="155"/>
        <v>44</v>
      </c>
      <c r="V1644" t="s">
        <v>2961</v>
      </c>
      <c r="W1644" t="s">
        <v>2961</v>
      </c>
      <c r="X1644" t="s">
        <v>6</v>
      </c>
      <c r="Y1644" t="s">
        <v>35</v>
      </c>
      <c r="Z1644" t="s">
        <v>36</v>
      </c>
      <c r="AA1644">
        <v>3</v>
      </c>
      <c r="AB1644" s="4">
        <v>127478</v>
      </c>
    </row>
    <row r="1645" spans="1:28" x14ac:dyDescent="0.25">
      <c r="A1645">
        <v>2070</v>
      </c>
      <c r="B1645" t="s">
        <v>5529</v>
      </c>
      <c r="C1645" t="s">
        <v>1930</v>
      </c>
      <c r="D1645" s="1">
        <v>44744</v>
      </c>
      <c r="F1645">
        <f t="shared" ca="1" si="150"/>
        <v>39</v>
      </c>
      <c r="G1645" t="str">
        <f t="shared" ca="1" si="151"/>
        <v>2-5 years</v>
      </c>
      <c r="H1645" t="s">
        <v>641</v>
      </c>
      <c r="I1645" t="s">
        <v>5530</v>
      </c>
      <c r="J1645" t="s">
        <v>5531</v>
      </c>
      <c r="K1645" t="s">
        <v>27</v>
      </c>
      <c r="L1645">
        <f t="shared" si="152"/>
        <v>1</v>
      </c>
      <c r="M1645">
        <f t="shared" si="153"/>
        <v>0</v>
      </c>
      <c r="N1645" t="s">
        <v>28</v>
      </c>
      <c r="O1645" t="s">
        <v>53</v>
      </c>
      <c r="Q1645" t="str">
        <f t="shared" si="154"/>
        <v>ACTIVE</v>
      </c>
      <c r="R1645" t="s">
        <v>1487</v>
      </c>
      <c r="S1645" t="s">
        <v>74</v>
      </c>
      <c r="T1645" s="2">
        <v>31203</v>
      </c>
      <c r="U1645" s="3">
        <f t="shared" ca="1" si="155"/>
        <v>40</v>
      </c>
      <c r="V1645" t="s">
        <v>4147</v>
      </c>
      <c r="W1645" t="s">
        <v>4147</v>
      </c>
      <c r="X1645" t="s">
        <v>175</v>
      </c>
      <c r="Y1645" t="s">
        <v>35</v>
      </c>
      <c r="Z1645" t="s">
        <v>36</v>
      </c>
      <c r="AA1645">
        <v>3</v>
      </c>
      <c r="AB1645" s="4">
        <v>37493</v>
      </c>
    </row>
    <row r="1646" spans="1:28" x14ac:dyDescent="0.25">
      <c r="A1646">
        <v>2071</v>
      </c>
      <c r="B1646" t="s">
        <v>5532</v>
      </c>
      <c r="C1646" t="s">
        <v>959</v>
      </c>
      <c r="D1646" s="1">
        <v>44930</v>
      </c>
      <c r="F1646">
        <f t="shared" ca="1" si="150"/>
        <v>33</v>
      </c>
      <c r="G1646" t="str">
        <f t="shared" ca="1" si="151"/>
        <v>2-5 years</v>
      </c>
      <c r="H1646" t="s">
        <v>641</v>
      </c>
      <c r="I1646" t="s">
        <v>5533</v>
      </c>
      <c r="J1646" t="s">
        <v>5534</v>
      </c>
      <c r="K1646" t="s">
        <v>27</v>
      </c>
      <c r="L1646">
        <f t="shared" si="152"/>
        <v>1</v>
      </c>
      <c r="M1646">
        <f t="shared" si="153"/>
        <v>0</v>
      </c>
      <c r="N1646" t="s">
        <v>28</v>
      </c>
      <c r="O1646" t="s">
        <v>53</v>
      </c>
      <c r="Q1646" t="str">
        <f t="shared" si="154"/>
        <v>ACTIVE</v>
      </c>
      <c r="R1646" t="s">
        <v>1487</v>
      </c>
      <c r="S1646" t="s">
        <v>257</v>
      </c>
      <c r="T1646" s="2">
        <v>25431</v>
      </c>
      <c r="U1646" s="3">
        <f t="shared" ca="1" si="155"/>
        <v>56</v>
      </c>
      <c r="V1646" t="s">
        <v>4147</v>
      </c>
      <c r="W1646" t="s">
        <v>4147</v>
      </c>
      <c r="X1646" t="s">
        <v>69</v>
      </c>
      <c r="Y1646" t="s">
        <v>35</v>
      </c>
      <c r="Z1646" t="s">
        <v>36</v>
      </c>
      <c r="AA1646">
        <v>3</v>
      </c>
      <c r="AB1646" s="4">
        <v>54665</v>
      </c>
    </row>
    <row r="1647" spans="1:28" x14ac:dyDescent="0.25">
      <c r="A1647">
        <v>2072</v>
      </c>
      <c r="B1647" t="s">
        <v>263</v>
      </c>
      <c r="C1647" t="s">
        <v>976</v>
      </c>
      <c r="D1647" s="1">
        <v>45115</v>
      </c>
      <c r="F1647">
        <f t="shared" ca="1" si="150"/>
        <v>27</v>
      </c>
      <c r="G1647" t="str">
        <f t="shared" ca="1" si="151"/>
        <v>2-5 years</v>
      </c>
      <c r="H1647" t="s">
        <v>641</v>
      </c>
      <c r="I1647" t="s">
        <v>5535</v>
      </c>
      <c r="J1647" t="s">
        <v>5536</v>
      </c>
      <c r="K1647" t="s">
        <v>27</v>
      </c>
      <c r="L1647">
        <f t="shared" si="152"/>
        <v>1</v>
      </c>
      <c r="M1647">
        <f t="shared" si="153"/>
        <v>0</v>
      </c>
      <c r="N1647" t="s">
        <v>28</v>
      </c>
      <c r="O1647" t="s">
        <v>29</v>
      </c>
      <c r="Q1647" t="str">
        <f t="shared" si="154"/>
        <v>ACTIVE</v>
      </c>
      <c r="R1647" t="s">
        <v>1487</v>
      </c>
      <c r="S1647" t="s">
        <v>137</v>
      </c>
      <c r="T1647" s="2">
        <v>29167</v>
      </c>
      <c r="U1647" s="3">
        <f t="shared" ca="1" si="155"/>
        <v>45</v>
      </c>
      <c r="V1647" t="s">
        <v>4147</v>
      </c>
      <c r="W1647" t="s">
        <v>4147</v>
      </c>
      <c r="X1647" t="s">
        <v>89</v>
      </c>
      <c r="Y1647" t="s">
        <v>35</v>
      </c>
      <c r="Z1647" t="s">
        <v>36</v>
      </c>
      <c r="AA1647">
        <v>3</v>
      </c>
      <c r="AB1647" s="4">
        <v>476208</v>
      </c>
    </row>
    <row r="1648" spans="1:28" x14ac:dyDescent="0.25">
      <c r="A1648">
        <v>2073</v>
      </c>
      <c r="B1648" t="s">
        <v>2514</v>
      </c>
      <c r="C1648" t="s">
        <v>433</v>
      </c>
      <c r="D1648" s="1">
        <v>44988</v>
      </c>
      <c r="E1648" s="1">
        <v>45144</v>
      </c>
      <c r="F1648">
        <f t="shared" ca="1" si="150"/>
        <v>5</v>
      </c>
      <c r="G1648" t="str">
        <f t="shared" ca="1" si="151"/>
        <v>&lt;6 months</v>
      </c>
      <c r="H1648" t="s">
        <v>641</v>
      </c>
      <c r="I1648" t="s">
        <v>5537</v>
      </c>
      <c r="J1648" t="s">
        <v>5538</v>
      </c>
      <c r="K1648" t="s">
        <v>27</v>
      </c>
      <c r="L1648">
        <f t="shared" si="152"/>
        <v>1</v>
      </c>
      <c r="M1648">
        <f t="shared" si="153"/>
        <v>0</v>
      </c>
      <c r="N1648" t="s">
        <v>41</v>
      </c>
      <c r="O1648" t="s">
        <v>53</v>
      </c>
      <c r="Q1648" t="str">
        <f t="shared" si="154"/>
        <v>ACTIVE</v>
      </c>
      <c r="R1648" t="s">
        <v>1487</v>
      </c>
      <c r="S1648" t="s">
        <v>74</v>
      </c>
      <c r="T1648" s="2">
        <v>37541</v>
      </c>
      <c r="U1648" s="3">
        <f t="shared" ca="1" si="155"/>
        <v>22</v>
      </c>
      <c r="V1648" t="s">
        <v>61</v>
      </c>
      <c r="W1648" t="s">
        <v>127</v>
      </c>
      <c r="X1648" t="s">
        <v>6</v>
      </c>
      <c r="Y1648" t="s">
        <v>35</v>
      </c>
      <c r="Z1648" t="s">
        <v>36</v>
      </c>
      <c r="AA1648">
        <v>3</v>
      </c>
      <c r="AB1648" s="4">
        <v>212535.6</v>
      </c>
    </row>
    <row r="1649" spans="1:28" x14ac:dyDescent="0.25">
      <c r="A1649">
        <v>2074</v>
      </c>
      <c r="B1649" t="s">
        <v>2946</v>
      </c>
      <c r="C1649" t="s">
        <v>5539</v>
      </c>
      <c r="D1649" s="1">
        <v>43696</v>
      </c>
      <c r="F1649">
        <f t="shared" ca="1" si="150"/>
        <v>73</v>
      </c>
      <c r="G1649" t="str">
        <f t="shared" ca="1" si="151"/>
        <v>&gt;5 years</v>
      </c>
      <c r="H1649" t="s">
        <v>641</v>
      </c>
      <c r="I1649" t="s">
        <v>5540</v>
      </c>
      <c r="J1649" t="s">
        <v>5541</v>
      </c>
      <c r="K1649" t="s">
        <v>27</v>
      </c>
      <c r="L1649">
        <f t="shared" si="152"/>
        <v>1</v>
      </c>
      <c r="M1649">
        <f t="shared" si="153"/>
        <v>0</v>
      </c>
      <c r="N1649" t="s">
        <v>41</v>
      </c>
      <c r="O1649" t="s">
        <v>53</v>
      </c>
      <c r="Q1649" t="str">
        <f t="shared" si="154"/>
        <v>ACTIVE</v>
      </c>
      <c r="R1649" t="s">
        <v>1487</v>
      </c>
      <c r="S1649" t="s">
        <v>74</v>
      </c>
      <c r="T1649" s="2">
        <v>32036</v>
      </c>
      <c r="U1649" s="3">
        <f t="shared" ca="1" si="155"/>
        <v>38</v>
      </c>
      <c r="V1649" t="s">
        <v>61</v>
      </c>
      <c r="W1649" t="s">
        <v>127</v>
      </c>
      <c r="X1649" t="s">
        <v>148</v>
      </c>
      <c r="Y1649" t="s">
        <v>35</v>
      </c>
      <c r="Z1649" t="s">
        <v>36</v>
      </c>
      <c r="AA1649">
        <v>3</v>
      </c>
      <c r="AB1649" s="4">
        <v>232800</v>
      </c>
    </row>
    <row r="1650" spans="1:28" x14ac:dyDescent="0.25">
      <c r="A1650">
        <v>2075</v>
      </c>
      <c r="B1650" t="s">
        <v>4737</v>
      </c>
      <c r="C1650" t="s">
        <v>1802</v>
      </c>
      <c r="D1650" s="1">
        <v>43403</v>
      </c>
      <c r="F1650">
        <f t="shared" ca="1" si="150"/>
        <v>83</v>
      </c>
      <c r="G1650" t="str">
        <f t="shared" ca="1" si="151"/>
        <v>&gt;5 years</v>
      </c>
      <c r="H1650" t="s">
        <v>24</v>
      </c>
      <c r="I1650" t="s">
        <v>5542</v>
      </c>
      <c r="J1650" t="s">
        <v>5543</v>
      </c>
      <c r="K1650" t="s">
        <v>27</v>
      </c>
      <c r="L1650">
        <f t="shared" si="152"/>
        <v>1</v>
      </c>
      <c r="M1650">
        <f t="shared" si="153"/>
        <v>0</v>
      </c>
      <c r="N1650" t="s">
        <v>28</v>
      </c>
      <c r="O1650" t="s">
        <v>53</v>
      </c>
      <c r="Q1650" t="str">
        <f t="shared" si="154"/>
        <v>ACTIVE</v>
      </c>
      <c r="R1650" t="s">
        <v>1487</v>
      </c>
      <c r="S1650" t="s">
        <v>137</v>
      </c>
      <c r="T1650" s="2">
        <v>36252</v>
      </c>
      <c r="U1650" s="3">
        <f t="shared" ca="1" si="155"/>
        <v>26</v>
      </c>
      <c r="V1650" t="s">
        <v>3198</v>
      </c>
      <c r="W1650" t="s">
        <v>4092</v>
      </c>
      <c r="X1650" t="s">
        <v>6</v>
      </c>
      <c r="Y1650" t="s">
        <v>35</v>
      </c>
      <c r="Z1650" t="s">
        <v>36</v>
      </c>
      <c r="AA1650">
        <v>3</v>
      </c>
      <c r="AB1650" s="4">
        <v>152400</v>
      </c>
    </row>
    <row r="1651" spans="1:28" x14ac:dyDescent="0.25">
      <c r="A1651">
        <v>2076</v>
      </c>
      <c r="B1651" t="s">
        <v>2623</v>
      </c>
      <c r="C1651" t="s">
        <v>5544</v>
      </c>
      <c r="D1651" s="1">
        <v>44537</v>
      </c>
      <c r="E1651" s="1">
        <v>44928</v>
      </c>
      <c r="F1651">
        <f t="shared" ca="1" si="150"/>
        <v>12</v>
      </c>
      <c r="G1651" t="str">
        <f t="shared" ca="1" si="151"/>
        <v>1-2 years</v>
      </c>
      <c r="H1651" t="s">
        <v>24</v>
      </c>
      <c r="I1651" t="s">
        <v>5545</v>
      </c>
      <c r="J1651" t="s">
        <v>5546</v>
      </c>
      <c r="K1651" t="s">
        <v>27</v>
      </c>
      <c r="L1651">
        <f t="shared" si="152"/>
        <v>1</v>
      </c>
      <c r="M1651">
        <f t="shared" si="153"/>
        <v>0</v>
      </c>
      <c r="N1651" t="s">
        <v>53</v>
      </c>
      <c r="O1651" t="s">
        <v>53</v>
      </c>
      <c r="Q1651" t="str">
        <f t="shared" si="154"/>
        <v>ACTIVE</v>
      </c>
      <c r="R1651" t="s">
        <v>1487</v>
      </c>
      <c r="S1651" t="s">
        <v>74</v>
      </c>
      <c r="T1651" s="2">
        <v>30082</v>
      </c>
      <c r="U1651" s="3">
        <f t="shared" ca="1" si="155"/>
        <v>43</v>
      </c>
      <c r="V1651" t="s">
        <v>3193</v>
      </c>
      <c r="W1651" t="s">
        <v>3194</v>
      </c>
      <c r="X1651" t="s">
        <v>364</v>
      </c>
      <c r="Y1651" t="s">
        <v>35</v>
      </c>
      <c r="Z1651" t="s">
        <v>36</v>
      </c>
      <c r="AA1651">
        <v>3</v>
      </c>
      <c r="AB1651" s="4">
        <v>117600</v>
      </c>
    </row>
    <row r="1652" spans="1:28" x14ac:dyDescent="0.25">
      <c r="A1652">
        <v>2077</v>
      </c>
      <c r="B1652" t="s">
        <v>5547</v>
      </c>
      <c r="C1652" t="s">
        <v>5210</v>
      </c>
      <c r="D1652" s="1">
        <v>44153</v>
      </c>
      <c r="E1652" s="1">
        <v>44240</v>
      </c>
      <c r="F1652">
        <f t="shared" ca="1" si="150"/>
        <v>2</v>
      </c>
      <c r="G1652" t="str">
        <f t="shared" ca="1" si="151"/>
        <v>&lt;6 months</v>
      </c>
      <c r="H1652" t="s">
        <v>24</v>
      </c>
      <c r="I1652" t="s">
        <v>5548</v>
      </c>
      <c r="J1652" t="s">
        <v>5549</v>
      </c>
      <c r="K1652" t="s">
        <v>27</v>
      </c>
      <c r="L1652">
        <f t="shared" si="152"/>
        <v>1</v>
      </c>
      <c r="M1652">
        <f t="shared" si="153"/>
        <v>0</v>
      </c>
      <c r="N1652" t="s">
        <v>53</v>
      </c>
      <c r="O1652" t="s">
        <v>29</v>
      </c>
      <c r="Q1652" t="str">
        <f t="shared" si="154"/>
        <v>ACTIVE</v>
      </c>
      <c r="R1652" t="s">
        <v>1487</v>
      </c>
      <c r="S1652" t="s">
        <v>68</v>
      </c>
      <c r="T1652" s="2">
        <v>35025</v>
      </c>
      <c r="U1652" s="3">
        <f t="shared" ca="1" si="155"/>
        <v>29</v>
      </c>
      <c r="V1652" t="s">
        <v>4394</v>
      </c>
      <c r="W1652" t="s">
        <v>4394</v>
      </c>
      <c r="X1652" t="s">
        <v>184</v>
      </c>
      <c r="Y1652" t="s">
        <v>35</v>
      </c>
      <c r="Z1652" t="s">
        <v>36</v>
      </c>
      <c r="AA1652">
        <v>3</v>
      </c>
      <c r="AB1652" s="4">
        <v>104260</v>
      </c>
    </row>
    <row r="1653" spans="1:28" x14ac:dyDescent="0.25">
      <c r="A1653">
        <v>2078</v>
      </c>
      <c r="B1653" t="s">
        <v>3036</v>
      </c>
      <c r="C1653" t="s">
        <v>3209</v>
      </c>
      <c r="D1653" s="1">
        <v>43369</v>
      </c>
      <c r="E1653" s="1">
        <v>43753</v>
      </c>
      <c r="F1653">
        <f t="shared" ca="1" si="150"/>
        <v>12</v>
      </c>
      <c r="G1653" t="str">
        <f t="shared" ca="1" si="151"/>
        <v>1-2 years</v>
      </c>
      <c r="H1653" t="s">
        <v>24</v>
      </c>
      <c r="I1653" t="s">
        <v>5550</v>
      </c>
      <c r="J1653" t="s">
        <v>5551</v>
      </c>
      <c r="K1653" t="s">
        <v>158</v>
      </c>
      <c r="L1653">
        <f t="shared" si="152"/>
        <v>0</v>
      </c>
      <c r="M1653">
        <f t="shared" si="153"/>
        <v>1</v>
      </c>
      <c r="N1653" t="s">
        <v>53</v>
      </c>
      <c r="O1653" t="s">
        <v>29</v>
      </c>
      <c r="P1653" t="s">
        <v>4103</v>
      </c>
      <c r="Q1653" t="str">
        <f t="shared" si="154"/>
        <v>VOLUNTARY</v>
      </c>
      <c r="R1653" t="s">
        <v>1487</v>
      </c>
      <c r="S1653" t="s">
        <v>74</v>
      </c>
      <c r="T1653" s="2">
        <v>34773</v>
      </c>
      <c r="U1653" s="3">
        <f t="shared" ca="1" si="155"/>
        <v>30</v>
      </c>
      <c r="V1653" t="s">
        <v>3829</v>
      </c>
      <c r="W1653" t="s">
        <v>3830</v>
      </c>
      <c r="X1653" t="s">
        <v>69</v>
      </c>
      <c r="Y1653" t="s">
        <v>35</v>
      </c>
      <c r="Z1653" t="s">
        <v>36</v>
      </c>
      <c r="AA1653">
        <v>3</v>
      </c>
      <c r="AB1653" s="4">
        <v>653900</v>
      </c>
    </row>
    <row r="1654" spans="1:28" x14ac:dyDescent="0.25">
      <c r="A1654">
        <v>2079</v>
      </c>
      <c r="B1654" t="s">
        <v>5552</v>
      </c>
      <c r="C1654" t="s">
        <v>3181</v>
      </c>
      <c r="D1654" s="1">
        <v>44731</v>
      </c>
      <c r="F1654">
        <f t="shared" ca="1" si="150"/>
        <v>39</v>
      </c>
      <c r="G1654" t="str">
        <f t="shared" ca="1" si="151"/>
        <v>2-5 years</v>
      </c>
      <c r="H1654" t="s">
        <v>24</v>
      </c>
      <c r="I1654" t="s">
        <v>5553</v>
      </c>
      <c r="J1654" t="s">
        <v>5554</v>
      </c>
      <c r="K1654" t="s">
        <v>27</v>
      </c>
      <c r="L1654">
        <f t="shared" si="152"/>
        <v>1</v>
      </c>
      <c r="M1654">
        <f t="shared" si="153"/>
        <v>0</v>
      </c>
      <c r="N1654" t="s">
        <v>41</v>
      </c>
      <c r="O1654" t="s">
        <v>41</v>
      </c>
      <c r="Q1654" t="str">
        <f t="shared" si="154"/>
        <v>ACTIVE</v>
      </c>
      <c r="R1654" t="s">
        <v>1487</v>
      </c>
      <c r="S1654" t="s">
        <v>68</v>
      </c>
      <c r="T1654" s="2">
        <v>35502</v>
      </c>
      <c r="U1654" s="3">
        <f t="shared" ca="1" si="155"/>
        <v>28</v>
      </c>
      <c r="V1654" t="s">
        <v>3829</v>
      </c>
      <c r="W1654" t="s">
        <v>3830</v>
      </c>
      <c r="X1654" t="s">
        <v>245</v>
      </c>
      <c r="Y1654" t="s">
        <v>35</v>
      </c>
      <c r="Z1654" t="s">
        <v>36</v>
      </c>
      <c r="AA1654">
        <v>3</v>
      </c>
      <c r="AB1654" s="4">
        <v>99600</v>
      </c>
    </row>
    <row r="1655" spans="1:28" x14ac:dyDescent="0.25">
      <c r="A1655">
        <v>2080</v>
      </c>
      <c r="B1655" t="s">
        <v>557</v>
      </c>
      <c r="C1655" t="s">
        <v>1277</v>
      </c>
      <c r="D1655" s="1">
        <v>44819</v>
      </c>
      <c r="E1655" s="1">
        <v>44971</v>
      </c>
      <c r="F1655">
        <f t="shared" ca="1" si="150"/>
        <v>4</v>
      </c>
      <c r="G1655" t="str">
        <f t="shared" ca="1" si="151"/>
        <v>&lt;6 months</v>
      </c>
      <c r="H1655" t="s">
        <v>24</v>
      </c>
      <c r="I1655" t="s">
        <v>5555</v>
      </c>
      <c r="J1655" t="s">
        <v>5556</v>
      </c>
      <c r="K1655" t="s">
        <v>27</v>
      </c>
      <c r="L1655">
        <f t="shared" si="152"/>
        <v>1</v>
      </c>
      <c r="M1655">
        <f t="shared" si="153"/>
        <v>0</v>
      </c>
      <c r="N1655" t="s">
        <v>28</v>
      </c>
      <c r="O1655" t="s">
        <v>29</v>
      </c>
      <c r="Q1655" t="str">
        <f t="shared" si="154"/>
        <v>ACTIVE</v>
      </c>
      <c r="R1655" t="s">
        <v>1487</v>
      </c>
      <c r="S1655" t="s">
        <v>282</v>
      </c>
      <c r="T1655" s="2">
        <v>30358</v>
      </c>
      <c r="U1655" s="3">
        <f t="shared" ca="1" si="155"/>
        <v>42</v>
      </c>
      <c r="V1655" t="s">
        <v>3829</v>
      </c>
      <c r="W1655" t="s">
        <v>3830</v>
      </c>
      <c r="X1655" t="s">
        <v>148</v>
      </c>
      <c r="Y1655" t="s">
        <v>35</v>
      </c>
      <c r="Z1655" t="s">
        <v>36</v>
      </c>
      <c r="AA1655">
        <v>3</v>
      </c>
      <c r="AB1655" s="4">
        <v>36256</v>
      </c>
    </row>
    <row r="1656" spans="1:28" x14ac:dyDescent="0.25">
      <c r="A1656">
        <v>2081</v>
      </c>
      <c r="B1656" t="s">
        <v>356</v>
      </c>
      <c r="C1656" t="s">
        <v>5557</v>
      </c>
      <c r="D1656" s="1">
        <v>43960</v>
      </c>
      <c r="F1656">
        <f t="shared" ca="1" si="150"/>
        <v>65</v>
      </c>
      <c r="G1656" t="str">
        <f t="shared" ca="1" si="151"/>
        <v>&gt;5 years</v>
      </c>
      <c r="H1656" t="s">
        <v>24</v>
      </c>
      <c r="I1656" t="s">
        <v>5558</v>
      </c>
      <c r="J1656" t="s">
        <v>5559</v>
      </c>
      <c r="K1656" t="s">
        <v>27</v>
      </c>
      <c r="L1656">
        <f t="shared" si="152"/>
        <v>1</v>
      </c>
      <c r="M1656">
        <f t="shared" si="153"/>
        <v>0</v>
      </c>
      <c r="N1656" t="s">
        <v>41</v>
      </c>
      <c r="O1656" t="s">
        <v>29</v>
      </c>
      <c r="Q1656" t="str">
        <f t="shared" si="154"/>
        <v>ACTIVE</v>
      </c>
      <c r="R1656" t="s">
        <v>1487</v>
      </c>
      <c r="S1656" t="s">
        <v>87</v>
      </c>
      <c r="T1656" s="2">
        <v>35360</v>
      </c>
      <c r="U1656" s="3">
        <f t="shared" ca="1" si="155"/>
        <v>28</v>
      </c>
      <c r="V1656" t="s">
        <v>61</v>
      </c>
      <c r="W1656" t="s">
        <v>127</v>
      </c>
      <c r="X1656" t="s">
        <v>148</v>
      </c>
      <c r="Y1656" t="s">
        <v>35</v>
      </c>
      <c r="Z1656" t="s">
        <v>36</v>
      </c>
      <c r="AA1656">
        <v>3</v>
      </c>
      <c r="AB1656" s="4">
        <v>102000</v>
      </c>
    </row>
    <row r="1657" spans="1:28" x14ac:dyDescent="0.25">
      <c r="A1657">
        <v>2082</v>
      </c>
      <c r="B1657" t="s">
        <v>1341</v>
      </c>
      <c r="C1657" t="s">
        <v>1000</v>
      </c>
      <c r="D1657" s="1">
        <v>44244</v>
      </c>
      <c r="F1657">
        <f t="shared" ca="1" si="150"/>
        <v>55</v>
      </c>
      <c r="G1657" t="str">
        <f t="shared" ca="1" si="151"/>
        <v>2-5 years</v>
      </c>
      <c r="H1657" t="s">
        <v>24</v>
      </c>
      <c r="I1657" t="s">
        <v>5560</v>
      </c>
      <c r="J1657" t="s">
        <v>5561</v>
      </c>
      <c r="K1657" t="s">
        <v>27</v>
      </c>
      <c r="L1657">
        <f t="shared" si="152"/>
        <v>1</v>
      </c>
      <c r="M1657">
        <f t="shared" si="153"/>
        <v>0</v>
      </c>
      <c r="N1657" t="s">
        <v>28</v>
      </c>
      <c r="O1657" t="s">
        <v>29</v>
      </c>
      <c r="Q1657" t="str">
        <f t="shared" si="154"/>
        <v>ACTIVE</v>
      </c>
      <c r="R1657" t="s">
        <v>1487</v>
      </c>
      <c r="S1657" t="s">
        <v>74</v>
      </c>
      <c r="T1657" s="2">
        <v>35899</v>
      </c>
      <c r="U1657" s="3">
        <f t="shared" ca="1" si="155"/>
        <v>27</v>
      </c>
      <c r="V1657" t="s">
        <v>32</v>
      </c>
      <c r="W1657" t="s">
        <v>598</v>
      </c>
      <c r="X1657" t="s">
        <v>69</v>
      </c>
      <c r="Y1657" t="s">
        <v>47</v>
      </c>
      <c r="Z1657" t="s">
        <v>36</v>
      </c>
      <c r="AA1657">
        <v>3</v>
      </c>
      <c r="AB1657" s="4">
        <v>152268</v>
      </c>
    </row>
    <row r="1658" spans="1:28" x14ac:dyDescent="0.25">
      <c r="A1658">
        <v>2083</v>
      </c>
      <c r="B1658" t="s">
        <v>5562</v>
      </c>
      <c r="C1658" t="s">
        <v>2664</v>
      </c>
      <c r="D1658" s="1">
        <v>43933</v>
      </c>
      <c r="F1658">
        <f t="shared" ca="1" si="150"/>
        <v>65</v>
      </c>
      <c r="G1658" t="str">
        <f t="shared" ca="1" si="151"/>
        <v>&gt;5 years</v>
      </c>
      <c r="H1658" t="s">
        <v>24</v>
      </c>
      <c r="I1658" t="s">
        <v>5563</v>
      </c>
      <c r="J1658" t="s">
        <v>5564</v>
      </c>
      <c r="K1658" t="s">
        <v>27</v>
      </c>
      <c r="L1658">
        <f t="shared" si="152"/>
        <v>1</v>
      </c>
      <c r="M1658">
        <f t="shared" si="153"/>
        <v>0</v>
      </c>
      <c r="N1658" t="s">
        <v>28</v>
      </c>
      <c r="O1658" t="s">
        <v>29</v>
      </c>
      <c r="Q1658" t="str">
        <f t="shared" si="154"/>
        <v>ACTIVE</v>
      </c>
      <c r="R1658" t="s">
        <v>1487</v>
      </c>
      <c r="S1658" t="s">
        <v>87</v>
      </c>
      <c r="T1658" s="2">
        <v>28634</v>
      </c>
      <c r="U1658" s="3">
        <f t="shared" ca="1" si="155"/>
        <v>47</v>
      </c>
      <c r="V1658" t="s">
        <v>32</v>
      </c>
      <c r="W1658" t="s">
        <v>355</v>
      </c>
      <c r="X1658" t="s">
        <v>81</v>
      </c>
      <c r="Y1658" t="s">
        <v>35</v>
      </c>
      <c r="Z1658" t="s">
        <v>36</v>
      </c>
      <c r="AA1658">
        <v>3</v>
      </c>
      <c r="AB1658" s="4">
        <v>92950</v>
      </c>
    </row>
    <row r="1659" spans="1:28" x14ac:dyDescent="0.25">
      <c r="A1659">
        <v>2084</v>
      </c>
      <c r="B1659" t="s">
        <v>3755</v>
      </c>
      <c r="C1659" t="s">
        <v>2218</v>
      </c>
      <c r="D1659" s="1">
        <v>44285</v>
      </c>
      <c r="F1659">
        <f t="shared" ca="1" si="150"/>
        <v>54</v>
      </c>
      <c r="G1659" t="str">
        <f t="shared" ca="1" si="151"/>
        <v>2-5 years</v>
      </c>
      <c r="H1659" t="s">
        <v>24</v>
      </c>
      <c r="I1659" t="s">
        <v>5565</v>
      </c>
      <c r="J1659" t="s">
        <v>5566</v>
      </c>
      <c r="K1659" t="s">
        <v>27</v>
      </c>
      <c r="L1659">
        <f t="shared" si="152"/>
        <v>1</v>
      </c>
      <c r="M1659">
        <f t="shared" si="153"/>
        <v>0</v>
      </c>
      <c r="N1659" t="s">
        <v>28</v>
      </c>
      <c r="O1659" t="s">
        <v>53</v>
      </c>
      <c r="Q1659" t="str">
        <f t="shared" si="154"/>
        <v>ACTIVE</v>
      </c>
      <c r="R1659" t="s">
        <v>1487</v>
      </c>
      <c r="S1659" t="s">
        <v>1766</v>
      </c>
      <c r="T1659" s="2">
        <v>29142</v>
      </c>
      <c r="U1659" s="3">
        <f t="shared" ca="1" si="155"/>
        <v>45</v>
      </c>
      <c r="V1659" t="s">
        <v>2085</v>
      </c>
      <c r="W1659" t="s">
        <v>2086</v>
      </c>
      <c r="X1659" t="s">
        <v>56</v>
      </c>
      <c r="Y1659" t="s">
        <v>35</v>
      </c>
      <c r="Z1659" t="s">
        <v>36</v>
      </c>
      <c r="AA1659">
        <v>3</v>
      </c>
      <c r="AB1659" s="4">
        <v>150000</v>
      </c>
    </row>
    <row r="1660" spans="1:28" x14ac:dyDescent="0.25">
      <c r="A1660">
        <v>2085</v>
      </c>
      <c r="B1660" t="s">
        <v>5567</v>
      </c>
      <c r="C1660" t="s">
        <v>3025</v>
      </c>
      <c r="D1660" s="1">
        <v>43590</v>
      </c>
      <c r="E1660" s="1">
        <v>44572</v>
      </c>
      <c r="F1660">
        <f t="shared" ca="1" si="150"/>
        <v>32</v>
      </c>
      <c r="G1660" t="str">
        <f t="shared" ca="1" si="151"/>
        <v>2-5 years</v>
      </c>
      <c r="H1660" t="s">
        <v>24</v>
      </c>
      <c r="I1660" t="s">
        <v>5568</v>
      </c>
      <c r="J1660" t="s">
        <v>5569</v>
      </c>
      <c r="K1660" t="s">
        <v>27</v>
      </c>
      <c r="L1660">
        <f t="shared" si="152"/>
        <v>1</v>
      </c>
      <c r="M1660">
        <f t="shared" si="153"/>
        <v>0</v>
      </c>
      <c r="N1660" t="s">
        <v>28</v>
      </c>
      <c r="O1660" t="s">
        <v>53</v>
      </c>
      <c r="Q1660" t="str">
        <f t="shared" si="154"/>
        <v>ACTIVE</v>
      </c>
      <c r="R1660" t="s">
        <v>1487</v>
      </c>
      <c r="S1660" t="s">
        <v>87</v>
      </c>
      <c r="T1660" s="2">
        <v>29571</v>
      </c>
      <c r="U1660" s="3">
        <f t="shared" ca="1" si="155"/>
        <v>44</v>
      </c>
      <c r="V1660" t="s">
        <v>61</v>
      </c>
      <c r="W1660" t="s">
        <v>127</v>
      </c>
      <c r="X1660" t="s">
        <v>89</v>
      </c>
      <c r="Y1660" t="s">
        <v>35</v>
      </c>
      <c r="Z1660" t="s">
        <v>36</v>
      </c>
      <c r="AA1660">
        <v>3</v>
      </c>
      <c r="AB1660" s="4">
        <v>103200</v>
      </c>
    </row>
    <row r="1661" spans="1:28" x14ac:dyDescent="0.25">
      <c r="A1661">
        <v>2086</v>
      </c>
      <c r="B1661" t="s">
        <v>5570</v>
      </c>
      <c r="C1661" t="s">
        <v>469</v>
      </c>
      <c r="D1661" s="1">
        <v>44347</v>
      </c>
      <c r="E1661" s="1">
        <v>44512</v>
      </c>
      <c r="F1661">
        <f t="shared" ca="1" si="150"/>
        <v>5</v>
      </c>
      <c r="G1661" t="str">
        <f t="shared" ca="1" si="151"/>
        <v>&lt;6 months</v>
      </c>
      <c r="H1661" t="s">
        <v>24</v>
      </c>
      <c r="I1661" t="s">
        <v>5571</v>
      </c>
      <c r="J1661" t="s">
        <v>5572</v>
      </c>
      <c r="K1661" t="s">
        <v>27</v>
      </c>
      <c r="L1661">
        <f t="shared" si="152"/>
        <v>1</v>
      </c>
      <c r="M1661">
        <f t="shared" si="153"/>
        <v>0</v>
      </c>
      <c r="N1661" t="s">
        <v>28</v>
      </c>
      <c r="O1661" t="s">
        <v>41</v>
      </c>
      <c r="Q1661" t="str">
        <f t="shared" si="154"/>
        <v>ACTIVE</v>
      </c>
      <c r="R1661" t="s">
        <v>1487</v>
      </c>
      <c r="S1661" t="s">
        <v>68</v>
      </c>
      <c r="T1661" s="2">
        <v>29317</v>
      </c>
      <c r="U1661" s="3">
        <f t="shared" ca="1" si="155"/>
        <v>45</v>
      </c>
      <c r="V1661" t="s">
        <v>4147</v>
      </c>
      <c r="W1661" t="s">
        <v>4147</v>
      </c>
      <c r="X1661" t="s">
        <v>69</v>
      </c>
      <c r="Y1661" t="s">
        <v>35</v>
      </c>
      <c r="Z1661" t="s">
        <v>36</v>
      </c>
      <c r="AA1661">
        <v>3</v>
      </c>
      <c r="AB1661" s="4">
        <v>49350</v>
      </c>
    </row>
    <row r="1662" spans="1:28" x14ac:dyDescent="0.25">
      <c r="A1662">
        <v>2087</v>
      </c>
      <c r="B1662" t="s">
        <v>3459</v>
      </c>
      <c r="C1662" t="s">
        <v>1632</v>
      </c>
      <c r="D1662" s="1">
        <v>43790</v>
      </c>
      <c r="E1662" s="1">
        <v>44006</v>
      </c>
      <c r="F1662">
        <f t="shared" ca="1" si="150"/>
        <v>7</v>
      </c>
      <c r="G1662" t="str">
        <f t="shared" ca="1" si="151"/>
        <v>6-12 months</v>
      </c>
      <c r="H1662" t="s">
        <v>24</v>
      </c>
      <c r="I1662" t="s">
        <v>5573</v>
      </c>
      <c r="J1662" t="s">
        <v>5574</v>
      </c>
      <c r="K1662" t="s">
        <v>27</v>
      </c>
      <c r="L1662">
        <f t="shared" si="152"/>
        <v>1</v>
      </c>
      <c r="M1662">
        <f t="shared" si="153"/>
        <v>0</v>
      </c>
      <c r="N1662" t="s">
        <v>41</v>
      </c>
      <c r="O1662" t="s">
        <v>53</v>
      </c>
      <c r="Q1662" t="str">
        <f t="shared" si="154"/>
        <v>ACTIVE</v>
      </c>
      <c r="R1662" t="s">
        <v>1487</v>
      </c>
      <c r="S1662" t="s">
        <v>74</v>
      </c>
      <c r="T1662" s="2">
        <v>35827</v>
      </c>
      <c r="U1662" s="3">
        <f t="shared" ca="1" si="155"/>
        <v>27</v>
      </c>
      <c r="V1662" t="s">
        <v>3829</v>
      </c>
      <c r="W1662" t="s">
        <v>3830</v>
      </c>
      <c r="X1662" t="s">
        <v>69</v>
      </c>
      <c r="Y1662" t="s">
        <v>35</v>
      </c>
      <c r="Z1662" t="s">
        <v>36</v>
      </c>
      <c r="AA1662">
        <v>3</v>
      </c>
      <c r="AB1662" s="4">
        <v>134460</v>
      </c>
    </row>
    <row r="1663" spans="1:28" x14ac:dyDescent="0.25">
      <c r="A1663">
        <v>2088</v>
      </c>
      <c r="B1663" t="s">
        <v>5575</v>
      </c>
      <c r="C1663" t="s">
        <v>2095</v>
      </c>
      <c r="D1663" s="1">
        <v>43665</v>
      </c>
      <c r="F1663">
        <f t="shared" ca="1" si="150"/>
        <v>74</v>
      </c>
      <c r="G1663" t="str">
        <f t="shared" ca="1" si="151"/>
        <v>&gt;5 years</v>
      </c>
      <c r="H1663" t="s">
        <v>24</v>
      </c>
      <c r="I1663" t="s">
        <v>5576</v>
      </c>
      <c r="J1663" t="s">
        <v>5577</v>
      </c>
      <c r="K1663" t="s">
        <v>27</v>
      </c>
      <c r="L1663">
        <f t="shared" si="152"/>
        <v>1</v>
      </c>
      <c r="M1663">
        <f t="shared" si="153"/>
        <v>0</v>
      </c>
      <c r="N1663" t="s">
        <v>28</v>
      </c>
      <c r="O1663" t="s">
        <v>53</v>
      </c>
      <c r="Q1663" t="str">
        <f t="shared" si="154"/>
        <v>ACTIVE</v>
      </c>
      <c r="R1663" t="s">
        <v>1487</v>
      </c>
      <c r="S1663" t="s">
        <v>440</v>
      </c>
      <c r="T1663" s="2">
        <v>34806</v>
      </c>
      <c r="U1663" s="3">
        <f t="shared" ca="1" si="155"/>
        <v>30</v>
      </c>
      <c r="V1663" t="s">
        <v>4147</v>
      </c>
      <c r="W1663" t="s">
        <v>4147</v>
      </c>
      <c r="X1663" t="s">
        <v>138</v>
      </c>
      <c r="Y1663" t="s">
        <v>35</v>
      </c>
      <c r="Z1663" t="s">
        <v>36</v>
      </c>
      <c r="AA1663">
        <v>3</v>
      </c>
      <c r="AB1663" s="4">
        <v>267000</v>
      </c>
    </row>
    <row r="1664" spans="1:28" x14ac:dyDescent="0.25">
      <c r="A1664">
        <v>2089</v>
      </c>
      <c r="B1664" t="s">
        <v>5578</v>
      </c>
      <c r="C1664" t="s">
        <v>967</v>
      </c>
      <c r="D1664" s="1">
        <v>43463</v>
      </c>
      <c r="E1664" s="1">
        <v>44016</v>
      </c>
      <c r="F1664">
        <f t="shared" ca="1" si="150"/>
        <v>18</v>
      </c>
      <c r="G1664" t="str">
        <f t="shared" ca="1" si="151"/>
        <v>1-2 years</v>
      </c>
      <c r="H1664" t="s">
        <v>24</v>
      </c>
      <c r="I1664" t="s">
        <v>5579</v>
      </c>
      <c r="J1664" t="s">
        <v>5580</v>
      </c>
      <c r="K1664" t="s">
        <v>27</v>
      </c>
      <c r="L1664">
        <f t="shared" si="152"/>
        <v>1</v>
      </c>
      <c r="M1664">
        <f t="shared" si="153"/>
        <v>0</v>
      </c>
      <c r="N1664" t="s">
        <v>28</v>
      </c>
      <c r="O1664" t="s">
        <v>41</v>
      </c>
      <c r="Q1664" t="str">
        <f t="shared" si="154"/>
        <v>ACTIVE</v>
      </c>
      <c r="R1664" t="s">
        <v>106</v>
      </c>
      <c r="S1664" t="s">
        <v>1301</v>
      </c>
      <c r="T1664" s="2">
        <v>33423</v>
      </c>
      <c r="U1664" s="3">
        <f t="shared" ca="1" si="155"/>
        <v>34</v>
      </c>
      <c r="V1664" t="s">
        <v>4933</v>
      </c>
      <c r="W1664" t="s">
        <v>4934</v>
      </c>
      <c r="X1664" t="s">
        <v>143</v>
      </c>
      <c r="Y1664" t="s">
        <v>35</v>
      </c>
      <c r="Z1664" t="s">
        <v>36</v>
      </c>
      <c r="AA1664">
        <v>3</v>
      </c>
      <c r="AB1664" s="4">
        <v>93240</v>
      </c>
    </row>
    <row r="1665" spans="1:28" x14ac:dyDescent="0.25">
      <c r="A1665">
        <v>2090</v>
      </c>
      <c r="B1665" t="s">
        <v>2329</v>
      </c>
      <c r="C1665" t="s">
        <v>1872</v>
      </c>
      <c r="D1665" s="1">
        <v>44938</v>
      </c>
      <c r="F1665">
        <f t="shared" ca="1" si="150"/>
        <v>32</v>
      </c>
      <c r="G1665" t="str">
        <f t="shared" ca="1" si="151"/>
        <v>2-5 years</v>
      </c>
      <c r="H1665" t="s">
        <v>641</v>
      </c>
      <c r="I1665" t="s">
        <v>5581</v>
      </c>
      <c r="J1665" t="s">
        <v>5582</v>
      </c>
      <c r="K1665" t="s">
        <v>27</v>
      </c>
      <c r="L1665">
        <f t="shared" si="152"/>
        <v>1</v>
      </c>
      <c r="M1665">
        <f t="shared" si="153"/>
        <v>0</v>
      </c>
      <c r="N1665" t="s">
        <v>41</v>
      </c>
      <c r="O1665" t="s">
        <v>53</v>
      </c>
      <c r="Q1665" t="str">
        <f t="shared" si="154"/>
        <v>ACTIVE</v>
      </c>
      <c r="R1665" t="s">
        <v>1487</v>
      </c>
      <c r="S1665" t="s">
        <v>55</v>
      </c>
      <c r="T1665" s="2">
        <v>29002</v>
      </c>
      <c r="U1665" s="3">
        <f t="shared" ca="1" si="155"/>
        <v>46</v>
      </c>
      <c r="V1665" t="s">
        <v>3829</v>
      </c>
      <c r="W1665" t="s">
        <v>3830</v>
      </c>
      <c r="X1665" t="s">
        <v>56</v>
      </c>
      <c r="Y1665" t="s">
        <v>35</v>
      </c>
      <c r="Z1665" t="s">
        <v>36</v>
      </c>
      <c r="AA1665">
        <v>3</v>
      </c>
      <c r="AB1665" s="4">
        <v>309250.8</v>
      </c>
    </row>
    <row r="1666" spans="1:28" x14ac:dyDescent="0.25">
      <c r="A1666">
        <v>2091</v>
      </c>
      <c r="B1666" t="s">
        <v>3215</v>
      </c>
      <c r="C1666" t="s">
        <v>5360</v>
      </c>
      <c r="D1666" s="1">
        <v>44890</v>
      </c>
      <c r="F1666">
        <f t="shared" ca="1" si="150"/>
        <v>34</v>
      </c>
      <c r="G1666" t="str">
        <f t="shared" ca="1" si="151"/>
        <v>2-5 years</v>
      </c>
      <c r="H1666" t="s">
        <v>641</v>
      </c>
      <c r="I1666" t="s">
        <v>5583</v>
      </c>
      <c r="J1666" t="s">
        <v>5584</v>
      </c>
      <c r="K1666" t="s">
        <v>27</v>
      </c>
      <c r="L1666">
        <f t="shared" si="152"/>
        <v>1</v>
      </c>
      <c r="M1666">
        <f t="shared" si="153"/>
        <v>0</v>
      </c>
      <c r="N1666" t="s">
        <v>28</v>
      </c>
      <c r="O1666" t="s">
        <v>41</v>
      </c>
      <c r="Q1666" t="str">
        <f t="shared" si="154"/>
        <v>ACTIVE</v>
      </c>
      <c r="R1666" t="s">
        <v>1487</v>
      </c>
      <c r="S1666" t="s">
        <v>74</v>
      </c>
      <c r="T1666" s="2">
        <v>33681</v>
      </c>
      <c r="U1666" s="3">
        <f t="shared" ca="1" si="155"/>
        <v>33</v>
      </c>
      <c r="V1666" t="s">
        <v>3829</v>
      </c>
      <c r="W1666" t="s">
        <v>3830</v>
      </c>
      <c r="X1666" t="s">
        <v>573</v>
      </c>
      <c r="Y1666" t="s">
        <v>35</v>
      </c>
      <c r="Z1666" t="s">
        <v>36</v>
      </c>
      <c r="AA1666">
        <v>3</v>
      </c>
      <c r="AB1666" s="4">
        <v>152718</v>
      </c>
    </row>
    <row r="1667" spans="1:28" x14ac:dyDescent="0.25">
      <c r="A1667">
        <v>2092</v>
      </c>
      <c r="B1667" t="s">
        <v>3436</v>
      </c>
      <c r="C1667" t="s">
        <v>5585</v>
      </c>
      <c r="D1667" s="1">
        <v>43782</v>
      </c>
      <c r="F1667">
        <f t="shared" ref="F1667:F1730" ca="1" si="156">DATEDIF($D1667,IF($E1667=$E$2,TODAY(),$E1667),"m")</f>
        <v>70</v>
      </c>
      <c r="G1667" t="str">
        <f t="shared" ref="G1667:G1730" ca="1" si="157">IF(F1667&lt;6,"&lt;6 months",IF(F1667&lt;12,"6-12 months",IF(F1667&lt;24,"1-2 years",IF(F1667&lt;60,"2-5 years","&gt;5 years"))))</f>
        <v>&gt;5 years</v>
      </c>
      <c r="H1667" t="s">
        <v>641</v>
      </c>
      <c r="I1667" t="s">
        <v>5586</v>
      </c>
      <c r="J1667" t="s">
        <v>5587</v>
      </c>
      <c r="K1667" t="s">
        <v>27</v>
      </c>
      <c r="L1667">
        <f t="shared" ref="L1667:L1730" si="158">IF($K1667=$K$2,1,0)</f>
        <v>1</v>
      </c>
      <c r="M1667">
        <f t="shared" ref="M1667:M1730" si="159">IF($K1667=$K$2,0,1)</f>
        <v>0</v>
      </c>
      <c r="N1667" t="s">
        <v>41</v>
      </c>
      <c r="O1667" t="s">
        <v>53</v>
      </c>
      <c r="Q1667" t="str">
        <f t="shared" ref="Q1667:Q1730" si="160">IF(OR($P1667=$AF$14,$P1667=$AF$16,$P1667=$AF$19,$P1667=$AF$20,$P1667=$AF$21,$P1667=$AF$23),"VOLUNTARY",IF(OR($P1667=$AF$17,$P1667=$AF$18,$P1667=$AF$22,$P1667=$AF$15),"INVOLUNTARY","ACTIVE"))</f>
        <v>ACTIVE</v>
      </c>
      <c r="R1667" t="s">
        <v>1487</v>
      </c>
      <c r="S1667" t="s">
        <v>74</v>
      </c>
      <c r="T1667" s="2">
        <v>33600</v>
      </c>
      <c r="U1667" s="3">
        <f t="shared" ref="U1667:U1730" ca="1" si="161">DATEDIF($T1667,TODAY(),"y")</f>
        <v>33</v>
      </c>
      <c r="V1667" t="s">
        <v>3829</v>
      </c>
      <c r="W1667" t="s">
        <v>3830</v>
      </c>
      <c r="X1667" t="s">
        <v>69</v>
      </c>
      <c r="Y1667" t="s">
        <v>35</v>
      </c>
      <c r="Z1667" t="s">
        <v>36</v>
      </c>
      <c r="AA1667">
        <v>3</v>
      </c>
      <c r="AB1667" s="4">
        <v>681924</v>
      </c>
    </row>
    <row r="1668" spans="1:28" x14ac:dyDescent="0.25">
      <c r="A1668">
        <v>2093</v>
      </c>
      <c r="B1668" t="s">
        <v>176</v>
      </c>
      <c r="C1668" t="s">
        <v>2387</v>
      </c>
      <c r="D1668" s="1">
        <v>44082</v>
      </c>
      <c r="E1668" s="1">
        <v>44797</v>
      </c>
      <c r="F1668">
        <f t="shared" ca="1" si="156"/>
        <v>23</v>
      </c>
      <c r="G1668" t="str">
        <f t="shared" ca="1" si="157"/>
        <v>1-2 years</v>
      </c>
      <c r="H1668" t="s">
        <v>641</v>
      </c>
      <c r="I1668" t="s">
        <v>5588</v>
      </c>
      <c r="J1668" t="s">
        <v>5589</v>
      </c>
      <c r="K1668" t="s">
        <v>27</v>
      </c>
      <c r="L1668">
        <f t="shared" si="158"/>
        <v>1</v>
      </c>
      <c r="M1668">
        <f t="shared" si="159"/>
        <v>0</v>
      </c>
      <c r="N1668" t="s">
        <v>28</v>
      </c>
      <c r="O1668" t="s">
        <v>29</v>
      </c>
      <c r="Q1668" t="str">
        <f t="shared" si="160"/>
        <v>ACTIVE</v>
      </c>
      <c r="R1668" t="s">
        <v>1487</v>
      </c>
      <c r="S1668" t="s">
        <v>68</v>
      </c>
      <c r="T1668" s="2">
        <v>33924</v>
      </c>
      <c r="U1668" s="3">
        <f t="shared" ca="1" si="161"/>
        <v>32</v>
      </c>
      <c r="V1668" t="s">
        <v>3829</v>
      </c>
      <c r="W1668" t="s">
        <v>3830</v>
      </c>
      <c r="X1668" t="s">
        <v>81</v>
      </c>
      <c r="Y1668" t="s">
        <v>35</v>
      </c>
      <c r="Z1668" t="s">
        <v>36</v>
      </c>
      <c r="AA1668">
        <v>3</v>
      </c>
      <c r="AB1668" s="4">
        <v>64020</v>
      </c>
    </row>
    <row r="1669" spans="1:28" x14ac:dyDescent="0.25">
      <c r="A1669">
        <v>2094</v>
      </c>
      <c r="B1669" t="s">
        <v>5590</v>
      </c>
      <c r="C1669" t="s">
        <v>3360</v>
      </c>
      <c r="D1669" s="1">
        <v>43632</v>
      </c>
      <c r="E1669" s="1">
        <v>44446</v>
      </c>
      <c r="F1669">
        <f t="shared" ca="1" si="156"/>
        <v>26</v>
      </c>
      <c r="G1669" t="str">
        <f t="shared" ca="1" si="157"/>
        <v>2-5 years</v>
      </c>
      <c r="H1669" t="s">
        <v>641</v>
      </c>
      <c r="I1669" t="s">
        <v>5591</v>
      </c>
      <c r="J1669" t="s">
        <v>5592</v>
      </c>
      <c r="K1669" t="s">
        <v>27</v>
      </c>
      <c r="L1669">
        <f t="shared" si="158"/>
        <v>1</v>
      </c>
      <c r="M1669">
        <f t="shared" si="159"/>
        <v>0</v>
      </c>
      <c r="N1669" t="s">
        <v>41</v>
      </c>
      <c r="O1669" t="s">
        <v>41</v>
      </c>
      <c r="Q1669" t="str">
        <f t="shared" si="160"/>
        <v>ACTIVE</v>
      </c>
      <c r="R1669" t="s">
        <v>1487</v>
      </c>
      <c r="S1669" t="s">
        <v>74</v>
      </c>
      <c r="T1669" s="2">
        <v>35227</v>
      </c>
      <c r="U1669" s="3">
        <f t="shared" ca="1" si="161"/>
        <v>29</v>
      </c>
      <c r="V1669" t="s">
        <v>3829</v>
      </c>
      <c r="W1669" t="s">
        <v>3830</v>
      </c>
      <c r="X1669" t="s">
        <v>299</v>
      </c>
      <c r="Y1669" t="s">
        <v>35</v>
      </c>
      <c r="Z1669" t="s">
        <v>36</v>
      </c>
      <c r="AA1669">
        <v>3</v>
      </c>
      <c r="AB1669" s="4">
        <v>169008</v>
      </c>
    </row>
    <row r="1670" spans="1:28" x14ac:dyDescent="0.25">
      <c r="A1670">
        <v>2095</v>
      </c>
      <c r="B1670" t="s">
        <v>5593</v>
      </c>
      <c r="C1670" t="s">
        <v>1638</v>
      </c>
      <c r="D1670" s="1">
        <v>45121</v>
      </c>
      <c r="E1670" s="1">
        <v>45123</v>
      </c>
      <c r="F1670">
        <f t="shared" ca="1" si="156"/>
        <v>0</v>
      </c>
      <c r="G1670" t="str">
        <f t="shared" ca="1" si="157"/>
        <v>&lt;6 months</v>
      </c>
      <c r="H1670" t="s">
        <v>641</v>
      </c>
      <c r="I1670" t="s">
        <v>5594</v>
      </c>
      <c r="J1670" t="s">
        <v>5595</v>
      </c>
      <c r="K1670" t="s">
        <v>27</v>
      </c>
      <c r="L1670">
        <f t="shared" si="158"/>
        <v>1</v>
      </c>
      <c r="M1670">
        <f t="shared" si="159"/>
        <v>0</v>
      </c>
      <c r="N1670" t="s">
        <v>53</v>
      </c>
      <c r="O1670" t="s">
        <v>53</v>
      </c>
      <c r="Q1670" t="str">
        <f t="shared" si="160"/>
        <v>ACTIVE</v>
      </c>
      <c r="R1670" t="s">
        <v>1487</v>
      </c>
      <c r="S1670" t="s">
        <v>137</v>
      </c>
      <c r="T1670" s="2">
        <v>25138</v>
      </c>
      <c r="U1670" s="3">
        <f t="shared" ca="1" si="161"/>
        <v>56</v>
      </c>
      <c r="V1670" t="s">
        <v>5016</v>
      </c>
      <c r="W1670" t="s">
        <v>5016</v>
      </c>
      <c r="X1670" t="s">
        <v>6</v>
      </c>
      <c r="Y1670" t="s">
        <v>35</v>
      </c>
      <c r="Z1670" t="s">
        <v>36</v>
      </c>
      <c r="AA1670">
        <v>3</v>
      </c>
      <c r="AB1670" s="4">
        <v>127041.8</v>
      </c>
    </row>
    <row r="1671" spans="1:28" x14ac:dyDescent="0.25">
      <c r="A1671">
        <v>2096</v>
      </c>
      <c r="B1671" t="s">
        <v>5117</v>
      </c>
      <c r="C1671" t="s">
        <v>3300</v>
      </c>
      <c r="D1671" s="1">
        <v>45125</v>
      </c>
      <c r="F1671">
        <f t="shared" ca="1" si="156"/>
        <v>26</v>
      </c>
      <c r="G1671" t="str">
        <f t="shared" ca="1" si="157"/>
        <v>2-5 years</v>
      </c>
      <c r="H1671" t="s">
        <v>641</v>
      </c>
      <c r="I1671" t="s">
        <v>5596</v>
      </c>
      <c r="J1671" t="s">
        <v>5597</v>
      </c>
      <c r="K1671" t="s">
        <v>27</v>
      </c>
      <c r="L1671">
        <f t="shared" si="158"/>
        <v>1</v>
      </c>
      <c r="M1671">
        <f t="shared" si="159"/>
        <v>0</v>
      </c>
      <c r="N1671" t="s">
        <v>28</v>
      </c>
      <c r="O1671" t="s">
        <v>53</v>
      </c>
      <c r="Q1671" t="str">
        <f t="shared" si="160"/>
        <v>ACTIVE</v>
      </c>
      <c r="R1671" t="s">
        <v>1487</v>
      </c>
      <c r="S1671" t="s">
        <v>74</v>
      </c>
      <c r="T1671" s="2">
        <v>34232</v>
      </c>
      <c r="U1671" s="3">
        <f t="shared" ca="1" si="161"/>
        <v>32</v>
      </c>
      <c r="V1671" t="s">
        <v>2974</v>
      </c>
      <c r="W1671" t="s">
        <v>2975</v>
      </c>
      <c r="X1671" t="s">
        <v>731</v>
      </c>
      <c r="Y1671" t="s">
        <v>35</v>
      </c>
      <c r="Z1671" t="s">
        <v>36</v>
      </c>
      <c r="AA1671">
        <v>3</v>
      </c>
      <c r="AB1671" s="4">
        <v>44391</v>
      </c>
    </row>
    <row r="1672" spans="1:28" x14ac:dyDescent="0.25">
      <c r="A1672">
        <v>2097</v>
      </c>
      <c r="B1672" t="s">
        <v>1193</v>
      </c>
      <c r="C1672" t="s">
        <v>4615</v>
      </c>
      <c r="D1672" s="1">
        <v>43440</v>
      </c>
      <c r="E1672" s="1">
        <v>43564</v>
      </c>
      <c r="F1672">
        <f t="shared" ca="1" si="156"/>
        <v>4</v>
      </c>
      <c r="G1672" t="str">
        <f t="shared" ca="1" si="157"/>
        <v>&lt;6 months</v>
      </c>
      <c r="H1672" t="s">
        <v>641</v>
      </c>
      <c r="I1672" t="s">
        <v>5598</v>
      </c>
      <c r="J1672" t="s">
        <v>5599</v>
      </c>
      <c r="K1672" t="s">
        <v>27</v>
      </c>
      <c r="L1672">
        <f t="shared" si="158"/>
        <v>1</v>
      </c>
      <c r="M1672">
        <f t="shared" si="159"/>
        <v>0</v>
      </c>
      <c r="N1672" t="s">
        <v>41</v>
      </c>
      <c r="O1672" t="s">
        <v>53</v>
      </c>
      <c r="Q1672" t="str">
        <f t="shared" si="160"/>
        <v>ACTIVE</v>
      </c>
      <c r="R1672" t="s">
        <v>1487</v>
      </c>
      <c r="S1672" t="s">
        <v>221</v>
      </c>
      <c r="T1672" s="2">
        <v>35026</v>
      </c>
      <c r="U1672" s="3">
        <f t="shared" ca="1" si="161"/>
        <v>29</v>
      </c>
      <c r="V1672" t="s">
        <v>3788</v>
      </c>
      <c r="W1672" t="s">
        <v>3789</v>
      </c>
      <c r="X1672" t="s">
        <v>128</v>
      </c>
      <c r="Y1672" t="s">
        <v>35</v>
      </c>
      <c r="Z1672" t="s">
        <v>652</v>
      </c>
      <c r="AA1672">
        <v>2</v>
      </c>
      <c r="AB1672" s="4">
        <v>139200</v>
      </c>
    </row>
    <row r="1673" spans="1:28" x14ac:dyDescent="0.25">
      <c r="A1673">
        <v>2098</v>
      </c>
      <c r="B1673" t="s">
        <v>2425</v>
      </c>
      <c r="C1673" t="s">
        <v>4500</v>
      </c>
      <c r="D1673" s="1">
        <v>44027</v>
      </c>
      <c r="F1673">
        <f t="shared" ca="1" si="156"/>
        <v>62</v>
      </c>
      <c r="G1673" t="str">
        <f t="shared" ca="1" si="157"/>
        <v>&gt;5 years</v>
      </c>
      <c r="H1673" t="s">
        <v>641</v>
      </c>
      <c r="I1673" t="s">
        <v>5600</v>
      </c>
      <c r="J1673" t="s">
        <v>5601</v>
      </c>
      <c r="K1673" t="s">
        <v>27</v>
      </c>
      <c r="L1673">
        <f t="shared" si="158"/>
        <v>1</v>
      </c>
      <c r="M1673">
        <f t="shared" si="159"/>
        <v>0</v>
      </c>
      <c r="N1673" t="s">
        <v>41</v>
      </c>
      <c r="O1673" t="s">
        <v>29</v>
      </c>
      <c r="Q1673" t="str">
        <f t="shared" si="160"/>
        <v>ACTIVE</v>
      </c>
      <c r="R1673" t="s">
        <v>1487</v>
      </c>
      <c r="S1673" t="s">
        <v>282</v>
      </c>
      <c r="T1673" s="2">
        <v>31769</v>
      </c>
      <c r="U1673" s="3">
        <f t="shared" ca="1" si="161"/>
        <v>38</v>
      </c>
      <c r="V1673" t="s">
        <v>5016</v>
      </c>
      <c r="W1673" t="s">
        <v>5016</v>
      </c>
      <c r="X1673" t="s">
        <v>69</v>
      </c>
      <c r="Y1673" t="s">
        <v>35</v>
      </c>
      <c r="Z1673" t="s">
        <v>652</v>
      </c>
      <c r="AA1673">
        <v>5</v>
      </c>
      <c r="AB1673" s="4">
        <v>218400</v>
      </c>
    </row>
    <row r="1674" spans="1:28" x14ac:dyDescent="0.25">
      <c r="A1674">
        <v>2099</v>
      </c>
      <c r="B1674" t="s">
        <v>724</v>
      </c>
      <c r="C1674" t="s">
        <v>579</v>
      </c>
      <c r="D1674" s="1">
        <v>43403</v>
      </c>
      <c r="F1674">
        <f t="shared" ca="1" si="156"/>
        <v>83</v>
      </c>
      <c r="G1674" t="str">
        <f t="shared" ca="1" si="157"/>
        <v>&gt;5 years</v>
      </c>
      <c r="H1674" t="s">
        <v>24</v>
      </c>
      <c r="I1674" t="s">
        <v>5602</v>
      </c>
      <c r="J1674" t="s">
        <v>5603</v>
      </c>
      <c r="K1674" t="s">
        <v>27</v>
      </c>
      <c r="L1674">
        <f t="shared" si="158"/>
        <v>1</v>
      </c>
      <c r="M1674">
        <f t="shared" si="159"/>
        <v>0</v>
      </c>
      <c r="N1674" t="s">
        <v>53</v>
      </c>
      <c r="O1674" t="s">
        <v>41</v>
      </c>
      <c r="Q1674" t="str">
        <f t="shared" si="160"/>
        <v>ACTIVE</v>
      </c>
      <c r="R1674" t="s">
        <v>1487</v>
      </c>
      <c r="S1674" t="s">
        <v>55</v>
      </c>
      <c r="T1674" s="2">
        <v>35022</v>
      </c>
      <c r="U1674" s="3">
        <f t="shared" ca="1" si="161"/>
        <v>29</v>
      </c>
      <c r="V1674" t="s">
        <v>2370</v>
      </c>
      <c r="W1674" t="s">
        <v>2593</v>
      </c>
      <c r="X1674" t="s">
        <v>621</v>
      </c>
      <c r="Y1674" t="s">
        <v>35</v>
      </c>
      <c r="Z1674" t="s">
        <v>652</v>
      </c>
      <c r="AA1674">
        <v>4</v>
      </c>
      <c r="AB1674" s="4">
        <v>73726</v>
      </c>
    </row>
    <row r="1675" spans="1:28" x14ac:dyDescent="0.25">
      <c r="A1675">
        <v>2100</v>
      </c>
      <c r="B1675" t="s">
        <v>5604</v>
      </c>
      <c r="C1675" t="s">
        <v>4840</v>
      </c>
      <c r="D1675" s="1">
        <v>44817</v>
      </c>
      <c r="F1675">
        <f t="shared" ca="1" si="156"/>
        <v>36</v>
      </c>
      <c r="G1675" t="str">
        <f t="shared" ca="1" si="157"/>
        <v>2-5 years</v>
      </c>
      <c r="H1675" t="s">
        <v>24</v>
      </c>
      <c r="I1675" t="s">
        <v>5605</v>
      </c>
      <c r="J1675" t="s">
        <v>5606</v>
      </c>
      <c r="K1675" t="s">
        <v>27</v>
      </c>
      <c r="L1675">
        <f t="shared" si="158"/>
        <v>1</v>
      </c>
      <c r="M1675">
        <f t="shared" si="159"/>
        <v>0</v>
      </c>
      <c r="N1675" t="s">
        <v>28</v>
      </c>
      <c r="O1675" t="s">
        <v>29</v>
      </c>
      <c r="Q1675" t="str">
        <f t="shared" si="160"/>
        <v>ACTIVE</v>
      </c>
      <c r="R1675" t="s">
        <v>1487</v>
      </c>
      <c r="S1675" t="s">
        <v>221</v>
      </c>
      <c r="T1675" s="2">
        <v>33898</v>
      </c>
      <c r="U1675" s="3">
        <f t="shared" ca="1" si="161"/>
        <v>32</v>
      </c>
      <c r="V1675" t="s">
        <v>5016</v>
      </c>
      <c r="W1675" t="s">
        <v>5016</v>
      </c>
      <c r="X1675" t="s">
        <v>138</v>
      </c>
      <c r="Y1675" t="s">
        <v>35</v>
      </c>
      <c r="Z1675" t="s">
        <v>82</v>
      </c>
      <c r="AA1675">
        <v>4</v>
      </c>
      <c r="AB1675" s="4">
        <v>275178</v>
      </c>
    </row>
    <row r="1676" spans="1:28" x14ac:dyDescent="0.25">
      <c r="A1676">
        <v>2101</v>
      </c>
      <c r="B1676" t="s">
        <v>1177</v>
      </c>
      <c r="C1676" t="s">
        <v>5607</v>
      </c>
      <c r="D1676" s="1">
        <v>44923</v>
      </c>
      <c r="E1676" s="1">
        <v>45059</v>
      </c>
      <c r="F1676">
        <f t="shared" ca="1" si="156"/>
        <v>4</v>
      </c>
      <c r="G1676" t="str">
        <f t="shared" ca="1" si="157"/>
        <v>&lt;6 months</v>
      </c>
      <c r="H1676" t="s">
        <v>24</v>
      </c>
      <c r="I1676" t="s">
        <v>5608</v>
      </c>
      <c r="J1676" t="s">
        <v>5609</v>
      </c>
      <c r="K1676" t="s">
        <v>158</v>
      </c>
      <c r="L1676">
        <f t="shared" si="158"/>
        <v>0</v>
      </c>
      <c r="M1676">
        <f t="shared" si="159"/>
        <v>1</v>
      </c>
      <c r="N1676" t="s">
        <v>53</v>
      </c>
      <c r="O1676" t="s">
        <v>29</v>
      </c>
      <c r="P1676" t="s">
        <v>3412</v>
      </c>
      <c r="Q1676" t="str">
        <f t="shared" si="160"/>
        <v>INVOLUNTARY</v>
      </c>
      <c r="R1676" t="s">
        <v>1487</v>
      </c>
      <c r="S1676" t="s">
        <v>189</v>
      </c>
      <c r="T1676" s="2">
        <v>33675</v>
      </c>
      <c r="U1676" s="3">
        <f t="shared" ca="1" si="161"/>
        <v>33</v>
      </c>
      <c r="V1676" t="s">
        <v>5016</v>
      </c>
      <c r="W1676" t="s">
        <v>5016</v>
      </c>
      <c r="X1676" t="s">
        <v>89</v>
      </c>
      <c r="Y1676" t="s">
        <v>35</v>
      </c>
      <c r="Z1676" t="s">
        <v>652</v>
      </c>
      <c r="AA1676">
        <v>5</v>
      </c>
      <c r="AB1676" s="4">
        <v>352656</v>
      </c>
    </row>
    <row r="1677" spans="1:28" x14ac:dyDescent="0.25">
      <c r="A1677">
        <v>2102</v>
      </c>
      <c r="B1677" t="s">
        <v>5610</v>
      </c>
      <c r="C1677" t="s">
        <v>1529</v>
      </c>
      <c r="D1677" s="1">
        <v>45009</v>
      </c>
      <c r="F1677">
        <f t="shared" ca="1" si="156"/>
        <v>30</v>
      </c>
      <c r="G1677" t="str">
        <f t="shared" ca="1" si="157"/>
        <v>2-5 years</v>
      </c>
      <c r="H1677" t="s">
        <v>24</v>
      </c>
      <c r="I1677" t="s">
        <v>5611</v>
      </c>
      <c r="J1677" t="s">
        <v>5612</v>
      </c>
      <c r="K1677" t="s">
        <v>27</v>
      </c>
      <c r="L1677">
        <f t="shared" si="158"/>
        <v>1</v>
      </c>
      <c r="M1677">
        <f t="shared" si="159"/>
        <v>0</v>
      </c>
      <c r="N1677" t="s">
        <v>41</v>
      </c>
      <c r="O1677" t="s">
        <v>41</v>
      </c>
      <c r="Q1677" t="str">
        <f t="shared" si="160"/>
        <v>ACTIVE</v>
      </c>
      <c r="R1677" t="s">
        <v>1487</v>
      </c>
      <c r="S1677" t="s">
        <v>74</v>
      </c>
      <c r="T1677" s="2">
        <v>33947</v>
      </c>
      <c r="U1677" s="3">
        <f t="shared" ca="1" si="161"/>
        <v>32</v>
      </c>
      <c r="V1677" t="s">
        <v>5016</v>
      </c>
      <c r="W1677" t="s">
        <v>5016</v>
      </c>
      <c r="X1677" t="s">
        <v>153</v>
      </c>
      <c r="Y1677" t="s">
        <v>35</v>
      </c>
      <c r="Z1677" t="s">
        <v>82</v>
      </c>
      <c r="AA1677">
        <v>2</v>
      </c>
      <c r="AB1677" s="4">
        <v>96000.06</v>
      </c>
    </row>
    <row r="1678" spans="1:28" x14ac:dyDescent="0.25">
      <c r="A1678">
        <v>2103</v>
      </c>
      <c r="B1678" t="s">
        <v>4252</v>
      </c>
      <c r="C1678" t="s">
        <v>1494</v>
      </c>
      <c r="D1678" s="1">
        <v>44106</v>
      </c>
      <c r="F1678">
        <f t="shared" ca="1" si="156"/>
        <v>60</v>
      </c>
      <c r="G1678" t="str">
        <f t="shared" ca="1" si="157"/>
        <v>&gt;5 years</v>
      </c>
      <c r="H1678" t="s">
        <v>24</v>
      </c>
      <c r="I1678" t="s">
        <v>5613</v>
      </c>
      <c r="J1678" t="s">
        <v>5614</v>
      </c>
      <c r="K1678" t="s">
        <v>27</v>
      </c>
      <c r="L1678">
        <f t="shared" si="158"/>
        <v>1</v>
      </c>
      <c r="M1678">
        <f t="shared" si="159"/>
        <v>0</v>
      </c>
      <c r="N1678" t="s">
        <v>28</v>
      </c>
      <c r="O1678" t="s">
        <v>53</v>
      </c>
      <c r="Q1678" t="str">
        <f t="shared" si="160"/>
        <v>ACTIVE</v>
      </c>
      <c r="R1678" t="s">
        <v>1487</v>
      </c>
      <c r="S1678" t="s">
        <v>74</v>
      </c>
      <c r="T1678" s="2">
        <v>34283</v>
      </c>
      <c r="U1678" s="3">
        <f t="shared" ca="1" si="161"/>
        <v>31</v>
      </c>
      <c r="V1678" t="s">
        <v>2961</v>
      </c>
      <c r="W1678" t="s">
        <v>2961</v>
      </c>
      <c r="X1678" t="s">
        <v>731</v>
      </c>
      <c r="Y1678" t="s">
        <v>35</v>
      </c>
      <c r="Z1678" t="s">
        <v>82</v>
      </c>
      <c r="AA1678">
        <v>5</v>
      </c>
      <c r="AB1678" s="4">
        <v>287040</v>
      </c>
    </row>
    <row r="1679" spans="1:28" x14ac:dyDescent="0.25">
      <c r="A1679">
        <v>2104</v>
      </c>
      <c r="B1679" t="s">
        <v>761</v>
      </c>
      <c r="C1679" t="s">
        <v>1287</v>
      </c>
      <c r="D1679" s="1">
        <v>44088</v>
      </c>
      <c r="F1679">
        <f t="shared" ca="1" si="156"/>
        <v>60</v>
      </c>
      <c r="G1679" t="str">
        <f t="shared" ca="1" si="157"/>
        <v>&gt;5 years</v>
      </c>
      <c r="H1679" t="s">
        <v>24</v>
      </c>
      <c r="I1679" t="s">
        <v>5615</v>
      </c>
      <c r="J1679" t="s">
        <v>5616</v>
      </c>
      <c r="K1679" t="s">
        <v>27</v>
      </c>
      <c r="L1679">
        <f t="shared" si="158"/>
        <v>1</v>
      </c>
      <c r="M1679">
        <f t="shared" si="159"/>
        <v>0</v>
      </c>
      <c r="N1679" t="s">
        <v>28</v>
      </c>
      <c r="O1679" t="s">
        <v>29</v>
      </c>
      <c r="Q1679" t="str">
        <f t="shared" si="160"/>
        <v>ACTIVE</v>
      </c>
      <c r="R1679" t="s">
        <v>1487</v>
      </c>
      <c r="S1679" t="s">
        <v>74</v>
      </c>
      <c r="T1679" s="2">
        <v>30464</v>
      </c>
      <c r="U1679" s="3">
        <f t="shared" ca="1" si="161"/>
        <v>42</v>
      </c>
      <c r="V1679" t="s">
        <v>4933</v>
      </c>
      <c r="W1679" t="s">
        <v>4942</v>
      </c>
      <c r="X1679" t="s">
        <v>69</v>
      </c>
      <c r="Y1679" t="s">
        <v>35</v>
      </c>
      <c r="Z1679" t="s">
        <v>82</v>
      </c>
      <c r="AA1679">
        <v>2</v>
      </c>
      <c r="AB1679" s="4">
        <v>111137</v>
      </c>
    </row>
    <row r="1680" spans="1:28" x14ac:dyDescent="0.25">
      <c r="A1680">
        <v>2105</v>
      </c>
      <c r="B1680" t="s">
        <v>381</v>
      </c>
      <c r="C1680" t="s">
        <v>3176</v>
      </c>
      <c r="D1680" s="1">
        <v>43849</v>
      </c>
      <c r="F1680">
        <f t="shared" ca="1" si="156"/>
        <v>68</v>
      </c>
      <c r="G1680" t="str">
        <f t="shared" ca="1" si="157"/>
        <v>&gt;5 years</v>
      </c>
      <c r="H1680" t="s">
        <v>24</v>
      </c>
      <c r="I1680" t="s">
        <v>5617</v>
      </c>
      <c r="J1680" t="s">
        <v>5618</v>
      </c>
      <c r="K1680" t="s">
        <v>27</v>
      </c>
      <c r="L1680">
        <f t="shared" si="158"/>
        <v>1</v>
      </c>
      <c r="M1680">
        <f t="shared" si="159"/>
        <v>0</v>
      </c>
      <c r="N1680" t="s">
        <v>41</v>
      </c>
      <c r="O1680" t="s">
        <v>41</v>
      </c>
      <c r="Q1680" t="str">
        <f t="shared" si="160"/>
        <v>ACTIVE</v>
      </c>
      <c r="R1680" t="s">
        <v>1487</v>
      </c>
      <c r="S1680" t="s">
        <v>55</v>
      </c>
      <c r="T1680" s="2">
        <v>35881</v>
      </c>
      <c r="U1680" s="3">
        <f t="shared" ca="1" si="161"/>
        <v>27</v>
      </c>
      <c r="V1680" t="s">
        <v>32</v>
      </c>
      <c r="W1680" t="s">
        <v>33</v>
      </c>
      <c r="X1680" t="s">
        <v>148</v>
      </c>
      <c r="Y1680" t="s">
        <v>35</v>
      </c>
      <c r="Z1680" t="s">
        <v>194</v>
      </c>
      <c r="AA1680">
        <v>4</v>
      </c>
      <c r="AB1680" s="4">
        <v>68988</v>
      </c>
    </row>
    <row r="1681" spans="1:28" x14ac:dyDescent="0.25">
      <c r="A1681">
        <v>2106</v>
      </c>
      <c r="B1681" t="s">
        <v>5619</v>
      </c>
      <c r="C1681" t="s">
        <v>2099</v>
      </c>
      <c r="D1681" s="1">
        <v>43569</v>
      </c>
      <c r="E1681" s="1">
        <v>44946</v>
      </c>
      <c r="F1681">
        <f t="shared" ca="1" si="156"/>
        <v>45</v>
      </c>
      <c r="G1681" t="str">
        <f t="shared" ca="1" si="157"/>
        <v>2-5 years</v>
      </c>
      <c r="H1681" t="s">
        <v>24</v>
      </c>
      <c r="I1681" t="s">
        <v>5620</v>
      </c>
      <c r="J1681" t="s">
        <v>5621</v>
      </c>
      <c r="K1681" t="s">
        <v>27</v>
      </c>
      <c r="L1681">
        <f t="shared" si="158"/>
        <v>1</v>
      </c>
      <c r="M1681">
        <f t="shared" si="159"/>
        <v>0</v>
      </c>
      <c r="N1681" t="s">
        <v>28</v>
      </c>
      <c r="O1681" t="s">
        <v>29</v>
      </c>
      <c r="Q1681" t="str">
        <f t="shared" si="160"/>
        <v>ACTIVE</v>
      </c>
      <c r="R1681" t="s">
        <v>1487</v>
      </c>
      <c r="S1681" t="s">
        <v>257</v>
      </c>
      <c r="T1681" s="2">
        <v>30126</v>
      </c>
      <c r="U1681" s="3">
        <f t="shared" ca="1" si="161"/>
        <v>43</v>
      </c>
      <c r="V1681" t="s">
        <v>1614</v>
      </c>
      <c r="W1681" t="s">
        <v>3214</v>
      </c>
      <c r="X1681" t="s">
        <v>184</v>
      </c>
      <c r="Y1681" t="s">
        <v>47</v>
      </c>
      <c r="Z1681" t="s">
        <v>82</v>
      </c>
      <c r="AA1681">
        <v>2</v>
      </c>
      <c r="AB1681" s="4">
        <v>83172</v>
      </c>
    </row>
    <row r="1682" spans="1:28" x14ac:dyDescent="0.25">
      <c r="A1682">
        <v>2107</v>
      </c>
      <c r="B1682" t="s">
        <v>1449</v>
      </c>
      <c r="C1682" t="s">
        <v>509</v>
      </c>
      <c r="D1682" s="1">
        <v>45079</v>
      </c>
      <c r="E1682" s="1">
        <v>45131</v>
      </c>
      <c r="F1682">
        <f t="shared" ca="1" si="156"/>
        <v>1</v>
      </c>
      <c r="G1682" t="str">
        <f t="shared" ca="1" si="157"/>
        <v>&lt;6 months</v>
      </c>
      <c r="H1682" t="s">
        <v>24</v>
      </c>
      <c r="I1682" t="s">
        <v>5622</v>
      </c>
      <c r="J1682" t="s">
        <v>5623</v>
      </c>
      <c r="K1682" t="s">
        <v>27</v>
      </c>
      <c r="L1682">
        <f t="shared" si="158"/>
        <v>1</v>
      </c>
      <c r="M1682">
        <f t="shared" si="159"/>
        <v>0</v>
      </c>
      <c r="N1682" t="s">
        <v>28</v>
      </c>
      <c r="O1682" t="s">
        <v>29</v>
      </c>
      <c r="Q1682" t="str">
        <f t="shared" si="160"/>
        <v>ACTIVE</v>
      </c>
      <c r="R1682" t="s">
        <v>1487</v>
      </c>
      <c r="S1682" t="s">
        <v>74</v>
      </c>
      <c r="T1682" s="2">
        <v>26421</v>
      </c>
      <c r="U1682" s="3">
        <f t="shared" ca="1" si="161"/>
        <v>53</v>
      </c>
      <c r="V1682" t="s">
        <v>3198</v>
      </c>
      <c r="W1682" t="s">
        <v>4092</v>
      </c>
      <c r="X1682" t="s">
        <v>364</v>
      </c>
      <c r="Y1682" t="s">
        <v>35</v>
      </c>
      <c r="Z1682" t="s">
        <v>82</v>
      </c>
      <c r="AA1682">
        <v>1</v>
      </c>
      <c r="AB1682" s="4">
        <v>117000</v>
      </c>
    </row>
    <row r="1683" spans="1:28" x14ac:dyDescent="0.25">
      <c r="A1683">
        <v>2108</v>
      </c>
      <c r="B1683" t="s">
        <v>5624</v>
      </c>
      <c r="C1683" t="s">
        <v>742</v>
      </c>
      <c r="D1683" s="1">
        <v>44690</v>
      </c>
      <c r="E1683" s="1">
        <v>44929</v>
      </c>
      <c r="F1683">
        <f t="shared" ca="1" si="156"/>
        <v>7</v>
      </c>
      <c r="G1683" t="str">
        <f t="shared" ca="1" si="157"/>
        <v>6-12 months</v>
      </c>
      <c r="H1683" t="s">
        <v>24</v>
      </c>
      <c r="I1683" t="s">
        <v>5625</v>
      </c>
      <c r="J1683" t="s">
        <v>5626</v>
      </c>
      <c r="K1683" t="s">
        <v>158</v>
      </c>
      <c r="L1683">
        <f t="shared" si="158"/>
        <v>0</v>
      </c>
      <c r="M1683">
        <f t="shared" si="159"/>
        <v>1</v>
      </c>
      <c r="N1683" t="s">
        <v>41</v>
      </c>
      <c r="O1683" t="s">
        <v>29</v>
      </c>
      <c r="P1683" t="s">
        <v>3412</v>
      </c>
      <c r="Q1683" t="str">
        <f t="shared" si="160"/>
        <v>INVOLUNTARY</v>
      </c>
      <c r="R1683" t="s">
        <v>1487</v>
      </c>
      <c r="S1683" t="s">
        <v>74</v>
      </c>
      <c r="T1683" s="2">
        <v>26796</v>
      </c>
      <c r="U1683" s="3">
        <f t="shared" ca="1" si="161"/>
        <v>52</v>
      </c>
      <c r="V1683" t="s">
        <v>1614</v>
      </c>
      <c r="W1683" t="s">
        <v>3214</v>
      </c>
      <c r="X1683" t="s">
        <v>153</v>
      </c>
      <c r="Y1683" t="s">
        <v>35</v>
      </c>
      <c r="Z1683" t="s">
        <v>194</v>
      </c>
      <c r="AA1683">
        <v>2</v>
      </c>
      <c r="AB1683" s="4">
        <v>94716</v>
      </c>
    </row>
    <row r="1684" spans="1:28" x14ac:dyDescent="0.25">
      <c r="A1684">
        <v>2109</v>
      </c>
      <c r="B1684" t="s">
        <v>5627</v>
      </c>
      <c r="C1684" t="s">
        <v>2155</v>
      </c>
      <c r="D1684" s="1">
        <v>44250</v>
      </c>
      <c r="F1684">
        <f t="shared" ca="1" si="156"/>
        <v>55</v>
      </c>
      <c r="G1684" t="str">
        <f t="shared" ca="1" si="157"/>
        <v>2-5 years</v>
      </c>
      <c r="H1684" t="s">
        <v>24</v>
      </c>
      <c r="I1684" t="s">
        <v>5628</v>
      </c>
      <c r="J1684" t="s">
        <v>5629</v>
      </c>
      <c r="K1684" t="s">
        <v>27</v>
      </c>
      <c r="L1684">
        <f t="shared" si="158"/>
        <v>1</v>
      </c>
      <c r="M1684">
        <f t="shared" si="159"/>
        <v>0</v>
      </c>
      <c r="N1684" t="s">
        <v>41</v>
      </c>
      <c r="O1684" t="s">
        <v>41</v>
      </c>
      <c r="Q1684" t="str">
        <f t="shared" si="160"/>
        <v>ACTIVE</v>
      </c>
      <c r="R1684" t="s">
        <v>1487</v>
      </c>
      <c r="S1684" t="s">
        <v>74</v>
      </c>
      <c r="T1684" s="2">
        <v>28804</v>
      </c>
      <c r="U1684" s="3">
        <f t="shared" ca="1" si="161"/>
        <v>46</v>
      </c>
      <c r="V1684" t="s">
        <v>2085</v>
      </c>
      <c r="W1684" t="s">
        <v>2194</v>
      </c>
      <c r="X1684" t="s">
        <v>235</v>
      </c>
      <c r="Y1684" t="s">
        <v>35</v>
      </c>
      <c r="Z1684" t="s">
        <v>82</v>
      </c>
      <c r="AA1684">
        <v>5</v>
      </c>
      <c r="AB1684" s="4">
        <v>39578</v>
      </c>
    </row>
    <row r="1685" spans="1:28" x14ac:dyDescent="0.25">
      <c r="A1685">
        <v>2110</v>
      </c>
      <c r="B1685" t="s">
        <v>2664</v>
      </c>
      <c r="C1685" t="s">
        <v>848</v>
      </c>
      <c r="D1685" s="1">
        <v>44351</v>
      </c>
      <c r="F1685">
        <f t="shared" ca="1" si="156"/>
        <v>52</v>
      </c>
      <c r="G1685" t="str">
        <f t="shared" ca="1" si="157"/>
        <v>2-5 years</v>
      </c>
      <c r="H1685" t="s">
        <v>24</v>
      </c>
      <c r="I1685" t="s">
        <v>5630</v>
      </c>
      <c r="J1685" t="s">
        <v>5631</v>
      </c>
      <c r="K1685" t="s">
        <v>27</v>
      </c>
      <c r="L1685">
        <f t="shared" si="158"/>
        <v>1</v>
      </c>
      <c r="M1685">
        <f t="shared" si="159"/>
        <v>0</v>
      </c>
      <c r="N1685" t="s">
        <v>28</v>
      </c>
      <c r="O1685" t="s">
        <v>29</v>
      </c>
      <c r="Q1685" t="str">
        <f t="shared" si="160"/>
        <v>ACTIVE</v>
      </c>
      <c r="R1685" t="s">
        <v>1487</v>
      </c>
      <c r="S1685" t="s">
        <v>55</v>
      </c>
      <c r="T1685" s="2">
        <v>30711</v>
      </c>
      <c r="U1685" s="3">
        <f t="shared" ca="1" si="161"/>
        <v>41</v>
      </c>
      <c r="V1685" t="s">
        <v>2370</v>
      </c>
      <c r="W1685" t="s">
        <v>2371</v>
      </c>
      <c r="X1685" t="s">
        <v>621</v>
      </c>
      <c r="Y1685" t="s">
        <v>35</v>
      </c>
      <c r="Z1685" t="s">
        <v>82</v>
      </c>
      <c r="AA1685">
        <v>4</v>
      </c>
      <c r="AB1685" s="4">
        <v>549996</v>
      </c>
    </row>
    <row r="1686" spans="1:28" x14ac:dyDescent="0.25">
      <c r="A1686">
        <v>2111</v>
      </c>
      <c r="B1686" t="s">
        <v>5632</v>
      </c>
      <c r="C1686" t="s">
        <v>3886</v>
      </c>
      <c r="D1686" s="1">
        <v>44649</v>
      </c>
      <c r="E1686" s="1">
        <v>44772</v>
      </c>
      <c r="F1686">
        <f t="shared" ca="1" si="156"/>
        <v>4</v>
      </c>
      <c r="G1686" t="str">
        <f t="shared" ca="1" si="157"/>
        <v>&lt;6 months</v>
      </c>
      <c r="H1686" t="s">
        <v>24</v>
      </c>
      <c r="I1686" t="s">
        <v>5633</v>
      </c>
      <c r="J1686" t="s">
        <v>5634</v>
      </c>
      <c r="K1686" t="s">
        <v>27</v>
      </c>
      <c r="L1686">
        <f t="shared" si="158"/>
        <v>1</v>
      </c>
      <c r="M1686">
        <f t="shared" si="159"/>
        <v>0</v>
      </c>
      <c r="N1686" t="s">
        <v>53</v>
      </c>
      <c r="O1686" t="s">
        <v>29</v>
      </c>
      <c r="Q1686" t="str">
        <f t="shared" si="160"/>
        <v>ACTIVE</v>
      </c>
      <c r="R1686" t="s">
        <v>1487</v>
      </c>
      <c r="S1686" t="s">
        <v>68</v>
      </c>
      <c r="T1686" s="2">
        <v>30743</v>
      </c>
      <c r="U1686" s="3">
        <f t="shared" ca="1" si="161"/>
        <v>41</v>
      </c>
      <c r="V1686" t="s">
        <v>4923</v>
      </c>
      <c r="W1686" t="s">
        <v>4924</v>
      </c>
      <c r="X1686" t="s">
        <v>128</v>
      </c>
      <c r="Y1686" t="s">
        <v>35</v>
      </c>
      <c r="Z1686" t="s">
        <v>194</v>
      </c>
      <c r="AA1686">
        <v>5</v>
      </c>
      <c r="AB1686" s="4">
        <v>600984</v>
      </c>
    </row>
    <row r="1687" spans="1:28" x14ac:dyDescent="0.25">
      <c r="A1687">
        <v>2112</v>
      </c>
      <c r="B1687" t="s">
        <v>5552</v>
      </c>
      <c r="C1687" t="s">
        <v>1661</v>
      </c>
      <c r="D1687" s="1">
        <v>43676</v>
      </c>
      <c r="E1687" s="1">
        <v>43851</v>
      </c>
      <c r="F1687">
        <f t="shared" ca="1" si="156"/>
        <v>5</v>
      </c>
      <c r="G1687" t="str">
        <f t="shared" ca="1" si="157"/>
        <v>&lt;6 months</v>
      </c>
      <c r="H1687" t="s">
        <v>24</v>
      </c>
      <c r="I1687" t="s">
        <v>5635</v>
      </c>
      <c r="J1687" t="s">
        <v>5636</v>
      </c>
      <c r="K1687" t="s">
        <v>27</v>
      </c>
      <c r="L1687">
        <f t="shared" si="158"/>
        <v>1</v>
      </c>
      <c r="M1687">
        <f t="shared" si="159"/>
        <v>0</v>
      </c>
      <c r="N1687" t="s">
        <v>41</v>
      </c>
      <c r="O1687" t="s">
        <v>29</v>
      </c>
      <c r="Q1687" t="str">
        <f t="shared" si="160"/>
        <v>ACTIVE</v>
      </c>
      <c r="R1687" t="s">
        <v>1487</v>
      </c>
      <c r="S1687" t="s">
        <v>87</v>
      </c>
      <c r="T1687" s="2">
        <v>27943</v>
      </c>
      <c r="U1687" s="3">
        <f t="shared" ca="1" si="161"/>
        <v>49</v>
      </c>
      <c r="V1687" t="s">
        <v>1908</v>
      </c>
      <c r="W1687" t="s">
        <v>1908</v>
      </c>
      <c r="X1687" t="s">
        <v>81</v>
      </c>
      <c r="Y1687" t="s">
        <v>35</v>
      </c>
      <c r="Z1687" t="s">
        <v>82</v>
      </c>
      <c r="AA1687">
        <v>4</v>
      </c>
      <c r="AB1687" s="4">
        <v>991900</v>
      </c>
    </row>
    <row r="1688" spans="1:28" x14ac:dyDescent="0.25">
      <c r="A1688">
        <v>2113</v>
      </c>
      <c r="B1688" t="s">
        <v>812</v>
      </c>
      <c r="C1688" t="s">
        <v>4311</v>
      </c>
      <c r="D1688" s="1">
        <v>44021</v>
      </c>
      <c r="E1688" s="1">
        <v>44905</v>
      </c>
      <c r="F1688">
        <f t="shared" ca="1" si="156"/>
        <v>29</v>
      </c>
      <c r="G1688" t="str">
        <f t="shared" ca="1" si="157"/>
        <v>2-5 years</v>
      </c>
      <c r="H1688" t="s">
        <v>24</v>
      </c>
      <c r="I1688" t="s">
        <v>5637</v>
      </c>
      <c r="J1688" t="s">
        <v>5638</v>
      </c>
      <c r="K1688" t="s">
        <v>27</v>
      </c>
      <c r="L1688">
        <f t="shared" si="158"/>
        <v>1</v>
      </c>
      <c r="M1688">
        <f t="shared" si="159"/>
        <v>0</v>
      </c>
      <c r="N1688" t="s">
        <v>41</v>
      </c>
      <c r="O1688" t="s">
        <v>53</v>
      </c>
      <c r="Q1688" t="str">
        <f t="shared" si="160"/>
        <v>ACTIVE</v>
      </c>
      <c r="R1688" t="s">
        <v>1487</v>
      </c>
      <c r="S1688" t="s">
        <v>68</v>
      </c>
      <c r="T1688" s="2">
        <v>26483</v>
      </c>
      <c r="U1688" s="3">
        <f t="shared" ca="1" si="161"/>
        <v>53</v>
      </c>
      <c r="V1688" t="s">
        <v>2370</v>
      </c>
      <c r="W1688" t="s">
        <v>2521</v>
      </c>
      <c r="X1688" t="s">
        <v>63</v>
      </c>
      <c r="Y1688" t="s">
        <v>35</v>
      </c>
      <c r="Z1688" t="s">
        <v>82</v>
      </c>
      <c r="AA1688">
        <v>2</v>
      </c>
      <c r="AB1688" s="4">
        <v>835658.04</v>
      </c>
    </row>
    <row r="1689" spans="1:28" x14ac:dyDescent="0.25">
      <c r="A1689">
        <v>2114</v>
      </c>
      <c r="B1689" t="s">
        <v>3873</v>
      </c>
      <c r="C1689" t="s">
        <v>1899</v>
      </c>
      <c r="D1689" s="1">
        <v>43701</v>
      </c>
      <c r="F1689">
        <f t="shared" ca="1" si="156"/>
        <v>73</v>
      </c>
      <c r="G1689" t="str">
        <f t="shared" ca="1" si="157"/>
        <v>&gt;5 years</v>
      </c>
      <c r="H1689" t="s">
        <v>641</v>
      </c>
      <c r="I1689" t="s">
        <v>5639</v>
      </c>
      <c r="J1689" t="s">
        <v>5640</v>
      </c>
      <c r="K1689" t="s">
        <v>27</v>
      </c>
      <c r="L1689">
        <f t="shared" si="158"/>
        <v>1</v>
      </c>
      <c r="M1689">
        <f t="shared" si="159"/>
        <v>0</v>
      </c>
      <c r="N1689" t="s">
        <v>28</v>
      </c>
      <c r="O1689" t="s">
        <v>41</v>
      </c>
      <c r="Q1689" t="str">
        <f t="shared" si="160"/>
        <v>ACTIVE</v>
      </c>
      <c r="R1689" t="s">
        <v>1487</v>
      </c>
      <c r="S1689" t="s">
        <v>87</v>
      </c>
      <c r="T1689" s="2">
        <v>1</v>
      </c>
      <c r="U1689" s="3">
        <f t="shared" ca="1" si="161"/>
        <v>125</v>
      </c>
      <c r="V1689" t="s">
        <v>2370</v>
      </c>
      <c r="W1689" t="s">
        <v>2371</v>
      </c>
      <c r="X1689" t="s">
        <v>364</v>
      </c>
      <c r="Y1689" t="s">
        <v>35</v>
      </c>
      <c r="Z1689" t="s">
        <v>82</v>
      </c>
      <c r="AA1689">
        <v>4</v>
      </c>
      <c r="AB1689" s="4">
        <v>62650</v>
      </c>
    </row>
    <row r="1690" spans="1:28" x14ac:dyDescent="0.25">
      <c r="A1690">
        <v>2115</v>
      </c>
      <c r="B1690" t="s">
        <v>4276</v>
      </c>
      <c r="C1690" t="s">
        <v>1466</v>
      </c>
      <c r="D1690" s="1">
        <v>43570</v>
      </c>
      <c r="E1690" s="1">
        <v>45056</v>
      </c>
      <c r="F1690">
        <f t="shared" ca="1" si="156"/>
        <v>48</v>
      </c>
      <c r="G1690" t="str">
        <f t="shared" ca="1" si="157"/>
        <v>2-5 years</v>
      </c>
      <c r="H1690" t="s">
        <v>641</v>
      </c>
      <c r="I1690" t="s">
        <v>5641</v>
      </c>
      <c r="J1690" t="s">
        <v>5642</v>
      </c>
      <c r="K1690" t="s">
        <v>27</v>
      </c>
      <c r="L1690">
        <f t="shared" si="158"/>
        <v>1</v>
      </c>
      <c r="M1690">
        <f t="shared" si="159"/>
        <v>0</v>
      </c>
      <c r="N1690" t="s">
        <v>28</v>
      </c>
      <c r="O1690" t="s">
        <v>41</v>
      </c>
      <c r="Q1690" t="str">
        <f t="shared" si="160"/>
        <v>ACTIVE</v>
      </c>
      <c r="R1690" t="s">
        <v>1487</v>
      </c>
      <c r="S1690" t="s">
        <v>1913</v>
      </c>
      <c r="T1690" s="2">
        <v>27460</v>
      </c>
      <c r="U1690" s="3">
        <f t="shared" ca="1" si="161"/>
        <v>50</v>
      </c>
      <c r="V1690" t="s">
        <v>32</v>
      </c>
      <c r="W1690" t="s">
        <v>355</v>
      </c>
      <c r="X1690" t="s">
        <v>89</v>
      </c>
      <c r="Y1690" t="s">
        <v>35</v>
      </c>
      <c r="Z1690" t="s">
        <v>82</v>
      </c>
      <c r="AA1690">
        <v>2</v>
      </c>
      <c r="AB1690" s="4">
        <v>679522.92</v>
      </c>
    </row>
    <row r="1691" spans="1:28" x14ac:dyDescent="0.25">
      <c r="A1691">
        <v>2116</v>
      </c>
      <c r="B1691" t="s">
        <v>983</v>
      </c>
      <c r="C1691" t="s">
        <v>1038</v>
      </c>
      <c r="D1691" s="1">
        <v>44429</v>
      </c>
      <c r="F1691">
        <f t="shared" ca="1" si="156"/>
        <v>49</v>
      </c>
      <c r="G1691" t="str">
        <f t="shared" ca="1" si="157"/>
        <v>2-5 years</v>
      </c>
      <c r="H1691" t="s">
        <v>641</v>
      </c>
      <c r="I1691" t="s">
        <v>5643</v>
      </c>
      <c r="J1691" t="s">
        <v>5644</v>
      </c>
      <c r="K1691" t="s">
        <v>27</v>
      </c>
      <c r="L1691">
        <f t="shared" si="158"/>
        <v>1</v>
      </c>
      <c r="M1691">
        <f t="shared" si="159"/>
        <v>0</v>
      </c>
      <c r="N1691" t="s">
        <v>41</v>
      </c>
      <c r="O1691" t="s">
        <v>53</v>
      </c>
      <c r="Q1691" t="str">
        <f t="shared" si="160"/>
        <v>ACTIVE</v>
      </c>
      <c r="R1691" t="s">
        <v>1487</v>
      </c>
      <c r="S1691" t="s">
        <v>87</v>
      </c>
      <c r="T1691" s="2">
        <v>28354</v>
      </c>
      <c r="U1691" s="3">
        <f t="shared" ca="1" si="161"/>
        <v>48</v>
      </c>
      <c r="V1691" t="s">
        <v>4933</v>
      </c>
      <c r="W1691" t="s">
        <v>4942</v>
      </c>
      <c r="X1691" t="s">
        <v>89</v>
      </c>
      <c r="Y1691" t="s">
        <v>35</v>
      </c>
      <c r="Z1691" t="s">
        <v>194</v>
      </c>
      <c r="AA1691">
        <v>4</v>
      </c>
      <c r="AB1691" s="4">
        <v>860760</v>
      </c>
    </row>
    <row r="1692" spans="1:28" x14ac:dyDescent="0.25">
      <c r="A1692">
        <v>2117</v>
      </c>
      <c r="B1692" t="s">
        <v>739</v>
      </c>
      <c r="C1692" t="s">
        <v>1817</v>
      </c>
      <c r="D1692" s="1">
        <v>44004</v>
      </c>
      <c r="F1692">
        <f t="shared" ca="1" si="156"/>
        <v>63</v>
      </c>
      <c r="G1692" t="str">
        <f t="shared" ca="1" si="157"/>
        <v>&gt;5 years</v>
      </c>
      <c r="H1692" t="s">
        <v>641</v>
      </c>
      <c r="I1692" t="s">
        <v>5645</v>
      </c>
      <c r="J1692" t="s">
        <v>5646</v>
      </c>
      <c r="K1692" t="s">
        <v>27</v>
      </c>
      <c r="L1692">
        <f t="shared" si="158"/>
        <v>1</v>
      </c>
      <c r="M1692">
        <f t="shared" si="159"/>
        <v>0</v>
      </c>
      <c r="N1692" t="s">
        <v>53</v>
      </c>
      <c r="O1692" t="s">
        <v>53</v>
      </c>
      <c r="Q1692" t="str">
        <f t="shared" si="160"/>
        <v>ACTIVE</v>
      </c>
      <c r="R1692" t="s">
        <v>1487</v>
      </c>
      <c r="S1692" t="s">
        <v>74</v>
      </c>
      <c r="T1692" s="2">
        <v>27740</v>
      </c>
      <c r="U1692" s="3">
        <f t="shared" ca="1" si="161"/>
        <v>49</v>
      </c>
      <c r="V1692" t="s">
        <v>4933</v>
      </c>
      <c r="W1692" t="s">
        <v>4934</v>
      </c>
      <c r="X1692" t="s">
        <v>69</v>
      </c>
      <c r="Y1692" t="s">
        <v>35</v>
      </c>
      <c r="Z1692" t="s">
        <v>82</v>
      </c>
      <c r="AA1692">
        <v>2</v>
      </c>
      <c r="AB1692" s="4">
        <v>106210</v>
      </c>
    </row>
    <row r="1693" spans="1:28" x14ac:dyDescent="0.25">
      <c r="A1693">
        <v>2118</v>
      </c>
      <c r="B1693" t="s">
        <v>5647</v>
      </c>
      <c r="C1693" t="s">
        <v>2099</v>
      </c>
      <c r="D1693" s="1">
        <v>43858</v>
      </c>
      <c r="F1693">
        <f t="shared" ca="1" si="156"/>
        <v>68</v>
      </c>
      <c r="G1693" t="str">
        <f t="shared" ca="1" si="157"/>
        <v>&gt;5 years</v>
      </c>
      <c r="H1693" t="s">
        <v>641</v>
      </c>
      <c r="I1693" t="s">
        <v>5648</v>
      </c>
      <c r="J1693" t="s">
        <v>5649</v>
      </c>
      <c r="K1693" t="s">
        <v>27</v>
      </c>
      <c r="L1693">
        <f t="shared" si="158"/>
        <v>1</v>
      </c>
      <c r="M1693">
        <f t="shared" si="159"/>
        <v>0</v>
      </c>
      <c r="N1693" t="s">
        <v>41</v>
      </c>
      <c r="O1693" t="s">
        <v>29</v>
      </c>
      <c r="Q1693" t="str">
        <f t="shared" si="160"/>
        <v>ACTIVE</v>
      </c>
      <c r="R1693" t="s">
        <v>1487</v>
      </c>
      <c r="S1693" t="s">
        <v>199</v>
      </c>
      <c r="T1693" s="2">
        <v>31049</v>
      </c>
      <c r="U1693" s="3">
        <f t="shared" ca="1" si="161"/>
        <v>40</v>
      </c>
      <c r="V1693" t="s">
        <v>32</v>
      </c>
      <c r="W1693" t="s">
        <v>598</v>
      </c>
      <c r="X1693" t="s">
        <v>138</v>
      </c>
      <c r="Y1693" t="s">
        <v>35</v>
      </c>
      <c r="Z1693" t="s">
        <v>82</v>
      </c>
      <c r="AA1693">
        <v>5</v>
      </c>
      <c r="AB1693" s="4">
        <v>73950</v>
      </c>
    </row>
    <row r="1694" spans="1:28" x14ac:dyDescent="0.25">
      <c r="A1694">
        <v>2119</v>
      </c>
      <c r="B1694" t="s">
        <v>1188</v>
      </c>
      <c r="C1694" t="s">
        <v>2911</v>
      </c>
      <c r="D1694" s="1">
        <v>43553</v>
      </c>
      <c r="F1694">
        <f t="shared" ca="1" si="156"/>
        <v>78</v>
      </c>
      <c r="G1694" t="str">
        <f t="shared" ca="1" si="157"/>
        <v>&gt;5 years</v>
      </c>
      <c r="H1694" t="s">
        <v>641</v>
      </c>
      <c r="I1694" t="s">
        <v>2139</v>
      </c>
      <c r="J1694" t="s">
        <v>5650</v>
      </c>
      <c r="K1694" t="s">
        <v>27</v>
      </c>
      <c r="L1694">
        <f t="shared" si="158"/>
        <v>1</v>
      </c>
      <c r="M1694">
        <f t="shared" si="159"/>
        <v>0</v>
      </c>
      <c r="N1694" t="s">
        <v>41</v>
      </c>
      <c r="O1694" t="s">
        <v>29</v>
      </c>
      <c r="Q1694" t="str">
        <f t="shared" si="160"/>
        <v>ACTIVE</v>
      </c>
      <c r="R1694" t="s">
        <v>1487</v>
      </c>
      <c r="S1694" t="s">
        <v>68</v>
      </c>
      <c r="T1694" s="2">
        <v>36385</v>
      </c>
      <c r="U1694" s="3">
        <f t="shared" ca="1" si="161"/>
        <v>26</v>
      </c>
      <c r="V1694" t="s">
        <v>2961</v>
      </c>
      <c r="W1694" t="s">
        <v>2961</v>
      </c>
      <c r="X1694" t="s">
        <v>184</v>
      </c>
      <c r="Y1694" t="s">
        <v>35</v>
      </c>
      <c r="Z1694" t="s">
        <v>82</v>
      </c>
      <c r="AA1694">
        <v>5</v>
      </c>
      <c r="AB1694" s="4">
        <v>57688</v>
      </c>
    </row>
    <row r="1695" spans="1:28" x14ac:dyDescent="0.25">
      <c r="A1695">
        <v>2120</v>
      </c>
      <c r="B1695" t="s">
        <v>5651</v>
      </c>
      <c r="C1695" t="s">
        <v>1641</v>
      </c>
      <c r="D1695" s="1">
        <v>43378</v>
      </c>
      <c r="F1695">
        <f t="shared" ca="1" si="156"/>
        <v>84</v>
      </c>
      <c r="G1695" t="str">
        <f t="shared" ca="1" si="157"/>
        <v>&gt;5 years</v>
      </c>
      <c r="H1695" t="s">
        <v>641</v>
      </c>
      <c r="I1695" t="s">
        <v>5652</v>
      </c>
      <c r="J1695" t="s">
        <v>5653</v>
      </c>
      <c r="K1695" t="s">
        <v>27</v>
      </c>
      <c r="L1695">
        <f t="shared" si="158"/>
        <v>1</v>
      </c>
      <c r="M1695">
        <f t="shared" si="159"/>
        <v>0</v>
      </c>
      <c r="N1695" t="s">
        <v>28</v>
      </c>
      <c r="O1695" t="s">
        <v>53</v>
      </c>
      <c r="Q1695" t="str">
        <f t="shared" si="160"/>
        <v>ACTIVE</v>
      </c>
      <c r="R1695" t="s">
        <v>1487</v>
      </c>
      <c r="S1695" t="s">
        <v>257</v>
      </c>
      <c r="T1695" s="2">
        <v>35220</v>
      </c>
      <c r="U1695" s="3">
        <f t="shared" ca="1" si="161"/>
        <v>29</v>
      </c>
      <c r="V1695" t="s">
        <v>3995</v>
      </c>
      <c r="W1695" t="s">
        <v>3996</v>
      </c>
      <c r="X1695" t="s">
        <v>128</v>
      </c>
      <c r="Y1695" t="s">
        <v>35</v>
      </c>
      <c r="Z1695" t="s">
        <v>194</v>
      </c>
      <c r="AA1695">
        <v>2</v>
      </c>
      <c r="AB1695" s="4">
        <v>601393.92000000004</v>
      </c>
    </row>
    <row r="1696" spans="1:28" x14ac:dyDescent="0.25">
      <c r="A1696">
        <v>2121</v>
      </c>
      <c r="B1696" t="s">
        <v>1883</v>
      </c>
      <c r="C1696" t="s">
        <v>4005</v>
      </c>
      <c r="D1696" s="1">
        <v>44063</v>
      </c>
      <c r="F1696">
        <f t="shared" ca="1" si="156"/>
        <v>61</v>
      </c>
      <c r="G1696" t="str">
        <f t="shared" ca="1" si="157"/>
        <v>&gt;5 years</v>
      </c>
      <c r="H1696" t="s">
        <v>641</v>
      </c>
      <c r="I1696" t="s">
        <v>5654</v>
      </c>
      <c r="J1696" t="s">
        <v>5655</v>
      </c>
      <c r="K1696" t="s">
        <v>27</v>
      </c>
      <c r="L1696">
        <f t="shared" si="158"/>
        <v>1</v>
      </c>
      <c r="M1696">
        <f t="shared" si="159"/>
        <v>0</v>
      </c>
      <c r="N1696" t="s">
        <v>41</v>
      </c>
      <c r="O1696" t="s">
        <v>53</v>
      </c>
      <c r="Q1696" t="str">
        <f t="shared" si="160"/>
        <v>ACTIVE</v>
      </c>
      <c r="R1696" t="s">
        <v>1487</v>
      </c>
      <c r="S1696" t="s">
        <v>115</v>
      </c>
      <c r="T1696" s="2">
        <v>1</v>
      </c>
      <c r="U1696" s="3">
        <f t="shared" ca="1" si="161"/>
        <v>125</v>
      </c>
      <c r="V1696" t="s">
        <v>2085</v>
      </c>
      <c r="W1696" t="s">
        <v>2086</v>
      </c>
      <c r="X1696" t="s">
        <v>116</v>
      </c>
      <c r="Y1696" t="s">
        <v>35</v>
      </c>
      <c r="Z1696" t="s">
        <v>82</v>
      </c>
      <c r="AA1696">
        <v>5</v>
      </c>
      <c r="AB1696" s="4">
        <v>136800</v>
      </c>
    </row>
    <row r="1697" spans="1:28" x14ac:dyDescent="0.25">
      <c r="A1697">
        <v>2122</v>
      </c>
      <c r="B1697" t="s">
        <v>369</v>
      </c>
      <c r="C1697" t="s">
        <v>4641</v>
      </c>
      <c r="D1697" s="1">
        <v>44358</v>
      </c>
      <c r="E1697" s="1">
        <v>44879</v>
      </c>
      <c r="F1697">
        <f t="shared" ca="1" si="156"/>
        <v>17</v>
      </c>
      <c r="G1697" t="str">
        <f t="shared" ca="1" si="157"/>
        <v>1-2 years</v>
      </c>
      <c r="H1697" t="s">
        <v>24</v>
      </c>
      <c r="I1697" t="s">
        <v>5656</v>
      </c>
      <c r="J1697" t="s">
        <v>5657</v>
      </c>
      <c r="K1697" t="s">
        <v>27</v>
      </c>
      <c r="L1697">
        <f t="shared" si="158"/>
        <v>1</v>
      </c>
      <c r="M1697">
        <f t="shared" si="159"/>
        <v>0</v>
      </c>
      <c r="N1697" t="s">
        <v>53</v>
      </c>
      <c r="O1697" t="s">
        <v>29</v>
      </c>
      <c r="Q1697" t="str">
        <f t="shared" si="160"/>
        <v>ACTIVE</v>
      </c>
      <c r="R1697" t="s">
        <v>1487</v>
      </c>
      <c r="S1697" t="s">
        <v>68</v>
      </c>
      <c r="T1697" s="2">
        <v>35761</v>
      </c>
      <c r="U1697" s="3">
        <f t="shared" ca="1" si="161"/>
        <v>27</v>
      </c>
      <c r="V1697" t="s">
        <v>4147</v>
      </c>
      <c r="W1697" t="s">
        <v>4147</v>
      </c>
      <c r="X1697" t="s">
        <v>573</v>
      </c>
      <c r="Y1697" t="s">
        <v>35</v>
      </c>
      <c r="Z1697" t="s">
        <v>194</v>
      </c>
      <c r="AA1697">
        <v>5</v>
      </c>
      <c r="AB1697" s="4">
        <v>116400</v>
      </c>
    </row>
    <row r="1698" spans="1:28" x14ac:dyDescent="0.25">
      <c r="A1698">
        <v>2123</v>
      </c>
      <c r="B1698" t="s">
        <v>674</v>
      </c>
      <c r="C1698" t="s">
        <v>5658</v>
      </c>
      <c r="D1698" s="1">
        <v>44449</v>
      </c>
      <c r="F1698">
        <f t="shared" ca="1" si="156"/>
        <v>48</v>
      </c>
      <c r="G1698" t="str">
        <f t="shared" ca="1" si="157"/>
        <v>2-5 years</v>
      </c>
      <c r="H1698" t="s">
        <v>24</v>
      </c>
      <c r="I1698" t="s">
        <v>5659</v>
      </c>
      <c r="J1698" t="s">
        <v>5660</v>
      </c>
      <c r="K1698" t="s">
        <v>27</v>
      </c>
      <c r="L1698">
        <f t="shared" si="158"/>
        <v>1</v>
      </c>
      <c r="M1698">
        <f t="shared" si="159"/>
        <v>0</v>
      </c>
      <c r="N1698" t="s">
        <v>28</v>
      </c>
      <c r="O1698" t="s">
        <v>29</v>
      </c>
      <c r="Q1698" t="str">
        <f t="shared" si="160"/>
        <v>ACTIVE</v>
      </c>
      <c r="R1698" t="s">
        <v>1487</v>
      </c>
      <c r="S1698" t="s">
        <v>282</v>
      </c>
      <c r="T1698" s="2">
        <v>1</v>
      </c>
      <c r="U1698" s="3">
        <f t="shared" ca="1" si="161"/>
        <v>125</v>
      </c>
      <c r="V1698" t="s">
        <v>4933</v>
      </c>
      <c r="W1698" t="s">
        <v>4942</v>
      </c>
      <c r="X1698" t="s">
        <v>364</v>
      </c>
      <c r="Y1698" t="s">
        <v>35</v>
      </c>
      <c r="Z1698" t="s">
        <v>82</v>
      </c>
      <c r="AA1698">
        <v>2</v>
      </c>
      <c r="AB1698" s="4">
        <v>59880</v>
      </c>
    </row>
    <row r="1699" spans="1:28" x14ac:dyDescent="0.25">
      <c r="A1699">
        <v>2124</v>
      </c>
      <c r="B1699" t="s">
        <v>5661</v>
      </c>
      <c r="C1699" t="s">
        <v>410</v>
      </c>
      <c r="D1699" s="1">
        <v>44978</v>
      </c>
      <c r="E1699" s="1">
        <v>45116</v>
      </c>
      <c r="F1699">
        <f t="shared" ca="1" si="156"/>
        <v>4</v>
      </c>
      <c r="G1699" t="str">
        <f t="shared" ca="1" si="157"/>
        <v>&lt;6 months</v>
      </c>
      <c r="H1699" t="s">
        <v>24</v>
      </c>
      <c r="I1699" t="s">
        <v>5662</v>
      </c>
      <c r="J1699" t="s">
        <v>5663</v>
      </c>
      <c r="K1699" t="s">
        <v>158</v>
      </c>
      <c r="L1699">
        <f t="shared" si="158"/>
        <v>0</v>
      </c>
      <c r="M1699">
        <f t="shared" si="159"/>
        <v>1</v>
      </c>
      <c r="N1699" t="s">
        <v>28</v>
      </c>
      <c r="O1699" t="s">
        <v>29</v>
      </c>
      <c r="P1699" t="s">
        <v>212</v>
      </c>
      <c r="Q1699" t="str">
        <f t="shared" si="160"/>
        <v>INVOLUNTARY</v>
      </c>
      <c r="R1699" t="s">
        <v>1487</v>
      </c>
      <c r="S1699" t="s">
        <v>257</v>
      </c>
      <c r="T1699" s="2">
        <v>29230</v>
      </c>
      <c r="U1699" s="3">
        <f t="shared" ca="1" si="161"/>
        <v>45</v>
      </c>
      <c r="V1699" t="s">
        <v>32</v>
      </c>
      <c r="W1699" t="s">
        <v>33</v>
      </c>
      <c r="X1699" t="s">
        <v>69</v>
      </c>
      <c r="Y1699" t="s">
        <v>35</v>
      </c>
      <c r="Z1699" t="s">
        <v>82</v>
      </c>
      <c r="AA1699">
        <v>2</v>
      </c>
      <c r="AB1699" s="4">
        <v>459204</v>
      </c>
    </row>
    <row r="1700" spans="1:28" x14ac:dyDescent="0.25">
      <c r="A1700">
        <v>2125</v>
      </c>
      <c r="B1700" t="s">
        <v>4925</v>
      </c>
      <c r="C1700" t="s">
        <v>2984</v>
      </c>
      <c r="D1700" s="1">
        <v>43686</v>
      </c>
      <c r="F1700">
        <f t="shared" ca="1" si="156"/>
        <v>74</v>
      </c>
      <c r="G1700" t="str">
        <f t="shared" ca="1" si="157"/>
        <v>&gt;5 years</v>
      </c>
      <c r="H1700" t="s">
        <v>24</v>
      </c>
      <c r="I1700" t="s">
        <v>5664</v>
      </c>
      <c r="J1700" t="s">
        <v>5665</v>
      </c>
      <c r="K1700" t="s">
        <v>27</v>
      </c>
      <c r="L1700">
        <f t="shared" si="158"/>
        <v>1</v>
      </c>
      <c r="M1700">
        <f t="shared" si="159"/>
        <v>0</v>
      </c>
      <c r="N1700" t="s">
        <v>53</v>
      </c>
      <c r="O1700" t="s">
        <v>41</v>
      </c>
      <c r="Q1700" t="str">
        <f t="shared" si="160"/>
        <v>ACTIVE</v>
      </c>
      <c r="R1700" t="s">
        <v>1487</v>
      </c>
      <c r="S1700" t="s">
        <v>87</v>
      </c>
      <c r="T1700" s="2">
        <v>33823</v>
      </c>
      <c r="U1700" s="3">
        <f t="shared" ca="1" si="161"/>
        <v>33</v>
      </c>
      <c r="V1700" t="s">
        <v>2085</v>
      </c>
      <c r="W1700" t="s">
        <v>2194</v>
      </c>
      <c r="X1700" t="s">
        <v>364</v>
      </c>
      <c r="Y1700" t="s">
        <v>35</v>
      </c>
      <c r="Z1700" t="s">
        <v>82</v>
      </c>
      <c r="AA1700">
        <v>4</v>
      </c>
      <c r="AB1700" s="4">
        <v>200688</v>
      </c>
    </row>
    <row r="1701" spans="1:28" x14ac:dyDescent="0.25">
      <c r="A1701">
        <v>2126</v>
      </c>
      <c r="B1701" t="s">
        <v>5666</v>
      </c>
      <c r="C1701" t="s">
        <v>1219</v>
      </c>
      <c r="D1701" s="1">
        <v>44263</v>
      </c>
      <c r="E1701" s="1">
        <v>44841</v>
      </c>
      <c r="F1701">
        <f t="shared" ca="1" si="156"/>
        <v>18</v>
      </c>
      <c r="G1701" t="str">
        <f t="shared" ca="1" si="157"/>
        <v>1-2 years</v>
      </c>
      <c r="H1701" t="s">
        <v>24</v>
      </c>
      <c r="I1701" t="s">
        <v>5667</v>
      </c>
      <c r="J1701" t="s">
        <v>5668</v>
      </c>
      <c r="K1701" t="s">
        <v>27</v>
      </c>
      <c r="L1701">
        <f t="shared" si="158"/>
        <v>1</v>
      </c>
      <c r="M1701">
        <f t="shared" si="159"/>
        <v>0</v>
      </c>
      <c r="N1701" t="s">
        <v>41</v>
      </c>
      <c r="O1701" t="s">
        <v>29</v>
      </c>
      <c r="Q1701" t="str">
        <f t="shared" si="160"/>
        <v>ACTIVE</v>
      </c>
      <c r="R1701" t="s">
        <v>106</v>
      </c>
      <c r="S1701" t="s">
        <v>1301</v>
      </c>
      <c r="T1701" s="2">
        <v>33823</v>
      </c>
      <c r="U1701" s="3">
        <f t="shared" ca="1" si="161"/>
        <v>33</v>
      </c>
      <c r="V1701" t="s">
        <v>32</v>
      </c>
      <c r="W1701" t="s">
        <v>634</v>
      </c>
      <c r="X1701" t="s">
        <v>5669</v>
      </c>
      <c r="Y1701" t="s">
        <v>35</v>
      </c>
      <c r="Z1701" t="s">
        <v>652</v>
      </c>
      <c r="AA1701">
        <v>1</v>
      </c>
      <c r="AB1701" s="4">
        <v>71877</v>
      </c>
    </row>
    <row r="1702" spans="1:28" x14ac:dyDescent="0.25">
      <c r="A1702">
        <v>2127</v>
      </c>
      <c r="B1702" t="s">
        <v>3687</v>
      </c>
      <c r="C1702" t="s">
        <v>3240</v>
      </c>
      <c r="D1702" s="1">
        <v>43666</v>
      </c>
      <c r="F1702">
        <f t="shared" ca="1" si="156"/>
        <v>74</v>
      </c>
      <c r="G1702" t="str">
        <f t="shared" ca="1" si="157"/>
        <v>&gt;5 years</v>
      </c>
      <c r="H1702" t="s">
        <v>24</v>
      </c>
      <c r="I1702" t="s">
        <v>5670</v>
      </c>
      <c r="J1702" t="s">
        <v>5671</v>
      </c>
      <c r="K1702" t="s">
        <v>27</v>
      </c>
      <c r="L1702">
        <f t="shared" si="158"/>
        <v>1</v>
      </c>
      <c r="M1702">
        <f t="shared" si="159"/>
        <v>0</v>
      </c>
      <c r="N1702" t="s">
        <v>28</v>
      </c>
      <c r="O1702" t="s">
        <v>41</v>
      </c>
      <c r="Q1702" t="str">
        <f t="shared" si="160"/>
        <v>ACTIVE</v>
      </c>
      <c r="R1702" t="s">
        <v>1487</v>
      </c>
      <c r="S1702" t="s">
        <v>74</v>
      </c>
      <c r="T1702" s="2">
        <v>38466</v>
      </c>
      <c r="U1702" s="3">
        <f t="shared" ca="1" si="161"/>
        <v>20</v>
      </c>
      <c r="V1702" t="s">
        <v>2961</v>
      </c>
      <c r="W1702" t="s">
        <v>2961</v>
      </c>
      <c r="X1702" t="s">
        <v>184</v>
      </c>
      <c r="Y1702" t="s">
        <v>35</v>
      </c>
      <c r="Z1702" t="s">
        <v>194</v>
      </c>
      <c r="AA1702">
        <v>4</v>
      </c>
      <c r="AB1702" s="4">
        <v>61845</v>
      </c>
    </row>
    <row r="1703" spans="1:28" x14ac:dyDescent="0.25">
      <c r="A1703">
        <v>2128</v>
      </c>
      <c r="B1703" t="s">
        <v>4880</v>
      </c>
      <c r="C1703" t="s">
        <v>4425</v>
      </c>
      <c r="D1703" s="1">
        <v>45012</v>
      </c>
      <c r="F1703">
        <f t="shared" ca="1" si="156"/>
        <v>30</v>
      </c>
      <c r="G1703" t="str">
        <f t="shared" ca="1" si="157"/>
        <v>2-5 years</v>
      </c>
      <c r="H1703" t="s">
        <v>24</v>
      </c>
      <c r="I1703" t="s">
        <v>5672</v>
      </c>
      <c r="J1703" t="s">
        <v>5673</v>
      </c>
      <c r="K1703" t="s">
        <v>27</v>
      </c>
      <c r="L1703">
        <f t="shared" si="158"/>
        <v>1</v>
      </c>
      <c r="M1703">
        <f t="shared" si="159"/>
        <v>0</v>
      </c>
      <c r="N1703" t="s">
        <v>53</v>
      </c>
      <c r="O1703" t="s">
        <v>29</v>
      </c>
      <c r="Q1703" t="str">
        <f t="shared" si="160"/>
        <v>ACTIVE</v>
      </c>
      <c r="R1703" t="s">
        <v>1487</v>
      </c>
      <c r="S1703" t="s">
        <v>74</v>
      </c>
      <c r="T1703" s="2">
        <v>32761</v>
      </c>
      <c r="U1703" s="3">
        <f t="shared" ca="1" si="161"/>
        <v>36</v>
      </c>
      <c r="V1703" t="s">
        <v>32</v>
      </c>
      <c r="W1703" t="s">
        <v>33</v>
      </c>
      <c r="X1703" t="s">
        <v>184</v>
      </c>
      <c r="Y1703" t="s">
        <v>35</v>
      </c>
      <c r="Z1703" t="s">
        <v>194</v>
      </c>
      <c r="AA1703">
        <v>2</v>
      </c>
      <c r="AB1703" s="4">
        <v>37817</v>
      </c>
    </row>
    <row r="1704" spans="1:28" x14ac:dyDescent="0.25">
      <c r="A1704">
        <v>2129</v>
      </c>
      <c r="B1704" t="s">
        <v>3712</v>
      </c>
      <c r="C1704" t="s">
        <v>5674</v>
      </c>
      <c r="D1704" s="1">
        <v>43745</v>
      </c>
      <c r="F1704">
        <f t="shared" ca="1" si="156"/>
        <v>72</v>
      </c>
      <c r="G1704" t="str">
        <f t="shared" ca="1" si="157"/>
        <v>&gt;5 years</v>
      </c>
      <c r="H1704" t="s">
        <v>24</v>
      </c>
      <c r="I1704" t="s">
        <v>5675</v>
      </c>
      <c r="J1704" t="s">
        <v>5676</v>
      </c>
      <c r="K1704" t="s">
        <v>27</v>
      </c>
      <c r="L1704">
        <f t="shared" si="158"/>
        <v>1</v>
      </c>
      <c r="M1704">
        <f t="shared" si="159"/>
        <v>0</v>
      </c>
      <c r="N1704" t="s">
        <v>41</v>
      </c>
      <c r="O1704" t="s">
        <v>29</v>
      </c>
      <c r="Q1704" t="str">
        <f t="shared" si="160"/>
        <v>ACTIVE</v>
      </c>
      <c r="R1704" t="s">
        <v>1487</v>
      </c>
      <c r="S1704" t="s">
        <v>74</v>
      </c>
      <c r="T1704" s="2">
        <v>34389</v>
      </c>
      <c r="U1704" s="3">
        <f t="shared" ca="1" si="161"/>
        <v>31</v>
      </c>
      <c r="V1704" t="s">
        <v>4933</v>
      </c>
      <c r="W1704" t="s">
        <v>4942</v>
      </c>
      <c r="X1704" t="s">
        <v>81</v>
      </c>
      <c r="Y1704" t="s">
        <v>47</v>
      </c>
      <c r="Z1704" t="s">
        <v>194</v>
      </c>
      <c r="AA1704">
        <v>2</v>
      </c>
      <c r="AB1704" s="4">
        <v>50700</v>
      </c>
    </row>
    <row r="1705" spans="1:28" x14ac:dyDescent="0.25">
      <c r="A1705">
        <v>2130</v>
      </c>
      <c r="B1705" t="s">
        <v>5677</v>
      </c>
      <c r="C1705" t="s">
        <v>2525</v>
      </c>
      <c r="D1705" s="1">
        <v>44908</v>
      </c>
      <c r="F1705">
        <f t="shared" ca="1" si="156"/>
        <v>33</v>
      </c>
      <c r="G1705" t="str">
        <f t="shared" ca="1" si="157"/>
        <v>2-5 years</v>
      </c>
      <c r="H1705" t="s">
        <v>24</v>
      </c>
      <c r="I1705" t="s">
        <v>5678</v>
      </c>
      <c r="J1705" t="s">
        <v>5679</v>
      </c>
      <c r="K1705" t="s">
        <v>27</v>
      </c>
      <c r="L1705">
        <f t="shared" si="158"/>
        <v>1</v>
      </c>
      <c r="M1705">
        <f t="shared" si="159"/>
        <v>0</v>
      </c>
      <c r="N1705" t="s">
        <v>28</v>
      </c>
      <c r="O1705" t="s">
        <v>41</v>
      </c>
      <c r="Q1705" t="str">
        <f t="shared" si="160"/>
        <v>ACTIVE</v>
      </c>
      <c r="R1705" t="s">
        <v>1487</v>
      </c>
      <c r="S1705" t="s">
        <v>74</v>
      </c>
      <c r="T1705" s="2">
        <v>35874</v>
      </c>
      <c r="U1705" s="3">
        <f t="shared" ca="1" si="161"/>
        <v>27</v>
      </c>
      <c r="V1705" t="s">
        <v>4394</v>
      </c>
      <c r="W1705" t="s">
        <v>4394</v>
      </c>
      <c r="X1705" t="s">
        <v>235</v>
      </c>
      <c r="Y1705" t="s">
        <v>35</v>
      </c>
      <c r="Z1705" t="s">
        <v>194</v>
      </c>
      <c r="AA1705">
        <v>1</v>
      </c>
      <c r="AB1705" s="4">
        <v>162630</v>
      </c>
    </row>
    <row r="1706" spans="1:28" x14ac:dyDescent="0.25">
      <c r="A1706">
        <v>2131</v>
      </c>
      <c r="B1706" t="s">
        <v>5680</v>
      </c>
      <c r="C1706" t="s">
        <v>1876</v>
      </c>
      <c r="D1706" s="1">
        <v>43988</v>
      </c>
      <c r="E1706" s="1">
        <v>44632</v>
      </c>
      <c r="F1706">
        <f t="shared" ca="1" si="156"/>
        <v>21</v>
      </c>
      <c r="G1706" t="str">
        <f t="shared" ca="1" si="157"/>
        <v>1-2 years</v>
      </c>
      <c r="H1706" t="s">
        <v>24</v>
      </c>
      <c r="I1706" t="s">
        <v>5681</v>
      </c>
      <c r="J1706" t="s">
        <v>5682</v>
      </c>
      <c r="K1706" t="s">
        <v>158</v>
      </c>
      <c r="L1706">
        <f t="shared" si="158"/>
        <v>0</v>
      </c>
      <c r="M1706">
        <f t="shared" si="159"/>
        <v>1</v>
      </c>
      <c r="N1706" t="s">
        <v>41</v>
      </c>
      <c r="O1706" t="s">
        <v>41</v>
      </c>
      <c r="P1706" t="s">
        <v>4103</v>
      </c>
      <c r="Q1706" t="str">
        <f t="shared" si="160"/>
        <v>VOLUNTARY</v>
      </c>
      <c r="R1706" t="s">
        <v>1487</v>
      </c>
      <c r="S1706" t="s">
        <v>74</v>
      </c>
      <c r="T1706" s="2">
        <v>35021</v>
      </c>
      <c r="U1706" s="3">
        <f t="shared" ca="1" si="161"/>
        <v>29</v>
      </c>
      <c r="V1706" t="s">
        <v>2370</v>
      </c>
      <c r="W1706" t="s">
        <v>2513</v>
      </c>
      <c r="X1706" t="s">
        <v>69</v>
      </c>
      <c r="Y1706" t="s">
        <v>35</v>
      </c>
      <c r="Z1706" t="s">
        <v>194</v>
      </c>
      <c r="AA1706">
        <v>4</v>
      </c>
      <c r="AB1706" s="4">
        <v>999996</v>
      </c>
    </row>
    <row r="1707" spans="1:28" x14ac:dyDescent="0.25">
      <c r="A1707">
        <v>2132</v>
      </c>
      <c r="B1707" t="s">
        <v>5683</v>
      </c>
      <c r="C1707" t="s">
        <v>2354</v>
      </c>
      <c r="D1707" s="1">
        <v>44676</v>
      </c>
      <c r="F1707">
        <f t="shared" ca="1" si="156"/>
        <v>41</v>
      </c>
      <c r="G1707" t="str">
        <f t="shared" ca="1" si="157"/>
        <v>2-5 years</v>
      </c>
      <c r="H1707" t="s">
        <v>24</v>
      </c>
      <c r="I1707" t="s">
        <v>5684</v>
      </c>
      <c r="J1707" t="s">
        <v>5685</v>
      </c>
      <c r="K1707" t="s">
        <v>27</v>
      </c>
      <c r="L1707">
        <f t="shared" si="158"/>
        <v>1</v>
      </c>
      <c r="M1707">
        <f t="shared" si="159"/>
        <v>0</v>
      </c>
      <c r="N1707" t="s">
        <v>53</v>
      </c>
      <c r="O1707" t="s">
        <v>53</v>
      </c>
      <c r="Q1707" t="str">
        <f t="shared" si="160"/>
        <v>ACTIVE</v>
      </c>
      <c r="R1707" t="s">
        <v>1487</v>
      </c>
      <c r="S1707" t="s">
        <v>189</v>
      </c>
      <c r="T1707" s="2">
        <v>34201</v>
      </c>
      <c r="U1707" s="3">
        <f t="shared" ca="1" si="161"/>
        <v>32</v>
      </c>
      <c r="V1707" t="s">
        <v>2370</v>
      </c>
      <c r="W1707" t="s">
        <v>2593</v>
      </c>
      <c r="X1707" t="s">
        <v>81</v>
      </c>
      <c r="Y1707" t="s">
        <v>35</v>
      </c>
      <c r="Z1707" t="s">
        <v>194</v>
      </c>
      <c r="AA1707">
        <v>2</v>
      </c>
      <c r="AB1707" s="4">
        <v>368659.20000000001</v>
      </c>
    </row>
    <row r="1708" spans="1:28" x14ac:dyDescent="0.25">
      <c r="A1708">
        <v>2133</v>
      </c>
      <c r="B1708" t="s">
        <v>5686</v>
      </c>
      <c r="C1708" t="s">
        <v>657</v>
      </c>
      <c r="D1708" s="1">
        <v>44040</v>
      </c>
      <c r="F1708">
        <f t="shared" ca="1" si="156"/>
        <v>62</v>
      </c>
      <c r="G1708" t="str">
        <f t="shared" ca="1" si="157"/>
        <v>&gt;5 years</v>
      </c>
      <c r="H1708" t="s">
        <v>24</v>
      </c>
      <c r="I1708" t="s">
        <v>5687</v>
      </c>
      <c r="J1708" t="s">
        <v>5688</v>
      </c>
      <c r="K1708" t="s">
        <v>27</v>
      </c>
      <c r="L1708">
        <f t="shared" si="158"/>
        <v>1</v>
      </c>
      <c r="M1708">
        <f t="shared" si="159"/>
        <v>0</v>
      </c>
      <c r="N1708" t="s">
        <v>28</v>
      </c>
      <c r="O1708" t="s">
        <v>53</v>
      </c>
      <c r="Q1708" t="str">
        <f t="shared" si="160"/>
        <v>ACTIVE</v>
      </c>
      <c r="R1708" t="s">
        <v>1487</v>
      </c>
      <c r="S1708" t="s">
        <v>74</v>
      </c>
      <c r="T1708" s="2">
        <v>31693</v>
      </c>
      <c r="U1708" s="3">
        <f t="shared" ca="1" si="161"/>
        <v>39</v>
      </c>
      <c r="V1708" t="s">
        <v>1614</v>
      </c>
      <c r="W1708" t="s">
        <v>3214</v>
      </c>
      <c r="X1708" t="s">
        <v>235</v>
      </c>
      <c r="Y1708" t="s">
        <v>35</v>
      </c>
      <c r="Z1708" t="s">
        <v>652</v>
      </c>
      <c r="AA1708">
        <v>1</v>
      </c>
      <c r="AB1708" s="4">
        <v>420000</v>
      </c>
    </row>
    <row r="1709" spans="1:28" x14ac:dyDescent="0.25">
      <c r="A1709">
        <v>2134</v>
      </c>
      <c r="B1709" t="s">
        <v>673</v>
      </c>
      <c r="C1709" t="s">
        <v>5689</v>
      </c>
      <c r="D1709" s="1">
        <v>44620</v>
      </c>
      <c r="E1709" s="1">
        <v>45077</v>
      </c>
      <c r="F1709">
        <f t="shared" ca="1" si="156"/>
        <v>15</v>
      </c>
      <c r="G1709" t="str">
        <f t="shared" ca="1" si="157"/>
        <v>1-2 years</v>
      </c>
      <c r="H1709" t="s">
        <v>24</v>
      </c>
      <c r="I1709" t="s">
        <v>5690</v>
      </c>
      <c r="J1709" t="s">
        <v>5691</v>
      </c>
      <c r="K1709" t="s">
        <v>27</v>
      </c>
      <c r="L1709">
        <f t="shared" si="158"/>
        <v>1</v>
      </c>
      <c r="M1709">
        <f t="shared" si="159"/>
        <v>0</v>
      </c>
      <c r="N1709" t="s">
        <v>41</v>
      </c>
      <c r="O1709" t="s">
        <v>29</v>
      </c>
      <c r="Q1709" t="str">
        <f t="shared" si="160"/>
        <v>ACTIVE</v>
      </c>
      <c r="R1709" t="s">
        <v>1487</v>
      </c>
      <c r="S1709" t="s">
        <v>221</v>
      </c>
      <c r="T1709" s="2">
        <v>36830</v>
      </c>
      <c r="U1709" s="3">
        <f t="shared" ca="1" si="161"/>
        <v>24</v>
      </c>
      <c r="V1709" t="s">
        <v>2961</v>
      </c>
      <c r="W1709" t="s">
        <v>2961</v>
      </c>
      <c r="X1709" t="s">
        <v>184</v>
      </c>
      <c r="Y1709" t="s">
        <v>35</v>
      </c>
      <c r="Z1709" t="s">
        <v>82</v>
      </c>
      <c r="AA1709">
        <v>2</v>
      </c>
      <c r="AB1709" s="4">
        <v>170205.6</v>
      </c>
    </row>
    <row r="1710" spans="1:28" x14ac:dyDescent="0.25">
      <c r="A1710">
        <v>2135</v>
      </c>
      <c r="B1710" t="s">
        <v>5610</v>
      </c>
      <c r="C1710" t="s">
        <v>5692</v>
      </c>
      <c r="D1710" s="1">
        <v>44494</v>
      </c>
      <c r="E1710" s="1">
        <v>44975</v>
      </c>
      <c r="F1710">
        <f t="shared" ca="1" si="156"/>
        <v>15</v>
      </c>
      <c r="G1710" t="str">
        <f t="shared" ca="1" si="157"/>
        <v>1-2 years</v>
      </c>
      <c r="H1710" t="s">
        <v>24</v>
      </c>
      <c r="I1710" t="s">
        <v>5693</v>
      </c>
      <c r="J1710" t="s">
        <v>5694</v>
      </c>
      <c r="K1710" t="s">
        <v>27</v>
      </c>
      <c r="L1710">
        <f t="shared" si="158"/>
        <v>1</v>
      </c>
      <c r="M1710">
        <f t="shared" si="159"/>
        <v>0</v>
      </c>
      <c r="N1710" t="s">
        <v>28</v>
      </c>
      <c r="O1710" t="s">
        <v>41</v>
      </c>
      <c r="Q1710" t="str">
        <f t="shared" si="160"/>
        <v>ACTIVE</v>
      </c>
      <c r="R1710" t="s">
        <v>1487</v>
      </c>
      <c r="S1710" t="s">
        <v>87</v>
      </c>
      <c r="T1710" s="2">
        <v>35485</v>
      </c>
      <c r="U1710" s="3">
        <f t="shared" ca="1" si="161"/>
        <v>28</v>
      </c>
      <c r="V1710" t="s">
        <v>61</v>
      </c>
      <c r="W1710" t="s">
        <v>222</v>
      </c>
      <c r="X1710" t="s">
        <v>81</v>
      </c>
      <c r="Y1710" t="s">
        <v>35</v>
      </c>
      <c r="Z1710" t="s">
        <v>82</v>
      </c>
      <c r="AA1710">
        <v>2</v>
      </c>
      <c r="AB1710" s="4">
        <v>69838</v>
      </c>
    </row>
    <row r="1711" spans="1:28" x14ac:dyDescent="0.25">
      <c r="A1711">
        <v>2136</v>
      </c>
      <c r="B1711" t="s">
        <v>2983</v>
      </c>
      <c r="C1711" t="s">
        <v>3216</v>
      </c>
      <c r="D1711" s="1">
        <v>43355</v>
      </c>
      <c r="E1711" s="1">
        <v>44023</v>
      </c>
      <c r="F1711">
        <f t="shared" ca="1" si="156"/>
        <v>21</v>
      </c>
      <c r="G1711" t="str">
        <f t="shared" ca="1" si="157"/>
        <v>1-2 years</v>
      </c>
      <c r="H1711" t="s">
        <v>24</v>
      </c>
      <c r="I1711" t="s">
        <v>5695</v>
      </c>
      <c r="J1711" t="s">
        <v>5696</v>
      </c>
      <c r="K1711" t="s">
        <v>27</v>
      </c>
      <c r="L1711">
        <f t="shared" si="158"/>
        <v>1</v>
      </c>
      <c r="M1711">
        <f t="shared" si="159"/>
        <v>0</v>
      </c>
      <c r="N1711" t="s">
        <v>41</v>
      </c>
      <c r="O1711" t="s">
        <v>41</v>
      </c>
      <c r="Q1711" t="str">
        <f t="shared" si="160"/>
        <v>ACTIVE</v>
      </c>
      <c r="R1711" t="s">
        <v>1487</v>
      </c>
      <c r="S1711" t="s">
        <v>1805</v>
      </c>
      <c r="T1711" s="2">
        <v>33018</v>
      </c>
      <c r="U1711" s="3">
        <f t="shared" ca="1" si="161"/>
        <v>35</v>
      </c>
      <c r="V1711" t="s">
        <v>2961</v>
      </c>
      <c r="W1711" t="s">
        <v>2961</v>
      </c>
      <c r="X1711" t="s">
        <v>46</v>
      </c>
      <c r="Y1711" t="s">
        <v>35</v>
      </c>
      <c r="Z1711" t="s">
        <v>82</v>
      </c>
      <c r="AA1711">
        <v>1</v>
      </c>
      <c r="AB1711" s="4">
        <v>532296</v>
      </c>
    </row>
    <row r="1712" spans="1:28" x14ac:dyDescent="0.25">
      <c r="A1712">
        <v>2137</v>
      </c>
      <c r="B1712" t="s">
        <v>1598</v>
      </c>
      <c r="C1712" t="s">
        <v>2333</v>
      </c>
      <c r="D1712" s="1">
        <v>44926</v>
      </c>
      <c r="E1712" s="1">
        <v>44941</v>
      </c>
      <c r="F1712">
        <f t="shared" ca="1" si="156"/>
        <v>0</v>
      </c>
      <c r="G1712" t="str">
        <f t="shared" ca="1" si="157"/>
        <v>&lt;6 months</v>
      </c>
      <c r="H1712" t="s">
        <v>641</v>
      </c>
      <c r="I1712" t="s">
        <v>5697</v>
      </c>
      <c r="J1712" t="s">
        <v>5698</v>
      </c>
      <c r="K1712" t="s">
        <v>158</v>
      </c>
      <c r="L1712">
        <f t="shared" si="158"/>
        <v>0</v>
      </c>
      <c r="M1712">
        <f t="shared" si="159"/>
        <v>1</v>
      </c>
      <c r="N1712" t="s">
        <v>28</v>
      </c>
      <c r="O1712" t="s">
        <v>53</v>
      </c>
      <c r="P1712" t="s">
        <v>170</v>
      </c>
      <c r="Q1712" t="str">
        <f t="shared" si="160"/>
        <v>VOLUNTARY</v>
      </c>
      <c r="R1712" t="s">
        <v>1487</v>
      </c>
      <c r="S1712" t="s">
        <v>68</v>
      </c>
      <c r="T1712" s="2">
        <v>31943</v>
      </c>
      <c r="U1712" s="3">
        <f t="shared" ca="1" si="161"/>
        <v>38</v>
      </c>
      <c r="V1712" t="s">
        <v>1614</v>
      </c>
      <c r="W1712" t="s">
        <v>3214</v>
      </c>
      <c r="X1712" t="s">
        <v>69</v>
      </c>
      <c r="Y1712" t="s">
        <v>35</v>
      </c>
      <c r="Z1712" t="s">
        <v>82</v>
      </c>
      <c r="AA1712">
        <v>5</v>
      </c>
      <c r="AB1712" s="4">
        <v>110643.6</v>
      </c>
    </row>
    <row r="1713" spans="1:28" x14ac:dyDescent="0.25">
      <c r="A1713">
        <v>2138</v>
      </c>
      <c r="B1713" t="s">
        <v>1543</v>
      </c>
      <c r="C1713" t="s">
        <v>712</v>
      </c>
      <c r="D1713" s="1">
        <v>44504</v>
      </c>
      <c r="E1713" s="1">
        <v>45087</v>
      </c>
      <c r="F1713">
        <f t="shared" ca="1" si="156"/>
        <v>19</v>
      </c>
      <c r="G1713" t="str">
        <f t="shared" ca="1" si="157"/>
        <v>1-2 years</v>
      </c>
      <c r="H1713" t="s">
        <v>641</v>
      </c>
      <c r="I1713" t="s">
        <v>5699</v>
      </c>
      <c r="J1713" t="s">
        <v>5700</v>
      </c>
      <c r="K1713" t="s">
        <v>27</v>
      </c>
      <c r="L1713">
        <f t="shared" si="158"/>
        <v>1</v>
      </c>
      <c r="M1713">
        <f t="shared" si="159"/>
        <v>0</v>
      </c>
      <c r="N1713" t="s">
        <v>28</v>
      </c>
      <c r="O1713" t="s">
        <v>29</v>
      </c>
      <c r="Q1713" t="str">
        <f t="shared" si="160"/>
        <v>ACTIVE</v>
      </c>
      <c r="R1713" t="s">
        <v>1487</v>
      </c>
      <c r="S1713" t="s">
        <v>137</v>
      </c>
      <c r="T1713" s="2">
        <v>30862</v>
      </c>
      <c r="U1713" s="3">
        <f t="shared" ca="1" si="161"/>
        <v>41</v>
      </c>
      <c r="V1713" t="s">
        <v>32</v>
      </c>
      <c r="W1713" t="s">
        <v>355</v>
      </c>
      <c r="X1713" t="s">
        <v>5701</v>
      </c>
      <c r="Y1713" t="s">
        <v>35</v>
      </c>
      <c r="Z1713" t="s">
        <v>82</v>
      </c>
      <c r="AA1713">
        <v>2</v>
      </c>
      <c r="AB1713" s="4">
        <v>81600</v>
      </c>
    </row>
    <row r="1714" spans="1:28" x14ac:dyDescent="0.25">
      <c r="A1714">
        <v>2139</v>
      </c>
      <c r="B1714" t="s">
        <v>5023</v>
      </c>
      <c r="C1714" t="s">
        <v>2394</v>
      </c>
      <c r="D1714" s="1">
        <v>43956</v>
      </c>
      <c r="F1714">
        <f t="shared" ca="1" si="156"/>
        <v>65</v>
      </c>
      <c r="G1714" t="str">
        <f t="shared" ca="1" si="157"/>
        <v>&gt;5 years</v>
      </c>
      <c r="H1714" t="s">
        <v>641</v>
      </c>
      <c r="I1714" t="s">
        <v>5702</v>
      </c>
      <c r="J1714" t="s">
        <v>5703</v>
      </c>
      <c r="K1714" t="s">
        <v>27</v>
      </c>
      <c r="L1714">
        <f t="shared" si="158"/>
        <v>1</v>
      </c>
      <c r="M1714">
        <f t="shared" si="159"/>
        <v>0</v>
      </c>
      <c r="N1714" t="s">
        <v>41</v>
      </c>
      <c r="O1714" t="s">
        <v>53</v>
      </c>
      <c r="Q1714" t="str">
        <f t="shared" si="160"/>
        <v>ACTIVE</v>
      </c>
      <c r="R1714" t="s">
        <v>1487</v>
      </c>
      <c r="S1714" t="s">
        <v>221</v>
      </c>
      <c r="T1714" s="2">
        <v>36755</v>
      </c>
      <c r="U1714" s="3">
        <f t="shared" ca="1" si="161"/>
        <v>25</v>
      </c>
      <c r="V1714" t="s">
        <v>61</v>
      </c>
      <c r="W1714" t="s">
        <v>62</v>
      </c>
      <c r="X1714" t="s">
        <v>69</v>
      </c>
      <c r="Y1714" t="s">
        <v>35</v>
      </c>
      <c r="Z1714" t="s">
        <v>82</v>
      </c>
      <c r="AA1714">
        <v>2</v>
      </c>
      <c r="AB1714" s="4">
        <v>730800</v>
      </c>
    </row>
    <row r="1715" spans="1:28" x14ac:dyDescent="0.25">
      <c r="A1715">
        <v>2140</v>
      </c>
      <c r="B1715" t="s">
        <v>3131</v>
      </c>
      <c r="C1715" t="s">
        <v>4887</v>
      </c>
      <c r="D1715" s="1">
        <v>44173</v>
      </c>
      <c r="F1715">
        <f t="shared" ca="1" si="156"/>
        <v>58</v>
      </c>
      <c r="G1715" t="str">
        <f t="shared" ca="1" si="157"/>
        <v>2-5 years</v>
      </c>
      <c r="H1715" t="s">
        <v>641</v>
      </c>
      <c r="I1715" t="s">
        <v>5704</v>
      </c>
      <c r="J1715" t="s">
        <v>5705</v>
      </c>
      <c r="K1715" t="s">
        <v>27</v>
      </c>
      <c r="L1715">
        <f t="shared" si="158"/>
        <v>1</v>
      </c>
      <c r="M1715">
        <f t="shared" si="159"/>
        <v>0</v>
      </c>
      <c r="N1715" t="s">
        <v>28</v>
      </c>
      <c r="O1715" t="s">
        <v>41</v>
      </c>
      <c r="Q1715" t="str">
        <f t="shared" si="160"/>
        <v>ACTIVE</v>
      </c>
      <c r="R1715" t="s">
        <v>1487</v>
      </c>
      <c r="S1715" t="s">
        <v>87</v>
      </c>
      <c r="T1715" s="2">
        <v>31416</v>
      </c>
      <c r="U1715" s="3">
        <f t="shared" ca="1" si="161"/>
        <v>39</v>
      </c>
      <c r="V1715" t="s">
        <v>1614</v>
      </c>
      <c r="W1715" t="s">
        <v>3339</v>
      </c>
      <c r="X1715" t="s">
        <v>148</v>
      </c>
      <c r="Y1715" t="s">
        <v>35</v>
      </c>
      <c r="Z1715" t="s">
        <v>82</v>
      </c>
      <c r="AA1715">
        <v>2</v>
      </c>
      <c r="AB1715" s="4">
        <v>67920</v>
      </c>
    </row>
    <row r="1716" spans="1:28" x14ac:dyDescent="0.25">
      <c r="A1716">
        <v>2141</v>
      </c>
      <c r="B1716" t="s">
        <v>4877</v>
      </c>
      <c r="C1716" t="s">
        <v>793</v>
      </c>
      <c r="D1716" s="1">
        <v>43372</v>
      </c>
      <c r="E1716" s="1">
        <v>45066</v>
      </c>
      <c r="F1716">
        <f t="shared" ca="1" si="156"/>
        <v>55</v>
      </c>
      <c r="G1716" t="str">
        <f t="shared" ca="1" si="157"/>
        <v>2-5 years</v>
      </c>
      <c r="H1716" t="s">
        <v>641</v>
      </c>
      <c r="I1716" t="s">
        <v>5706</v>
      </c>
      <c r="J1716" t="s">
        <v>5707</v>
      </c>
      <c r="K1716" t="s">
        <v>27</v>
      </c>
      <c r="L1716">
        <f t="shared" si="158"/>
        <v>1</v>
      </c>
      <c r="M1716">
        <f t="shared" si="159"/>
        <v>0</v>
      </c>
      <c r="N1716" t="s">
        <v>28</v>
      </c>
      <c r="O1716" t="s">
        <v>53</v>
      </c>
      <c r="Q1716" t="str">
        <f t="shared" si="160"/>
        <v>ACTIVE</v>
      </c>
      <c r="R1716" t="s">
        <v>1487</v>
      </c>
      <c r="S1716" t="s">
        <v>221</v>
      </c>
      <c r="T1716" s="2">
        <v>31585</v>
      </c>
      <c r="U1716" s="3">
        <f t="shared" ca="1" si="161"/>
        <v>39</v>
      </c>
      <c r="V1716" t="s">
        <v>4806</v>
      </c>
      <c r="W1716" t="s">
        <v>4807</v>
      </c>
      <c r="X1716" t="s">
        <v>184</v>
      </c>
      <c r="Y1716" t="s">
        <v>35</v>
      </c>
      <c r="Z1716" t="s">
        <v>82</v>
      </c>
      <c r="AA1716">
        <v>2</v>
      </c>
      <c r="AB1716" s="4">
        <v>85680</v>
      </c>
    </row>
    <row r="1717" spans="1:28" x14ac:dyDescent="0.25">
      <c r="A1717">
        <v>2142</v>
      </c>
      <c r="B1717" t="s">
        <v>5708</v>
      </c>
      <c r="C1717" t="s">
        <v>627</v>
      </c>
      <c r="D1717" s="1">
        <v>43839</v>
      </c>
      <c r="E1717" s="1">
        <v>44137</v>
      </c>
      <c r="F1717">
        <f t="shared" ca="1" si="156"/>
        <v>9</v>
      </c>
      <c r="G1717" t="str">
        <f t="shared" ca="1" si="157"/>
        <v>6-12 months</v>
      </c>
      <c r="H1717" t="s">
        <v>641</v>
      </c>
      <c r="I1717" t="s">
        <v>5709</v>
      </c>
      <c r="J1717" t="s">
        <v>5710</v>
      </c>
      <c r="K1717" t="s">
        <v>27</v>
      </c>
      <c r="L1717">
        <f t="shared" si="158"/>
        <v>1</v>
      </c>
      <c r="M1717">
        <f t="shared" si="159"/>
        <v>0</v>
      </c>
      <c r="N1717" t="s">
        <v>28</v>
      </c>
      <c r="O1717" t="s">
        <v>29</v>
      </c>
      <c r="Q1717" t="str">
        <f t="shared" si="160"/>
        <v>ACTIVE</v>
      </c>
      <c r="R1717" t="s">
        <v>1487</v>
      </c>
      <c r="S1717" t="s">
        <v>87</v>
      </c>
      <c r="T1717" s="2">
        <v>29473</v>
      </c>
      <c r="U1717" s="3">
        <f t="shared" ca="1" si="161"/>
        <v>45</v>
      </c>
      <c r="V1717" t="s">
        <v>4147</v>
      </c>
      <c r="W1717" t="s">
        <v>4147</v>
      </c>
      <c r="X1717" t="s">
        <v>89</v>
      </c>
      <c r="Y1717" t="s">
        <v>35</v>
      </c>
      <c r="Z1717" t="s">
        <v>82</v>
      </c>
      <c r="AA1717">
        <v>2</v>
      </c>
      <c r="AB1717" s="4">
        <v>87864</v>
      </c>
    </row>
    <row r="1718" spans="1:28" x14ac:dyDescent="0.25">
      <c r="A1718">
        <v>2143</v>
      </c>
      <c r="B1718" t="s">
        <v>5711</v>
      </c>
      <c r="C1718" t="s">
        <v>986</v>
      </c>
      <c r="D1718" s="1">
        <v>44013</v>
      </c>
      <c r="E1718" s="1">
        <v>44865</v>
      </c>
      <c r="F1718">
        <f t="shared" ca="1" si="156"/>
        <v>27</v>
      </c>
      <c r="G1718" t="str">
        <f t="shared" ca="1" si="157"/>
        <v>2-5 years</v>
      </c>
      <c r="H1718" t="s">
        <v>641</v>
      </c>
      <c r="I1718" t="s">
        <v>5712</v>
      </c>
      <c r="J1718" t="s">
        <v>5713</v>
      </c>
      <c r="K1718" t="s">
        <v>158</v>
      </c>
      <c r="L1718">
        <f t="shared" si="158"/>
        <v>0</v>
      </c>
      <c r="M1718">
        <f t="shared" si="159"/>
        <v>1</v>
      </c>
      <c r="N1718" t="s">
        <v>28</v>
      </c>
      <c r="O1718" t="s">
        <v>29</v>
      </c>
      <c r="P1718" t="s">
        <v>170</v>
      </c>
      <c r="Q1718" t="str">
        <f t="shared" si="160"/>
        <v>VOLUNTARY</v>
      </c>
      <c r="R1718" t="s">
        <v>1487</v>
      </c>
      <c r="S1718" t="s">
        <v>440</v>
      </c>
      <c r="T1718" s="2">
        <v>28867</v>
      </c>
      <c r="U1718" s="3">
        <f t="shared" ca="1" si="161"/>
        <v>46</v>
      </c>
      <c r="V1718" t="s">
        <v>2961</v>
      </c>
      <c r="W1718" t="s">
        <v>2961</v>
      </c>
      <c r="X1718" t="s">
        <v>138</v>
      </c>
      <c r="Y1718" t="s">
        <v>35</v>
      </c>
      <c r="Z1718" t="s">
        <v>82</v>
      </c>
      <c r="AA1718">
        <v>1</v>
      </c>
      <c r="AB1718" s="4">
        <v>51750</v>
      </c>
    </row>
    <row r="1719" spans="1:28" x14ac:dyDescent="0.25">
      <c r="A1719">
        <v>2144</v>
      </c>
      <c r="B1719" t="s">
        <v>5714</v>
      </c>
      <c r="C1719" t="s">
        <v>2673</v>
      </c>
      <c r="D1719" s="1">
        <v>44798</v>
      </c>
      <c r="F1719">
        <f t="shared" ca="1" si="156"/>
        <v>37</v>
      </c>
      <c r="G1719" t="str">
        <f t="shared" ca="1" si="157"/>
        <v>2-5 years</v>
      </c>
      <c r="H1719" t="s">
        <v>641</v>
      </c>
      <c r="I1719" t="s">
        <v>5715</v>
      </c>
      <c r="J1719" t="s">
        <v>5716</v>
      </c>
      <c r="K1719" t="s">
        <v>27</v>
      </c>
      <c r="L1719">
        <f t="shared" si="158"/>
        <v>1</v>
      </c>
      <c r="M1719">
        <f t="shared" si="159"/>
        <v>0</v>
      </c>
      <c r="N1719" t="s">
        <v>53</v>
      </c>
      <c r="O1719" t="s">
        <v>29</v>
      </c>
      <c r="Q1719" t="str">
        <f t="shared" si="160"/>
        <v>ACTIVE</v>
      </c>
      <c r="R1719" t="s">
        <v>1487</v>
      </c>
      <c r="S1719" t="s">
        <v>74</v>
      </c>
      <c r="T1719" s="2">
        <v>1</v>
      </c>
      <c r="U1719" s="3">
        <f t="shared" ca="1" si="161"/>
        <v>125</v>
      </c>
      <c r="V1719" t="s">
        <v>3317</v>
      </c>
      <c r="W1719" t="s">
        <v>4755</v>
      </c>
      <c r="X1719" t="s">
        <v>69</v>
      </c>
      <c r="Y1719" t="s">
        <v>35</v>
      </c>
      <c r="Z1719" t="s">
        <v>82</v>
      </c>
      <c r="AA1719">
        <v>2</v>
      </c>
      <c r="AB1719" s="4">
        <v>458688</v>
      </c>
    </row>
    <row r="1720" spans="1:28" x14ac:dyDescent="0.25">
      <c r="A1720">
        <v>2145</v>
      </c>
      <c r="B1720" t="s">
        <v>5717</v>
      </c>
      <c r="C1720" t="s">
        <v>1968</v>
      </c>
      <c r="D1720" s="1">
        <v>43523</v>
      </c>
      <c r="F1720">
        <f t="shared" ca="1" si="156"/>
        <v>79</v>
      </c>
      <c r="G1720" t="str">
        <f t="shared" ca="1" si="157"/>
        <v>&gt;5 years</v>
      </c>
      <c r="H1720" t="s">
        <v>641</v>
      </c>
      <c r="I1720" t="s">
        <v>5718</v>
      </c>
      <c r="J1720" t="s">
        <v>5719</v>
      </c>
      <c r="K1720" t="s">
        <v>27</v>
      </c>
      <c r="L1720">
        <f t="shared" si="158"/>
        <v>1</v>
      </c>
      <c r="M1720">
        <f t="shared" si="159"/>
        <v>0</v>
      </c>
      <c r="N1720" t="s">
        <v>53</v>
      </c>
      <c r="O1720" t="s">
        <v>53</v>
      </c>
      <c r="Q1720" t="str">
        <f t="shared" si="160"/>
        <v>ACTIVE</v>
      </c>
      <c r="R1720" t="s">
        <v>1487</v>
      </c>
      <c r="S1720" t="s">
        <v>55</v>
      </c>
      <c r="T1720" s="2">
        <v>35477</v>
      </c>
      <c r="U1720" s="3">
        <f t="shared" ca="1" si="161"/>
        <v>28</v>
      </c>
      <c r="V1720" t="s">
        <v>61</v>
      </c>
      <c r="W1720" t="s">
        <v>222</v>
      </c>
      <c r="X1720" t="s">
        <v>138</v>
      </c>
      <c r="Y1720" t="s">
        <v>35</v>
      </c>
      <c r="Z1720" t="s">
        <v>82</v>
      </c>
      <c r="AA1720">
        <v>1</v>
      </c>
      <c r="AB1720" s="4">
        <v>123360</v>
      </c>
    </row>
    <row r="1721" spans="1:28" x14ac:dyDescent="0.25">
      <c r="A1721">
        <v>2146</v>
      </c>
      <c r="B1721" t="s">
        <v>820</v>
      </c>
      <c r="C1721" t="s">
        <v>485</v>
      </c>
      <c r="D1721" s="1">
        <v>43824</v>
      </c>
      <c r="E1721" s="1">
        <v>45081</v>
      </c>
      <c r="F1721">
        <f t="shared" ca="1" si="156"/>
        <v>41</v>
      </c>
      <c r="G1721" t="str">
        <f t="shared" ca="1" si="157"/>
        <v>2-5 years</v>
      </c>
      <c r="H1721" t="s">
        <v>24</v>
      </c>
      <c r="I1721" t="s">
        <v>5720</v>
      </c>
      <c r="J1721" t="s">
        <v>5721</v>
      </c>
      <c r="K1721" t="s">
        <v>158</v>
      </c>
      <c r="L1721">
        <f t="shared" si="158"/>
        <v>0</v>
      </c>
      <c r="M1721">
        <f t="shared" si="159"/>
        <v>1</v>
      </c>
      <c r="N1721" t="s">
        <v>53</v>
      </c>
      <c r="O1721" t="s">
        <v>29</v>
      </c>
      <c r="P1721" t="s">
        <v>4103</v>
      </c>
      <c r="Q1721" t="str">
        <f t="shared" si="160"/>
        <v>VOLUNTARY</v>
      </c>
      <c r="R1721" t="s">
        <v>1487</v>
      </c>
      <c r="S1721" t="s">
        <v>115</v>
      </c>
      <c r="T1721" s="2">
        <v>33584</v>
      </c>
      <c r="U1721" s="3">
        <f t="shared" ca="1" si="161"/>
        <v>33</v>
      </c>
      <c r="V1721" t="s">
        <v>3470</v>
      </c>
      <c r="W1721" t="s">
        <v>3470</v>
      </c>
      <c r="X1721" t="s">
        <v>326</v>
      </c>
      <c r="Y1721" t="s">
        <v>35</v>
      </c>
      <c r="Z1721" t="s">
        <v>82</v>
      </c>
      <c r="AA1721">
        <v>2</v>
      </c>
      <c r="AB1721" s="4">
        <v>138000</v>
      </c>
    </row>
    <row r="1722" spans="1:28" x14ac:dyDescent="0.25">
      <c r="A1722">
        <v>2147</v>
      </c>
      <c r="B1722" t="s">
        <v>283</v>
      </c>
      <c r="C1722" t="s">
        <v>5722</v>
      </c>
      <c r="D1722" s="1">
        <v>44057</v>
      </c>
      <c r="E1722" s="1">
        <v>44496</v>
      </c>
      <c r="F1722">
        <f t="shared" ca="1" si="156"/>
        <v>14</v>
      </c>
      <c r="G1722" t="str">
        <f t="shared" ca="1" si="157"/>
        <v>1-2 years</v>
      </c>
      <c r="H1722" t="s">
        <v>24</v>
      </c>
      <c r="I1722" t="s">
        <v>5723</v>
      </c>
      <c r="J1722" t="s">
        <v>5724</v>
      </c>
      <c r="K1722" t="s">
        <v>27</v>
      </c>
      <c r="L1722">
        <f t="shared" si="158"/>
        <v>1</v>
      </c>
      <c r="M1722">
        <f t="shared" si="159"/>
        <v>0</v>
      </c>
      <c r="N1722" t="s">
        <v>28</v>
      </c>
      <c r="O1722" t="s">
        <v>29</v>
      </c>
      <c r="Q1722" t="str">
        <f t="shared" si="160"/>
        <v>ACTIVE</v>
      </c>
      <c r="R1722" t="s">
        <v>1487</v>
      </c>
      <c r="S1722" t="s">
        <v>221</v>
      </c>
      <c r="T1722" s="2">
        <v>32221</v>
      </c>
      <c r="U1722" s="3">
        <f t="shared" ca="1" si="161"/>
        <v>37</v>
      </c>
      <c r="V1722" t="s">
        <v>4147</v>
      </c>
      <c r="W1722" t="s">
        <v>4147</v>
      </c>
      <c r="X1722" t="s">
        <v>128</v>
      </c>
      <c r="Y1722" t="s">
        <v>35</v>
      </c>
      <c r="Z1722" t="s">
        <v>82</v>
      </c>
      <c r="AA1722">
        <v>4</v>
      </c>
      <c r="AB1722" s="4">
        <v>184800</v>
      </c>
    </row>
    <row r="1723" spans="1:28" x14ac:dyDescent="0.25">
      <c r="A1723">
        <v>2148</v>
      </c>
      <c r="B1723" t="s">
        <v>381</v>
      </c>
      <c r="C1723" t="s">
        <v>288</v>
      </c>
      <c r="D1723" s="1">
        <v>44407</v>
      </c>
      <c r="F1723">
        <f t="shared" ca="1" si="156"/>
        <v>50</v>
      </c>
      <c r="G1723" t="str">
        <f t="shared" ca="1" si="157"/>
        <v>2-5 years</v>
      </c>
      <c r="H1723" t="s">
        <v>24</v>
      </c>
      <c r="I1723" t="s">
        <v>5725</v>
      </c>
      <c r="J1723" t="s">
        <v>5726</v>
      </c>
      <c r="K1723" t="s">
        <v>27</v>
      </c>
      <c r="L1723">
        <f t="shared" si="158"/>
        <v>1</v>
      </c>
      <c r="M1723">
        <f t="shared" si="159"/>
        <v>0</v>
      </c>
      <c r="N1723" t="s">
        <v>53</v>
      </c>
      <c r="O1723" t="s">
        <v>53</v>
      </c>
      <c r="Q1723" t="str">
        <f t="shared" si="160"/>
        <v>ACTIVE</v>
      </c>
      <c r="R1723" t="s">
        <v>1487</v>
      </c>
      <c r="S1723" t="s">
        <v>115</v>
      </c>
      <c r="T1723" s="2">
        <v>29536</v>
      </c>
      <c r="U1723" s="3">
        <f t="shared" ca="1" si="161"/>
        <v>44</v>
      </c>
      <c r="V1723" t="s">
        <v>2370</v>
      </c>
      <c r="W1723" t="s">
        <v>2513</v>
      </c>
      <c r="X1723" t="s">
        <v>116</v>
      </c>
      <c r="Y1723" t="s">
        <v>35</v>
      </c>
      <c r="Z1723" t="s">
        <v>82</v>
      </c>
      <c r="AA1723">
        <v>5</v>
      </c>
      <c r="AB1723" s="4">
        <v>227196</v>
      </c>
    </row>
    <row r="1724" spans="1:28" x14ac:dyDescent="0.25">
      <c r="A1724">
        <v>2149</v>
      </c>
      <c r="B1724" t="s">
        <v>5727</v>
      </c>
      <c r="C1724" t="s">
        <v>1910</v>
      </c>
      <c r="D1724" s="1">
        <v>44318</v>
      </c>
      <c r="E1724" s="1">
        <v>45104</v>
      </c>
      <c r="F1724">
        <f t="shared" ca="1" si="156"/>
        <v>25</v>
      </c>
      <c r="G1724" t="str">
        <f t="shared" ca="1" si="157"/>
        <v>2-5 years</v>
      </c>
      <c r="H1724" t="s">
        <v>24</v>
      </c>
      <c r="I1724" t="s">
        <v>5728</v>
      </c>
      <c r="J1724" t="s">
        <v>5729</v>
      </c>
      <c r="K1724" t="s">
        <v>158</v>
      </c>
      <c r="L1724">
        <f t="shared" si="158"/>
        <v>0</v>
      </c>
      <c r="M1724">
        <f t="shared" si="159"/>
        <v>1</v>
      </c>
      <c r="N1724" t="s">
        <v>53</v>
      </c>
      <c r="O1724" t="s">
        <v>29</v>
      </c>
      <c r="P1724" t="s">
        <v>3412</v>
      </c>
      <c r="Q1724" t="str">
        <f t="shared" si="160"/>
        <v>INVOLUNTARY</v>
      </c>
      <c r="R1724" t="s">
        <v>1487</v>
      </c>
      <c r="S1724" t="s">
        <v>137</v>
      </c>
      <c r="T1724" s="2">
        <v>32315</v>
      </c>
      <c r="U1724" s="3">
        <f t="shared" ca="1" si="161"/>
        <v>37</v>
      </c>
      <c r="V1724" t="s">
        <v>61</v>
      </c>
      <c r="W1724" t="s">
        <v>62</v>
      </c>
      <c r="X1724" t="s">
        <v>138</v>
      </c>
      <c r="Y1724" t="s">
        <v>35</v>
      </c>
      <c r="Z1724" t="s">
        <v>82</v>
      </c>
      <c r="AA1724">
        <v>5</v>
      </c>
      <c r="AB1724" s="4">
        <v>568848</v>
      </c>
    </row>
    <row r="1725" spans="1:28" x14ac:dyDescent="0.25">
      <c r="A1725">
        <v>2150</v>
      </c>
      <c r="B1725" t="s">
        <v>5413</v>
      </c>
      <c r="C1725" t="s">
        <v>3164</v>
      </c>
      <c r="D1725" s="1">
        <v>44947</v>
      </c>
      <c r="E1725" s="1">
        <v>45014</v>
      </c>
      <c r="F1725">
        <f t="shared" ca="1" si="156"/>
        <v>2</v>
      </c>
      <c r="G1725" t="str">
        <f t="shared" ca="1" si="157"/>
        <v>&lt;6 months</v>
      </c>
      <c r="H1725" t="s">
        <v>24</v>
      </c>
      <c r="I1725" t="s">
        <v>5730</v>
      </c>
      <c r="J1725" t="s">
        <v>5731</v>
      </c>
      <c r="K1725" t="s">
        <v>27</v>
      </c>
      <c r="L1725">
        <f t="shared" si="158"/>
        <v>1</v>
      </c>
      <c r="M1725">
        <f t="shared" si="159"/>
        <v>0</v>
      </c>
      <c r="N1725" t="s">
        <v>53</v>
      </c>
      <c r="O1725" t="s">
        <v>53</v>
      </c>
      <c r="Q1725" t="str">
        <f t="shared" si="160"/>
        <v>ACTIVE</v>
      </c>
      <c r="R1725" t="s">
        <v>1487</v>
      </c>
      <c r="S1725" t="s">
        <v>115</v>
      </c>
      <c r="T1725" s="2">
        <v>32642</v>
      </c>
      <c r="U1725" s="3">
        <f t="shared" ca="1" si="161"/>
        <v>36</v>
      </c>
      <c r="V1725" t="s">
        <v>1666</v>
      </c>
      <c r="W1725" t="s">
        <v>4785</v>
      </c>
      <c r="X1725" t="s">
        <v>116</v>
      </c>
      <c r="Y1725" t="s">
        <v>35</v>
      </c>
      <c r="Z1725" t="s">
        <v>82</v>
      </c>
      <c r="AA1725">
        <v>5</v>
      </c>
      <c r="AB1725" s="4">
        <v>114726</v>
      </c>
    </row>
    <row r="1726" spans="1:28" x14ac:dyDescent="0.25">
      <c r="A1726">
        <v>2151</v>
      </c>
      <c r="B1726" t="s">
        <v>5732</v>
      </c>
      <c r="C1726" t="s">
        <v>1197</v>
      </c>
      <c r="D1726" s="1">
        <v>44216</v>
      </c>
      <c r="E1726" s="1">
        <v>45104</v>
      </c>
      <c r="F1726">
        <f t="shared" ca="1" si="156"/>
        <v>29</v>
      </c>
      <c r="G1726" t="str">
        <f t="shared" ca="1" si="157"/>
        <v>2-5 years</v>
      </c>
      <c r="H1726" t="s">
        <v>24</v>
      </c>
      <c r="I1726" t="s">
        <v>5733</v>
      </c>
      <c r="J1726" t="s">
        <v>5734</v>
      </c>
      <c r="K1726" t="s">
        <v>27</v>
      </c>
      <c r="L1726">
        <f t="shared" si="158"/>
        <v>1</v>
      </c>
      <c r="M1726">
        <f t="shared" si="159"/>
        <v>0</v>
      </c>
      <c r="N1726" t="s">
        <v>28</v>
      </c>
      <c r="O1726" t="s">
        <v>29</v>
      </c>
      <c r="Q1726" t="str">
        <f t="shared" si="160"/>
        <v>ACTIVE</v>
      </c>
      <c r="R1726" t="s">
        <v>1487</v>
      </c>
      <c r="S1726" t="s">
        <v>189</v>
      </c>
      <c r="T1726" s="2">
        <v>36117</v>
      </c>
      <c r="U1726" s="3">
        <f t="shared" ca="1" si="161"/>
        <v>26</v>
      </c>
      <c r="V1726" t="s">
        <v>1666</v>
      </c>
      <c r="W1726" t="s">
        <v>4785</v>
      </c>
      <c r="X1726" t="s">
        <v>89</v>
      </c>
      <c r="Y1726" t="s">
        <v>35</v>
      </c>
      <c r="Z1726" t="s">
        <v>82</v>
      </c>
      <c r="AA1726">
        <v>1</v>
      </c>
      <c r="AB1726" s="4">
        <v>175844</v>
      </c>
    </row>
    <row r="1727" spans="1:28" x14ac:dyDescent="0.25">
      <c r="A1727">
        <v>2152</v>
      </c>
      <c r="B1727" t="s">
        <v>2329</v>
      </c>
      <c r="C1727" t="s">
        <v>3785</v>
      </c>
      <c r="D1727" s="1">
        <v>44111</v>
      </c>
      <c r="F1727">
        <f t="shared" ca="1" si="156"/>
        <v>60</v>
      </c>
      <c r="G1727" t="str">
        <f t="shared" ca="1" si="157"/>
        <v>&gt;5 years</v>
      </c>
      <c r="H1727" t="s">
        <v>24</v>
      </c>
      <c r="I1727" t="s">
        <v>5735</v>
      </c>
      <c r="J1727" t="s">
        <v>5736</v>
      </c>
      <c r="K1727" t="s">
        <v>27</v>
      </c>
      <c r="L1727">
        <f t="shared" si="158"/>
        <v>1</v>
      </c>
      <c r="M1727">
        <f t="shared" si="159"/>
        <v>0</v>
      </c>
      <c r="N1727" t="s">
        <v>41</v>
      </c>
      <c r="O1727" t="s">
        <v>29</v>
      </c>
      <c r="Q1727" t="str">
        <f t="shared" si="160"/>
        <v>ACTIVE</v>
      </c>
      <c r="R1727" t="s">
        <v>1487</v>
      </c>
      <c r="S1727" t="s">
        <v>87</v>
      </c>
      <c r="T1727" s="2">
        <v>33216</v>
      </c>
      <c r="U1727" s="3">
        <f t="shared" ca="1" si="161"/>
        <v>34</v>
      </c>
      <c r="V1727" t="s">
        <v>1666</v>
      </c>
      <c r="W1727" t="s">
        <v>4785</v>
      </c>
      <c r="X1727" t="s">
        <v>364</v>
      </c>
      <c r="Y1727" t="s">
        <v>35</v>
      </c>
      <c r="Z1727" t="s">
        <v>82</v>
      </c>
      <c r="AA1727">
        <v>2</v>
      </c>
      <c r="AB1727" s="4">
        <v>191475</v>
      </c>
    </row>
    <row r="1728" spans="1:28" x14ac:dyDescent="0.25">
      <c r="A1728">
        <v>2153</v>
      </c>
      <c r="B1728" t="s">
        <v>5500</v>
      </c>
      <c r="C1728" t="s">
        <v>2740</v>
      </c>
      <c r="D1728" s="1">
        <v>43631</v>
      </c>
      <c r="F1728">
        <f t="shared" ca="1" si="156"/>
        <v>75</v>
      </c>
      <c r="G1728" t="str">
        <f t="shared" ca="1" si="157"/>
        <v>&gt;5 years</v>
      </c>
      <c r="H1728" t="s">
        <v>24</v>
      </c>
      <c r="I1728" t="s">
        <v>5737</v>
      </c>
      <c r="J1728" t="s">
        <v>5738</v>
      </c>
      <c r="K1728" t="s">
        <v>27</v>
      </c>
      <c r="L1728">
        <f t="shared" si="158"/>
        <v>1</v>
      </c>
      <c r="M1728">
        <f t="shared" si="159"/>
        <v>0</v>
      </c>
      <c r="N1728" t="s">
        <v>28</v>
      </c>
      <c r="O1728" t="s">
        <v>41</v>
      </c>
      <c r="Q1728" t="str">
        <f t="shared" si="160"/>
        <v>ACTIVE</v>
      </c>
      <c r="R1728" t="s">
        <v>1487</v>
      </c>
      <c r="S1728" t="s">
        <v>137</v>
      </c>
      <c r="T1728" s="2">
        <v>29315</v>
      </c>
      <c r="U1728" s="3">
        <f t="shared" ca="1" si="161"/>
        <v>45</v>
      </c>
      <c r="V1728" t="s">
        <v>3829</v>
      </c>
      <c r="W1728" t="s">
        <v>3830</v>
      </c>
      <c r="X1728" t="s">
        <v>326</v>
      </c>
      <c r="Y1728" t="s">
        <v>35</v>
      </c>
      <c r="Z1728" t="s">
        <v>82</v>
      </c>
      <c r="AA1728">
        <v>4</v>
      </c>
      <c r="AB1728" s="4">
        <v>164868</v>
      </c>
    </row>
    <row r="1729" spans="1:28" x14ac:dyDescent="0.25">
      <c r="A1729">
        <v>2154</v>
      </c>
      <c r="B1729" t="s">
        <v>5739</v>
      </c>
      <c r="C1729" t="s">
        <v>5740</v>
      </c>
      <c r="D1729" s="1">
        <v>44679</v>
      </c>
      <c r="F1729">
        <f t="shared" ca="1" si="156"/>
        <v>41</v>
      </c>
      <c r="G1729" t="str">
        <f t="shared" ca="1" si="157"/>
        <v>2-5 years</v>
      </c>
      <c r="H1729" t="s">
        <v>24</v>
      </c>
      <c r="I1729" t="s">
        <v>5741</v>
      </c>
      <c r="J1729" t="s">
        <v>5742</v>
      </c>
      <c r="K1729" t="s">
        <v>27</v>
      </c>
      <c r="L1729">
        <f t="shared" si="158"/>
        <v>1</v>
      </c>
      <c r="M1729">
        <f t="shared" si="159"/>
        <v>0</v>
      </c>
      <c r="N1729" t="s">
        <v>41</v>
      </c>
      <c r="O1729" t="s">
        <v>29</v>
      </c>
      <c r="Q1729" t="str">
        <f t="shared" si="160"/>
        <v>ACTIVE</v>
      </c>
      <c r="R1729" t="s">
        <v>1487</v>
      </c>
      <c r="S1729" t="s">
        <v>74</v>
      </c>
      <c r="T1729" s="2">
        <v>27661</v>
      </c>
      <c r="U1729" s="3">
        <f t="shared" ca="1" si="161"/>
        <v>50</v>
      </c>
      <c r="V1729" t="s">
        <v>3829</v>
      </c>
      <c r="W1729" t="s">
        <v>3830</v>
      </c>
      <c r="X1729" t="s">
        <v>153</v>
      </c>
      <c r="Y1729" t="s">
        <v>47</v>
      </c>
      <c r="Z1729" t="s">
        <v>82</v>
      </c>
      <c r="AA1729">
        <v>4</v>
      </c>
      <c r="AB1729" s="4">
        <v>119999.88</v>
      </c>
    </row>
    <row r="1730" spans="1:28" x14ac:dyDescent="0.25">
      <c r="A1730">
        <v>2155</v>
      </c>
      <c r="B1730" t="s">
        <v>1361</v>
      </c>
      <c r="C1730" t="s">
        <v>1543</v>
      </c>
      <c r="D1730" s="1">
        <v>43645</v>
      </c>
      <c r="E1730" s="1">
        <v>44976</v>
      </c>
      <c r="F1730">
        <f t="shared" ca="1" si="156"/>
        <v>43</v>
      </c>
      <c r="G1730" t="str">
        <f t="shared" ca="1" si="157"/>
        <v>2-5 years</v>
      </c>
      <c r="H1730" t="s">
        <v>24</v>
      </c>
      <c r="I1730" t="s">
        <v>5743</v>
      </c>
      <c r="J1730" t="s">
        <v>5744</v>
      </c>
      <c r="K1730" t="s">
        <v>158</v>
      </c>
      <c r="L1730">
        <f t="shared" si="158"/>
        <v>0</v>
      </c>
      <c r="M1730">
        <f t="shared" si="159"/>
        <v>1</v>
      </c>
      <c r="N1730" t="s">
        <v>41</v>
      </c>
      <c r="O1730" t="s">
        <v>53</v>
      </c>
      <c r="P1730" t="s">
        <v>4103</v>
      </c>
      <c r="Q1730" t="str">
        <f t="shared" si="160"/>
        <v>VOLUNTARY</v>
      </c>
      <c r="R1730" t="s">
        <v>30</v>
      </c>
      <c r="S1730" t="s">
        <v>31</v>
      </c>
      <c r="T1730" s="2">
        <v>34062</v>
      </c>
      <c r="U1730" s="3">
        <f t="shared" ca="1" si="161"/>
        <v>32</v>
      </c>
      <c r="V1730" t="s">
        <v>1908</v>
      </c>
      <c r="W1730" t="s">
        <v>1908</v>
      </c>
      <c r="X1730" t="s">
        <v>138</v>
      </c>
      <c r="Y1730" t="s">
        <v>35</v>
      </c>
      <c r="Z1730" t="s">
        <v>82</v>
      </c>
      <c r="AA1730">
        <v>4</v>
      </c>
      <c r="AB1730" s="4">
        <v>111240</v>
      </c>
    </row>
    <row r="1731" spans="1:28" x14ac:dyDescent="0.25">
      <c r="A1731">
        <v>2156</v>
      </c>
      <c r="B1731" t="s">
        <v>5745</v>
      </c>
      <c r="C1731" t="s">
        <v>5746</v>
      </c>
      <c r="D1731" s="1">
        <v>43354</v>
      </c>
      <c r="E1731" s="1">
        <v>43904</v>
      </c>
      <c r="F1731">
        <f t="shared" ref="F1731:F1794" ca="1" si="162">DATEDIF($D1731,IF($E1731=$E$2,TODAY(),$E1731),"m")</f>
        <v>18</v>
      </c>
      <c r="G1731" t="str">
        <f t="shared" ref="G1731:G1794" ca="1" si="163">IF(F1731&lt;6,"&lt;6 months",IF(F1731&lt;12,"6-12 months",IF(F1731&lt;24,"1-2 years",IF(F1731&lt;60,"2-5 years","&gt;5 years"))))</f>
        <v>1-2 years</v>
      </c>
      <c r="H1731" t="s">
        <v>24</v>
      </c>
      <c r="I1731" t="s">
        <v>5747</v>
      </c>
      <c r="J1731" t="s">
        <v>5748</v>
      </c>
      <c r="K1731" t="s">
        <v>27</v>
      </c>
      <c r="L1731">
        <f t="shared" ref="L1731:L1794" si="164">IF($K1731=$K$2,1,0)</f>
        <v>1</v>
      </c>
      <c r="M1731">
        <f t="shared" ref="M1731:M1794" si="165">IF($K1731=$K$2,0,1)</f>
        <v>0</v>
      </c>
      <c r="N1731" t="s">
        <v>41</v>
      </c>
      <c r="O1731" t="s">
        <v>29</v>
      </c>
      <c r="Q1731" t="str">
        <f t="shared" ref="Q1731:Q1794" si="166">IF(OR($P1731=$AF$14,$P1731=$AF$16,$P1731=$AF$19,$P1731=$AF$20,$P1731=$AF$21,$P1731=$AF$23),"VOLUNTARY",IF(OR($P1731=$AF$17,$P1731=$AF$18,$P1731=$AF$22,$P1731=$AF$15),"INVOLUNTARY","ACTIVE"))</f>
        <v>ACTIVE</v>
      </c>
      <c r="R1731" t="s">
        <v>1487</v>
      </c>
      <c r="S1731" t="s">
        <v>94</v>
      </c>
      <c r="T1731" s="2">
        <v>1</v>
      </c>
      <c r="U1731" s="3">
        <f t="shared" ref="U1731:U1794" ca="1" si="167">DATEDIF($T1731,TODAY(),"y")</f>
        <v>125</v>
      </c>
      <c r="V1731" t="s">
        <v>3470</v>
      </c>
      <c r="W1731" t="s">
        <v>3470</v>
      </c>
      <c r="X1731" t="s">
        <v>6</v>
      </c>
      <c r="Y1731" t="s">
        <v>35</v>
      </c>
      <c r="Z1731" t="s">
        <v>82</v>
      </c>
      <c r="AA1731">
        <v>3</v>
      </c>
      <c r="AB1731" s="4">
        <v>819000</v>
      </c>
    </row>
    <row r="1732" spans="1:28" x14ac:dyDescent="0.25">
      <c r="A1732">
        <v>2157</v>
      </c>
      <c r="B1732" t="s">
        <v>2292</v>
      </c>
      <c r="C1732" t="s">
        <v>973</v>
      </c>
      <c r="D1732" s="1">
        <v>43966</v>
      </c>
      <c r="E1732" s="1">
        <v>44552</v>
      </c>
      <c r="F1732">
        <f t="shared" ca="1" si="162"/>
        <v>19</v>
      </c>
      <c r="G1732" t="str">
        <f t="shared" ca="1" si="163"/>
        <v>1-2 years</v>
      </c>
      <c r="H1732" t="s">
        <v>24</v>
      </c>
      <c r="I1732" t="s">
        <v>5749</v>
      </c>
      <c r="J1732" t="s">
        <v>5750</v>
      </c>
      <c r="K1732" t="s">
        <v>27</v>
      </c>
      <c r="L1732">
        <f t="shared" si="164"/>
        <v>1</v>
      </c>
      <c r="M1732">
        <f t="shared" si="165"/>
        <v>0</v>
      </c>
      <c r="N1732" t="s">
        <v>28</v>
      </c>
      <c r="O1732" t="s">
        <v>53</v>
      </c>
      <c r="Q1732" t="str">
        <f t="shared" si="166"/>
        <v>ACTIVE</v>
      </c>
      <c r="R1732" t="s">
        <v>1487</v>
      </c>
      <c r="S1732" t="s">
        <v>55</v>
      </c>
      <c r="T1732" s="2">
        <v>28130</v>
      </c>
      <c r="U1732" s="3">
        <f t="shared" ca="1" si="167"/>
        <v>48</v>
      </c>
      <c r="V1732" t="s">
        <v>4147</v>
      </c>
      <c r="W1732" t="s">
        <v>4147</v>
      </c>
      <c r="X1732" t="s">
        <v>56</v>
      </c>
      <c r="Y1732" t="s">
        <v>35</v>
      </c>
      <c r="Z1732" t="s">
        <v>82</v>
      </c>
      <c r="AA1732">
        <v>4</v>
      </c>
      <c r="AB1732" s="4">
        <v>205569</v>
      </c>
    </row>
    <row r="1733" spans="1:28" x14ac:dyDescent="0.25">
      <c r="A1733">
        <v>2158</v>
      </c>
      <c r="B1733" t="s">
        <v>5751</v>
      </c>
      <c r="C1733" t="s">
        <v>774</v>
      </c>
      <c r="D1733" s="1">
        <v>44980</v>
      </c>
      <c r="F1733">
        <f t="shared" ca="1" si="162"/>
        <v>31</v>
      </c>
      <c r="G1733" t="str">
        <f t="shared" ca="1" si="163"/>
        <v>2-5 years</v>
      </c>
      <c r="H1733" t="s">
        <v>24</v>
      </c>
      <c r="I1733" t="s">
        <v>5752</v>
      </c>
      <c r="J1733" t="s">
        <v>5753</v>
      </c>
      <c r="K1733" t="s">
        <v>27</v>
      </c>
      <c r="L1733">
        <f t="shared" si="164"/>
        <v>1</v>
      </c>
      <c r="M1733">
        <f t="shared" si="165"/>
        <v>0</v>
      </c>
      <c r="N1733" t="s">
        <v>53</v>
      </c>
      <c r="O1733" t="s">
        <v>53</v>
      </c>
      <c r="Q1733" t="str">
        <f t="shared" si="166"/>
        <v>ACTIVE</v>
      </c>
      <c r="R1733" t="s">
        <v>1487</v>
      </c>
      <c r="S1733" t="s">
        <v>74</v>
      </c>
      <c r="T1733" s="2">
        <v>29501</v>
      </c>
      <c r="U1733" s="3">
        <f t="shared" ca="1" si="167"/>
        <v>45</v>
      </c>
      <c r="V1733" t="s">
        <v>4147</v>
      </c>
      <c r="W1733" t="s">
        <v>4147</v>
      </c>
      <c r="X1733" t="s">
        <v>184</v>
      </c>
      <c r="Y1733" t="s">
        <v>35</v>
      </c>
      <c r="Z1733" t="s">
        <v>82</v>
      </c>
      <c r="AA1733">
        <v>3</v>
      </c>
      <c r="AB1733" s="4">
        <v>176748</v>
      </c>
    </row>
    <row r="1734" spans="1:28" x14ac:dyDescent="0.25">
      <c r="A1734">
        <v>2159</v>
      </c>
      <c r="B1734" t="s">
        <v>5754</v>
      </c>
      <c r="C1734" t="s">
        <v>5755</v>
      </c>
      <c r="D1734" s="1">
        <v>44278</v>
      </c>
      <c r="E1734" s="1">
        <v>44642</v>
      </c>
      <c r="F1734">
        <f t="shared" ca="1" si="162"/>
        <v>11</v>
      </c>
      <c r="G1734" t="str">
        <f t="shared" ca="1" si="163"/>
        <v>6-12 months</v>
      </c>
      <c r="H1734" t="s">
        <v>24</v>
      </c>
      <c r="I1734" t="s">
        <v>5756</v>
      </c>
      <c r="J1734" t="s">
        <v>5757</v>
      </c>
      <c r="K1734" t="s">
        <v>27</v>
      </c>
      <c r="L1734">
        <f t="shared" si="164"/>
        <v>1</v>
      </c>
      <c r="M1734">
        <f t="shared" si="165"/>
        <v>0</v>
      </c>
      <c r="N1734" t="s">
        <v>53</v>
      </c>
      <c r="O1734" t="s">
        <v>29</v>
      </c>
      <c r="Q1734" t="str">
        <f t="shared" si="166"/>
        <v>ACTIVE</v>
      </c>
      <c r="R1734" t="s">
        <v>1487</v>
      </c>
      <c r="S1734" t="s">
        <v>221</v>
      </c>
      <c r="T1734" s="2">
        <v>25852</v>
      </c>
      <c r="U1734" s="3">
        <f t="shared" ca="1" si="167"/>
        <v>54</v>
      </c>
      <c r="V1734" t="s">
        <v>4147</v>
      </c>
      <c r="W1734" t="s">
        <v>4147</v>
      </c>
      <c r="X1734" t="s">
        <v>128</v>
      </c>
      <c r="Y1734" t="s">
        <v>35</v>
      </c>
      <c r="Z1734" t="s">
        <v>82</v>
      </c>
      <c r="AA1734">
        <v>5</v>
      </c>
      <c r="AB1734" s="4">
        <v>58369</v>
      </c>
    </row>
    <row r="1735" spans="1:28" x14ac:dyDescent="0.25">
      <c r="A1735">
        <v>2160</v>
      </c>
      <c r="B1735" t="s">
        <v>5758</v>
      </c>
      <c r="C1735" t="s">
        <v>697</v>
      </c>
      <c r="D1735" s="1">
        <v>44872</v>
      </c>
      <c r="E1735" s="1">
        <v>45022</v>
      </c>
      <c r="F1735">
        <f t="shared" ca="1" si="162"/>
        <v>4</v>
      </c>
      <c r="G1735" t="str">
        <f t="shared" ca="1" si="163"/>
        <v>&lt;6 months</v>
      </c>
      <c r="H1735" t="s">
        <v>24</v>
      </c>
      <c r="I1735" t="s">
        <v>5759</v>
      </c>
      <c r="J1735" t="s">
        <v>5760</v>
      </c>
      <c r="K1735" t="s">
        <v>27</v>
      </c>
      <c r="L1735">
        <f t="shared" si="164"/>
        <v>1</v>
      </c>
      <c r="M1735">
        <f t="shared" si="165"/>
        <v>0</v>
      </c>
      <c r="N1735" t="s">
        <v>53</v>
      </c>
      <c r="O1735" t="s">
        <v>41</v>
      </c>
      <c r="Q1735" t="str">
        <f t="shared" si="166"/>
        <v>ACTIVE</v>
      </c>
      <c r="R1735" t="s">
        <v>1487</v>
      </c>
      <c r="S1735" t="s">
        <v>68</v>
      </c>
      <c r="T1735" s="2">
        <v>32800</v>
      </c>
      <c r="U1735" s="3">
        <f t="shared" ca="1" si="167"/>
        <v>35</v>
      </c>
      <c r="V1735" t="s">
        <v>32</v>
      </c>
      <c r="W1735" t="s">
        <v>33</v>
      </c>
      <c r="X1735" t="s">
        <v>69</v>
      </c>
      <c r="Y1735" t="s">
        <v>35</v>
      </c>
      <c r="Z1735" t="s">
        <v>82</v>
      </c>
      <c r="AA1735">
        <v>3</v>
      </c>
      <c r="AB1735" s="4">
        <v>148224</v>
      </c>
    </row>
    <row r="1736" spans="1:28" x14ac:dyDescent="0.25">
      <c r="A1736">
        <v>2161</v>
      </c>
      <c r="B1736" t="s">
        <v>4611</v>
      </c>
      <c r="C1736" t="s">
        <v>485</v>
      </c>
      <c r="D1736" s="1">
        <v>44335</v>
      </c>
      <c r="F1736">
        <f t="shared" ca="1" si="162"/>
        <v>52</v>
      </c>
      <c r="G1736" t="str">
        <f t="shared" ca="1" si="163"/>
        <v>2-5 years</v>
      </c>
      <c r="H1736" t="s">
        <v>24</v>
      </c>
      <c r="I1736" t="s">
        <v>5761</v>
      </c>
      <c r="J1736" t="s">
        <v>5762</v>
      </c>
      <c r="K1736" t="s">
        <v>27</v>
      </c>
      <c r="L1736">
        <f t="shared" si="164"/>
        <v>1</v>
      </c>
      <c r="M1736">
        <f t="shared" si="165"/>
        <v>0</v>
      </c>
      <c r="N1736" t="s">
        <v>28</v>
      </c>
      <c r="O1736" t="s">
        <v>53</v>
      </c>
      <c r="Q1736" t="str">
        <f t="shared" si="166"/>
        <v>ACTIVE</v>
      </c>
      <c r="R1736" t="s">
        <v>1487</v>
      </c>
      <c r="S1736" t="s">
        <v>137</v>
      </c>
      <c r="T1736" s="2">
        <v>31341</v>
      </c>
      <c r="U1736" s="3">
        <f t="shared" ca="1" si="167"/>
        <v>39</v>
      </c>
      <c r="V1736" t="s">
        <v>4147</v>
      </c>
      <c r="W1736" t="s">
        <v>4147</v>
      </c>
      <c r="X1736" t="s">
        <v>89</v>
      </c>
      <c r="Y1736" t="s">
        <v>35</v>
      </c>
      <c r="Z1736" t="s">
        <v>82</v>
      </c>
      <c r="AA1736">
        <v>3</v>
      </c>
      <c r="AB1736" s="4">
        <v>77760</v>
      </c>
    </row>
    <row r="1737" spans="1:28" x14ac:dyDescent="0.25">
      <c r="A1737">
        <v>2162</v>
      </c>
      <c r="B1737" t="s">
        <v>3773</v>
      </c>
      <c r="C1737" t="s">
        <v>205</v>
      </c>
      <c r="D1737" s="1">
        <v>44198</v>
      </c>
      <c r="F1737">
        <f t="shared" ca="1" si="162"/>
        <v>57</v>
      </c>
      <c r="G1737" t="str">
        <f t="shared" ca="1" si="163"/>
        <v>2-5 years</v>
      </c>
      <c r="H1737" t="s">
        <v>641</v>
      </c>
      <c r="I1737" t="s">
        <v>5763</v>
      </c>
      <c r="J1737" t="s">
        <v>5764</v>
      </c>
      <c r="K1737" t="s">
        <v>27</v>
      </c>
      <c r="L1737">
        <f t="shared" si="164"/>
        <v>1</v>
      </c>
      <c r="M1737">
        <f t="shared" si="165"/>
        <v>0</v>
      </c>
      <c r="N1737" t="s">
        <v>53</v>
      </c>
      <c r="O1737" t="s">
        <v>29</v>
      </c>
      <c r="Q1737" t="str">
        <f t="shared" si="166"/>
        <v>ACTIVE</v>
      </c>
      <c r="R1737" t="s">
        <v>1487</v>
      </c>
      <c r="S1737" t="s">
        <v>137</v>
      </c>
      <c r="T1737" s="2">
        <v>29878</v>
      </c>
      <c r="U1737" s="3">
        <f t="shared" ca="1" si="167"/>
        <v>43</v>
      </c>
      <c r="V1737" t="s">
        <v>32</v>
      </c>
      <c r="W1737" t="s">
        <v>33</v>
      </c>
      <c r="X1737" t="s">
        <v>364</v>
      </c>
      <c r="Y1737" t="s">
        <v>35</v>
      </c>
      <c r="Z1737" t="s">
        <v>82</v>
      </c>
      <c r="AA1737">
        <v>3</v>
      </c>
      <c r="AB1737" s="4">
        <v>118144</v>
      </c>
    </row>
    <row r="1738" spans="1:28" x14ac:dyDescent="0.25">
      <c r="A1738">
        <v>2163</v>
      </c>
      <c r="B1738" t="s">
        <v>3214</v>
      </c>
      <c r="C1738" t="s">
        <v>5484</v>
      </c>
      <c r="D1738" s="1">
        <v>43550</v>
      </c>
      <c r="F1738">
        <f t="shared" ca="1" si="162"/>
        <v>78</v>
      </c>
      <c r="G1738" t="str">
        <f t="shared" ca="1" si="163"/>
        <v>&gt;5 years</v>
      </c>
      <c r="H1738" t="s">
        <v>641</v>
      </c>
      <c r="I1738" t="s">
        <v>5765</v>
      </c>
      <c r="J1738" t="s">
        <v>5766</v>
      </c>
      <c r="K1738" t="s">
        <v>27</v>
      </c>
      <c r="L1738">
        <f t="shared" si="164"/>
        <v>1</v>
      </c>
      <c r="M1738">
        <f t="shared" si="165"/>
        <v>0</v>
      </c>
      <c r="N1738" t="s">
        <v>28</v>
      </c>
      <c r="O1738" t="s">
        <v>53</v>
      </c>
      <c r="Q1738" t="str">
        <f t="shared" si="166"/>
        <v>ACTIVE</v>
      </c>
      <c r="R1738" t="s">
        <v>1487</v>
      </c>
      <c r="S1738" t="s">
        <v>55</v>
      </c>
      <c r="T1738" s="2">
        <v>30106</v>
      </c>
      <c r="U1738" s="3">
        <f t="shared" ca="1" si="167"/>
        <v>43</v>
      </c>
      <c r="V1738" t="s">
        <v>32</v>
      </c>
      <c r="W1738" t="s">
        <v>33</v>
      </c>
      <c r="X1738" t="s">
        <v>128</v>
      </c>
      <c r="Y1738" t="s">
        <v>35</v>
      </c>
      <c r="Z1738" t="s">
        <v>82</v>
      </c>
      <c r="AA1738">
        <v>1</v>
      </c>
      <c r="AB1738" s="4">
        <v>102252</v>
      </c>
    </row>
    <row r="1739" spans="1:28" x14ac:dyDescent="0.25">
      <c r="A1739">
        <v>2164</v>
      </c>
      <c r="B1739" t="s">
        <v>4420</v>
      </c>
      <c r="C1739" t="s">
        <v>5767</v>
      </c>
      <c r="D1739" s="1">
        <v>44102</v>
      </c>
      <c r="F1739">
        <f t="shared" ca="1" si="162"/>
        <v>60</v>
      </c>
      <c r="G1739" t="str">
        <f t="shared" ca="1" si="163"/>
        <v>&gt;5 years</v>
      </c>
      <c r="H1739" t="s">
        <v>641</v>
      </c>
      <c r="I1739" t="s">
        <v>5768</v>
      </c>
      <c r="J1739" t="s">
        <v>5769</v>
      </c>
      <c r="K1739" t="s">
        <v>27</v>
      </c>
      <c r="L1739">
        <f t="shared" si="164"/>
        <v>1</v>
      </c>
      <c r="M1739">
        <f t="shared" si="165"/>
        <v>0</v>
      </c>
      <c r="N1739" t="s">
        <v>41</v>
      </c>
      <c r="O1739" t="s">
        <v>53</v>
      </c>
      <c r="Q1739" t="str">
        <f t="shared" si="166"/>
        <v>ACTIVE</v>
      </c>
      <c r="R1739" t="s">
        <v>1487</v>
      </c>
      <c r="S1739" t="s">
        <v>80</v>
      </c>
      <c r="T1739" s="2">
        <v>26789</v>
      </c>
      <c r="U1739" s="3">
        <f t="shared" ca="1" si="167"/>
        <v>52</v>
      </c>
      <c r="V1739" t="s">
        <v>32</v>
      </c>
      <c r="W1739" t="s">
        <v>33</v>
      </c>
      <c r="X1739" t="s">
        <v>81</v>
      </c>
      <c r="Y1739" t="s">
        <v>35</v>
      </c>
      <c r="Z1739" t="s">
        <v>82</v>
      </c>
      <c r="AA1739">
        <v>3</v>
      </c>
      <c r="AB1739" s="4">
        <v>140448</v>
      </c>
    </row>
    <row r="1740" spans="1:28" x14ac:dyDescent="0.25">
      <c r="A1740">
        <v>2165</v>
      </c>
      <c r="B1740" t="s">
        <v>5770</v>
      </c>
      <c r="C1740" t="s">
        <v>3790</v>
      </c>
      <c r="D1740" s="1">
        <v>43540</v>
      </c>
      <c r="E1740" s="1">
        <v>43947</v>
      </c>
      <c r="F1740">
        <f t="shared" ca="1" si="162"/>
        <v>13</v>
      </c>
      <c r="G1740" t="str">
        <f t="shared" ca="1" si="163"/>
        <v>1-2 years</v>
      </c>
      <c r="H1740" t="s">
        <v>641</v>
      </c>
      <c r="I1740" t="s">
        <v>5771</v>
      </c>
      <c r="J1740" t="s">
        <v>5772</v>
      </c>
      <c r="K1740" t="s">
        <v>27</v>
      </c>
      <c r="L1740">
        <f t="shared" si="164"/>
        <v>1</v>
      </c>
      <c r="M1740">
        <f t="shared" si="165"/>
        <v>0</v>
      </c>
      <c r="N1740" t="s">
        <v>28</v>
      </c>
      <c r="O1740" t="s">
        <v>53</v>
      </c>
      <c r="Q1740" t="str">
        <f t="shared" si="166"/>
        <v>ACTIVE</v>
      </c>
      <c r="R1740" t="s">
        <v>1487</v>
      </c>
      <c r="S1740" t="s">
        <v>74</v>
      </c>
      <c r="T1740" s="2">
        <v>32209</v>
      </c>
      <c r="U1740" s="3">
        <f t="shared" ca="1" si="167"/>
        <v>37</v>
      </c>
      <c r="V1740" t="s">
        <v>32</v>
      </c>
      <c r="W1740" t="s">
        <v>33</v>
      </c>
      <c r="X1740" t="s">
        <v>69</v>
      </c>
      <c r="Y1740" t="s">
        <v>35</v>
      </c>
      <c r="Z1740" t="s">
        <v>82</v>
      </c>
      <c r="AA1740">
        <v>3</v>
      </c>
      <c r="AB1740" s="4">
        <v>102000</v>
      </c>
    </row>
    <row r="1741" spans="1:28" x14ac:dyDescent="0.25">
      <c r="A1741">
        <v>2166</v>
      </c>
      <c r="B1741" t="s">
        <v>989</v>
      </c>
      <c r="C1741" t="s">
        <v>686</v>
      </c>
      <c r="D1741" s="1">
        <v>43544</v>
      </c>
      <c r="F1741">
        <f t="shared" ca="1" si="162"/>
        <v>78</v>
      </c>
      <c r="G1741" t="str">
        <f t="shared" ca="1" si="163"/>
        <v>&gt;5 years</v>
      </c>
      <c r="H1741" t="s">
        <v>641</v>
      </c>
      <c r="I1741" t="s">
        <v>5773</v>
      </c>
      <c r="J1741" t="s">
        <v>5774</v>
      </c>
      <c r="K1741" t="s">
        <v>27</v>
      </c>
      <c r="L1741">
        <f t="shared" si="164"/>
        <v>1</v>
      </c>
      <c r="M1741">
        <f t="shared" si="165"/>
        <v>0</v>
      </c>
      <c r="N1741" t="s">
        <v>28</v>
      </c>
      <c r="O1741" t="s">
        <v>41</v>
      </c>
      <c r="Q1741" t="str">
        <f t="shared" si="166"/>
        <v>ACTIVE</v>
      </c>
      <c r="R1741" t="s">
        <v>1487</v>
      </c>
      <c r="S1741" t="s">
        <v>74</v>
      </c>
      <c r="T1741" s="2">
        <v>36619</v>
      </c>
      <c r="U1741" s="3">
        <f t="shared" ca="1" si="167"/>
        <v>25</v>
      </c>
      <c r="V1741" t="s">
        <v>32</v>
      </c>
      <c r="W1741" t="s">
        <v>33</v>
      </c>
      <c r="X1741" t="s">
        <v>175</v>
      </c>
      <c r="Y1741" t="s">
        <v>35</v>
      </c>
      <c r="Z1741" t="s">
        <v>82</v>
      </c>
      <c r="AA1741">
        <v>3</v>
      </c>
      <c r="AB1741" s="4">
        <v>111150</v>
      </c>
    </row>
    <row r="1742" spans="1:28" x14ac:dyDescent="0.25">
      <c r="A1742">
        <v>2167</v>
      </c>
      <c r="B1742" t="s">
        <v>5775</v>
      </c>
      <c r="C1742" t="s">
        <v>2395</v>
      </c>
      <c r="D1742" s="1">
        <v>43464</v>
      </c>
      <c r="E1742" s="1">
        <v>44053</v>
      </c>
      <c r="F1742">
        <f t="shared" ca="1" si="162"/>
        <v>19</v>
      </c>
      <c r="G1742" t="str">
        <f t="shared" ca="1" si="163"/>
        <v>1-2 years</v>
      </c>
      <c r="H1742" t="s">
        <v>641</v>
      </c>
      <c r="I1742" t="s">
        <v>5776</v>
      </c>
      <c r="J1742" t="s">
        <v>5777</v>
      </c>
      <c r="K1742" t="s">
        <v>158</v>
      </c>
      <c r="L1742">
        <f t="shared" si="164"/>
        <v>0</v>
      </c>
      <c r="M1742">
        <f t="shared" si="165"/>
        <v>1</v>
      </c>
      <c r="N1742" t="s">
        <v>41</v>
      </c>
      <c r="O1742" t="s">
        <v>29</v>
      </c>
      <c r="P1742" t="s">
        <v>4103</v>
      </c>
      <c r="Q1742" t="str">
        <f t="shared" si="166"/>
        <v>VOLUNTARY</v>
      </c>
      <c r="R1742" t="s">
        <v>106</v>
      </c>
      <c r="S1742" t="s">
        <v>1301</v>
      </c>
      <c r="T1742" s="2">
        <v>35396</v>
      </c>
      <c r="U1742" s="3">
        <f t="shared" ca="1" si="167"/>
        <v>28</v>
      </c>
      <c r="V1742" t="s">
        <v>32</v>
      </c>
      <c r="W1742" t="s">
        <v>33</v>
      </c>
      <c r="X1742" t="s">
        <v>339</v>
      </c>
      <c r="Y1742" t="s">
        <v>35</v>
      </c>
      <c r="Z1742" t="s">
        <v>82</v>
      </c>
      <c r="AA1742">
        <v>3</v>
      </c>
      <c r="AB1742" s="4">
        <v>100000.03</v>
      </c>
    </row>
    <row r="1743" spans="1:28" x14ac:dyDescent="0.25">
      <c r="A1743">
        <v>2168</v>
      </c>
      <c r="B1743" t="s">
        <v>1127</v>
      </c>
      <c r="C1743" t="s">
        <v>5692</v>
      </c>
      <c r="D1743" s="1">
        <v>43320</v>
      </c>
      <c r="F1743">
        <f t="shared" ca="1" si="162"/>
        <v>86</v>
      </c>
      <c r="G1743" t="str">
        <f t="shared" ca="1" si="163"/>
        <v>&gt;5 years</v>
      </c>
      <c r="H1743" t="s">
        <v>641</v>
      </c>
      <c r="I1743" t="s">
        <v>5778</v>
      </c>
      <c r="J1743" t="s">
        <v>5779</v>
      </c>
      <c r="K1743" t="s">
        <v>27</v>
      </c>
      <c r="L1743">
        <f t="shared" si="164"/>
        <v>1</v>
      </c>
      <c r="M1743">
        <f t="shared" si="165"/>
        <v>0</v>
      </c>
      <c r="N1743" t="s">
        <v>41</v>
      </c>
      <c r="O1743" t="s">
        <v>53</v>
      </c>
      <c r="Q1743" t="str">
        <f t="shared" si="166"/>
        <v>ACTIVE</v>
      </c>
      <c r="R1743" t="s">
        <v>1487</v>
      </c>
      <c r="S1743" t="s">
        <v>74</v>
      </c>
      <c r="T1743" s="2">
        <v>30430</v>
      </c>
      <c r="U1743" s="3">
        <f t="shared" ca="1" si="167"/>
        <v>42</v>
      </c>
      <c r="V1743" t="s">
        <v>32</v>
      </c>
      <c r="W1743" t="s">
        <v>33</v>
      </c>
      <c r="X1743" t="s">
        <v>81</v>
      </c>
      <c r="Y1743" t="s">
        <v>35</v>
      </c>
      <c r="Z1743" t="s">
        <v>82</v>
      </c>
      <c r="AA1743">
        <v>3</v>
      </c>
      <c r="AB1743" s="4">
        <v>78732</v>
      </c>
    </row>
    <row r="1744" spans="1:28" x14ac:dyDescent="0.25">
      <c r="A1744">
        <v>2169</v>
      </c>
      <c r="B1744" t="s">
        <v>3203</v>
      </c>
      <c r="C1744" t="s">
        <v>1389</v>
      </c>
      <c r="D1744" s="1">
        <v>44016</v>
      </c>
      <c r="E1744" s="1">
        <v>44692</v>
      </c>
      <c r="F1744">
        <f t="shared" ca="1" si="162"/>
        <v>22</v>
      </c>
      <c r="G1744" t="str">
        <f t="shared" ca="1" si="163"/>
        <v>1-2 years</v>
      </c>
      <c r="H1744" t="s">
        <v>641</v>
      </c>
      <c r="I1744" t="s">
        <v>5780</v>
      </c>
      <c r="J1744" t="s">
        <v>3205</v>
      </c>
      <c r="K1744" t="s">
        <v>27</v>
      </c>
      <c r="L1744">
        <f t="shared" si="164"/>
        <v>1</v>
      </c>
      <c r="M1744">
        <f t="shared" si="165"/>
        <v>0</v>
      </c>
      <c r="N1744" t="s">
        <v>53</v>
      </c>
      <c r="O1744" t="s">
        <v>53</v>
      </c>
      <c r="Q1744" t="str">
        <f t="shared" si="166"/>
        <v>ACTIVE</v>
      </c>
      <c r="R1744" t="s">
        <v>1487</v>
      </c>
      <c r="S1744" t="s">
        <v>68</v>
      </c>
      <c r="T1744" s="2">
        <v>34280</v>
      </c>
      <c r="U1744" s="3">
        <f t="shared" ca="1" si="167"/>
        <v>31</v>
      </c>
      <c r="V1744" t="s">
        <v>5222</v>
      </c>
      <c r="W1744" t="s">
        <v>5223</v>
      </c>
      <c r="X1744" t="s">
        <v>245</v>
      </c>
      <c r="Y1744" t="s">
        <v>35</v>
      </c>
      <c r="Z1744" t="s">
        <v>82</v>
      </c>
      <c r="AA1744">
        <v>3</v>
      </c>
      <c r="AB1744" s="4">
        <v>774800</v>
      </c>
    </row>
    <row r="1745" spans="1:28" x14ac:dyDescent="0.25">
      <c r="A1745">
        <v>2170</v>
      </c>
      <c r="B1745" t="s">
        <v>5781</v>
      </c>
      <c r="C1745" t="s">
        <v>5782</v>
      </c>
      <c r="D1745" s="1">
        <v>44955</v>
      </c>
      <c r="F1745">
        <f t="shared" ca="1" si="162"/>
        <v>32</v>
      </c>
      <c r="G1745" t="str">
        <f t="shared" ca="1" si="163"/>
        <v>2-5 years</v>
      </c>
      <c r="H1745" t="s">
        <v>24</v>
      </c>
      <c r="I1745" t="s">
        <v>5783</v>
      </c>
      <c r="J1745" t="s">
        <v>5784</v>
      </c>
      <c r="K1745" t="s">
        <v>27</v>
      </c>
      <c r="L1745">
        <f t="shared" si="164"/>
        <v>1</v>
      </c>
      <c r="M1745">
        <f t="shared" si="165"/>
        <v>0</v>
      </c>
      <c r="N1745" t="s">
        <v>53</v>
      </c>
      <c r="O1745" t="s">
        <v>41</v>
      </c>
      <c r="Q1745" t="str">
        <f t="shared" si="166"/>
        <v>ACTIVE</v>
      </c>
      <c r="R1745" t="s">
        <v>1487</v>
      </c>
      <c r="S1745" t="s">
        <v>257</v>
      </c>
      <c r="T1745" s="2">
        <v>34898</v>
      </c>
      <c r="U1745" s="3">
        <f t="shared" ca="1" si="167"/>
        <v>30</v>
      </c>
      <c r="V1745" t="s">
        <v>32</v>
      </c>
      <c r="W1745" t="s">
        <v>33</v>
      </c>
      <c r="X1745" t="s">
        <v>593</v>
      </c>
      <c r="Y1745" t="s">
        <v>35</v>
      </c>
      <c r="Z1745" t="s">
        <v>82</v>
      </c>
      <c r="AA1745">
        <v>3</v>
      </c>
      <c r="AB1745" s="4">
        <v>774800</v>
      </c>
    </row>
    <row r="1746" spans="1:28" x14ac:dyDescent="0.25">
      <c r="A1746">
        <v>2171</v>
      </c>
      <c r="B1746" t="s">
        <v>1059</v>
      </c>
      <c r="C1746" t="s">
        <v>2947</v>
      </c>
      <c r="D1746" s="1">
        <v>44417</v>
      </c>
      <c r="E1746" s="1">
        <v>44708</v>
      </c>
      <c r="F1746">
        <f t="shared" ca="1" si="162"/>
        <v>9</v>
      </c>
      <c r="G1746" t="str">
        <f t="shared" ca="1" si="163"/>
        <v>6-12 months</v>
      </c>
      <c r="H1746" t="s">
        <v>24</v>
      </c>
      <c r="I1746" t="s">
        <v>5785</v>
      </c>
      <c r="J1746" t="s">
        <v>5786</v>
      </c>
      <c r="K1746" t="s">
        <v>27</v>
      </c>
      <c r="L1746">
        <f t="shared" si="164"/>
        <v>1</v>
      </c>
      <c r="M1746">
        <f t="shared" si="165"/>
        <v>0</v>
      </c>
      <c r="N1746" t="s">
        <v>53</v>
      </c>
      <c r="O1746" t="s">
        <v>41</v>
      </c>
      <c r="Q1746" t="str">
        <f t="shared" si="166"/>
        <v>ACTIVE</v>
      </c>
      <c r="R1746" t="s">
        <v>1487</v>
      </c>
      <c r="S1746" t="s">
        <v>94</v>
      </c>
      <c r="T1746" s="2">
        <v>29151</v>
      </c>
      <c r="U1746" s="3">
        <f t="shared" ca="1" si="167"/>
        <v>45</v>
      </c>
      <c r="V1746" t="s">
        <v>3317</v>
      </c>
      <c r="W1746" t="s">
        <v>4663</v>
      </c>
      <c r="X1746" t="s">
        <v>95</v>
      </c>
      <c r="Y1746" t="s">
        <v>35</v>
      </c>
      <c r="Z1746" t="s">
        <v>82</v>
      </c>
      <c r="AA1746">
        <v>3</v>
      </c>
      <c r="AB1746" s="4">
        <v>774800</v>
      </c>
    </row>
    <row r="1747" spans="1:28" x14ac:dyDescent="0.25">
      <c r="A1747">
        <v>2172</v>
      </c>
      <c r="B1747" t="s">
        <v>5787</v>
      </c>
      <c r="C1747" t="s">
        <v>566</v>
      </c>
      <c r="D1747" s="1">
        <v>44332</v>
      </c>
      <c r="E1747" s="1">
        <v>45107</v>
      </c>
      <c r="F1747">
        <f t="shared" ca="1" si="162"/>
        <v>25</v>
      </c>
      <c r="G1747" t="str">
        <f t="shared" ca="1" si="163"/>
        <v>2-5 years</v>
      </c>
      <c r="H1747" t="s">
        <v>24</v>
      </c>
      <c r="I1747" t="s">
        <v>5788</v>
      </c>
      <c r="J1747" t="s">
        <v>5789</v>
      </c>
      <c r="K1747" t="s">
        <v>158</v>
      </c>
      <c r="L1747">
        <f t="shared" si="164"/>
        <v>0</v>
      </c>
      <c r="M1747">
        <f t="shared" si="165"/>
        <v>1</v>
      </c>
      <c r="N1747" t="s">
        <v>41</v>
      </c>
      <c r="O1747" t="s">
        <v>29</v>
      </c>
      <c r="P1747" t="s">
        <v>3412</v>
      </c>
      <c r="Q1747" t="str">
        <f t="shared" si="166"/>
        <v>INVOLUNTARY</v>
      </c>
      <c r="R1747" t="s">
        <v>1487</v>
      </c>
      <c r="S1747" t="s">
        <v>74</v>
      </c>
      <c r="T1747" s="2">
        <v>33732</v>
      </c>
      <c r="U1747" s="3">
        <f t="shared" ca="1" si="167"/>
        <v>33</v>
      </c>
      <c r="V1747" t="s">
        <v>3916</v>
      </c>
      <c r="W1747" t="s">
        <v>3917</v>
      </c>
      <c r="X1747" t="s">
        <v>69</v>
      </c>
      <c r="Y1747" t="s">
        <v>35</v>
      </c>
      <c r="Z1747" t="s">
        <v>82</v>
      </c>
      <c r="AA1747">
        <v>3</v>
      </c>
      <c r="AB1747" s="4">
        <v>729300</v>
      </c>
    </row>
    <row r="1748" spans="1:28" x14ac:dyDescent="0.25">
      <c r="A1748">
        <v>2173</v>
      </c>
      <c r="B1748" t="s">
        <v>2113</v>
      </c>
      <c r="C1748" t="s">
        <v>4341</v>
      </c>
      <c r="D1748" s="1">
        <v>44422</v>
      </c>
      <c r="E1748" s="1">
        <v>44477</v>
      </c>
      <c r="F1748">
        <f t="shared" ca="1" si="162"/>
        <v>1</v>
      </c>
      <c r="G1748" t="str">
        <f t="shared" ca="1" si="163"/>
        <v>&lt;6 months</v>
      </c>
      <c r="H1748" t="s">
        <v>24</v>
      </c>
      <c r="I1748" t="s">
        <v>5790</v>
      </c>
      <c r="J1748" t="s">
        <v>5791</v>
      </c>
      <c r="K1748" t="s">
        <v>158</v>
      </c>
      <c r="L1748">
        <f t="shared" si="164"/>
        <v>0</v>
      </c>
      <c r="M1748">
        <f t="shared" si="165"/>
        <v>1</v>
      </c>
      <c r="N1748" t="s">
        <v>28</v>
      </c>
      <c r="O1748" t="s">
        <v>41</v>
      </c>
      <c r="P1748" t="s">
        <v>170</v>
      </c>
      <c r="Q1748" t="str">
        <f t="shared" si="166"/>
        <v>VOLUNTARY</v>
      </c>
      <c r="R1748" t="s">
        <v>1487</v>
      </c>
      <c r="S1748" t="s">
        <v>87</v>
      </c>
      <c r="T1748" s="2">
        <v>35616</v>
      </c>
      <c r="U1748" s="3">
        <f t="shared" ca="1" si="167"/>
        <v>28</v>
      </c>
      <c r="V1748" t="s">
        <v>4147</v>
      </c>
      <c r="W1748" t="s">
        <v>4147</v>
      </c>
      <c r="X1748" t="s">
        <v>89</v>
      </c>
      <c r="Y1748" t="s">
        <v>35</v>
      </c>
      <c r="Z1748" t="s">
        <v>82</v>
      </c>
      <c r="AA1748">
        <v>3</v>
      </c>
      <c r="AB1748" s="4">
        <v>751400</v>
      </c>
    </row>
    <row r="1749" spans="1:28" x14ac:dyDescent="0.25">
      <c r="A1749">
        <v>2174</v>
      </c>
      <c r="B1749" t="s">
        <v>5711</v>
      </c>
      <c r="C1749" t="s">
        <v>2875</v>
      </c>
      <c r="D1749" s="1">
        <v>44600</v>
      </c>
      <c r="F1749">
        <f t="shared" ca="1" si="162"/>
        <v>44</v>
      </c>
      <c r="G1749" t="str">
        <f t="shared" ca="1" si="163"/>
        <v>2-5 years</v>
      </c>
      <c r="H1749" t="s">
        <v>24</v>
      </c>
      <c r="I1749" t="s">
        <v>5792</v>
      </c>
      <c r="J1749" t="s">
        <v>5793</v>
      </c>
      <c r="K1749" t="s">
        <v>27</v>
      </c>
      <c r="L1749">
        <f t="shared" si="164"/>
        <v>1</v>
      </c>
      <c r="M1749">
        <f t="shared" si="165"/>
        <v>0</v>
      </c>
      <c r="N1749" t="s">
        <v>53</v>
      </c>
      <c r="O1749" t="s">
        <v>29</v>
      </c>
      <c r="Q1749" t="str">
        <f t="shared" si="166"/>
        <v>ACTIVE</v>
      </c>
      <c r="R1749" t="s">
        <v>1487</v>
      </c>
      <c r="S1749" t="s">
        <v>80</v>
      </c>
      <c r="T1749" s="2">
        <v>32097</v>
      </c>
      <c r="U1749" s="3">
        <f t="shared" ca="1" si="167"/>
        <v>37</v>
      </c>
      <c r="V1749" t="s">
        <v>61</v>
      </c>
      <c r="W1749" t="s">
        <v>127</v>
      </c>
      <c r="X1749" t="s">
        <v>138</v>
      </c>
      <c r="Y1749" t="s">
        <v>35</v>
      </c>
      <c r="Z1749" t="s">
        <v>82</v>
      </c>
      <c r="AA1749">
        <v>3</v>
      </c>
      <c r="AB1749" s="4">
        <v>89817</v>
      </c>
    </row>
    <row r="1750" spans="1:28" x14ac:dyDescent="0.25">
      <c r="A1750">
        <v>2175</v>
      </c>
      <c r="B1750" t="s">
        <v>5794</v>
      </c>
      <c r="C1750" t="s">
        <v>758</v>
      </c>
      <c r="D1750" s="1">
        <v>43815</v>
      </c>
      <c r="E1750" s="1">
        <v>44003</v>
      </c>
      <c r="F1750">
        <f t="shared" ca="1" si="162"/>
        <v>6</v>
      </c>
      <c r="G1750" t="str">
        <f t="shared" ca="1" si="163"/>
        <v>6-12 months</v>
      </c>
      <c r="H1750" t="s">
        <v>24</v>
      </c>
      <c r="I1750" t="s">
        <v>5795</v>
      </c>
      <c r="J1750" t="s">
        <v>5796</v>
      </c>
      <c r="K1750" t="s">
        <v>27</v>
      </c>
      <c r="L1750">
        <f t="shared" si="164"/>
        <v>1</v>
      </c>
      <c r="M1750">
        <f t="shared" si="165"/>
        <v>0</v>
      </c>
      <c r="N1750" t="s">
        <v>28</v>
      </c>
      <c r="O1750" t="s">
        <v>29</v>
      </c>
      <c r="Q1750" t="str">
        <f t="shared" si="166"/>
        <v>ACTIVE</v>
      </c>
      <c r="R1750" t="s">
        <v>1487</v>
      </c>
      <c r="S1750" t="s">
        <v>74</v>
      </c>
      <c r="T1750" s="2">
        <v>33904</v>
      </c>
      <c r="U1750" s="3">
        <f t="shared" ca="1" si="167"/>
        <v>32</v>
      </c>
      <c r="V1750" t="s">
        <v>2370</v>
      </c>
      <c r="W1750" t="s">
        <v>2593</v>
      </c>
      <c r="X1750" t="s">
        <v>81</v>
      </c>
      <c r="Y1750" t="s">
        <v>35</v>
      </c>
      <c r="Z1750" t="s">
        <v>82</v>
      </c>
      <c r="AA1750">
        <v>2</v>
      </c>
      <c r="AB1750" s="4">
        <v>90701</v>
      </c>
    </row>
    <row r="1751" spans="1:28" x14ac:dyDescent="0.25">
      <c r="A1751">
        <v>2176</v>
      </c>
      <c r="B1751" t="s">
        <v>5072</v>
      </c>
      <c r="C1751" t="s">
        <v>1962</v>
      </c>
      <c r="D1751" s="1">
        <v>44476</v>
      </c>
      <c r="F1751">
        <f t="shared" ca="1" si="162"/>
        <v>48</v>
      </c>
      <c r="G1751" t="str">
        <f t="shared" ca="1" si="163"/>
        <v>2-5 years</v>
      </c>
      <c r="H1751" t="s">
        <v>24</v>
      </c>
      <c r="I1751" t="s">
        <v>5797</v>
      </c>
      <c r="J1751" t="s">
        <v>5798</v>
      </c>
      <c r="K1751" t="s">
        <v>27</v>
      </c>
      <c r="L1751">
        <f t="shared" si="164"/>
        <v>1</v>
      </c>
      <c r="M1751">
        <f t="shared" si="165"/>
        <v>0</v>
      </c>
      <c r="N1751" t="s">
        <v>53</v>
      </c>
      <c r="O1751" t="s">
        <v>53</v>
      </c>
      <c r="Q1751" t="str">
        <f t="shared" si="166"/>
        <v>ACTIVE</v>
      </c>
      <c r="R1751" t="s">
        <v>1487</v>
      </c>
      <c r="S1751" t="s">
        <v>74</v>
      </c>
      <c r="T1751" s="2">
        <v>32498</v>
      </c>
      <c r="U1751" s="3">
        <f t="shared" ca="1" si="167"/>
        <v>36</v>
      </c>
      <c r="V1751" t="s">
        <v>2370</v>
      </c>
      <c r="W1751" t="s">
        <v>2371</v>
      </c>
      <c r="X1751" t="s">
        <v>184</v>
      </c>
      <c r="Y1751" t="s">
        <v>35</v>
      </c>
      <c r="Z1751" t="s">
        <v>82</v>
      </c>
      <c r="AA1751">
        <v>2</v>
      </c>
      <c r="AB1751" s="4">
        <v>108000</v>
      </c>
    </row>
    <row r="1752" spans="1:28" x14ac:dyDescent="0.25">
      <c r="A1752">
        <v>2177</v>
      </c>
      <c r="B1752" t="s">
        <v>4268</v>
      </c>
      <c r="C1752" t="s">
        <v>1117</v>
      </c>
      <c r="D1752" s="1">
        <v>44188</v>
      </c>
      <c r="F1752">
        <f t="shared" ca="1" si="162"/>
        <v>57</v>
      </c>
      <c r="G1752" t="str">
        <f t="shared" ca="1" si="163"/>
        <v>2-5 years</v>
      </c>
      <c r="H1752" t="s">
        <v>24</v>
      </c>
      <c r="I1752" t="s">
        <v>5799</v>
      </c>
      <c r="J1752" t="s">
        <v>5800</v>
      </c>
      <c r="K1752" t="s">
        <v>27</v>
      </c>
      <c r="L1752">
        <f t="shared" si="164"/>
        <v>1</v>
      </c>
      <c r="M1752">
        <f t="shared" si="165"/>
        <v>0</v>
      </c>
      <c r="N1752" t="s">
        <v>53</v>
      </c>
      <c r="O1752" t="s">
        <v>53</v>
      </c>
      <c r="Q1752" t="str">
        <f t="shared" si="166"/>
        <v>ACTIVE</v>
      </c>
      <c r="R1752" t="s">
        <v>1487</v>
      </c>
      <c r="S1752" t="s">
        <v>282</v>
      </c>
      <c r="T1752" s="2">
        <v>32422</v>
      </c>
      <c r="U1752" s="3">
        <f t="shared" ca="1" si="167"/>
        <v>37</v>
      </c>
      <c r="V1752" t="s">
        <v>4933</v>
      </c>
      <c r="W1752" t="s">
        <v>4934</v>
      </c>
      <c r="X1752" t="s">
        <v>148</v>
      </c>
      <c r="Y1752" t="s">
        <v>47</v>
      </c>
      <c r="Z1752" t="s">
        <v>652</v>
      </c>
      <c r="AA1752">
        <v>4</v>
      </c>
      <c r="AB1752" s="4">
        <v>184809.60000000001</v>
      </c>
    </row>
    <row r="1753" spans="1:28" x14ac:dyDescent="0.25">
      <c r="A1753">
        <v>2178</v>
      </c>
      <c r="B1753" t="s">
        <v>458</v>
      </c>
      <c r="C1753" t="s">
        <v>1277</v>
      </c>
      <c r="D1753" s="1">
        <v>44866</v>
      </c>
      <c r="F1753">
        <f t="shared" ca="1" si="162"/>
        <v>35</v>
      </c>
      <c r="G1753" t="str">
        <f t="shared" ca="1" si="163"/>
        <v>2-5 years</v>
      </c>
      <c r="H1753" t="s">
        <v>24</v>
      </c>
      <c r="I1753" t="s">
        <v>5801</v>
      </c>
      <c r="J1753" t="s">
        <v>5802</v>
      </c>
      <c r="K1753" t="s">
        <v>27</v>
      </c>
      <c r="L1753">
        <f t="shared" si="164"/>
        <v>1</v>
      </c>
      <c r="M1753">
        <f t="shared" si="165"/>
        <v>0</v>
      </c>
      <c r="N1753" t="s">
        <v>28</v>
      </c>
      <c r="O1753" t="s">
        <v>41</v>
      </c>
      <c r="Q1753" t="str">
        <f t="shared" si="166"/>
        <v>ACTIVE</v>
      </c>
      <c r="R1753" t="s">
        <v>1487</v>
      </c>
      <c r="S1753" t="s">
        <v>189</v>
      </c>
      <c r="T1753" s="2">
        <v>29208</v>
      </c>
      <c r="U1753" s="3">
        <f t="shared" ca="1" si="167"/>
        <v>45</v>
      </c>
      <c r="V1753" t="s">
        <v>2370</v>
      </c>
      <c r="W1753" t="s">
        <v>2513</v>
      </c>
      <c r="X1753" t="s">
        <v>89</v>
      </c>
      <c r="Y1753" t="s">
        <v>35</v>
      </c>
      <c r="Z1753" t="s">
        <v>652</v>
      </c>
      <c r="AA1753">
        <v>4</v>
      </c>
      <c r="AB1753" s="4">
        <v>90000</v>
      </c>
    </row>
    <row r="1754" spans="1:28" x14ac:dyDescent="0.25">
      <c r="A1754">
        <v>2179</v>
      </c>
      <c r="B1754" t="s">
        <v>893</v>
      </c>
      <c r="C1754" t="s">
        <v>1638</v>
      </c>
      <c r="D1754" s="1">
        <v>44862</v>
      </c>
      <c r="E1754" s="1">
        <v>45073</v>
      </c>
      <c r="F1754">
        <f t="shared" ca="1" si="162"/>
        <v>6</v>
      </c>
      <c r="G1754" t="str">
        <f t="shared" ca="1" si="163"/>
        <v>6-12 months</v>
      </c>
      <c r="H1754" t="s">
        <v>24</v>
      </c>
      <c r="I1754" t="s">
        <v>5803</v>
      </c>
      <c r="J1754" t="s">
        <v>5804</v>
      </c>
      <c r="K1754" t="s">
        <v>158</v>
      </c>
      <c r="L1754">
        <f t="shared" si="164"/>
        <v>0</v>
      </c>
      <c r="M1754">
        <f t="shared" si="165"/>
        <v>1</v>
      </c>
      <c r="N1754" t="s">
        <v>28</v>
      </c>
      <c r="O1754" t="s">
        <v>53</v>
      </c>
      <c r="P1754" t="s">
        <v>170</v>
      </c>
      <c r="Q1754" t="str">
        <f t="shared" si="166"/>
        <v>VOLUNTARY</v>
      </c>
      <c r="R1754" t="s">
        <v>1487</v>
      </c>
      <c r="S1754" t="s">
        <v>137</v>
      </c>
      <c r="T1754" s="2">
        <v>35727</v>
      </c>
      <c r="U1754" s="3">
        <f t="shared" ca="1" si="167"/>
        <v>27</v>
      </c>
      <c r="V1754" t="s">
        <v>32</v>
      </c>
      <c r="W1754" t="s">
        <v>33</v>
      </c>
      <c r="X1754" t="s">
        <v>148</v>
      </c>
      <c r="Y1754" t="s">
        <v>35</v>
      </c>
      <c r="Z1754" t="s">
        <v>652</v>
      </c>
      <c r="AA1754">
        <v>4</v>
      </c>
      <c r="AB1754" s="4">
        <v>114600</v>
      </c>
    </row>
    <row r="1755" spans="1:28" x14ac:dyDescent="0.25">
      <c r="A1755">
        <v>2180</v>
      </c>
      <c r="B1755" t="s">
        <v>508</v>
      </c>
      <c r="C1755" t="s">
        <v>5805</v>
      </c>
      <c r="D1755" s="1">
        <v>43407</v>
      </c>
      <c r="E1755" s="1">
        <v>45049</v>
      </c>
      <c r="F1755">
        <f t="shared" ca="1" si="162"/>
        <v>54</v>
      </c>
      <c r="G1755" t="str">
        <f t="shared" ca="1" si="163"/>
        <v>2-5 years</v>
      </c>
      <c r="H1755" t="s">
        <v>24</v>
      </c>
      <c r="I1755" t="s">
        <v>5806</v>
      </c>
      <c r="J1755" t="s">
        <v>5807</v>
      </c>
      <c r="K1755" t="s">
        <v>27</v>
      </c>
      <c r="L1755">
        <f t="shared" si="164"/>
        <v>1</v>
      </c>
      <c r="M1755">
        <f t="shared" si="165"/>
        <v>0</v>
      </c>
      <c r="N1755" t="s">
        <v>53</v>
      </c>
      <c r="O1755" t="s">
        <v>53</v>
      </c>
      <c r="Q1755" t="str">
        <f t="shared" si="166"/>
        <v>ACTIVE</v>
      </c>
      <c r="R1755" t="s">
        <v>1487</v>
      </c>
      <c r="S1755" t="s">
        <v>74</v>
      </c>
      <c r="T1755" s="2">
        <v>36779</v>
      </c>
      <c r="U1755" s="3">
        <f t="shared" ca="1" si="167"/>
        <v>25</v>
      </c>
      <c r="V1755" t="s">
        <v>32</v>
      </c>
      <c r="W1755" t="s">
        <v>33</v>
      </c>
      <c r="X1755" t="s">
        <v>81</v>
      </c>
      <c r="Y1755" t="s">
        <v>35</v>
      </c>
      <c r="Z1755" t="s">
        <v>652</v>
      </c>
      <c r="AA1755">
        <v>5</v>
      </c>
      <c r="AB1755" s="4">
        <v>115800</v>
      </c>
    </row>
    <row r="1756" spans="1:28" x14ac:dyDescent="0.25">
      <c r="A1756">
        <v>2181</v>
      </c>
      <c r="B1756" t="s">
        <v>2892</v>
      </c>
      <c r="C1756" t="s">
        <v>1617</v>
      </c>
      <c r="D1756" s="1">
        <v>43529</v>
      </c>
      <c r="E1756" s="1">
        <v>43906</v>
      </c>
      <c r="F1756">
        <f t="shared" ca="1" si="162"/>
        <v>12</v>
      </c>
      <c r="G1756" t="str">
        <f t="shared" ca="1" si="163"/>
        <v>1-2 years</v>
      </c>
      <c r="H1756" t="s">
        <v>24</v>
      </c>
      <c r="I1756" t="s">
        <v>5808</v>
      </c>
      <c r="J1756" t="s">
        <v>5809</v>
      </c>
      <c r="K1756" t="s">
        <v>27</v>
      </c>
      <c r="L1756">
        <f t="shared" si="164"/>
        <v>1</v>
      </c>
      <c r="M1756">
        <f t="shared" si="165"/>
        <v>0</v>
      </c>
      <c r="N1756" t="s">
        <v>28</v>
      </c>
      <c r="O1756" t="s">
        <v>29</v>
      </c>
      <c r="Q1756" t="str">
        <f t="shared" si="166"/>
        <v>ACTIVE</v>
      </c>
      <c r="R1756" t="s">
        <v>1487</v>
      </c>
      <c r="S1756" t="s">
        <v>74</v>
      </c>
      <c r="T1756" s="2">
        <v>33171</v>
      </c>
      <c r="U1756" s="3">
        <f t="shared" ca="1" si="167"/>
        <v>34</v>
      </c>
      <c r="V1756" t="s">
        <v>32</v>
      </c>
      <c r="W1756" t="s">
        <v>843</v>
      </c>
      <c r="X1756" t="s">
        <v>184</v>
      </c>
      <c r="Y1756" t="s">
        <v>35</v>
      </c>
      <c r="Z1756" t="s">
        <v>652</v>
      </c>
      <c r="AA1756">
        <v>5</v>
      </c>
      <c r="AB1756" s="4">
        <v>109200</v>
      </c>
    </row>
    <row r="1757" spans="1:28" x14ac:dyDescent="0.25">
      <c r="A1757">
        <v>2182</v>
      </c>
      <c r="B1757" t="s">
        <v>4976</v>
      </c>
      <c r="C1757" t="s">
        <v>4094</v>
      </c>
      <c r="D1757" s="1">
        <v>44269</v>
      </c>
      <c r="F1757">
        <f t="shared" ca="1" si="162"/>
        <v>54</v>
      </c>
      <c r="G1757" t="str">
        <f t="shared" ca="1" si="163"/>
        <v>2-5 years</v>
      </c>
      <c r="H1757" t="s">
        <v>24</v>
      </c>
      <c r="I1757" t="s">
        <v>5810</v>
      </c>
      <c r="J1757" t="s">
        <v>5811</v>
      </c>
      <c r="K1757" t="s">
        <v>27</v>
      </c>
      <c r="L1757">
        <f t="shared" si="164"/>
        <v>1</v>
      </c>
      <c r="M1757">
        <f t="shared" si="165"/>
        <v>0</v>
      </c>
      <c r="N1757" t="s">
        <v>53</v>
      </c>
      <c r="O1757" t="s">
        <v>41</v>
      </c>
      <c r="Q1757" t="str">
        <f t="shared" si="166"/>
        <v>ACTIVE</v>
      </c>
      <c r="R1757" t="s">
        <v>1487</v>
      </c>
      <c r="S1757" t="s">
        <v>80</v>
      </c>
      <c r="T1757" s="2">
        <v>35937</v>
      </c>
      <c r="U1757" s="3">
        <f t="shared" ca="1" si="167"/>
        <v>27</v>
      </c>
      <c r="V1757" t="s">
        <v>32</v>
      </c>
      <c r="W1757" t="s">
        <v>33</v>
      </c>
      <c r="X1757" t="s">
        <v>89</v>
      </c>
      <c r="Y1757" t="s">
        <v>35</v>
      </c>
      <c r="Z1757" t="s">
        <v>82</v>
      </c>
      <c r="AA1757">
        <v>4</v>
      </c>
      <c r="AB1757" s="4">
        <v>541428</v>
      </c>
    </row>
    <row r="1758" spans="1:28" x14ac:dyDescent="0.25">
      <c r="A1758">
        <v>2183</v>
      </c>
      <c r="B1758" t="s">
        <v>1120</v>
      </c>
      <c r="C1758" t="s">
        <v>5037</v>
      </c>
      <c r="D1758" s="1">
        <v>43447</v>
      </c>
      <c r="F1758">
        <f t="shared" ca="1" si="162"/>
        <v>81</v>
      </c>
      <c r="G1758" t="str">
        <f t="shared" ca="1" si="163"/>
        <v>&gt;5 years</v>
      </c>
      <c r="H1758" t="s">
        <v>24</v>
      </c>
      <c r="I1758" t="s">
        <v>5812</v>
      </c>
      <c r="J1758" t="s">
        <v>5813</v>
      </c>
      <c r="K1758" t="s">
        <v>27</v>
      </c>
      <c r="L1758">
        <f t="shared" si="164"/>
        <v>1</v>
      </c>
      <c r="M1758">
        <f t="shared" si="165"/>
        <v>0</v>
      </c>
      <c r="N1758" t="s">
        <v>28</v>
      </c>
      <c r="O1758" t="s">
        <v>53</v>
      </c>
      <c r="Q1758" t="str">
        <f t="shared" si="166"/>
        <v>ACTIVE</v>
      </c>
      <c r="R1758" t="s">
        <v>30</v>
      </c>
      <c r="S1758" t="s">
        <v>31</v>
      </c>
      <c r="T1758" s="2">
        <v>32944</v>
      </c>
      <c r="U1758" s="3">
        <f t="shared" ca="1" si="167"/>
        <v>35</v>
      </c>
      <c r="V1758" t="s">
        <v>2370</v>
      </c>
      <c r="W1758" t="s">
        <v>2371</v>
      </c>
      <c r="X1758" t="s">
        <v>6</v>
      </c>
      <c r="Y1758" t="s">
        <v>35</v>
      </c>
      <c r="Z1758" t="s">
        <v>82</v>
      </c>
      <c r="AA1758">
        <v>5</v>
      </c>
      <c r="AB1758" s="4">
        <v>101868</v>
      </c>
    </row>
    <row r="1759" spans="1:28" x14ac:dyDescent="0.25">
      <c r="A1759">
        <v>2184</v>
      </c>
      <c r="B1759" t="s">
        <v>3492</v>
      </c>
      <c r="C1759" t="s">
        <v>1779</v>
      </c>
      <c r="D1759" s="1">
        <v>44444</v>
      </c>
      <c r="E1759" s="1">
        <v>45016</v>
      </c>
      <c r="F1759">
        <f t="shared" ca="1" si="162"/>
        <v>18</v>
      </c>
      <c r="G1759" t="str">
        <f t="shared" ca="1" si="163"/>
        <v>1-2 years</v>
      </c>
      <c r="H1759" t="s">
        <v>24</v>
      </c>
      <c r="I1759" t="s">
        <v>5814</v>
      </c>
      <c r="J1759" t="s">
        <v>5815</v>
      </c>
      <c r="K1759" t="s">
        <v>27</v>
      </c>
      <c r="L1759">
        <f t="shared" si="164"/>
        <v>1</v>
      </c>
      <c r="M1759">
        <f t="shared" si="165"/>
        <v>0</v>
      </c>
      <c r="N1759" t="s">
        <v>53</v>
      </c>
      <c r="O1759" t="s">
        <v>41</v>
      </c>
      <c r="Q1759" t="str">
        <f t="shared" si="166"/>
        <v>ACTIVE</v>
      </c>
      <c r="R1759" t="s">
        <v>1487</v>
      </c>
      <c r="S1759" t="s">
        <v>221</v>
      </c>
      <c r="T1759" s="2">
        <v>34769</v>
      </c>
      <c r="U1759" s="3">
        <f t="shared" ca="1" si="167"/>
        <v>30</v>
      </c>
      <c r="V1759" t="s">
        <v>32</v>
      </c>
      <c r="W1759" t="s">
        <v>355</v>
      </c>
      <c r="X1759" t="s">
        <v>69</v>
      </c>
      <c r="Y1759" t="s">
        <v>35</v>
      </c>
      <c r="Z1759" t="s">
        <v>82</v>
      </c>
      <c r="AA1759">
        <v>2</v>
      </c>
      <c r="AB1759" s="4">
        <v>117600</v>
      </c>
    </row>
    <row r="1760" spans="1:28" x14ac:dyDescent="0.25">
      <c r="A1760">
        <v>2185</v>
      </c>
      <c r="B1760" t="s">
        <v>1380</v>
      </c>
      <c r="C1760" t="s">
        <v>5408</v>
      </c>
      <c r="D1760" s="1">
        <v>43968</v>
      </c>
      <c r="E1760" s="1">
        <v>44610</v>
      </c>
      <c r="F1760">
        <f t="shared" ca="1" si="162"/>
        <v>21</v>
      </c>
      <c r="G1760" t="str">
        <f t="shared" ca="1" si="163"/>
        <v>1-2 years</v>
      </c>
      <c r="H1760" t="s">
        <v>641</v>
      </c>
      <c r="I1760" t="s">
        <v>5816</v>
      </c>
      <c r="J1760" t="s">
        <v>5817</v>
      </c>
      <c r="K1760" t="s">
        <v>158</v>
      </c>
      <c r="L1760">
        <f t="shared" si="164"/>
        <v>0</v>
      </c>
      <c r="M1760">
        <f t="shared" si="165"/>
        <v>1</v>
      </c>
      <c r="N1760" t="s">
        <v>28</v>
      </c>
      <c r="O1760" t="s">
        <v>53</v>
      </c>
      <c r="P1760" t="s">
        <v>170</v>
      </c>
      <c r="Q1760" t="str">
        <f t="shared" si="166"/>
        <v>VOLUNTARY</v>
      </c>
      <c r="R1760" t="s">
        <v>1487</v>
      </c>
      <c r="S1760" t="s">
        <v>221</v>
      </c>
      <c r="T1760" s="2">
        <v>35082</v>
      </c>
      <c r="U1760" s="3">
        <f t="shared" ca="1" si="167"/>
        <v>29</v>
      </c>
      <c r="V1760" t="s">
        <v>4933</v>
      </c>
      <c r="W1760" t="s">
        <v>4934</v>
      </c>
      <c r="X1760" t="s">
        <v>299</v>
      </c>
      <c r="Y1760" t="s">
        <v>35</v>
      </c>
      <c r="Z1760" t="s">
        <v>82</v>
      </c>
      <c r="AA1760">
        <v>5</v>
      </c>
      <c r="AB1760" s="4">
        <v>268200</v>
      </c>
    </row>
    <row r="1761" spans="1:28" x14ac:dyDescent="0.25">
      <c r="A1761">
        <v>2186</v>
      </c>
      <c r="B1761" t="s">
        <v>5818</v>
      </c>
      <c r="C1761" t="s">
        <v>1968</v>
      </c>
      <c r="D1761" s="1">
        <v>44988</v>
      </c>
      <c r="E1761" s="1">
        <v>45008</v>
      </c>
      <c r="F1761">
        <f t="shared" ca="1" si="162"/>
        <v>0</v>
      </c>
      <c r="G1761" t="str">
        <f t="shared" ca="1" si="163"/>
        <v>&lt;6 months</v>
      </c>
      <c r="H1761" t="s">
        <v>641</v>
      </c>
      <c r="I1761" t="s">
        <v>5819</v>
      </c>
      <c r="J1761" t="s">
        <v>5820</v>
      </c>
      <c r="K1761" t="s">
        <v>27</v>
      </c>
      <c r="L1761">
        <f t="shared" si="164"/>
        <v>1</v>
      </c>
      <c r="M1761">
        <f t="shared" si="165"/>
        <v>0</v>
      </c>
      <c r="N1761" t="s">
        <v>41</v>
      </c>
      <c r="O1761" t="s">
        <v>29</v>
      </c>
      <c r="Q1761" t="str">
        <f t="shared" si="166"/>
        <v>ACTIVE</v>
      </c>
      <c r="R1761" t="s">
        <v>1487</v>
      </c>
      <c r="S1761" t="s">
        <v>74</v>
      </c>
      <c r="T1761" s="2">
        <v>29541</v>
      </c>
      <c r="U1761" s="3">
        <f t="shared" ca="1" si="167"/>
        <v>44</v>
      </c>
      <c r="V1761" t="s">
        <v>4147</v>
      </c>
      <c r="W1761" t="s">
        <v>4147</v>
      </c>
      <c r="X1761" t="s">
        <v>81</v>
      </c>
      <c r="Y1761" t="s">
        <v>47</v>
      </c>
      <c r="Z1761" t="s">
        <v>82</v>
      </c>
      <c r="AA1761">
        <v>1</v>
      </c>
      <c r="AB1761" s="4">
        <v>97200</v>
      </c>
    </row>
    <row r="1762" spans="1:28" x14ac:dyDescent="0.25">
      <c r="A1762">
        <v>2187</v>
      </c>
      <c r="B1762" t="s">
        <v>1914</v>
      </c>
      <c r="C1762" t="s">
        <v>1348</v>
      </c>
      <c r="D1762" s="1">
        <v>43889</v>
      </c>
      <c r="F1762">
        <f t="shared" ca="1" si="162"/>
        <v>67</v>
      </c>
      <c r="G1762" t="str">
        <f t="shared" ca="1" si="163"/>
        <v>&gt;5 years</v>
      </c>
      <c r="H1762" t="s">
        <v>641</v>
      </c>
      <c r="I1762" t="s">
        <v>5821</v>
      </c>
      <c r="J1762" t="s">
        <v>5822</v>
      </c>
      <c r="K1762" t="s">
        <v>27</v>
      </c>
      <c r="L1762">
        <f t="shared" si="164"/>
        <v>1</v>
      </c>
      <c r="M1762">
        <f t="shared" si="165"/>
        <v>0</v>
      </c>
      <c r="N1762" t="s">
        <v>41</v>
      </c>
      <c r="O1762" t="s">
        <v>53</v>
      </c>
      <c r="Q1762" t="str">
        <f t="shared" si="166"/>
        <v>ACTIVE</v>
      </c>
      <c r="R1762" t="s">
        <v>1487</v>
      </c>
      <c r="S1762" t="s">
        <v>87</v>
      </c>
      <c r="T1762" s="2">
        <v>24746</v>
      </c>
      <c r="U1762" s="3">
        <f t="shared" ca="1" si="167"/>
        <v>58</v>
      </c>
      <c r="V1762" t="s">
        <v>32</v>
      </c>
      <c r="W1762" t="s">
        <v>355</v>
      </c>
      <c r="X1762" t="s">
        <v>2454</v>
      </c>
      <c r="Y1762" t="s">
        <v>35</v>
      </c>
      <c r="Z1762" t="s">
        <v>82</v>
      </c>
      <c r="AA1762">
        <v>5</v>
      </c>
      <c r="AB1762" s="4">
        <v>133200</v>
      </c>
    </row>
    <row r="1763" spans="1:28" x14ac:dyDescent="0.25">
      <c r="A1763">
        <v>2188</v>
      </c>
      <c r="B1763" t="s">
        <v>1521</v>
      </c>
      <c r="C1763" t="s">
        <v>4667</v>
      </c>
      <c r="D1763" s="1">
        <v>44238</v>
      </c>
      <c r="E1763" s="1">
        <v>45105</v>
      </c>
      <c r="F1763">
        <f t="shared" ca="1" si="162"/>
        <v>28</v>
      </c>
      <c r="G1763" t="str">
        <f t="shared" ca="1" si="163"/>
        <v>2-5 years</v>
      </c>
      <c r="H1763" t="s">
        <v>641</v>
      </c>
      <c r="I1763" t="s">
        <v>5823</v>
      </c>
      <c r="J1763" t="s">
        <v>5824</v>
      </c>
      <c r="K1763" t="s">
        <v>27</v>
      </c>
      <c r="L1763">
        <f t="shared" si="164"/>
        <v>1</v>
      </c>
      <c r="M1763">
        <f t="shared" si="165"/>
        <v>0</v>
      </c>
      <c r="N1763" t="s">
        <v>41</v>
      </c>
      <c r="O1763" t="s">
        <v>41</v>
      </c>
      <c r="Q1763" t="str">
        <f t="shared" si="166"/>
        <v>ACTIVE</v>
      </c>
      <c r="R1763" t="s">
        <v>1487</v>
      </c>
      <c r="S1763" t="s">
        <v>74</v>
      </c>
      <c r="T1763" s="2">
        <v>36972</v>
      </c>
      <c r="U1763" s="3">
        <f t="shared" ca="1" si="167"/>
        <v>24</v>
      </c>
      <c r="V1763" t="s">
        <v>3470</v>
      </c>
      <c r="W1763" t="s">
        <v>3470</v>
      </c>
      <c r="X1763" t="s">
        <v>69</v>
      </c>
      <c r="Y1763" t="s">
        <v>35</v>
      </c>
      <c r="Z1763" t="s">
        <v>82</v>
      </c>
      <c r="AA1763">
        <v>2</v>
      </c>
      <c r="AB1763" s="4">
        <v>991452</v>
      </c>
    </row>
    <row r="1764" spans="1:28" x14ac:dyDescent="0.25">
      <c r="A1764">
        <v>2189</v>
      </c>
      <c r="B1764" t="s">
        <v>5072</v>
      </c>
      <c r="C1764" t="s">
        <v>3821</v>
      </c>
      <c r="D1764" s="1">
        <v>43490</v>
      </c>
      <c r="F1764">
        <f t="shared" ca="1" si="162"/>
        <v>80</v>
      </c>
      <c r="G1764" t="str">
        <f t="shared" ca="1" si="163"/>
        <v>&gt;5 years</v>
      </c>
      <c r="H1764" t="s">
        <v>641</v>
      </c>
      <c r="I1764" t="s">
        <v>5825</v>
      </c>
      <c r="J1764" t="s">
        <v>5826</v>
      </c>
      <c r="K1764" t="s">
        <v>27</v>
      </c>
      <c r="L1764">
        <f t="shared" si="164"/>
        <v>1</v>
      </c>
      <c r="M1764">
        <f t="shared" si="165"/>
        <v>0</v>
      </c>
      <c r="N1764" t="s">
        <v>41</v>
      </c>
      <c r="O1764" t="s">
        <v>29</v>
      </c>
      <c r="Q1764" t="str">
        <f t="shared" si="166"/>
        <v>ACTIVE</v>
      </c>
      <c r="R1764" t="s">
        <v>1487</v>
      </c>
      <c r="S1764" t="s">
        <v>239</v>
      </c>
      <c r="T1764" s="2">
        <v>31003</v>
      </c>
      <c r="U1764" s="3">
        <f t="shared" ca="1" si="167"/>
        <v>40</v>
      </c>
      <c r="V1764" t="s">
        <v>3829</v>
      </c>
      <c r="W1764" t="s">
        <v>3830</v>
      </c>
      <c r="X1764" t="s">
        <v>2728</v>
      </c>
      <c r="Y1764" t="s">
        <v>35</v>
      </c>
      <c r="Z1764" t="s">
        <v>194</v>
      </c>
      <c r="AA1764">
        <v>5</v>
      </c>
      <c r="AB1764" s="4">
        <v>162000</v>
      </c>
    </row>
    <row r="1765" spans="1:28" x14ac:dyDescent="0.25">
      <c r="A1765">
        <v>2190</v>
      </c>
      <c r="B1765" t="s">
        <v>1922</v>
      </c>
      <c r="C1765" t="s">
        <v>3681</v>
      </c>
      <c r="D1765" s="1">
        <v>45041</v>
      </c>
      <c r="E1765" s="1">
        <v>45092</v>
      </c>
      <c r="F1765">
        <f t="shared" ca="1" si="162"/>
        <v>1</v>
      </c>
      <c r="G1765" t="str">
        <f t="shared" ca="1" si="163"/>
        <v>&lt;6 months</v>
      </c>
      <c r="H1765" t="s">
        <v>641</v>
      </c>
      <c r="I1765" t="s">
        <v>5827</v>
      </c>
      <c r="J1765" t="s">
        <v>5828</v>
      </c>
      <c r="K1765" t="s">
        <v>27</v>
      </c>
      <c r="L1765">
        <f t="shared" si="164"/>
        <v>1</v>
      </c>
      <c r="M1765">
        <f t="shared" si="165"/>
        <v>0</v>
      </c>
      <c r="N1765" t="s">
        <v>41</v>
      </c>
      <c r="O1765" t="s">
        <v>53</v>
      </c>
      <c r="Q1765" t="str">
        <f t="shared" si="166"/>
        <v>ACTIVE</v>
      </c>
      <c r="R1765" t="s">
        <v>1487</v>
      </c>
      <c r="S1765" t="s">
        <v>68</v>
      </c>
      <c r="T1765" s="2">
        <v>29853</v>
      </c>
      <c r="U1765" s="3">
        <f t="shared" ca="1" si="167"/>
        <v>44</v>
      </c>
      <c r="V1765" t="s">
        <v>3829</v>
      </c>
      <c r="W1765" t="s">
        <v>3830</v>
      </c>
      <c r="X1765" t="s">
        <v>69</v>
      </c>
      <c r="Y1765" t="s">
        <v>35</v>
      </c>
      <c r="Z1765" t="s">
        <v>194</v>
      </c>
      <c r="AA1765">
        <v>5</v>
      </c>
      <c r="AB1765" s="4">
        <v>246000</v>
      </c>
    </row>
    <row r="1766" spans="1:28" x14ac:dyDescent="0.25">
      <c r="A1766">
        <v>2191</v>
      </c>
      <c r="B1766" t="s">
        <v>3486</v>
      </c>
      <c r="C1766" t="s">
        <v>2502</v>
      </c>
      <c r="D1766" s="1">
        <v>44241</v>
      </c>
      <c r="E1766" s="1">
        <v>45035</v>
      </c>
      <c r="F1766">
        <f t="shared" ca="1" si="162"/>
        <v>26</v>
      </c>
      <c r="G1766" t="str">
        <f t="shared" ca="1" si="163"/>
        <v>2-5 years</v>
      </c>
      <c r="H1766" t="s">
        <v>641</v>
      </c>
      <c r="I1766" t="s">
        <v>5829</v>
      </c>
      <c r="J1766" t="s">
        <v>5830</v>
      </c>
      <c r="K1766" t="s">
        <v>27</v>
      </c>
      <c r="L1766">
        <f t="shared" si="164"/>
        <v>1</v>
      </c>
      <c r="M1766">
        <f t="shared" si="165"/>
        <v>0</v>
      </c>
      <c r="N1766" t="s">
        <v>28</v>
      </c>
      <c r="O1766" t="s">
        <v>41</v>
      </c>
      <c r="Q1766" t="str">
        <f t="shared" si="166"/>
        <v>ACTIVE</v>
      </c>
      <c r="R1766" t="s">
        <v>1487</v>
      </c>
      <c r="S1766" t="s">
        <v>87</v>
      </c>
      <c r="T1766" s="2">
        <v>35707</v>
      </c>
      <c r="U1766" s="3">
        <f t="shared" ca="1" si="167"/>
        <v>28</v>
      </c>
      <c r="V1766" t="s">
        <v>4843</v>
      </c>
      <c r="W1766" t="s">
        <v>4844</v>
      </c>
      <c r="X1766" t="s">
        <v>89</v>
      </c>
      <c r="Y1766" t="s">
        <v>35</v>
      </c>
      <c r="Z1766" t="s">
        <v>194</v>
      </c>
      <c r="AA1766">
        <v>5</v>
      </c>
      <c r="AB1766" s="4">
        <v>32283</v>
      </c>
    </row>
    <row r="1767" spans="1:28" x14ac:dyDescent="0.25">
      <c r="A1767">
        <v>2192</v>
      </c>
      <c r="B1767" t="s">
        <v>5831</v>
      </c>
      <c r="C1767" t="s">
        <v>2766</v>
      </c>
      <c r="D1767" s="1">
        <v>44111</v>
      </c>
      <c r="E1767" s="1">
        <v>44944</v>
      </c>
      <c r="F1767">
        <f t="shared" ca="1" si="162"/>
        <v>27</v>
      </c>
      <c r="G1767" t="str">
        <f t="shared" ca="1" si="163"/>
        <v>2-5 years</v>
      </c>
      <c r="H1767" t="s">
        <v>641</v>
      </c>
      <c r="I1767" t="s">
        <v>5832</v>
      </c>
      <c r="J1767" t="s">
        <v>5833</v>
      </c>
      <c r="K1767" t="s">
        <v>27</v>
      </c>
      <c r="L1767">
        <f t="shared" si="164"/>
        <v>1</v>
      </c>
      <c r="M1767">
        <f t="shared" si="165"/>
        <v>0</v>
      </c>
      <c r="N1767" t="s">
        <v>41</v>
      </c>
      <c r="O1767" t="s">
        <v>41</v>
      </c>
      <c r="Q1767" t="str">
        <f t="shared" si="166"/>
        <v>ACTIVE</v>
      </c>
      <c r="R1767" t="s">
        <v>1487</v>
      </c>
      <c r="S1767" t="s">
        <v>68</v>
      </c>
      <c r="T1767" s="2">
        <v>30232</v>
      </c>
      <c r="U1767" s="3">
        <f t="shared" ca="1" si="167"/>
        <v>43</v>
      </c>
      <c r="V1767" t="s">
        <v>3470</v>
      </c>
      <c r="W1767" t="s">
        <v>3470</v>
      </c>
      <c r="X1767" t="s">
        <v>1107</v>
      </c>
      <c r="Y1767" t="s">
        <v>35</v>
      </c>
      <c r="Z1767" t="s">
        <v>194</v>
      </c>
      <c r="AA1767">
        <v>1</v>
      </c>
      <c r="AB1767" s="4">
        <v>145500</v>
      </c>
    </row>
    <row r="1768" spans="1:28" x14ac:dyDescent="0.25">
      <c r="A1768">
        <v>2193</v>
      </c>
      <c r="B1768" t="s">
        <v>381</v>
      </c>
      <c r="C1768" t="s">
        <v>1038</v>
      </c>
      <c r="D1768" s="1">
        <v>43524</v>
      </c>
      <c r="E1768" s="1">
        <v>45078</v>
      </c>
      <c r="F1768">
        <f t="shared" ca="1" si="162"/>
        <v>51</v>
      </c>
      <c r="G1768" t="str">
        <f t="shared" ca="1" si="163"/>
        <v>2-5 years</v>
      </c>
      <c r="H1768" t="s">
        <v>24</v>
      </c>
      <c r="I1768" t="s">
        <v>5834</v>
      </c>
      <c r="J1768" t="s">
        <v>5835</v>
      </c>
      <c r="K1768" t="s">
        <v>158</v>
      </c>
      <c r="L1768">
        <f t="shared" si="164"/>
        <v>0</v>
      </c>
      <c r="M1768">
        <f t="shared" si="165"/>
        <v>1</v>
      </c>
      <c r="N1768" t="s">
        <v>41</v>
      </c>
      <c r="O1768" t="s">
        <v>41</v>
      </c>
      <c r="P1768" t="s">
        <v>3412</v>
      </c>
      <c r="Q1768" t="str">
        <f t="shared" si="166"/>
        <v>INVOLUNTARY</v>
      </c>
      <c r="R1768" t="s">
        <v>1487</v>
      </c>
      <c r="S1768" t="s">
        <v>74</v>
      </c>
      <c r="T1768" s="2">
        <v>36733</v>
      </c>
      <c r="U1768" s="3">
        <f t="shared" ca="1" si="167"/>
        <v>25</v>
      </c>
      <c r="V1768" t="s">
        <v>3470</v>
      </c>
      <c r="W1768" t="s">
        <v>3470</v>
      </c>
      <c r="X1768" t="s">
        <v>69</v>
      </c>
      <c r="Y1768" t="s">
        <v>47</v>
      </c>
      <c r="Z1768" t="s">
        <v>194</v>
      </c>
      <c r="AA1768">
        <v>4</v>
      </c>
      <c r="AB1768" s="4">
        <v>225276</v>
      </c>
    </row>
    <row r="1769" spans="1:28" x14ac:dyDescent="0.25">
      <c r="A1769">
        <v>2194</v>
      </c>
      <c r="B1769" t="s">
        <v>4300</v>
      </c>
      <c r="C1769" t="s">
        <v>1142</v>
      </c>
      <c r="D1769" s="1">
        <v>43673</v>
      </c>
      <c r="F1769">
        <f t="shared" ca="1" si="162"/>
        <v>74</v>
      </c>
      <c r="G1769" t="str">
        <f t="shared" ca="1" si="163"/>
        <v>&gt;5 years</v>
      </c>
      <c r="H1769" t="s">
        <v>24</v>
      </c>
      <c r="I1769" t="s">
        <v>5836</v>
      </c>
      <c r="J1769" t="s">
        <v>5837</v>
      </c>
      <c r="K1769" t="s">
        <v>27</v>
      </c>
      <c r="L1769">
        <f t="shared" si="164"/>
        <v>1</v>
      </c>
      <c r="M1769">
        <f t="shared" si="165"/>
        <v>0</v>
      </c>
      <c r="N1769" t="s">
        <v>53</v>
      </c>
      <c r="O1769" t="s">
        <v>29</v>
      </c>
      <c r="Q1769" t="str">
        <f t="shared" si="166"/>
        <v>ACTIVE</v>
      </c>
      <c r="R1769" t="s">
        <v>1487</v>
      </c>
      <c r="S1769" t="s">
        <v>74</v>
      </c>
      <c r="T1769" s="2">
        <v>36888</v>
      </c>
      <c r="U1769" s="3">
        <f t="shared" ca="1" si="167"/>
        <v>24</v>
      </c>
      <c r="V1769" t="s">
        <v>2961</v>
      </c>
      <c r="W1769" t="s">
        <v>2961</v>
      </c>
      <c r="X1769" t="s">
        <v>69</v>
      </c>
      <c r="Y1769" t="s">
        <v>35</v>
      </c>
      <c r="Z1769" t="s">
        <v>194</v>
      </c>
      <c r="AA1769">
        <v>2</v>
      </c>
      <c r="AB1769" s="4">
        <v>156174.10999999999</v>
      </c>
    </row>
    <row r="1770" spans="1:28" x14ac:dyDescent="0.25">
      <c r="A1770">
        <v>2195</v>
      </c>
      <c r="B1770" t="s">
        <v>5838</v>
      </c>
      <c r="C1770" t="s">
        <v>1223</v>
      </c>
      <c r="D1770" s="1">
        <v>45079</v>
      </c>
      <c r="E1770" s="1">
        <v>45114</v>
      </c>
      <c r="F1770">
        <f t="shared" ca="1" si="162"/>
        <v>1</v>
      </c>
      <c r="G1770" t="str">
        <f t="shared" ca="1" si="163"/>
        <v>&lt;6 months</v>
      </c>
      <c r="H1770" t="s">
        <v>24</v>
      </c>
      <c r="I1770" t="s">
        <v>5839</v>
      </c>
      <c r="J1770" t="s">
        <v>5840</v>
      </c>
      <c r="K1770" t="s">
        <v>27</v>
      </c>
      <c r="L1770">
        <f t="shared" si="164"/>
        <v>1</v>
      </c>
      <c r="M1770">
        <f t="shared" si="165"/>
        <v>0</v>
      </c>
      <c r="N1770" t="s">
        <v>28</v>
      </c>
      <c r="O1770" t="s">
        <v>41</v>
      </c>
      <c r="Q1770" t="str">
        <f t="shared" si="166"/>
        <v>ACTIVE</v>
      </c>
      <c r="R1770" t="s">
        <v>1487</v>
      </c>
      <c r="S1770" t="s">
        <v>1805</v>
      </c>
      <c r="T1770" s="2">
        <v>34817</v>
      </c>
      <c r="U1770" s="3">
        <f t="shared" ca="1" si="167"/>
        <v>30</v>
      </c>
      <c r="V1770" t="s">
        <v>3829</v>
      </c>
      <c r="W1770" t="s">
        <v>3830</v>
      </c>
      <c r="X1770" t="s">
        <v>69</v>
      </c>
      <c r="Y1770" t="s">
        <v>35</v>
      </c>
      <c r="Z1770" t="s">
        <v>194</v>
      </c>
      <c r="AA1770">
        <v>2</v>
      </c>
      <c r="AB1770" s="4">
        <v>291600</v>
      </c>
    </row>
    <row r="1771" spans="1:28" x14ac:dyDescent="0.25">
      <c r="A1771">
        <v>2196</v>
      </c>
      <c r="B1771" t="s">
        <v>557</v>
      </c>
      <c r="C1771" t="s">
        <v>4799</v>
      </c>
      <c r="D1771" s="1">
        <v>44879</v>
      </c>
      <c r="E1771" s="1">
        <v>44930</v>
      </c>
      <c r="F1771">
        <f t="shared" ca="1" si="162"/>
        <v>1</v>
      </c>
      <c r="G1771" t="str">
        <f t="shared" ca="1" si="163"/>
        <v>&lt;6 months</v>
      </c>
      <c r="H1771" t="s">
        <v>24</v>
      </c>
      <c r="I1771" t="s">
        <v>5841</v>
      </c>
      <c r="J1771" t="s">
        <v>5842</v>
      </c>
      <c r="K1771" t="s">
        <v>158</v>
      </c>
      <c r="L1771">
        <f t="shared" si="164"/>
        <v>0</v>
      </c>
      <c r="M1771">
        <f t="shared" si="165"/>
        <v>1</v>
      </c>
      <c r="N1771" t="s">
        <v>53</v>
      </c>
      <c r="O1771" t="s">
        <v>53</v>
      </c>
      <c r="P1771" t="s">
        <v>4103</v>
      </c>
      <c r="Q1771" t="str">
        <f t="shared" si="166"/>
        <v>VOLUNTARY</v>
      </c>
      <c r="R1771" t="s">
        <v>1487</v>
      </c>
      <c r="S1771" t="s">
        <v>1805</v>
      </c>
      <c r="T1771" s="2">
        <v>33558</v>
      </c>
      <c r="U1771" s="3">
        <f t="shared" ca="1" si="167"/>
        <v>33</v>
      </c>
      <c r="V1771" t="s">
        <v>5016</v>
      </c>
      <c r="W1771" t="s">
        <v>5016</v>
      </c>
      <c r="X1771" t="s">
        <v>175</v>
      </c>
      <c r="Y1771" t="s">
        <v>47</v>
      </c>
      <c r="Z1771" t="s">
        <v>194</v>
      </c>
      <c r="AA1771">
        <v>5</v>
      </c>
      <c r="AB1771" s="4">
        <v>84999.97</v>
      </c>
    </row>
    <row r="1772" spans="1:28" x14ac:dyDescent="0.25">
      <c r="A1772">
        <v>2197</v>
      </c>
      <c r="B1772" t="s">
        <v>1774</v>
      </c>
      <c r="C1772" t="s">
        <v>1692</v>
      </c>
      <c r="D1772" s="1">
        <v>43334</v>
      </c>
      <c r="E1772" s="1">
        <v>44510</v>
      </c>
      <c r="F1772">
        <f t="shared" ca="1" si="162"/>
        <v>38</v>
      </c>
      <c r="G1772" t="str">
        <f t="shared" ca="1" si="163"/>
        <v>2-5 years</v>
      </c>
      <c r="H1772" t="s">
        <v>24</v>
      </c>
      <c r="I1772" t="s">
        <v>5843</v>
      </c>
      <c r="J1772" t="s">
        <v>5844</v>
      </c>
      <c r="K1772" t="s">
        <v>158</v>
      </c>
      <c r="L1772">
        <f t="shared" si="164"/>
        <v>0</v>
      </c>
      <c r="M1772">
        <f t="shared" si="165"/>
        <v>1</v>
      </c>
      <c r="N1772" t="s">
        <v>28</v>
      </c>
      <c r="O1772" t="s">
        <v>53</v>
      </c>
      <c r="P1772" t="s">
        <v>170</v>
      </c>
      <c r="Q1772" t="str">
        <f t="shared" si="166"/>
        <v>VOLUNTARY</v>
      </c>
      <c r="R1772" t="s">
        <v>1487</v>
      </c>
      <c r="S1772" t="s">
        <v>257</v>
      </c>
      <c r="T1772" s="2">
        <v>36228</v>
      </c>
      <c r="U1772" s="3">
        <f t="shared" ca="1" si="167"/>
        <v>26</v>
      </c>
      <c r="V1772" t="s">
        <v>5016</v>
      </c>
      <c r="W1772" t="s">
        <v>5016</v>
      </c>
      <c r="X1772" t="s">
        <v>175</v>
      </c>
      <c r="Y1772" t="s">
        <v>35</v>
      </c>
      <c r="Z1772" t="s">
        <v>194</v>
      </c>
      <c r="AA1772">
        <v>4</v>
      </c>
      <c r="AB1772" s="4">
        <v>63626.67</v>
      </c>
    </row>
    <row r="1773" spans="1:28" x14ac:dyDescent="0.25">
      <c r="A1773">
        <v>2198</v>
      </c>
      <c r="B1773" t="s">
        <v>5845</v>
      </c>
      <c r="C1773" t="s">
        <v>3001</v>
      </c>
      <c r="D1773" s="1">
        <v>44910</v>
      </c>
      <c r="E1773" s="1">
        <v>44924</v>
      </c>
      <c r="F1773">
        <f t="shared" ca="1" si="162"/>
        <v>0</v>
      </c>
      <c r="G1773" t="str">
        <f t="shared" ca="1" si="163"/>
        <v>&lt;6 months</v>
      </c>
      <c r="H1773" t="s">
        <v>24</v>
      </c>
      <c r="I1773" t="s">
        <v>5846</v>
      </c>
      <c r="J1773" t="s">
        <v>5847</v>
      </c>
      <c r="K1773" t="s">
        <v>27</v>
      </c>
      <c r="L1773">
        <f t="shared" si="164"/>
        <v>1</v>
      </c>
      <c r="M1773">
        <f t="shared" si="165"/>
        <v>0</v>
      </c>
      <c r="N1773" t="s">
        <v>28</v>
      </c>
      <c r="O1773" t="s">
        <v>29</v>
      </c>
      <c r="Q1773" t="str">
        <f t="shared" si="166"/>
        <v>ACTIVE</v>
      </c>
      <c r="R1773" t="s">
        <v>1487</v>
      </c>
      <c r="S1773" t="s">
        <v>74</v>
      </c>
      <c r="T1773" s="2">
        <v>34775</v>
      </c>
      <c r="U1773" s="3">
        <f t="shared" ca="1" si="167"/>
        <v>30</v>
      </c>
      <c r="V1773" t="s">
        <v>4147</v>
      </c>
      <c r="W1773" t="s">
        <v>4147</v>
      </c>
      <c r="X1773" t="s">
        <v>75</v>
      </c>
      <c r="Y1773" t="s">
        <v>35</v>
      </c>
      <c r="Z1773" t="s">
        <v>82</v>
      </c>
      <c r="AA1773">
        <v>1</v>
      </c>
      <c r="AB1773" s="4">
        <v>49450</v>
      </c>
    </row>
    <row r="1774" spans="1:28" x14ac:dyDescent="0.25">
      <c r="A1774">
        <v>2199</v>
      </c>
      <c r="B1774" t="s">
        <v>3976</v>
      </c>
      <c r="C1774" t="s">
        <v>2303</v>
      </c>
      <c r="D1774" s="1">
        <v>43982</v>
      </c>
      <c r="F1774">
        <f t="shared" ca="1" si="162"/>
        <v>64</v>
      </c>
      <c r="G1774" t="str">
        <f t="shared" ca="1" si="163"/>
        <v>&gt;5 years</v>
      </c>
      <c r="H1774" t="s">
        <v>24</v>
      </c>
      <c r="I1774" t="s">
        <v>5848</v>
      </c>
      <c r="J1774" t="s">
        <v>5849</v>
      </c>
      <c r="K1774" t="s">
        <v>27</v>
      </c>
      <c r="L1774">
        <f t="shared" si="164"/>
        <v>1</v>
      </c>
      <c r="M1774">
        <f t="shared" si="165"/>
        <v>0</v>
      </c>
      <c r="N1774" t="s">
        <v>53</v>
      </c>
      <c r="O1774" t="s">
        <v>53</v>
      </c>
      <c r="Q1774" t="str">
        <f t="shared" si="166"/>
        <v>ACTIVE</v>
      </c>
      <c r="R1774" t="s">
        <v>1487</v>
      </c>
      <c r="S1774" t="s">
        <v>68</v>
      </c>
      <c r="T1774" s="2">
        <v>1</v>
      </c>
      <c r="U1774" s="3">
        <f t="shared" ca="1" si="167"/>
        <v>125</v>
      </c>
      <c r="V1774" t="s">
        <v>3829</v>
      </c>
      <c r="W1774" t="s">
        <v>3830</v>
      </c>
      <c r="X1774" t="s">
        <v>6</v>
      </c>
      <c r="Y1774" t="s">
        <v>35</v>
      </c>
      <c r="Z1774" t="s">
        <v>82</v>
      </c>
      <c r="AA1774">
        <v>4</v>
      </c>
      <c r="AB1774" s="4">
        <v>49608</v>
      </c>
    </row>
    <row r="1775" spans="1:28" x14ac:dyDescent="0.25">
      <c r="A1775">
        <v>2200</v>
      </c>
      <c r="B1775" t="s">
        <v>2037</v>
      </c>
      <c r="C1775" t="s">
        <v>4909</v>
      </c>
      <c r="D1775" s="1">
        <v>44761</v>
      </c>
      <c r="F1775">
        <f t="shared" ca="1" si="162"/>
        <v>38</v>
      </c>
      <c r="G1775" t="str">
        <f t="shared" ca="1" si="163"/>
        <v>2-5 years</v>
      </c>
      <c r="H1775" t="s">
        <v>24</v>
      </c>
      <c r="I1775" t="s">
        <v>5850</v>
      </c>
      <c r="J1775" t="s">
        <v>5851</v>
      </c>
      <c r="K1775" t="s">
        <v>27</v>
      </c>
      <c r="L1775">
        <f t="shared" si="164"/>
        <v>1</v>
      </c>
      <c r="M1775">
        <f t="shared" si="165"/>
        <v>0</v>
      </c>
      <c r="N1775" t="s">
        <v>28</v>
      </c>
      <c r="O1775" t="s">
        <v>53</v>
      </c>
      <c r="Q1775" t="str">
        <f t="shared" si="166"/>
        <v>ACTIVE</v>
      </c>
      <c r="R1775" t="s">
        <v>1487</v>
      </c>
      <c r="S1775" t="s">
        <v>74</v>
      </c>
      <c r="T1775" s="2">
        <v>34736</v>
      </c>
      <c r="U1775" s="3">
        <f t="shared" ca="1" si="167"/>
        <v>30</v>
      </c>
      <c r="V1775" t="s">
        <v>3829</v>
      </c>
      <c r="W1775" t="s">
        <v>3830</v>
      </c>
      <c r="X1775" t="s">
        <v>69</v>
      </c>
      <c r="Y1775" t="s">
        <v>35</v>
      </c>
      <c r="Z1775" t="s">
        <v>82</v>
      </c>
      <c r="AA1775">
        <v>4</v>
      </c>
      <c r="AB1775" s="4">
        <v>93960</v>
      </c>
    </row>
    <row r="1776" spans="1:28" x14ac:dyDescent="0.25">
      <c r="A1776">
        <v>2201</v>
      </c>
      <c r="B1776" t="s">
        <v>5366</v>
      </c>
      <c r="C1776" t="s">
        <v>5852</v>
      </c>
      <c r="D1776" s="1">
        <v>44013</v>
      </c>
      <c r="F1776">
        <f t="shared" ca="1" si="162"/>
        <v>63</v>
      </c>
      <c r="G1776" t="str">
        <f t="shared" ca="1" si="163"/>
        <v>&gt;5 years</v>
      </c>
      <c r="H1776" t="s">
        <v>24</v>
      </c>
      <c r="I1776" t="s">
        <v>5853</v>
      </c>
      <c r="J1776" t="s">
        <v>5854</v>
      </c>
      <c r="K1776" t="s">
        <v>27</v>
      </c>
      <c r="L1776">
        <f t="shared" si="164"/>
        <v>1</v>
      </c>
      <c r="M1776">
        <f t="shared" si="165"/>
        <v>0</v>
      </c>
      <c r="N1776" t="s">
        <v>28</v>
      </c>
      <c r="O1776" t="s">
        <v>41</v>
      </c>
      <c r="Q1776" t="str">
        <f t="shared" si="166"/>
        <v>ACTIVE</v>
      </c>
      <c r="R1776" t="s">
        <v>1487</v>
      </c>
      <c r="S1776" t="s">
        <v>137</v>
      </c>
      <c r="T1776" s="2">
        <v>35894</v>
      </c>
      <c r="U1776" s="3">
        <f t="shared" ca="1" si="167"/>
        <v>27</v>
      </c>
      <c r="V1776" t="s">
        <v>4806</v>
      </c>
      <c r="W1776" t="s">
        <v>4807</v>
      </c>
      <c r="X1776" t="s">
        <v>81</v>
      </c>
      <c r="Y1776" t="s">
        <v>47</v>
      </c>
      <c r="Z1776" t="s">
        <v>82</v>
      </c>
      <c r="AA1776">
        <v>2</v>
      </c>
      <c r="AB1776" s="4">
        <v>41860</v>
      </c>
    </row>
    <row r="1777" spans="1:28" x14ac:dyDescent="0.25">
      <c r="A1777">
        <v>2202</v>
      </c>
      <c r="B1777" t="s">
        <v>5855</v>
      </c>
      <c r="C1777" t="s">
        <v>247</v>
      </c>
      <c r="D1777" s="1">
        <v>44153</v>
      </c>
      <c r="F1777">
        <f t="shared" ca="1" si="162"/>
        <v>58</v>
      </c>
      <c r="G1777" t="str">
        <f t="shared" ca="1" si="163"/>
        <v>2-5 years</v>
      </c>
      <c r="H1777" t="s">
        <v>24</v>
      </c>
      <c r="I1777" t="s">
        <v>5856</v>
      </c>
      <c r="J1777" t="s">
        <v>5857</v>
      </c>
      <c r="K1777" t="s">
        <v>27</v>
      </c>
      <c r="L1777">
        <f t="shared" si="164"/>
        <v>1</v>
      </c>
      <c r="M1777">
        <f t="shared" si="165"/>
        <v>0</v>
      </c>
      <c r="N1777" t="s">
        <v>28</v>
      </c>
      <c r="O1777" t="s">
        <v>41</v>
      </c>
      <c r="Q1777" t="str">
        <f t="shared" si="166"/>
        <v>ACTIVE</v>
      </c>
      <c r="R1777" t="s">
        <v>1487</v>
      </c>
      <c r="S1777" t="s">
        <v>137</v>
      </c>
      <c r="T1777" s="2">
        <v>32041</v>
      </c>
      <c r="U1777" s="3">
        <f t="shared" ca="1" si="167"/>
        <v>38</v>
      </c>
      <c r="V1777" t="s">
        <v>3829</v>
      </c>
      <c r="W1777" t="s">
        <v>3830</v>
      </c>
      <c r="X1777" t="s">
        <v>364</v>
      </c>
      <c r="Y1777" t="s">
        <v>35</v>
      </c>
      <c r="Z1777" t="s">
        <v>82</v>
      </c>
      <c r="AA1777">
        <v>4</v>
      </c>
      <c r="AB1777" s="4">
        <v>46247</v>
      </c>
    </row>
    <row r="1778" spans="1:28" x14ac:dyDescent="0.25">
      <c r="A1778">
        <v>2203</v>
      </c>
      <c r="B1778" t="s">
        <v>4698</v>
      </c>
      <c r="C1778" t="s">
        <v>1234</v>
      </c>
      <c r="D1778" s="1">
        <v>43890</v>
      </c>
      <c r="E1778" s="1">
        <v>44336</v>
      </c>
      <c r="F1778">
        <f t="shared" ca="1" si="162"/>
        <v>14</v>
      </c>
      <c r="G1778" t="str">
        <f t="shared" ca="1" si="163"/>
        <v>1-2 years</v>
      </c>
      <c r="H1778" t="s">
        <v>24</v>
      </c>
      <c r="I1778" t="s">
        <v>5858</v>
      </c>
      <c r="J1778" t="s">
        <v>5859</v>
      </c>
      <c r="K1778" t="s">
        <v>158</v>
      </c>
      <c r="L1778">
        <f t="shared" si="164"/>
        <v>0</v>
      </c>
      <c r="M1778">
        <f t="shared" si="165"/>
        <v>1</v>
      </c>
      <c r="N1778" t="s">
        <v>28</v>
      </c>
      <c r="O1778" t="s">
        <v>41</v>
      </c>
      <c r="P1778" t="s">
        <v>170</v>
      </c>
      <c r="Q1778" t="str">
        <f t="shared" si="166"/>
        <v>VOLUNTARY</v>
      </c>
      <c r="R1778" t="s">
        <v>1487</v>
      </c>
      <c r="S1778" t="s">
        <v>68</v>
      </c>
      <c r="T1778" s="2">
        <v>36461</v>
      </c>
      <c r="U1778" s="3">
        <f t="shared" ca="1" si="167"/>
        <v>25</v>
      </c>
      <c r="V1778" t="s">
        <v>2370</v>
      </c>
      <c r="W1778" t="s">
        <v>2371</v>
      </c>
      <c r="X1778" t="s">
        <v>81</v>
      </c>
      <c r="Y1778" t="s">
        <v>35</v>
      </c>
      <c r="Z1778" t="s">
        <v>82</v>
      </c>
      <c r="AA1778">
        <v>1</v>
      </c>
      <c r="AB1778" s="4">
        <v>204600</v>
      </c>
    </row>
    <row r="1779" spans="1:28" x14ac:dyDescent="0.25">
      <c r="A1779">
        <v>2204</v>
      </c>
      <c r="B1779" t="s">
        <v>5860</v>
      </c>
      <c r="C1779" t="s">
        <v>23</v>
      </c>
      <c r="D1779" s="1">
        <v>44463</v>
      </c>
      <c r="E1779" s="1">
        <v>44589</v>
      </c>
      <c r="F1779">
        <f t="shared" ca="1" si="162"/>
        <v>4</v>
      </c>
      <c r="G1779" t="str">
        <f t="shared" ca="1" si="163"/>
        <v>&lt;6 months</v>
      </c>
      <c r="H1779" t="s">
        <v>24</v>
      </c>
      <c r="I1779" t="s">
        <v>5861</v>
      </c>
      <c r="J1779" t="s">
        <v>5862</v>
      </c>
      <c r="K1779" t="s">
        <v>27</v>
      </c>
      <c r="L1779">
        <f t="shared" si="164"/>
        <v>1</v>
      </c>
      <c r="M1779">
        <f t="shared" si="165"/>
        <v>0</v>
      </c>
      <c r="N1779" t="s">
        <v>41</v>
      </c>
      <c r="O1779" t="s">
        <v>41</v>
      </c>
      <c r="Q1779" t="str">
        <f t="shared" si="166"/>
        <v>ACTIVE</v>
      </c>
      <c r="R1779" t="s">
        <v>1487</v>
      </c>
      <c r="S1779" t="s">
        <v>239</v>
      </c>
      <c r="T1779" s="2">
        <v>37041</v>
      </c>
      <c r="U1779" s="3">
        <f t="shared" ca="1" si="167"/>
        <v>24</v>
      </c>
      <c r="V1779" t="s">
        <v>4806</v>
      </c>
      <c r="W1779" t="s">
        <v>4807</v>
      </c>
      <c r="X1779" t="s">
        <v>148</v>
      </c>
      <c r="Y1779" t="s">
        <v>35</v>
      </c>
      <c r="Z1779" t="s">
        <v>194</v>
      </c>
      <c r="AA1779">
        <v>2</v>
      </c>
      <c r="AB1779" s="4">
        <v>87648</v>
      </c>
    </row>
    <row r="1780" spans="1:28" x14ac:dyDescent="0.25">
      <c r="A1780">
        <v>2205</v>
      </c>
      <c r="B1780" t="s">
        <v>5863</v>
      </c>
      <c r="C1780" t="s">
        <v>876</v>
      </c>
      <c r="D1780" s="1">
        <v>44664</v>
      </c>
      <c r="E1780" s="1">
        <v>45137</v>
      </c>
      <c r="F1780">
        <f t="shared" ca="1" si="162"/>
        <v>15</v>
      </c>
      <c r="G1780" t="str">
        <f t="shared" ca="1" si="163"/>
        <v>1-2 years</v>
      </c>
      <c r="H1780" t="s">
        <v>24</v>
      </c>
      <c r="I1780" t="s">
        <v>5864</v>
      </c>
      <c r="J1780" t="s">
        <v>5865</v>
      </c>
      <c r="K1780" t="s">
        <v>27</v>
      </c>
      <c r="L1780">
        <f t="shared" si="164"/>
        <v>1</v>
      </c>
      <c r="M1780">
        <f t="shared" si="165"/>
        <v>0</v>
      </c>
      <c r="N1780" t="s">
        <v>53</v>
      </c>
      <c r="O1780" t="s">
        <v>53</v>
      </c>
      <c r="Q1780" t="str">
        <f t="shared" si="166"/>
        <v>ACTIVE</v>
      </c>
      <c r="R1780" t="s">
        <v>1487</v>
      </c>
      <c r="S1780" t="s">
        <v>55</v>
      </c>
      <c r="T1780" s="2">
        <v>35359</v>
      </c>
      <c r="U1780" s="3">
        <f t="shared" ca="1" si="167"/>
        <v>28</v>
      </c>
      <c r="V1780" t="s">
        <v>3829</v>
      </c>
      <c r="W1780" t="s">
        <v>3830</v>
      </c>
      <c r="X1780" t="s">
        <v>339</v>
      </c>
      <c r="Y1780" t="s">
        <v>35</v>
      </c>
      <c r="Z1780" t="s">
        <v>194</v>
      </c>
      <c r="AA1780">
        <v>4</v>
      </c>
      <c r="AB1780" s="4">
        <v>151200</v>
      </c>
    </row>
    <row r="1781" spans="1:28" x14ac:dyDescent="0.25">
      <c r="A1781">
        <v>2206</v>
      </c>
      <c r="B1781" t="s">
        <v>1986</v>
      </c>
      <c r="C1781" t="s">
        <v>3727</v>
      </c>
      <c r="D1781" s="1">
        <v>44859</v>
      </c>
      <c r="F1781">
        <f t="shared" ca="1" si="162"/>
        <v>35</v>
      </c>
      <c r="G1781" t="str">
        <f t="shared" ca="1" si="163"/>
        <v>2-5 years</v>
      </c>
      <c r="H1781" t="s">
        <v>24</v>
      </c>
      <c r="I1781" t="s">
        <v>5866</v>
      </c>
      <c r="J1781" t="s">
        <v>5867</v>
      </c>
      <c r="K1781" t="s">
        <v>27</v>
      </c>
      <c r="L1781">
        <f t="shared" si="164"/>
        <v>1</v>
      </c>
      <c r="M1781">
        <f t="shared" si="165"/>
        <v>0</v>
      </c>
      <c r="N1781" t="s">
        <v>28</v>
      </c>
      <c r="O1781" t="s">
        <v>29</v>
      </c>
      <c r="Q1781" t="str">
        <f t="shared" si="166"/>
        <v>ACTIVE</v>
      </c>
      <c r="R1781" t="s">
        <v>1487</v>
      </c>
      <c r="S1781" t="s">
        <v>74</v>
      </c>
      <c r="T1781" s="2">
        <v>29938</v>
      </c>
      <c r="U1781" s="3">
        <f t="shared" ca="1" si="167"/>
        <v>43</v>
      </c>
      <c r="V1781" t="s">
        <v>2370</v>
      </c>
      <c r="W1781" t="s">
        <v>2593</v>
      </c>
      <c r="X1781" t="s">
        <v>235</v>
      </c>
      <c r="Y1781" t="s">
        <v>35</v>
      </c>
      <c r="Z1781" t="s">
        <v>194</v>
      </c>
      <c r="AA1781">
        <v>5</v>
      </c>
      <c r="AB1781" s="4">
        <v>155520</v>
      </c>
    </row>
    <row r="1782" spans="1:28" x14ac:dyDescent="0.25">
      <c r="A1782">
        <v>2207</v>
      </c>
      <c r="B1782" t="s">
        <v>5868</v>
      </c>
      <c r="C1782" t="s">
        <v>5869</v>
      </c>
      <c r="D1782" s="1">
        <v>44223</v>
      </c>
      <c r="F1782">
        <f t="shared" ca="1" si="162"/>
        <v>56</v>
      </c>
      <c r="G1782" t="str">
        <f t="shared" ca="1" si="163"/>
        <v>2-5 years</v>
      </c>
      <c r="H1782" t="s">
        <v>24</v>
      </c>
      <c r="I1782" t="s">
        <v>5870</v>
      </c>
      <c r="J1782" t="s">
        <v>5871</v>
      </c>
      <c r="K1782" t="s">
        <v>27</v>
      </c>
      <c r="L1782">
        <f t="shared" si="164"/>
        <v>1</v>
      </c>
      <c r="M1782">
        <f t="shared" si="165"/>
        <v>0</v>
      </c>
      <c r="N1782" t="s">
        <v>53</v>
      </c>
      <c r="O1782" t="s">
        <v>53</v>
      </c>
      <c r="Q1782" t="str">
        <f t="shared" si="166"/>
        <v>ACTIVE</v>
      </c>
      <c r="R1782" t="s">
        <v>1487</v>
      </c>
      <c r="S1782" t="s">
        <v>74</v>
      </c>
      <c r="T1782" s="2">
        <v>33461</v>
      </c>
      <c r="U1782" s="3">
        <f t="shared" ca="1" si="167"/>
        <v>34</v>
      </c>
      <c r="V1782" t="s">
        <v>3829</v>
      </c>
      <c r="W1782" t="s">
        <v>3830</v>
      </c>
      <c r="X1782" t="s">
        <v>831</v>
      </c>
      <c r="Y1782" t="s">
        <v>35</v>
      </c>
      <c r="Z1782" t="s">
        <v>194</v>
      </c>
      <c r="AA1782">
        <v>5</v>
      </c>
      <c r="AB1782" s="4">
        <v>49820</v>
      </c>
    </row>
    <row r="1783" spans="1:28" x14ac:dyDescent="0.25">
      <c r="A1783">
        <v>2208</v>
      </c>
      <c r="B1783" t="s">
        <v>5267</v>
      </c>
      <c r="C1783" t="s">
        <v>5872</v>
      </c>
      <c r="D1783" s="1">
        <v>43364</v>
      </c>
      <c r="F1783">
        <f t="shared" ca="1" si="162"/>
        <v>84</v>
      </c>
      <c r="G1783" t="str">
        <f t="shared" ca="1" si="163"/>
        <v>&gt;5 years</v>
      </c>
      <c r="H1783" t="s">
        <v>1558</v>
      </c>
      <c r="I1783" t="s">
        <v>5873</v>
      </c>
      <c r="J1783" t="s">
        <v>5874</v>
      </c>
      <c r="K1783" t="s">
        <v>27</v>
      </c>
      <c r="L1783">
        <f t="shared" si="164"/>
        <v>1</v>
      </c>
      <c r="M1783">
        <f t="shared" si="165"/>
        <v>0</v>
      </c>
      <c r="N1783" t="s">
        <v>53</v>
      </c>
      <c r="O1783" t="s">
        <v>53</v>
      </c>
      <c r="Q1783" t="str">
        <f t="shared" si="166"/>
        <v>ACTIVE</v>
      </c>
      <c r="R1783" t="s">
        <v>106</v>
      </c>
      <c r="S1783" t="s">
        <v>189</v>
      </c>
      <c r="T1783" s="2">
        <v>35970</v>
      </c>
      <c r="U1783" s="3">
        <f t="shared" ca="1" si="167"/>
        <v>27</v>
      </c>
      <c r="V1783" t="s">
        <v>2370</v>
      </c>
      <c r="W1783" t="s">
        <v>2593</v>
      </c>
      <c r="X1783" t="s">
        <v>81</v>
      </c>
      <c r="Y1783" t="s">
        <v>35</v>
      </c>
      <c r="Z1783" t="s">
        <v>194</v>
      </c>
      <c r="AA1783">
        <v>5</v>
      </c>
      <c r="AB1783" s="4">
        <v>101933</v>
      </c>
    </row>
    <row r="1784" spans="1:28" x14ac:dyDescent="0.25">
      <c r="A1784">
        <v>2209</v>
      </c>
      <c r="B1784" t="s">
        <v>5875</v>
      </c>
      <c r="C1784" t="s">
        <v>246</v>
      </c>
      <c r="D1784" s="1">
        <v>43935</v>
      </c>
      <c r="F1784">
        <f t="shared" ca="1" si="162"/>
        <v>65</v>
      </c>
      <c r="G1784" t="str">
        <f t="shared" ca="1" si="163"/>
        <v>&gt;5 years</v>
      </c>
      <c r="H1784" t="s">
        <v>1558</v>
      </c>
      <c r="I1784" t="s">
        <v>5876</v>
      </c>
      <c r="J1784" t="s">
        <v>5877</v>
      </c>
      <c r="K1784" t="s">
        <v>27</v>
      </c>
      <c r="L1784">
        <f t="shared" si="164"/>
        <v>1</v>
      </c>
      <c r="M1784">
        <f t="shared" si="165"/>
        <v>0</v>
      </c>
      <c r="N1784" t="s">
        <v>41</v>
      </c>
      <c r="O1784" t="s">
        <v>41</v>
      </c>
      <c r="Q1784" t="str">
        <f t="shared" si="166"/>
        <v>ACTIVE</v>
      </c>
      <c r="R1784" t="s">
        <v>106</v>
      </c>
      <c r="S1784" t="s">
        <v>257</v>
      </c>
      <c r="T1784" s="2">
        <v>29899</v>
      </c>
      <c r="U1784" s="3">
        <f t="shared" ca="1" si="167"/>
        <v>43</v>
      </c>
      <c r="V1784" t="s">
        <v>1614</v>
      </c>
      <c r="W1784" t="s">
        <v>3214</v>
      </c>
      <c r="X1784" t="s">
        <v>299</v>
      </c>
      <c r="Y1784" t="s">
        <v>47</v>
      </c>
      <c r="Z1784" t="s">
        <v>194</v>
      </c>
      <c r="AA1784">
        <v>5</v>
      </c>
      <c r="AB1784" s="4">
        <v>224676</v>
      </c>
    </row>
    <row r="1785" spans="1:28" x14ac:dyDescent="0.25">
      <c r="A1785">
        <v>2210</v>
      </c>
      <c r="B1785" t="s">
        <v>2046</v>
      </c>
      <c r="C1785" t="s">
        <v>271</v>
      </c>
      <c r="D1785" s="1">
        <v>44347</v>
      </c>
      <c r="E1785" s="1">
        <v>44865</v>
      </c>
      <c r="F1785">
        <f t="shared" ca="1" si="162"/>
        <v>17</v>
      </c>
      <c r="G1785" t="str">
        <f t="shared" ca="1" si="163"/>
        <v>1-2 years</v>
      </c>
      <c r="H1785" t="s">
        <v>1558</v>
      </c>
      <c r="I1785" t="s">
        <v>5878</v>
      </c>
      <c r="J1785" t="s">
        <v>5879</v>
      </c>
      <c r="K1785" t="s">
        <v>27</v>
      </c>
      <c r="L1785">
        <f t="shared" si="164"/>
        <v>1</v>
      </c>
      <c r="M1785">
        <f t="shared" si="165"/>
        <v>0</v>
      </c>
      <c r="N1785" t="s">
        <v>41</v>
      </c>
      <c r="O1785" t="s">
        <v>29</v>
      </c>
      <c r="Q1785" t="str">
        <f t="shared" si="166"/>
        <v>ACTIVE</v>
      </c>
      <c r="R1785" t="s">
        <v>106</v>
      </c>
      <c r="S1785" t="s">
        <v>257</v>
      </c>
      <c r="T1785" s="2">
        <v>36794</v>
      </c>
      <c r="U1785" s="3">
        <f t="shared" ca="1" si="167"/>
        <v>25</v>
      </c>
      <c r="V1785" t="s">
        <v>3829</v>
      </c>
      <c r="W1785" t="s">
        <v>3830</v>
      </c>
      <c r="X1785" t="s">
        <v>621</v>
      </c>
      <c r="Y1785" t="s">
        <v>35</v>
      </c>
      <c r="Z1785" t="s">
        <v>82</v>
      </c>
      <c r="AA1785">
        <v>4</v>
      </c>
      <c r="AB1785" s="4">
        <v>160680</v>
      </c>
    </row>
    <row r="1786" spans="1:28" x14ac:dyDescent="0.25">
      <c r="A1786">
        <v>2211</v>
      </c>
      <c r="B1786" t="s">
        <v>5880</v>
      </c>
      <c r="C1786" t="s">
        <v>4970</v>
      </c>
      <c r="D1786" s="1">
        <v>43931</v>
      </c>
      <c r="F1786">
        <f t="shared" ca="1" si="162"/>
        <v>65</v>
      </c>
      <c r="G1786" t="str">
        <f t="shared" ca="1" si="163"/>
        <v>&gt;5 years</v>
      </c>
      <c r="H1786" t="s">
        <v>1558</v>
      </c>
      <c r="I1786" t="s">
        <v>5881</v>
      </c>
      <c r="J1786" t="s">
        <v>5882</v>
      </c>
      <c r="K1786" t="s">
        <v>27</v>
      </c>
      <c r="L1786">
        <f t="shared" si="164"/>
        <v>1</v>
      </c>
      <c r="M1786">
        <f t="shared" si="165"/>
        <v>0</v>
      </c>
      <c r="N1786" t="s">
        <v>28</v>
      </c>
      <c r="O1786" t="s">
        <v>29</v>
      </c>
      <c r="Q1786" t="str">
        <f t="shared" si="166"/>
        <v>ACTIVE</v>
      </c>
      <c r="R1786" t="s">
        <v>106</v>
      </c>
      <c r="S1786" t="s">
        <v>74</v>
      </c>
      <c r="T1786" s="2">
        <v>35448</v>
      </c>
      <c r="U1786" s="3">
        <f t="shared" ca="1" si="167"/>
        <v>28</v>
      </c>
      <c r="V1786" t="s">
        <v>3198</v>
      </c>
      <c r="W1786" t="s">
        <v>4092</v>
      </c>
      <c r="X1786" t="s">
        <v>339</v>
      </c>
      <c r="Y1786" t="s">
        <v>35</v>
      </c>
      <c r="Z1786" t="s">
        <v>82</v>
      </c>
      <c r="AA1786">
        <v>5</v>
      </c>
      <c r="AB1786" s="4">
        <v>57600</v>
      </c>
    </row>
    <row r="1787" spans="1:28" x14ac:dyDescent="0.25">
      <c r="A1787">
        <v>2212</v>
      </c>
      <c r="B1787" t="s">
        <v>5883</v>
      </c>
      <c r="C1787" t="s">
        <v>5692</v>
      </c>
      <c r="D1787" s="1">
        <v>44745</v>
      </c>
      <c r="E1787" s="1">
        <v>45007</v>
      </c>
      <c r="F1787">
        <f t="shared" ca="1" si="162"/>
        <v>8</v>
      </c>
      <c r="G1787" t="str">
        <f t="shared" ca="1" si="163"/>
        <v>6-12 months</v>
      </c>
      <c r="H1787" t="s">
        <v>1558</v>
      </c>
      <c r="I1787" t="s">
        <v>5884</v>
      </c>
      <c r="J1787" t="s">
        <v>5885</v>
      </c>
      <c r="K1787" t="s">
        <v>27</v>
      </c>
      <c r="L1787">
        <f t="shared" si="164"/>
        <v>1</v>
      </c>
      <c r="M1787">
        <f t="shared" si="165"/>
        <v>0</v>
      </c>
      <c r="N1787" t="s">
        <v>53</v>
      </c>
      <c r="O1787" t="s">
        <v>41</v>
      </c>
      <c r="Q1787" t="str">
        <f t="shared" si="166"/>
        <v>ACTIVE</v>
      </c>
      <c r="R1787" t="s">
        <v>106</v>
      </c>
      <c r="S1787" t="s">
        <v>74</v>
      </c>
      <c r="T1787" s="2">
        <v>30773</v>
      </c>
      <c r="U1787" s="3">
        <f t="shared" ca="1" si="167"/>
        <v>41</v>
      </c>
      <c r="V1787" t="s">
        <v>2961</v>
      </c>
      <c r="W1787" t="s">
        <v>2961</v>
      </c>
      <c r="X1787" t="s">
        <v>4106</v>
      </c>
      <c r="Y1787" t="s">
        <v>35</v>
      </c>
      <c r="Z1787" t="s">
        <v>82</v>
      </c>
      <c r="AA1787">
        <v>1</v>
      </c>
      <c r="AB1787" s="4">
        <v>125448</v>
      </c>
    </row>
    <row r="1788" spans="1:28" x14ac:dyDescent="0.25">
      <c r="A1788">
        <v>2213</v>
      </c>
      <c r="B1788" t="s">
        <v>5886</v>
      </c>
      <c r="C1788" t="s">
        <v>5887</v>
      </c>
      <c r="D1788" s="1">
        <v>45000</v>
      </c>
      <c r="E1788" s="1">
        <v>45056</v>
      </c>
      <c r="F1788">
        <f t="shared" ca="1" si="162"/>
        <v>1</v>
      </c>
      <c r="G1788" t="str">
        <f t="shared" ca="1" si="163"/>
        <v>&lt;6 months</v>
      </c>
      <c r="H1788" t="s">
        <v>1558</v>
      </c>
      <c r="I1788" t="s">
        <v>5888</v>
      </c>
      <c r="J1788" t="s">
        <v>5889</v>
      </c>
      <c r="K1788" t="s">
        <v>27</v>
      </c>
      <c r="L1788">
        <f t="shared" si="164"/>
        <v>1</v>
      </c>
      <c r="M1788">
        <f t="shared" si="165"/>
        <v>0</v>
      </c>
      <c r="N1788" t="s">
        <v>41</v>
      </c>
      <c r="O1788" t="s">
        <v>53</v>
      </c>
      <c r="Q1788" t="str">
        <f t="shared" si="166"/>
        <v>ACTIVE</v>
      </c>
      <c r="R1788" t="s">
        <v>106</v>
      </c>
      <c r="S1788" t="s">
        <v>239</v>
      </c>
      <c r="T1788" s="2">
        <v>31248</v>
      </c>
      <c r="U1788" s="3">
        <f t="shared" ca="1" si="167"/>
        <v>40</v>
      </c>
      <c r="V1788" t="s">
        <v>3788</v>
      </c>
      <c r="W1788" t="s">
        <v>3789</v>
      </c>
      <c r="X1788" t="s">
        <v>2728</v>
      </c>
      <c r="Y1788" t="s">
        <v>35</v>
      </c>
      <c r="Z1788" t="s">
        <v>82</v>
      </c>
      <c r="AA1788">
        <v>5</v>
      </c>
      <c r="AB1788" s="4">
        <v>133200</v>
      </c>
    </row>
    <row r="1789" spans="1:28" x14ac:dyDescent="0.25">
      <c r="A1789">
        <v>2214</v>
      </c>
      <c r="B1789" t="s">
        <v>5890</v>
      </c>
      <c r="C1789" t="s">
        <v>5066</v>
      </c>
      <c r="D1789" s="1">
        <v>44406</v>
      </c>
      <c r="E1789" s="1">
        <v>44785</v>
      </c>
      <c r="F1789">
        <f t="shared" ca="1" si="162"/>
        <v>12</v>
      </c>
      <c r="G1789" t="str">
        <f t="shared" ca="1" si="163"/>
        <v>1-2 years</v>
      </c>
      <c r="H1789" t="s">
        <v>1558</v>
      </c>
      <c r="I1789" t="s">
        <v>5891</v>
      </c>
      <c r="J1789" t="s">
        <v>5892</v>
      </c>
      <c r="K1789" t="s">
        <v>27</v>
      </c>
      <c r="L1789">
        <f t="shared" si="164"/>
        <v>1</v>
      </c>
      <c r="M1789">
        <f t="shared" si="165"/>
        <v>0</v>
      </c>
      <c r="N1789" t="s">
        <v>28</v>
      </c>
      <c r="O1789" t="s">
        <v>53</v>
      </c>
      <c r="Q1789" t="str">
        <f t="shared" si="166"/>
        <v>ACTIVE</v>
      </c>
      <c r="R1789" t="s">
        <v>106</v>
      </c>
      <c r="S1789" t="s">
        <v>74</v>
      </c>
      <c r="T1789" s="2">
        <v>34624</v>
      </c>
      <c r="U1789" s="3">
        <f t="shared" ca="1" si="167"/>
        <v>30</v>
      </c>
      <c r="V1789" t="s">
        <v>32</v>
      </c>
      <c r="W1789" t="s">
        <v>33</v>
      </c>
      <c r="X1789" t="s">
        <v>235</v>
      </c>
      <c r="Y1789" t="s">
        <v>35</v>
      </c>
      <c r="Z1789" t="s">
        <v>82</v>
      </c>
      <c r="AA1789">
        <v>4</v>
      </c>
      <c r="AB1789" s="4">
        <v>124800</v>
      </c>
    </row>
    <row r="1790" spans="1:28" x14ac:dyDescent="0.25">
      <c r="A1790">
        <v>2215</v>
      </c>
      <c r="B1790" t="s">
        <v>5893</v>
      </c>
      <c r="C1790" t="s">
        <v>1291</v>
      </c>
      <c r="D1790" s="1">
        <v>44597</v>
      </c>
      <c r="E1790" s="1">
        <v>44939</v>
      </c>
      <c r="F1790">
        <f t="shared" ca="1" si="162"/>
        <v>11</v>
      </c>
      <c r="G1790" t="str">
        <f t="shared" ca="1" si="163"/>
        <v>6-12 months</v>
      </c>
      <c r="H1790" t="s">
        <v>1558</v>
      </c>
      <c r="I1790" t="s">
        <v>5894</v>
      </c>
      <c r="J1790" t="s">
        <v>5895</v>
      </c>
      <c r="K1790" t="s">
        <v>27</v>
      </c>
      <c r="L1790">
        <f t="shared" si="164"/>
        <v>1</v>
      </c>
      <c r="M1790">
        <f t="shared" si="165"/>
        <v>0</v>
      </c>
      <c r="N1790" t="s">
        <v>28</v>
      </c>
      <c r="O1790" t="s">
        <v>29</v>
      </c>
      <c r="Q1790" t="str">
        <f t="shared" si="166"/>
        <v>ACTIVE</v>
      </c>
      <c r="R1790" t="s">
        <v>106</v>
      </c>
      <c r="S1790" t="s">
        <v>87</v>
      </c>
      <c r="T1790" s="2">
        <v>34434</v>
      </c>
      <c r="U1790" s="3">
        <f t="shared" ca="1" si="167"/>
        <v>31</v>
      </c>
      <c r="V1790" t="s">
        <v>32</v>
      </c>
      <c r="W1790" t="s">
        <v>355</v>
      </c>
      <c r="X1790" t="s">
        <v>89</v>
      </c>
      <c r="Y1790" t="s">
        <v>35</v>
      </c>
      <c r="Z1790" t="s">
        <v>82</v>
      </c>
      <c r="AA1790">
        <v>1</v>
      </c>
      <c r="AB1790" s="4">
        <v>117600</v>
      </c>
    </row>
    <row r="1791" spans="1:28" x14ac:dyDescent="0.25">
      <c r="A1791">
        <v>2216</v>
      </c>
      <c r="B1791" t="s">
        <v>5896</v>
      </c>
      <c r="C1791" t="s">
        <v>546</v>
      </c>
      <c r="D1791" s="1">
        <v>44874</v>
      </c>
      <c r="F1791">
        <f t="shared" ca="1" si="162"/>
        <v>35</v>
      </c>
      <c r="G1791" t="str">
        <f t="shared" ca="1" si="163"/>
        <v>2-5 years</v>
      </c>
      <c r="H1791" t="s">
        <v>5897</v>
      </c>
      <c r="I1791" t="s">
        <v>5898</v>
      </c>
      <c r="J1791" t="s">
        <v>5899</v>
      </c>
      <c r="K1791" t="s">
        <v>27</v>
      </c>
      <c r="L1791">
        <f t="shared" si="164"/>
        <v>1</v>
      </c>
      <c r="M1791">
        <f t="shared" si="165"/>
        <v>0</v>
      </c>
      <c r="N1791" t="s">
        <v>41</v>
      </c>
      <c r="O1791" t="s">
        <v>29</v>
      </c>
      <c r="Q1791" t="str">
        <f t="shared" si="166"/>
        <v>ACTIVE</v>
      </c>
      <c r="R1791" t="s">
        <v>106</v>
      </c>
      <c r="S1791" t="s">
        <v>68</v>
      </c>
      <c r="T1791" s="2">
        <v>30931</v>
      </c>
      <c r="U1791" s="3">
        <f t="shared" ca="1" si="167"/>
        <v>41</v>
      </c>
      <c r="V1791" t="s">
        <v>32</v>
      </c>
      <c r="W1791" t="s">
        <v>843</v>
      </c>
      <c r="X1791" t="s">
        <v>81</v>
      </c>
      <c r="Y1791" t="s">
        <v>35</v>
      </c>
      <c r="Z1791" t="s">
        <v>82</v>
      </c>
      <c r="AA1791">
        <v>1</v>
      </c>
      <c r="AB1791" s="4">
        <v>144000</v>
      </c>
    </row>
    <row r="1792" spans="1:28" x14ac:dyDescent="0.25">
      <c r="A1792">
        <v>2217</v>
      </c>
      <c r="B1792" t="s">
        <v>2187</v>
      </c>
      <c r="C1792" t="s">
        <v>2683</v>
      </c>
      <c r="D1792" s="1">
        <v>44158</v>
      </c>
      <c r="E1792" s="1">
        <v>44179</v>
      </c>
      <c r="F1792">
        <f t="shared" ca="1" si="162"/>
        <v>0</v>
      </c>
      <c r="G1792" t="str">
        <f t="shared" ca="1" si="163"/>
        <v>&lt;6 months</v>
      </c>
      <c r="H1792" t="s">
        <v>5900</v>
      </c>
      <c r="I1792" t="s">
        <v>5901</v>
      </c>
      <c r="J1792" t="s">
        <v>5902</v>
      </c>
      <c r="K1792" t="s">
        <v>27</v>
      </c>
      <c r="L1792">
        <f t="shared" si="164"/>
        <v>1</v>
      </c>
      <c r="M1792">
        <f t="shared" si="165"/>
        <v>0</v>
      </c>
      <c r="N1792" t="s">
        <v>41</v>
      </c>
      <c r="O1792" t="s">
        <v>29</v>
      </c>
      <c r="Q1792" t="str">
        <f t="shared" si="166"/>
        <v>ACTIVE</v>
      </c>
      <c r="R1792" t="s">
        <v>42</v>
      </c>
      <c r="S1792" t="s">
        <v>43</v>
      </c>
      <c r="T1792" s="2">
        <v>35916</v>
      </c>
      <c r="U1792" s="3">
        <f t="shared" ca="1" si="167"/>
        <v>27</v>
      </c>
      <c r="V1792" t="s">
        <v>61</v>
      </c>
      <c r="W1792" t="s">
        <v>127</v>
      </c>
      <c r="X1792" t="s">
        <v>143</v>
      </c>
      <c r="Y1792" t="s">
        <v>35</v>
      </c>
      <c r="Z1792" t="s">
        <v>82</v>
      </c>
      <c r="AA1792">
        <v>4</v>
      </c>
      <c r="AB1792" s="4">
        <v>144000</v>
      </c>
    </row>
    <row r="1793" spans="1:28" x14ac:dyDescent="0.25">
      <c r="A1793">
        <v>2218</v>
      </c>
      <c r="B1793" t="s">
        <v>757</v>
      </c>
      <c r="C1793" t="s">
        <v>5903</v>
      </c>
      <c r="D1793" s="1">
        <v>43517</v>
      </c>
      <c r="E1793" s="1">
        <v>44855</v>
      </c>
      <c r="F1793">
        <f t="shared" ca="1" si="162"/>
        <v>44</v>
      </c>
      <c r="G1793" t="str">
        <f t="shared" ca="1" si="163"/>
        <v>2-5 years</v>
      </c>
      <c r="H1793" t="s">
        <v>5904</v>
      </c>
      <c r="I1793" t="s">
        <v>5905</v>
      </c>
      <c r="J1793" t="s">
        <v>5906</v>
      </c>
      <c r="K1793" t="s">
        <v>27</v>
      </c>
      <c r="L1793">
        <f t="shared" si="164"/>
        <v>1</v>
      </c>
      <c r="M1793">
        <f t="shared" si="165"/>
        <v>0</v>
      </c>
      <c r="N1793" t="s">
        <v>41</v>
      </c>
      <c r="O1793" t="s">
        <v>41</v>
      </c>
      <c r="Q1793" t="str">
        <f t="shared" si="166"/>
        <v>ACTIVE</v>
      </c>
      <c r="R1793" t="s">
        <v>106</v>
      </c>
      <c r="S1793" t="s">
        <v>74</v>
      </c>
      <c r="T1793" s="2">
        <v>29111</v>
      </c>
      <c r="U1793" s="3">
        <f t="shared" ca="1" si="167"/>
        <v>46</v>
      </c>
      <c r="V1793" t="s">
        <v>4147</v>
      </c>
      <c r="W1793" t="s">
        <v>4147</v>
      </c>
      <c r="X1793" t="s">
        <v>184</v>
      </c>
      <c r="Y1793" t="s">
        <v>35</v>
      </c>
      <c r="Z1793" t="s">
        <v>82</v>
      </c>
      <c r="AA1793">
        <v>4</v>
      </c>
      <c r="AB1793" s="4">
        <v>102000</v>
      </c>
    </row>
    <row r="1794" spans="1:28" x14ac:dyDescent="0.25">
      <c r="A1794">
        <v>2219</v>
      </c>
      <c r="B1794" t="s">
        <v>1394</v>
      </c>
      <c r="C1794" t="s">
        <v>1067</v>
      </c>
      <c r="D1794" s="1">
        <v>44829</v>
      </c>
      <c r="E1794" s="1">
        <v>45052</v>
      </c>
      <c r="F1794">
        <f t="shared" ca="1" si="162"/>
        <v>7</v>
      </c>
      <c r="G1794" t="str">
        <f t="shared" ca="1" si="163"/>
        <v>6-12 months</v>
      </c>
      <c r="H1794" t="s">
        <v>1558</v>
      </c>
      <c r="I1794" t="s">
        <v>5907</v>
      </c>
      <c r="J1794" t="s">
        <v>5908</v>
      </c>
      <c r="K1794" t="s">
        <v>27</v>
      </c>
      <c r="L1794">
        <f t="shared" si="164"/>
        <v>1</v>
      </c>
      <c r="M1794">
        <f t="shared" si="165"/>
        <v>0</v>
      </c>
      <c r="N1794" t="s">
        <v>41</v>
      </c>
      <c r="O1794" t="s">
        <v>41</v>
      </c>
      <c r="Q1794" t="str">
        <f t="shared" si="166"/>
        <v>ACTIVE</v>
      </c>
      <c r="R1794" t="s">
        <v>106</v>
      </c>
      <c r="S1794" t="s">
        <v>257</v>
      </c>
      <c r="T1794" s="2">
        <v>34601</v>
      </c>
      <c r="U1794" s="3">
        <f t="shared" ca="1" si="167"/>
        <v>31</v>
      </c>
      <c r="V1794" t="s">
        <v>3198</v>
      </c>
      <c r="W1794" t="s">
        <v>4083</v>
      </c>
      <c r="X1794" t="s">
        <v>69</v>
      </c>
      <c r="Y1794" t="s">
        <v>35</v>
      </c>
      <c r="Z1794" t="s">
        <v>82</v>
      </c>
      <c r="AA1794">
        <v>5</v>
      </c>
      <c r="AB1794" s="4">
        <v>161196</v>
      </c>
    </row>
    <row r="1795" spans="1:28" x14ac:dyDescent="0.25">
      <c r="A1795">
        <v>2220</v>
      </c>
      <c r="B1795" t="s">
        <v>5909</v>
      </c>
      <c r="C1795" t="s">
        <v>1090</v>
      </c>
      <c r="D1795" s="1">
        <v>44821</v>
      </c>
      <c r="F1795">
        <f t="shared" ref="F1795:F1858" ca="1" si="168">DATEDIF($D1795,IF($E1795=$E$2,TODAY(),$E1795),"m")</f>
        <v>36</v>
      </c>
      <c r="G1795" t="str">
        <f t="shared" ref="G1795:G1858" ca="1" si="169">IF(F1795&lt;6,"&lt;6 months",IF(F1795&lt;12,"6-12 months",IF(F1795&lt;24,"1-2 years",IF(F1795&lt;60,"2-5 years","&gt;5 years"))))</f>
        <v>2-5 years</v>
      </c>
      <c r="H1795" t="s">
        <v>1558</v>
      </c>
      <c r="I1795" t="s">
        <v>5910</v>
      </c>
      <c r="J1795" t="s">
        <v>5911</v>
      </c>
      <c r="K1795" t="s">
        <v>27</v>
      </c>
      <c r="L1795">
        <f t="shared" ref="L1795:L1858" si="170">IF($K1795=$K$2,1,0)</f>
        <v>1</v>
      </c>
      <c r="M1795">
        <f t="shared" ref="M1795:M1858" si="171">IF($K1795=$K$2,0,1)</f>
        <v>0</v>
      </c>
      <c r="N1795" t="s">
        <v>28</v>
      </c>
      <c r="O1795" t="s">
        <v>29</v>
      </c>
      <c r="Q1795" t="str">
        <f t="shared" ref="Q1795:Q1858" si="172">IF(OR($P1795=$AF$14,$P1795=$AF$16,$P1795=$AF$19,$P1795=$AF$20,$P1795=$AF$21,$P1795=$AF$23),"VOLUNTARY",IF(OR($P1795=$AF$17,$P1795=$AF$18,$P1795=$AF$22,$P1795=$AF$15),"INVOLUNTARY","ACTIVE"))</f>
        <v>ACTIVE</v>
      </c>
      <c r="R1795" t="s">
        <v>106</v>
      </c>
      <c r="S1795" t="s">
        <v>80</v>
      </c>
      <c r="T1795" s="2">
        <v>33971</v>
      </c>
      <c r="U1795" s="3">
        <f t="shared" ref="U1795:U1858" ca="1" si="173">DATEDIF($T1795,TODAY(),"y")</f>
        <v>32</v>
      </c>
      <c r="V1795" t="s">
        <v>5016</v>
      </c>
      <c r="W1795" t="s">
        <v>5016</v>
      </c>
      <c r="X1795" t="s">
        <v>89</v>
      </c>
      <c r="Y1795" t="s">
        <v>35</v>
      </c>
      <c r="Z1795" t="s">
        <v>82</v>
      </c>
      <c r="AA1795">
        <v>4</v>
      </c>
      <c r="AB1795" s="4">
        <v>82164</v>
      </c>
    </row>
    <row r="1796" spans="1:28" x14ac:dyDescent="0.25">
      <c r="A1796">
        <v>2221</v>
      </c>
      <c r="B1796" t="s">
        <v>5912</v>
      </c>
      <c r="C1796" t="s">
        <v>4736</v>
      </c>
      <c r="D1796" s="1">
        <v>43616</v>
      </c>
      <c r="F1796">
        <f t="shared" ca="1" si="168"/>
        <v>76</v>
      </c>
      <c r="G1796" t="str">
        <f t="shared" ca="1" si="169"/>
        <v>&gt;5 years</v>
      </c>
      <c r="H1796" t="s">
        <v>1558</v>
      </c>
      <c r="I1796" t="s">
        <v>5913</v>
      </c>
      <c r="J1796" t="s">
        <v>5914</v>
      </c>
      <c r="K1796" t="s">
        <v>27</v>
      </c>
      <c r="L1796">
        <f t="shared" si="170"/>
        <v>1</v>
      </c>
      <c r="M1796">
        <f t="shared" si="171"/>
        <v>0</v>
      </c>
      <c r="N1796" t="s">
        <v>28</v>
      </c>
      <c r="O1796" t="s">
        <v>41</v>
      </c>
      <c r="Q1796" t="str">
        <f t="shared" si="172"/>
        <v>ACTIVE</v>
      </c>
      <c r="R1796" t="s">
        <v>106</v>
      </c>
      <c r="S1796" t="s">
        <v>74</v>
      </c>
      <c r="T1796" s="2">
        <v>35410</v>
      </c>
      <c r="U1796" s="3">
        <f t="shared" ca="1" si="173"/>
        <v>28</v>
      </c>
      <c r="V1796" t="s">
        <v>32</v>
      </c>
      <c r="W1796" t="s">
        <v>33</v>
      </c>
      <c r="X1796" t="s">
        <v>69</v>
      </c>
      <c r="Y1796" t="s">
        <v>35</v>
      </c>
      <c r="Z1796" t="s">
        <v>82</v>
      </c>
      <c r="AA1796">
        <v>4</v>
      </c>
      <c r="AB1796" s="4">
        <v>53450</v>
      </c>
    </row>
    <row r="1797" spans="1:28" x14ac:dyDescent="0.25">
      <c r="A1797">
        <v>2222</v>
      </c>
      <c r="B1797" t="s">
        <v>468</v>
      </c>
      <c r="C1797" t="s">
        <v>4010</v>
      </c>
      <c r="D1797" s="1">
        <v>44033</v>
      </c>
      <c r="E1797" s="1">
        <v>44426</v>
      </c>
      <c r="F1797">
        <f t="shared" ca="1" si="168"/>
        <v>12</v>
      </c>
      <c r="G1797" t="str">
        <f t="shared" ca="1" si="169"/>
        <v>1-2 years</v>
      </c>
      <c r="H1797" t="s">
        <v>1558</v>
      </c>
      <c r="I1797" t="s">
        <v>5915</v>
      </c>
      <c r="J1797" t="s">
        <v>5916</v>
      </c>
      <c r="K1797" t="s">
        <v>27</v>
      </c>
      <c r="L1797">
        <f t="shared" si="170"/>
        <v>1</v>
      </c>
      <c r="M1797">
        <f t="shared" si="171"/>
        <v>0</v>
      </c>
      <c r="N1797" t="s">
        <v>41</v>
      </c>
      <c r="O1797" t="s">
        <v>29</v>
      </c>
      <c r="Q1797" t="str">
        <f t="shared" si="172"/>
        <v>ACTIVE</v>
      </c>
      <c r="R1797" t="s">
        <v>106</v>
      </c>
      <c r="S1797" t="s">
        <v>257</v>
      </c>
      <c r="T1797" s="2">
        <v>1</v>
      </c>
      <c r="U1797" s="3">
        <f t="shared" ca="1" si="173"/>
        <v>125</v>
      </c>
      <c r="V1797" t="s">
        <v>3829</v>
      </c>
      <c r="W1797" t="s">
        <v>3830</v>
      </c>
      <c r="X1797" t="s">
        <v>69</v>
      </c>
      <c r="Y1797" t="s">
        <v>35</v>
      </c>
      <c r="Z1797" t="s">
        <v>82</v>
      </c>
      <c r="AA1797">
        <v>4</v>
      </c>
      <c r="AB1797" s="4">
        <v>105000</v>
      </c>
    </row>
    <row r="1798" spans="1:28" x14ac:dyDescent="0.25">
      <c r="A1798">
        <v>2223</v>
      </c>
      <c r="B1798" t="s">
        <v>5917</v>
      </c>
      <c r="C1798" t="s">
        <v>496</v>
      </c>
      <c r="D1798" s="1">
        <v>44016</v>
      </c>
      <c r="F1798">
        <f t="shared" ca="1" si="168"/>
        <v>63</v>
      </c>
      <c r="G1798" t="str">
        <f t="shared" ca="1" si="169"/>
        <v>&gt;5 years</v>
      </c>
      <c r="H1798" t="s">
        <v>5897</v>
      </c>
      <c r="I1798" t="s">
        <v>5918</v>
      </c>
      <c r="J1798" t="s">
        <v>5919</v>
      </c>
      <c r="K1798" t="s">
        <v>27</v>
      </c>
      <c r="L1798">
        <f t="shared" si="170"/>
        <v>1</v>
      </c>
      <c r="M1798">
        <f t="shared" si="171"/>
        <v>0</v>
      </c>
      <c r="N1798" t="s">
        <v>53</v>
      </c>
      <c r="O1798" t="s">
        <v>29</v>
      </c>
      <c r="Q1798" t="str">
        <f t="shared" si="172"/>
        <v>ACTIVE</v>
      </c>
      <c r="R1798" t="s">
        <v>106</v>
      </c>
      <c r="S1798" t="s">
        <v>94</v>
      </c>
      <c r="T1798" s="2">
        <v>30841</v>
      </c>
      <c r="U1798" s="3">
        <f t="shared" ca="1" si="173"/>
        <v>41</v>
      </c>
      <c r="V1798" t="s">
        <v>1908</v>
      </c>
      <c r="W1798" t="s">
        <v>1908</v>
      </c>
      <c r="X1798" t="s">
        <v>621</v>
      </c>
      <c r="Y1798" t="s">
        <v>35</v>
      </c>
      <c r="Z1798" t="s">
        <v>82</v>
      </c>
      <c r="AA1798">
        <v>2</v>
      </c>
      <c r="AB1798" s="4">
        <v>77950</v>
      </c>
    </row>
    <row r="1799" spans="1:28" x14ac:dyDescent="0.25">
      <c r="A1799">
        <v>2224</v>
      </c>
      <c r="B1799" t="s">
        <v>3436</v>
      </c>
      <c r="C1799" t="s">
        <v>1170</v>
      </c>
      <c r="D1799" s="1">
        <v>44117</v>
      </c>
      <c r="F1799">
        <f t="shared" ca="1" si="168"/>
        <v>59</v>
      </c>
      <c r="G1799" t="str">
        <f t="shared" ca="1" si="169"/>
        <v>2-5 years</v>
      </c>
      <c r="H1799" t="s">
        <v>5900</v>
      </c>
      <c r="I1799" t="s">
        <v>5920</v>
      </c>
      <c r="J1799" t="s">
        <v>5921</v>
      </c>
      <c r="K1799" t="s">
        <v>27</v>
      </c>
      <c r="L1799">
        <f t="shared" si="170"/>
        <v>1</v>
      </c>
      <c r="M1799">
        <f t="shared" si="171"/>
        <v>0</v>
      </c>
      <c r="N1799" t="s">
        <v>53</v>
      </c>
      <c r="O1799" t="s">
        <v>29</v>
      </c>
      <c r="Q1799" t="str">
        <f t="shared" si="172"/>
        <v>ACTIVE</v>
      </c>
      <c r="R1799" t="s">
        <v>106</v>
      </c>
      <c r="S1799" t="s">
        <v>257</v>
      </c>
      <c r="T1799" s="2">
        <v>36344</v>
      </c>
      <c r="U1799" s="3">
        <f t="shared" ca="1" si="173"/>
        <v>26</v>
      </c>
      <c r="V1799" t="s">
        <v>3829</v>
      </c>
      <c r="W1799" t="s">
        <v>3830</v>
      </c>
      <c r="X1799" t="s">
        <v>299</v>
      </c>
      <c r="Y1799" t="s">
        <v>35</v>
      </c>
      <c r="Z1799" t="s">
        <v>82</v>
      </c>
      <c r="AA1799">
        <v>4</v>
      </c>
      <c r="AB1799" s="4">
        <v>95000.1</v>
      </c>
    </row>
    <row r="1800" spans="1:28" x14ac:dyDescent="0.25">
      <c r="A1800">
        <v>2225</v>
      </c>
      <c r="B1800" t="s">
        <v>2384</v>
      </c>
      <c r="C1800" t="s">
        <v>4125</v>
      </c>
      <c r="D1800" s="1">
        <v>45047</v>
      </c>
      <c r="F1800">
        <f t="shared" ca="1" si="168"/>
        <v>29</v>
      </c>
      <c r="G1800" t="str">
        <f t="shared" ca="1" si="169"/>
        <v>2-5 years</v>
      </c>
      <c r="H1800" t="s">
        <v>5904</v>
      </c>
      <c r="I1800" t="s">
        <v>5922</v>
      </c>
      <c r="J1800" t="s">
        <v>5923</v>
      </c>
      <c r="K1800" t="s">
        <v>27</v>
      </c>
      <c r="L1800">
        <f t="shared" si="170"/>
        <v>1</v>
      </c>
      <c r="M1800">
        <f t="shared" si="171"/>
        <v>0</v>
      </c>
      <c r="N1800" t="s">
        <v>41</v>
      </c>
      <c r="O1800" t="s">
        <v>53</v>
      </c>
      <c r="Q1800" t="str">
        <f t="shared" si="172"/>
        <v>ACTIVE</v>
      </c>
      <c r="R1800" t="s">
        <v>106</v>
      </c>
      <c r="S1800" t="s">
        <v>87</v>
      </c>
      <c r="T1800" s="2">
        <v>33718</v>
      </c>
      <c r="U1800" s="3">
        <f t="shared" ca="1" si="173"/>
        <v>33</v>
      </c>
      <c r="V1800" t="s">
        <v>3829</v>
      </c>
      <c r="W1800" t="s">
        <v>3830</v>
      </c>
      <c r="X1800" t="s">
        <v>364</v>
      </c>
      <c r="Y1800" t="s">
        <v>47</v>
      </c>
      <c r="Z1800" t="s">
        <v>82</v>
      </c>
      <c r="AA1800">
        <v>2</v>
      </c>
      <c r="AB1800" s="4">
        <v>108408</v>
      </c>
    </row>
    <row r="1801" spans="1:28" x14ac:dyDescent="0.25">
      <c r="A1801">
        <v>2226</v>
      </c>
      <c r="B1801" t="s">
        <v>5924</v>
      </c>
      <c r="C1801" t="s">
        <v>3415</v>
      </c>
      <c r="D1801" s="1">
        <v>43546</v>
      </c>
      <c r="E1801" s="1">
        <v>44364</v>
      </c>
      <c r="F1801">
        <f t="shared" ca="1" si="168"/>
        <v>26</v>
      </c>
      <c r="G1801" t="str">
        <f t="shared" ca="1" si="169"/>
        <v>2-5 years</v>
      </c>
      <c r="H1801" t="s">
        <v>1558</v>
      </c>
      <c r="I1801" t="s">
        <v>5925</v>
      </c>
      <c r="J1801" t="s">
        <v>5926</v>
      </c>
      <c r="K1801" t="s">
        <v>27</v>
      </c>
      <c r="L1801">
        <f t="shared" si="170"/>
        <v>1</v>
      </c>
      <c r="M1801">
        <f t="shared" si="171"/>
        <v>0</v>
      </c>
      <c r="N1801" t="s">
        <v>28</v>
      </c>
      <c r="O1801" t="s">
        <v>53</v>
      </c>
      <c r="Q1801" t="str">
        <f t="shared" si="172"/>
        <v>ACTIVE</v>
      </c>
      <c r="R1801" t="s">
        <v>106</v>
      </c>
      <c r="S1801" t="s">
        <v>80</v>
      </c>
      <c r="T1801" s="2">
        <v>36219</v>
      </c>
      <c r="U1801" s="3">
        <f t="shared" ca="1" si="173"/>
        <v>26</v>
      </c>
      <c r="V1801" t="s">
        <v>32</v>
      </c>
      <c r="W1801" t="s">
        <v>355</v>
      </c>
      <c r="X1801" t="s">
        <v>537</v>
      </c>
      <c r="Y1801" t="s">
        <v>35</v>
      </c>
      <c r="Z1801" t="s">
        <v>82</v>
      </c>
      <c r="AA1801">
        <v>1</v>
      </c>
      <c r="AB1801" s="4">
        <v>106264</v>
      </c>
    </row>
    <row r="1802" spans="1:28" x14ac:dyDescent="0.25">
      <c r="A1802">
        <v>2227</v>
      </c>
      <c r="B1802" t="s">
        <v>366</v>
      </c>
      <c r="C1802" t="s">
        <v>5927</v>
      </c>
      <c r="D1802" s="1">
        <v>44557</v>
      </c>
      <c r="F1802">
        <f t="shared" ca="1" si="168"/>
        <v>45</v>
      </c>
      <c r="G1802" t="str">
        <f t="shared" ca="1" si="169"/>
        <v>2-5 years</v>
      </c>
      <c r="H1802" t="s">
        <v>1558</v>
      </c>
      <c r="I1802" t="s">
        <v>5928</v>
      </c>
      <c r="J1802" t="s">
        <v>5929</v>
      </c>
      <c r="K1802" t="s">
        <v>27</v>
      </c>
      <c r="L1802">
        <f t="shared" si="170"/>
        <v>1</v>
      </c>
      <c r="M1802">
        <f t="shared" si="171"/>
        <v>0</v>
      </c>
      <c r="N1802" t="s">
        <v>28</v>
      </c>
      <c r="O1802" t="s">
        <v>53</v>
      </c>
      <c r="Q1802" t="str">
        <f t="shared" si="172"/>
        <v>ACTIVE</v>
      </c>
      <c r="R1802" t="s">
        <v>106</v>
      </c>
      <c r="S1802" t="s">
        <v>221</v>
      </c>
      <c r="T1802" s="2">
        <v>35464</v>
      </c>
      <c r="U1802" s="3">
        <f t="shared" ca="1" si="173"/>
        <v>28</v>
      </c>
      <c r="V1802" t="s">
        <v>3470</v>
      </c>
      <c r="W1802" t="s">
        <v>3470</v>
      </c>
      <c r="X1802" t="s">
        <v>128</v>
      </c>
      <c r="Y1802" t="s">
        <v>35</v>
      </c>
      <c r="Z1802" t="s">
        <v>194</v>
      </c>
      <c r="AA1802">
        <v>5</v>
      </c>
      <c r="AB1802" s="4">
        <v>48872</v>
      </c>
    </row>
    <row r="1803" spans="1:28" x14ac:dyDescent="0.25">
      <c r="A1803">
        <v>2228</v>
      </c>
      <c r="B1803" t="s">
        <v>832</v>
      </c>
      <c r="C1803" t="s">
        <v>5930</v>
      </c>
      <c r="D1803" s="1">
        <v>43324</v>
      </c>
      <c r="E1803" s="1">
        <v>44725</v>
      </c>
      <c r="F1803">
        <f t="shared" ca="1" si="168"/>
        <v>46</v>
      </c>
      <c r="G1803" t="str">
        <f t="shared" ca="1" si="169"/>
        <v>2-5 years</v>
      </c>
      <c r="H1803" t="s">
        <v>1558</v>
      </c>
      <c r="I1803" t="s">
        <v>5931</v>
      </c>
      <c r="J1803" t="s">
        <v>5932</v>
      </c>
      <c r="K1803" t="s">
        <v>27</v>
      </c>
      <c r="L1803">
        <f t="shared" si="170"/>
        <v>1</v>
      </c>
      <c r="M1803">
        <f t="shared" si="171"/>
        <v>0</v>
      </c>
      <c r="N1803" t="s">
        <v>41</v>
      </c>
      <c r="O1803" t="s">
        <v>41</v>
      </c>
      <c r="Q1803" t="str">
        <f t="shared" si="172"/>
        <v>ACTIVE</v>
      </c>
      <c r="R1803" t="s">
        <v>106</v>
      </c>
      <c r="S1803" t="s">
        <v>520</v>
      </c>
      <c r="T1803" s="2">
        <v>35383</v>
      </c>
      <c r="U1803" s="3">
        <f t="shared" ca="1" si="173"/>
        <v>28</v>
      </c>
      <c r="V1803" t="s">
        <v>2370</v>
      </c>
      <c r="W1803" t="s">
        <v>2371</v>
      </c>
      <c r="X1803" t="s">
        <v>69</v>
      </c>
      <c r="Y1803" t="s">
        <v>35</v>
      </c>
      <c r="Z1803" t="s">
        <v>652</v>
      </c>
      <c r="AA1803">
        <v>4</v>
      </c>
      <c r="AB1803" s="4">
        <v>55170</v>
      </c>
    </row>
    <row r="1804" spans="1:28" x14ac:dyDescent="0.25">
      <c r="A1804">
        <v>2229</v>
      </c>
      <c r="B1804" t="s">
        <v>4745</v>
      </c>
      <c r="C1804" t="s">
        <v>1302</v>
      </c>
      <c r="D1804" s="1">
        <v>44923</v>
      </c>
      <c r="F1804">
        <f t="shared" ca="1" si="168"/>
        <v>33</v>
      </c>
      <c r="G1804" t="str">
        <f t="shared" ca="1" si="169"/>
        <v>2-5 years</v>
      </c>
      <c r="H1804" t="s">
        <v>1558</v>
      </c>
      <c r="I1804" t="s">
        <v>5933</v>
      </c>
      <c r="J1804" t="s">
        <v>5934</v>
      </c>
      <c r="K1804" t="s">
        <v>27</v>
      </c>
      <c r="L1804">
        <f t="shared" si="170"/>
        <v>1</v>
      </c>
      <c r="M1804">
        <f t="shared" si="171"/>
        <v>0</v>
      </c>
      <c r="N1804" t="s">
        <v>41</v>
      </c>
      <c r="O1804" t="s">
        <v>29</v>
      </c>
      <c r="Q1804" t="str">
        <f t="shared" si="172"/>
        <v>ACTIVE</v>
      </c>
      <c r="R1804" t="s">
        <v>106</v>
      </c>
      <c r="S1804" t="s">
        <v>1805</v>
      </c>
      <c r="T1804" s="2">
        <v>34643</v>
      </c>
      <c r="U1804" s="3">
        <f t="shared" ca="1" si="173"/>
        <v>30</v>
      </c>
      <c r="V1804" t="s">
        <v>2370</v>
      </c>
      <c r="W1804" t="s">
        <v>2510</v>
      </c>
      <c r="X1804" t="s">
        <v>69</v>
      </c>
      <c r="Y1804" t="s">
        <v>35</v>
      </c>
      <c r="Z1804" t="s">
        <v>652</v>
      </c>
      <c r="AA1804">
        <v>4</v>
      </c>
      <c r="AB1804" s="4">
        <v>907400</v>
      </c>
    </row>
    <row r="1805" spans="1:28" x14ac:dyDescent="0.25">
      <c r="A1805">
        <v>2230</v>
      </c>
      <c r="B1805" t="s">
        <v>808</v>
      </c>
      <c r="C1805" t="s">
        <v>3662</v>
      </c>
      <c r="D1805" s="1">
        <v>43429</v>
      </c>
      <c r="F1805">
        <f t="shared" ca="1" si="168"/>
        <v>82</v>
      </c>
      <c r="G1805" t="str">
        <f t="shared" ca="1" si="169"/>
        <v>&gt;5 years</v>
      </c>
      <c r="H1805" t="s">
        <v>5897</v>
      </c>
      <c r="I1805" t="s">
        <v>5935</v>
      </c>
      <c r="J1805" t="s">
        <v>5936</v>
      </c>
      <c r="K1805" t="s">
        <v>27</v>
      </c>
      <c r="L1805">
        <f t="shared" si="170"/>
        <v>1</v>
      </c>
      <c r="M1805">
        <f t="shared" si="171"/>
        <v>0</v>
      </c>
      <c r="N1805" t="s">
        <v>41</v>
      </c>
      <c r="O1805" t="s">
        <v>53</v>
      </c>
      <c r="Q1805" t="str">
        <f t="shared" si="172"/>
        <v>ACTIVE</v>
      </c>
      <c r="R1805" t="s">
        <v>106</v>
      </c>
      <c r="S1805" t="s">
        <v>68</v>
      </c>
      <c r="T1805" s="2">
        <v>36575</v>
      </c>
      <c r="U1805" s="3">
        <f t="shared" ca="1" si="173"/>
        <v>25</v>
      </c>
      <c r="V1805" t="s">
        <v>2370</v>
      </c>
      <c r="W1805" t="s">
        <v>2593</v>
      </c>
      <c r="X1805" t="s">
        <v>148</v>
      </c>
      <c r="Y1805" t="s">
        <v>35</v>
      </c>
      <c r="Z1805" t="s">
        <v>36</v>
      </c>
      <c r="AA1805">
        <v>2</v>
      </c>
      <c r="AB1805" s="4">
        <v>751400</v>
      </c>
    </row>
    <row r="1806" spans="1:28" x14ac:dyDescent="0.25">
      <c r="A1806">
        <v>2231</v>
      </c>
      <c r="B1806" t="s">
        <v>1112</v>
      </c>
      <c r="C1806" t="s">
        <v>370</v>
      </c>
      <c r="D1806" s="1">
        <v>44191</v>
      </c>
      <c r="F1806">
        <f t="shared" ca="1" si="168"/>
        <v>57</v>
      </c>
      <c r="G1806" t="str">
        <f t="shared" ca="1" si="169"/>
        <v>2-5 years</v>
      </c>
      <c r="H1806" t="s">
        <v>5900</v>
      </c>
      <c r="I1806" t="s">
        <v>5937</v>
      </c>
      <c r="J1806" t="s">
        <v>5938</v>
      </c>
      <c r="K1806" t="s">
        <v>27</v>
      </c>
      <c r="L1806">
        <f t="shared" si="170"/>
        <v>1</v>
      </c>
      <c r="M1806">
        <f t="shared" si="171"/>
        <v>0</v>
      </c>
      <c r="N1806" t="s">
        <v>53</v>
      </c>
      <c r="O1806" t="s">
        <v>41</v>
      </c>
      <c r="Q1806" t="str">
        <f t="shared" si="172"/>
        <v>ACTIVE</v>
      </c>
      <c r="R1806" t="s">
        <v>106</v>
      </c>
      <c r="S1806" t="s">
        <v>68</v>
      </c>
      <c r="T1806" s="2">
        <v>36792</v>
      </c>
      <c r="U1806" s="3">
        <f t="shared" ca="1" si="173"/>
        <v>25</v>
      </c>
      <c r="V1806" t="s">
        <v>5016</v>
      </c>
      <c r="W1806" t="s">
        <v>5016</v>
      </c>
      <c r="X1806" t="s">
        <v>69</v>
      </c>
      <c r="Y1806" t="s">
        <v>35</v>
      </c>
      <c r="Z1806" t="s">
        <v>36</v>
      </c>
      <c r="AA1806">
        <v>2</v>
      </c>
      <c r="AB1806" s="4">
        <v>812500</v>
      </c>
    </row>
    <row r="1807" spans="1:28" x14ac:dyDescent="0.25">
      <c r="A1807">
        <v>2232</v>
      </c>
      <c r="B1807" t="s">
        <v>5939</v>
      </c>
      <c r="C1807" t="s">
        <v>2082</v>
      </c>
      <c r="D1807" s="1">
        <v>44911</v>
      </c>
      <c r="F1807">
        <f t="shared" ca="1" si="168"/>
        <v>33</v>
      </c>
      <c r="G1807" t="str">
        <f t="shared" ca="1" si="169"/>
        <v>2-5 years</v>
      </c>
      <c r="H1807" t="s">
        <v>5904</v>
      </c>
      <c r="I1807" t="s">
        <v>5940</v>
      </c>
      <c r="J1807" t="s">
        <v>5941</v>
      </c>
      <c r="K1807" t="s">
        <v>27</v>
      </c>
      <c r="L1807">
        <f t="shared" si="170"/>
        <v>1</v>
      </c>
      <c r="M1807">
        <f t="shared" si="171"/>
        <v>0</v>
      </c>
      <c r="N1807" t="s">
        <v>41</v>
      </c>
      <c r="O1807" t="s">
        <v>53</v>
      </c>
      <c r="Q1807" t="str">
        <f t="shared" si="172"/>
        <v>ACTIVE</v>
      </c>
      <c r="R1807" t="s">
        <v>106</v>
      </c>
      <c r="S1807" t="s">
        <v>74</v>
      </c>
      <c r="T1807" s="2">
        <v>35710</v>
      </c>
      <c r="U1807" s="3">
        <f t="shared" ca="1" si="173"/>
        <v>28</v>
      </c>
      <c r="V1807" t="s">
        <v>2370</v>
      </c>
      <c r="W1807" t="s">
        <v>2371</v>
      </c>
      <c r="X1807" t="s">
        <v>89</v>
      </c>
      <c r="Y1807" t="s">
        <v>47</v>
      </c>
      <c r="Z1807" t="s">
        <v>36</v>
      </c>
      <c r="AA1807">
        <v>5</v>
      </c>
      <c r="AB1807" s="4">
        <v>1638000</v>
      </c>
    </row>
    <row r="1808" spans="1:28" x14ac:dyDescent="0.25">
      <c r="A1808">
        <v>2233</v>
      </c>
      <c r="B1808" t="s">
        <v>5942</v>
      </c>
      <c r="C1808" t="s">
        <v>3932</v>
      </c>
      <c r="D1808" s="1">
        <v>43735</v>
      </c>
      <c r="F1808">
        <f t="shared" ca="1" si="168"/>
        <v>72</v>
      </c>
      <c r="G1808" t="str">
        <f t="shared" ca="1" si="169"/>
        <v>&gt;5 years</v>
      </c>
      <c r="H1808" t="s">
        <v>1558</v>
      </c>
      <c r="I1808" t="s">
        <v>5943</v>
      </c>
      <c r="J1808" t="s">
        <v>5944</v>
      </c>
      <c r="K1808" t="s">
        <v>27</v>
      </c>
      <c r="L1808">
        <f t="shared" si="170"/>
        <v>1</v>
      </c>
      <c r="M1808">
        <f t="shared" si="171"/>
        <v>0</v>
      </c>
      <c r="N1808" t="s">
        <v>28</v>
      </c>
      <c r="O1808" t="s">
        <v>53</v>
      </c>
      <c r="Q1808" t="str">
        <f t="shared" si="172"/>
        <v>ACTIVE</v>
      </c>
      <c r="R1808" t="s">
        <v>106</v>
      </c>
      <c r="S1808" t="s">
        <v>115</v>
      </c>
      <c r="T1808" s="2">
        <v>1</v>
      </c>
      <c r="U1808" s="3">
        <f t="shared" ca="1" si="173"/>
        <v>125</v>
      </c>
      <c r="V1808" t="s">
        <v>3916</v>
      </c>
      <c r="W1808" t="s">
        <v>3917</v>
      </c>
      <c r="X1808" t="s">
        <v>128</v>
      </c>
      <c r="Y1808" t="s">
        <v>35</v>
      </c>
      <c r="Z1808" t="s">
        <v>36</v>
      </c>
      <c r="AA1808">
        <v>1</v>
      </c>
      <c r="AB1808" s="4">
        <v>973645.2</v>
      </c>
    </row>
    <row r="1809" spans="1:28" x14ac:dyDescent="0.25">
      <c r="A1809">
        <v>2234</v>
      </c>
      <c r="B1809" t="s">
        <v>5745</v>
      </c>
      <c r="C1809" t="s">
        <v>3209</v>
      </c>
      <c r="D1809" s="1">
        <v>44247</v>
      </c>
      <c r="E1809" s="1">
        <v>44570</v>
      </c>
      <c r="F1809">
        <f t="shared" ca="1" si="168"/>
        <v>10</v>
      </c>
      <c r="G1809" t="str">
        <f t="shared" ca="1" si="169"/>
        <v>6-12 months</v>
      </c>
      <c r="H1809" t="s">
        <v>1558</v>
      </c>
      <c r="I1809" t="s">
        <v>5945</v>
      </c>
      <c r="J1809" t="s">
        <v>5946</v>
      </c>
      <c r="K1809" t="s">
        <v>27</v>
      </c>
      <c r="L1809">
        <f t="shared" si="170"/>
        <v>1</v>
      </c>
      <c r="M1809">
        <f t="shared" si="171"/>
        <v>0</v>
      </c>
      <c r="N1809" t="s">
        <v>41</v>
      </c>
      <c r="O1809" t="s">
        <v>53</v>
      </c>
      <c r="Q1809" t="str">
        <f t="shared" si="172"/>
        <v>ACTIVE</v>
      </c>
      <c r="R1809" t="s">
        <v>106</v>
      </c>
      <c r="S1809" t="s">
        <v>257</v>
      </c>
      <c r="T1809" s="2">
        <v>28342</v>
      </c>
      <c r="U1809" s="3">
        <f t="shared" ca="1" si="173"/>
        <v>48</v>
      </c>
      <c r="V1809" t="s">
        <v>3829</v>
      </c>
      <c r="W1809" t="s">
        <v>3830</v>
      </c>
      <c r="X1809" t="s">
        <v>69</v>
      </c>
      <c r="Y1809" t="s">
        <v>35</v>
      </c>
      <c r="Z1809" t="s">
        <v>36</v>
      </c>
      <c r="AA1809">
        <v>2</v>
      </c>
      <c r="AB1809" s="4">
        <v>875880</v>
      </c>
    </row>
    <row r="1810" spans="1:28" x14ac:dyDescent="0.25">
      <c r="A1810">
        <v>2235</v>
      </c>
      <c r="B1810" t="s">
        <v>5947</v>
      </c>
      <c r="C1810" t="s">
        <v>5948</v>
      </c>
      <c r="D1810" s="1">
        <v>44618</v>
      </c>
      <c r="F1810">
        <f t="shared" ca="1" si="168"/>
        <v>43</v>
      </c>
      <c r="G1810" t="str">
        <f t="shared" ca="1" si="169"/>
        <v>2-5 years</v>
      </c>
      <c r="H1810" t="s">
        <v>1558</v>
      </c>
      <c r="I1810" t="s">
        <v>5949</v>
      </c>
      <c r="J1810" t="s">
        <v>5950</v>
      </c>
      <c r="K1810" t="s">
        <v>27</v>
      </c>
      <c r="L1810">
        <f t="shared" si="170"/>
        <v>1</v>
      </c>
      <c r="M1810">
        <f t="shared" si="171"/>
        <v>0</v>
      </c>
      <c r="N1810" t="s">
        <v>53</v>
      </c>
      <c r="O1810" t="s">
        <v>53</v>
      </c>
      <c r="Q1810" t="str">
        <f t="shared" si="172"/>
        <v>ACTIVE</v>
      </c>
      <c r="R1810" t="s">
        <v>106</v>
      </c>
      <c r="S1810" t="s">
        <v>239</v>
      </c>
      <c r="T1810" s="2">
        <v>36980</v>
      </c>
      <c r="U1810" s="3">
        <f t="shared" ca="1" si="173"/>
        <v>24</v>
      </c>
      <c r="V1810" t="s">
        <v>2085</v>
      </c>
      <c r="W1810" t="s">
        <v>2086</v>
      </c>
      <c r="X1810" t="s">
        <v>326</v>
      </c>
      <c r="Y1810" t="s">
        <v>35</v>
      </c>
      <c r="Z1810" t="s">
        <v>36</v>
      </c>
      <c r="AA1810">
        <v>1</v>
      </c>
      <c r="AB1810" s="4">
        <v>125822.39999999999</v>
      </c>
    </row>
    <row r="1811" spans="1:28" x14ac:dyDescent="0.25">
      <c r="A1811">
        <v>2236</v>
      </c>
      <c r="B1811" t="s">
        <v>5951</v>
      </c>
      <c r="C1811" t="s">
        <v>5952</v>
      </c>
      <c r="D1811" s="1">
        <v>43457</v>
      </c>
      <c r="E1811" s="1">
        <v>44480</v>
      </c>
      <c r="F1811">
        <f t="shared" ca="1" si="168"/>
        <v>33</v>
      </c>
      <c r="G1811" t="str">
        <f t="shared" ca="1" si="169"/>
        <v>2-5 years</v>
      </c>
      <c r="H1811" t="s">
        <v>1558</v>
      </c>
      <c r="I1811" t="s">
        <v>5953</v>
      </c>
      <c r="J1811" t="s">
        <v>5954</v>
      </c>
      <c r="K1811" t="s">
        <v>27</v>
      </c>
      <c r="L1811">
        <f t="shared" si="170"/>
        <v>1</v>
      </c>
      <c r="M1811">
        <f t="shared" si="171"/>
        <v>0</v>
      </c>
      <c r="N1811" t="s">
        <v>53</v>
      </c>
      <c r="O1811" t="s">
        <v>29</v>
      </c>
      <c r="Q1811" t="str">
        <f t="shared" si="172"/>
        <v>ACTIVE</v>
      </c>
      <c r="R1811" t="s">
        <v>106</v>
      </c>
      <c r="S1811" t="s">
        <v>87</v>
      </c>
      <c r="T1811" s="2">
        <v>32328</v>
      </c>
      <c r="U1811" s="3">
        <f t="shared" ca="1" si="173"/>
        <v>37</v>
      </c>
      <c r="V1811" t="s">
        <v>1614</v>
      </c>
      <c r="W1811" t="s">
        <v>3256</v>
      </c>
      <c r="X1811" t="s">
        <v>364</v>
      </c>
      <c r="Y1811" t="s">
        <v>35</v>
      </c>
      <c r="Z1811" t="s">
        <v>36</v>
      </c>
      <c r="AA1811">
        <v>1</v>
      </c>
      <c r="AB1811" s="4">
        <v>24096</v>
      </c>
    </row>
    <row r="1812" spans="1:28" x14ac:dyDescent="0.25">
      <c r="A1812">
        <v>2237</v>
      </c>
      <c r="B1812" t="s">
        <v>5955</v>
      </c>
      <c r="C1812" t="s">
        <v>4341</v>
      </c>
      <c r="D1812" s="1">
        <v>44571</v>
      </c>
      <c r="E1812" s="1">
        <v>44930</v>
      </c>
      <c r="F1812">
        <f t="shared" ca="1" si="168"/>
        <v>11</v>
      </c>
      <c r="G1812" t="str">
        <f t="shared" ca="1" si="169"/>
        <v>6-12 months</v>
      </c>
      <c r="H1812" t="s">
        <v>5897</v>
      </c>
      <c r="I1812" t="s">
        <v>5956</v>
      </c>
      <c r="J1812" t="s">
        <v>5957</v>
      </c>
      <c r="K1812" t="s">
        <v>27</v>
      </c>
      <c r="L1812">
        <f t="shared" si="170"/>
        <v>1</v>
      </c>
      <c r="M1812">
        <f t="shared" si="171"/>
        <v>0</v>
      </c>
      <c r="N1812" t="s">
        <v>53</v>
      </c>
      <c r="O1812" t="s">
        <v>29</v>
      </c>
      <c r="Q1812" t="str">
        <f t="shared" si="172"/>
        <v>ACTIVE</v>
      </c>
      <c r="R1812" t="s">
        <v>106</v>
      </c>
      <c r="S1812" t="s">
        <v>1805</v>
      </c>
      <c r="T1812" s="2">
        <v>1</v>
      </c>
      <c r="U1812" s="3">
        <f t="shared" ca="1" si="173"/>
        <v>125</v>
      </c>
      <c r="V1812" t="s">
        <v>32</v>
      </c>
      <c r="W1812" t="s">
        <v>33</v>
      </c>
      <c r="X1812" t="s">
        <v>69</v>
      </c>
      <c r="Y1812" t="s">
        <v>35</v>
      </c>
      <c r="Z1812" t="s">
        <v>36</v>
      </c>
      <c r="AA1812">
        <v>2</v>
      </c>
      <c r="AB1812" s="4">
        <v>73692</v>
      </c>
    </row>
    <row r="1813" spans="1:28" x14ac:dyDescent="0.25">
      <c r="A1813">
        <v>2238</v>
      </c>
      <c r="B1813" t="s">
        <v>2390</v>
      </c>
      <c r="C1813" t="s">
        <v>2357</v>
      </c>
      <c r="D1813" s="1">
        <v>44259</v>
      </c>
      <c r="E1813" s="1">
        <v>44536</v>
      </c>
      <c r="F1813">
        <f t="shared" ca="1" si="168"/>
        <v>9</v>
      </c>
      <c r="G1813" t="str">
        <f t="shared" ca="1" si="169"/>
        <v>6-12 months</v>
      </c>
      <c r="H1813" t="s">
        <v>5900</v>
      </c>
      <c r="I1813" t="s">
        <v>5958</v>
      </c>
      <c r="J1813" t="s">
        <v>5959</v>
      </c>
      <c r="K1813" t="s">
        <v>27</v>
      </c>
      <c r="L1813">
        <f t="shared" si="170"/>
        <v>1</v>
      </c>
      <c r="M1813">
        <f t="shared" si="171"/>
        <v>0</v>
      </c>
      <c r="N1813" t="s">
        <v>41</v>
      </c>
      <c r="O1813" t="s">
        <v>29</v>
      </c>
      <c r="Q1813" t="str">
        <f t="shared" si="172"/>
        <v>ACTIVE</v>
      </c>
      <c r="R1813" t="s">
        <v>106</v>
      </c>
      <c r="S1813" t="s">
        <v>137</v>
      </c>
      <c r="T1813" s="2">
        <v>1</v>
      </c>
      <c r="U1813" s="3">
        <f t="shared" ca="1" si="173"/>
        <v>125</v>
      </c>
      <c r="V1813" t="s">
        <v>32</v>
      </c>
      <c r="W1813" t="s">
        <v>33</v>
      </c>
      <c r="X1813" t="s">
        <v>1941</v>
      </c>
      <c r="Y1813" t="s">
        <v>47</v>
      </c>
      <c r="Z1813" t="s">
        <v>36</v>
      </c>
      <c r="AA1813">
        <v>2</v>
      </c>
      <c r="AB1813" s="4">
        <v>50160</v>
      </c>
    </row>
    <row r="1814" spans="1:28" x14ac:dyDescent="0.25">
      <c r="A1814">
        <v>2239</v>
      </c>
      <c r="B1814" t="s">
        <v>5158</v>
      </c>
      <c r="C1814" t="s">
        <v>3271</v>
      </c>
      <c r="D1814" s="1">
        <v>44995</v>
      </c>
      <c r="E1814" s="1">
        <v>45020</v>
      </c>
      <c r="F1814">
        <f t="shared" ca="1" si="168"/>
        <v>0</v>
      </c>
      <c r="G1814" t="str">
        <f t="shared" ca="1" si="169"/>
        <v>&lt;6 months</v>
      </c>
      <c r="H1814" t="s">
        <v>5904</v>
      </c>
      <c r="I1814" t="s">
        <v>5960</v>
      </c>
      <c r="J1814" t="s">
        <v>5961</v>
      </c>
      <c r="K1814" t="s">
        <v>27</v>
      </c>
      <c r="L1814">
        <f t="shared" si="170"/>
        <v>1</v>
      </c>
      <c r="M1814">
        <f t="shared" si="171"/>
        <v>0</v>
      </c>
      <c r="N1814" t="s">
        <v>53</v>
      </c>
      <c r="O1814" t="s">
        <v>41</v>
      </c>
      <c r="Q1814" t="str">
        <f t="shared" si="172"/>
        <v>ACTIVE</v>
      </c>
      <c r="R1814" t="s">
        <v>106</v>
      </c>
      <c r="S1814" t="s">
        <v>282</v>
      </c>
      <c r="T1814" s="2">
        <v>30623</v>
      </c>
      <c r="U1814" s="3">
        <f t="shared" ca="1" si="173"/>
        <v>41</v>
      </c>
      <c r="V1814" t="s">
        <v>4933</v>
      </c>
      <c r="W1814" t="s">
        <v>4942</v>
      </c>
      <c r="X1814" t="s">
        <v>6</v>
      </c>
      <c r="Y1814" t="s">
        <v>47</v>
      </c>
      <c r="Z1814" t="s">
        <v>36</v>
      </c>
      <c r="AA1814">
        <v>5</v>
      </c>
      <c r="AB1814" s="4">
        <v>590100</v>
      </c>
    </row>
    <row r="1815" spans="1:28" x14ac:dyDescent="0.25">
      <c r="A1815">
        <v>2240</v>
      </c>
      <c r="B1815" t="s">
        <v>1089</v>
      </c>
      <c r="C1815" t="s">
        <v>1996</v>
      </c>
      <c r="D1815" s="1">
        <v>43439</v>
      </c>
      <c r="F1815">
        <f t="shared" ca="1" si="168"/>
        <v>82</v>
      </c>
      <c r="G1815" t="str">
        <f t="shared" ca="1" si="169"/>
        <v>&gt;5 years</v>
      </c>
      <c r="H1815" t="s">
        <v>1558</v>
      </c>
      <c r="I1815" t="s">
        <v>5962</v>
      </c>
      <c r="J1815" t="s">
        <v>5963</v>
      </c>
      <c r="K1815" t="s">
        <v>27</v>
      </c>
      <c r="L1815">
        <f t="shared" si="170"/>
        <v>1</v>
      </c>
      <c r="M1815">
        <f t="shared" si="171"/>
        <v>0</v>
      </c>
      <c r="N1815" t="s">
        <v>41</v>
      </c>
      <c r="O1815" t="s">
        <v>41</v>
      </c>
      <c r="Q1815" t="str">
        <f t="shared" si="172"/>
        <v>ACTIVE</v>
      </c>
      <c r="R1815" t="s">
        <v>30</v>
      </c>
      <c r="S1815" t="s">
        <v>31</v>
      </c>
      <c r="T1815" s="2">
        <v>33166</v>
      </c>
      <c r="U1815" s="3">
        <f t="shared" ca="1" si="173"/>
        <v>34</v>
      </c>
      <c r="V1815" t="s">
        <v>1614</v>
      </c>
      <c r="W1815" t="s">
        <v>3339</v>
      </c>
      <c r="X1815" t="s">
        <v>34</v>
      </c>
      <c r="Y1815" t="s">
        <v>35</v>
      </c>
      <c r="Z1815" t="s">
        <v>36</v>
      </c>
      <c r="AA1815">
        <v>2</v>
      </c>
      <c r="AB1815" s="4">
        <v>137921</v>
      </c>
    </row>
    <row r="1816" spans="1:28" x14ac:dyDescent="0.25">
      <c r="A1816">
        <v>2241</v>
      </c>
      <c r="B1816" t="s">
        <v>5964</v>
      </c>
      <c r="C1816" t="s">
        <v>575</v>
      </c>
      <c r="D1816" s="1">
        <v>44371</v>
      </c>
      <c r="F1816">
        <f t="shared" ca="1" si="168"/>
        <v>51</v>
      </c>
      <c r="G1816" t="str">
        <f t="shared" ca="1" si="169"/>
        <v>2-5 years</v>
      </c>
      <c r="H1816" t="s">
        <v>1558</v>
      </c>
      <c r="I1816" t="s">
        <v>5965</v>
      </c>
      <c r="J1816" t="s">
        <v>5966</v>
      </c>
      <c r="K1816" t="s">
        <v>27</v>
      </c>
      <c r="L1816">
        <f t="shared" si="170"/>
        <v>1</v>
      </c>
      <c r="M1816">
        <f t="shared" si="171"/>
        <v>0</v>
      </c>
      <c r="N1816" t="s">
        <v>41</v>
      </c>
      <c r="O1816" t="s">
        <v>41</v>
      </c>
      <c r="Q1816" t="str">
        <f t="shared" si="172"/>
        <v>ACTIVE</v>
      </c>
      <c r="R1816" t="s">
        <v>106</v>
      </c>
      <c r="S1816" t="s">
        <v>1301</v>
      </c>
      <c r="T1816" s="2">
        <v>32826</v>
      </c>
      <c r="U1816" s="3">
        <f t="shared" ca="1" si="173"/>
        <v>35</v>
      </c>
      <c r="V1816" t="s">
        <v>3198</v>
      </c>
      <c r="W1816" t="s">
        <v>3199</v>
      </c>
      <c r="X1816" t="s">
        <v>89</v>
      </c>
      <c r="Y1816" t="s">
        <v>35</v>
      </c>
      <c r="Z1816" t="s">
        <v>36</v>
      </c>
      <c r="AA1816">
        <v>2</v>
      </c>
      <c r="AB1816" s="4">
        <v>231789.6</v>
      </c>
    </row>
    <row r="1817" spans="1:28" x14ac:dyDescent="0.25">
      <c r="A1817">
        <v>2242</v>
      </c>
      <c r="B1817" t="s">
        <v>5967</v>
      </c>
      <c r="C1817" t="s">
        <v>5968</v>
      </c>
      <c r="D1817" s="1">
        <v>44691</v>
      </c>
      <c r="E1817" s="1">
        <v>44758</v>
      </c>
      <c r="F1817">
        <f t="shared" ca="1" si="168"/>
        <v>2</v>
      </c>
      <c r="G1817" t="str">
        <f t="shared" ca="1" si="169"/>
        <v>&lt;6 months</v>
      </c>
      <c r="H1817" t="s">
        <v>1558</v>
      </c>
      <c r="I1817" t="s">
        <v>5969</v>
      </c>
      <c r="J1817" t="s">
        <v>5970</v>
      </c>
      <c r="K1817" t="s">
        <v>27</v>
      </c>
      <c r="L1817">
        <f t="shared" si="170"/>
        <v>1</v>
      </c>
      <c r="M1817">
        <f t="shared" si="171"/>
        <v>0</v>
      </c>
      <c r="N1817" t="s">
        <v>53</v>
      </c>
      <c r="O1817" t="s">
        <v>29</v>
      </c>
      <c r="Q1817" t="str">
        <f t="shared" si="172"/>
        <v>ACTIVE</v>
      </c>
      <c r="R1817" t="s">
        <v>106</v>
      </c>
      <c r="S1817" t="s">
        <v>74</v>
      </c>
      <c r="T1817" s="2">
        <v>31747</v>
      </c>
      <c r="U1817" s="3">
        <f t="shared" ca="1" si="173"/>
        <v>38</v>
      </c>
      <c r="V1817" t="s">
        <v>1614</v>
      </c>
      <c r="W1817" t="s">
        <v>3214</v>
      </c>
      <c r="X1817" t="s">
        <v>933</v>
      </c>
      <c r="Y1817" t="s">
        <v>35</v>
      </c>
      <c r="Z1817" t="s">
        <v>36</v>
      </c>
      <c r="AA1817">
        <v>4</v>
      </c>
      <c r="AB1817" s="4">
        <v>29462.560000000001</v>
      </c>
    </row>
    <row r="1818" spans="1:28" x14ac:dyDescent="0.25">
      <c r="A1818">
        <v>2243</v>
      </c>
      <c r="B1818" t="s">
        <v>2835</v>
      </c>
      <c r="C1818" t="s">
        <v>1345</v>
      </c>
      <c r="D1818" s="1">
        <v>45029</v>
      </c>
      <c r="E1818" s="1">
        <v>45049</v>
      </c>
      <c r="F1818">
        <f t="shared" ca="1" si="168"/>
        <v>0</v>
      </c>
      <c r="G1818" t="str">
        <f t="shared" ca="1" si="169"/>
        <v>&lt;6 months</v>
      </c>
      <c r="H1818" t="s">
        <v>1558</v>
      </c>
      <c r="I1818" t="s">
        <v>3660</v>
      </c>
      <c r="J1818" t="s">
        <v>5971</v>
      </c>
      <c r="K1818" t="s">
        <v>27</v>
      </c>
      <c r="L1818">
        <f t="shared" si="170"/>
        <v>1</v>
      </c>
      <c r="M1818">
        <f t="shared" si="171"/>
        <v>0</v>
      </c>
      <c r="N1818" t="s">
        <v>53</v>
      </c>
      <c r="O1818" t="s">
        <v>41</v>
      </c>
      <c r="Q1818" t="str">
        <f t="shared" si="172"/>
        <v>ACTIVE</v>
      </c>
      <c r="R1818" t="s">
        <v>30</v>
      </c>
      <c r="S1818" t="s">
        <v>31</v>
      </c>
      <c r="T1818" s="2">
        <v>26782</v>
      </c>
      <c r="U1818" s="3">
        <f t="shared" ca="1" si="173"/>
        <v>52</v>
      </c>
      <c r="V1818" t="s">
        <v>32</v>
      </c>
      <c r="W1818" t="s">
        <v>355</v>
      </c>
      <c r="X1818" t="s">
        <v>34</v>
      </c>
      <c r="Y1818" t="s">
        <v>35</v>
      </c>
      <c r="Z1818" t="s">
        <v>36</v>
      </c>
      <c r="AA1818">
        <v>4</v>
      </c>
      <c r="AB1818" s="4">
        <v>64941.52</v>
      </c>
    </row>
    <row r="1819" spans="1:28" x14ac:dyDescent="0.25">
      <c r="A1819">
        <v>2244</v>
      </c>
      <c r="B1819" t="s">
        <v>5972</v>
      </c>
      <c r="C1819" t="s">
        <v>1503</v>
      </c>
      <c r="D1819" s="1">
        <v>44777</v>
      </c>
      <c r="F1819">
        <f t="shared" ca="1" si="168"/>
        <v>38</v>
      </c>
      <c r="G1819" t="str">
        <f t="shared" ca="1" si="169"/>
        <v>2-5 years</v>
      </c>
      <c r="H1819" t="s">
        <v>5897</v>
      </c>
      <c r="I1819" t="s">
        <v>5973</v>
      </c>
      <c r="J1819" t="s">
        <v>5974</v>
      </c>
      <c r="K1819" t="s">
        <v>27</v>
      </c>
      <c r="L1819">
        <f t="shared" si="170"/>
        <v>1</v>
      </c>
      <c r="M1819">
        <f t="shared" si="171"/>
        <v>0</v>
      </c>
      <c r="N1819" t="s">
        <v>28</v>
      </c>
      <c r="O1819" t="s">
        <v>29</v>
      </c>
      <c r="Q1819" t="str">
        <f t="shared" si="172"/>
        <v>ACTIVE</v>
      </c>
      <c r="R1819" t="s">
        <v>106</v>
      </c>
      <c r="S1819" t="s">
        <v>74</v>
      </c>
      <c r="T1819" s="2">
        <v>35019</v>
      </c>
      <c r="U1819" s="3">
        <f t="shared" ca="1" si="173"/>
        <v>29</v>
      </c>
      <c r="V1819" t="s">
        <v>2085</v>
      </c>
      <c r="W1819" t="s">
        <v>2086</v>
      </c>
      <c r="X1819" t="s">
        <v>153</v>
      </c>
      <c r="Y1819" t="s">
        <v>35</v>
      </c>
      <c r="Z1819" t="s">
        <v>36</v>
      </c>
      <c r="AA1819">
        <v>4</v>
      </c>
      <c r="AB1819" s="4">
        <v>114000</v>
      </c>
    </row>
    <row r="1820" spans="1:28" x14ac:dyDescent="0.25">
      <c r="A1820">
        <v>2245</v>
      </c>
      <c r="B1820" t="s">
        <v>5975</v>
      </c>
      <c r="C1820" t="s">
        <v>1696</v>
      </c>
      <c r="D1820" s="1">
        <v>44255</v>
      </c>
      <c r="E1820" s="1">
        <v>44755</v>
      </c>
      <c r="F1820">
        <f t="shared" ca="1" si="168"/>
        <v>16</v>
      </c>
      <c r="G1820" t="str">
        <f t="shared" ca="1" si="169"/>
        <v>1-2 years</v>
      </c>
      <c r="H1820" t="s">
        <v>5900</v>
      </c>
      <c r="I1820" t="s">
        <v>5976</v>
      </c>
      <c r="J1820" t="s">
        <v>5977</v>
      </c>
      <c r="K1820" t="s">
        <v>27</v>
      </c>
      <c r="L1820">
        <f t="shared" si="170"/>
        <v>1</v>
      </c>
      <c r="M1820">
        <f t="shared" si="171"/>
        <v>0</v>
      </c>
      <c r="N1820" t="s">
        <v>41</v>
      </c>
      <c r="O1820" t="s">
        <v>41</v>
      </c>
      <c r="Q1820" t="str">
        <f t="shared" si="172"/>
        <v>ACTIVE</v>
      </c>
      <c r="R1820" t="s">
        <v>106</v>
      </c>
      <c r="S1820" t="s">
        <v>87</v>
      </c>
      <c r="T1820" s="2">
        <v>28838</v>
      </c>
      <c r="U1820" s="3">
        <f t="shared" ca="1" si="173"/>
        <v>46</v>
      </c>
      <c r="V1820" t="s">
        <v>2085</v>
      </c>
      <c r="W1820" t="s">
        <v>2086</v>
      </c>
      <c r="X1820" t="s">
        <v>148</v>
      </c>
      <c r="Y1820" t="s">
        <v>47</v>
      </c>
      <c r="Z1820" t="s">
        <v>36</v>
      </c>
      <c r="AA1820">
        <v>5</v>
      </c>
      <c r="AB1820" s="4">
        <v>112200</v>
      </c>
    </row>
    <row r="1821" spans="1:28" x14ac:dyDescent="0.25">
      <c r="A1821">
        <v>2246</v>
      </c>
      <c r="B1821" t="s">
        <v>1843</v>
      </c>
      <c r="C1821" t="s">
        <v>2633</v>
      </c>
      <c r="D1821" s="1">
        <v>44118</v>
      </c>
      <c r="E1821" s="1">
        <v>44661</v>
      </c>
      <c r="F1821">
        <f t="shared" ca="1" si="168"/>
        <v>17</v>
      </c>
      <c r="G1821" t="str">
        <f t="shared" ca="1" si="169"/>
        <v>1-2 years</v>
      </c>
      <c r="H1821" t="s">
        <v>5904</v>
      </c>
      <c r="I1821" t="s">
        <v>5978</v>
      </c>
      <c r="J1821" t="s">
        <v>5979</v>
      </c>
      <c r="K1821" t="s">
        <v>27</v>
      </c>
      <c r="L1821">
        <f t="shared" si="170"/>
        <v>1</v>
      </c>
      <c r="M1821">
        <f t="shared" si="171"/>
        <v>0</v>
      </c>
      <c r="N1821" t="s">
        <v>28</v>
      </c>
      <c r="O1821" t="s">
        <v>41</v>
      </c>
      <c r="Q1821" t="str">
        <f t="shared" si="172"/>
        <v>ACTIVE</v>
      </c>
      <c r="R1821" t="s">
        <v>106</v>
      </c>
      <c r="S1821" t="s">
        <v>74</v>
      </c>
      <c r="T1821" s="2">
        <v>34946</v>
      </c>
      <c r="U1821" s="3">
        <f t="shared" ca="1" si="173"/>
        <v>30</v>
      </c>
      <c r="V1821" t="s">
        <v>2085</v>
      </c>
      <c r="W1821" t="s">
        <v>2086</v>
      </c>
      <c r="X1821" t="s">
        <v>81</v>
      </c>
      <c r="Y1821" t="s">
        <v>47</v>
      </c>
      <c r="Z1821" t="s">
        <v>36</v>
      </c>
      <c r="AA1821">
        <v>4</v>
      </c>
      <c r="AB1821" s="4">
        <v>144000</v>
      </c>
    </row>
    <row r="1822" spans="1:28" x14ac:dyDescent="0.25">
      <c r="A1822">
        <v>2247</v>
      </c>
      <c r="B1822" t="s">
        <v>1965</v>
      </c>
      <c r="C1822" t="s">
        <v>3453</v>
      </c>
      <c r="D1822" s="1">
        <v>43353</v>
      </c>
      <c r="E1822" s="1">
        <v>45085</v>
      </c>
      <c r="F1822">
        <f t="shared" ca="1" si="168"/>
        <v>56</v>
      </c>
      <c r="G1822" t="str">
        <f t="shared" ca="1" si="169"/>
        <v>2-5 years</v>
      </c>
      <c r="H1822" t="s">
        <v>1558</v>
      </c>
      <c r="I1822" t="s">
        <v>5980</v>
      </c>
      <c r="J1822" t="s">
        <v>5981</v>
      </c>
      <c r="K1822" t="s">
        <v>27</v>
      </c>
      <c r="L1822">
        <f t="shared" si="170"/>
        <v>1</v>
      </c>
      <c r="M1822">
        <f t="shared" si="171"/>
        <v>0</v>
      </c>
      <c r="N1822" t="s">
        <v>41</v>
      </c>
      <c r="O1822" t="s">
        <v>29</v>
      </c>
      <c r="Q1822" t="str">
        <f t="shared" si="172"/>
        <v>ACTIVE</v>
      </c>
      <c r="R1822" t="s">
        <v>106</v>
      </c>
      <c r="S1822" t="s">
        <v>189</v>
      </c>
      <c r="T1822" s="2">
        <v>35740</v>
      </c>
      <c r="U1822" s="3">
        <f t="shared" ca="1" si="173"/>
        <v>27</v>
      </c>
      <c r="V1822" t="s">
        <v>4933</v>
      </c>
      <c r="W1822" t="s">
        <v>4942</v>
      </c>
      <c r="X1822" t="s">
        <v>89</v>
      </c>
      <c r="Y1822" t="s">
        <v>35</v>
      </c>
      <c r="Z1822" t="s">
        <v>36</v>
      </c>
      <c r="AA1822">
        <v>2</v>
      </c>
      <c r="AB1822" s="4">
        <v>232800</v>
      </c>
    </row>
    <row r="1823" spans="1:28" x14ac:dyDescent="0.25">
      <c r="A1823">
        <v>2248</v>
      </c>
      <c r="B1823" t="s">
        <v>5745</v>
      </c>
      <c r="C1823" t="s">
        <v>345</v>
      </c>
      <c r="D1823" s="1">
        <v>44911</v>
      </c>
      <c r="E1823" s="1">
        <v>45074</v>
      </c>
      <c r="F1823">
        <f t="shared" ca="1" si="168"/>
        <v>5</v>
      </c>
      <c r="G1823" t="str">
        <f t="shared" ca="1" si="169"/>
        <v>&lt;6 months</v>
      </c>
      <c r="H1823" t="s">
        <v>1558</v>
      </c>
      <c r="I1823" t="s">
        <v>5982</v>
      </c>
      <c r="J1823" t="s">
        <v>5983</v>
      </c>
      <c r="K1823" t="s">
        <v>27</v>
      </c>
      <c r="L1823">
        <f t="shared" si="170"/>
        <v>1</v>
      </c>
      <c r="M1823">
        <f t="shared" si="171"/>
        <v>0</v>
      </c>
      <c r="N1823" t="s">
        <v>41</v>
      </c>
      <c r="O1823" t="s">
        <v>29</v>
      </c>
      <c r="Q1823" t="str">
        <f t="shared" si="172"/>
        <v>ACTIVE</v>
      </c>
      <c r="R1823" t="s">
        <v>106</v>
      </c>
      <c r="S1823" t="s">
        <v>74</v>
      </c>
      <c r="T1823" s="2">
        <v>36067</v>
      </c>
      <c r="U1823" s="3">
        <f t="shared" ca="1" si="173"/>
        <v>27</v>
      </c>
      <c r="V1823" t="s">
        <v>4933</v>
      </c>
      <c r="W1823" t="s">
        <v>4934</v>
      </c>
      <c r="X1823" t="s">
        <v>69</v>
      </c>
      <c r="Y1823" t="s">
        <v>35</v>
      </c>
      <c r="Z1823" t="s">
        <v>36</v>
      </c>
      <c r="AA1823">
        <v>2</v>
      </c>
      <c r="AB1823" s="4">
        <v>115200</v>
      </c>
    </row>
    <row r="1824" spans="1:28" x14ac:dyDescent="0.25">
      <c r="A1824">
        <v>2249</v>
      </c>
      <c r="B1824" t="s">
        <v>5984</v>
      </c>
      <c r="C1824" t="s">
        <v>5985</v>
      </c>
      <c r="D1824" s="1">
        <v>43371</v>
      </c>
      <c r="E1824" s="1">
        <v>43491</v>
      </c>
      <c r="F1824">
        <f t="shared" ca="1" si="168"/>
        <v>3</v>
      </c>
      <c r="G1824" t="str">
        <f t="shared" ca="1" si="169"/>
        <v>&lt;6 months</v>
      </c>
      <c r="H1824" t="s">
        <v>1558</v>
      </c>
      <c r="I1824" t="s">
        <v>5986</v>
      </c>
      <c r="J1824" t="s">
        <v>5987</v>
      </c>
      <c r="K1824" t="s">
        <v>27</v>
      </c>
      <c r="L1824">
        <f t="shared" si="170"/>
        <v>1</v>
      </c>
      <c r="M1824">
        <f t="shared" si="171"/>
        <v>0</v>
      </c>
      <c r="N1824" t="s">
        <v>28</v>
      </c>
      <c r="O1824" t="s">
        <v>41</v>
      </c>
      <c r="Q1824" t="str">
        <f t="shared" si="172"/>
        <v>ACTIVE</v>
      </c>
      <c r="R1824" t="s">
        <v>106</v>
      </c>
      <c r="S1824" t="s">
        <v>74</v>
      </c>
      <c r="T1824" s="2">
        <v>34292</v>
      </c>
      <c r="U1824" s="3">
        <f t="shared" ca="1" si="173"/>
        <v>31</v>
      </c>
      <c r="V1824" t="s">
        <v>3198</v>
      </c>
      <c r="W1824" t="s">
        <v>3199</v>
      </c>
      <c r="X1824" t="s">
        <v>69</v>
      </c>
      <c r="Y1824" t="s">
        <v>35</v>
      </c>
      <c r="Z1824" t="s">
        <v>36</v>
      </c>
      <c r="AA1824">
        <v>4</v>
      </c>
      <c r="AB1824" s="4">
        <v>156000</v>
      </c>
    </row>
    <row r="1825" spans="1:28" x14ac:dyDescent="0.25">
      <c r="A1825">
        <v>2250</v>
      </c>
      <c r="B1825" t="s">
        <v>3266</v>
      </c>
      <c r="C1825" t="s">
        <v>3602</v>
      </c>
      <c r="D1825" s="1">
        <v>44628</v>
      </c>
      <c r="E1825" s="1">
        <v>44677</v>
      </c>
      <c r="F1825">
        <f t="shared" ca="1" si="168"/>
        <v>1</v>
      </c>
      <c r="G1825" t="str">
        <f t="shared" ca="1" si="169"/>
        <v>&lt;6 months</v>
      </c>
      <c r="H1825" t="s">
        <v>1558</v>
      </c>
      <c r="I1825" t="s">
        <v>5988</v>
      </c>
      <c r="J1825" t="s">
        <v>5989</v>
      </c>
      <c r="K1825" t="s">
        <v>27</v>
      </c>
      <c r="L1825">
        <f t="shared" si="170"/>
        <v>1</v>
      </c>
      <c r="M1825">
        <f t="shared" si="171"/>
        <v>0</v>
      </c>
      <c r="N1825" t="s">
        <v>28</v>
      </c>
      <c r="O1825" t="s">
        <v>29</v>
      </c>
      <c r="Q1825" t="str">
        <f t="shared" si="172"/>
        <v>ACTIVE</v>
      </c>
      <c r="R1825" t="s">
        <v>106</v>
      </c>
      <c r="S1825" t="s">
        <v>221</v>
      </c>
      <c r="T1825" s="2">
        <v>35618</v>
      </c>
      <c r="U1825" s="3">
        <f t="shared" ca="1" si="173"/>
        <v>28</v>
      </c>
      <c r="V1825" t="s">
        <v>1614</v>
      </c>
      <c r="W1825" t="s">
        <v>3214</v>
      </c>
      <c r="X1825" t="s">
        <v>299</v>
      </c>
      <c r="Y1825" t="s">
        <v>35</v>
      </c>
      <c r="Z1825" t="s">
        <v>36</v>
      </c>
      <c r="AA1825">
        <v>5</v>
      </c>
      <c r="AB1825" s="4">
        <v>114000</v>
      </c>
    </row>
    <row r="1826" spans="1:28" x14ac:dyDescent="0.25">
      <c r="A1826">
        <v>2251</v>
      </c>
      <c r="B1826" t="s">
        <v>5990</v>
      </c>
      <c r="C1826" t="s">
        <v>2734</v>
      </c>
      <c r="D1826" s="1">
        <v>44573</v>
      </c>
      <c r="F1826">
        <f t="shared" ca="1" si="168"/>
        <v>44</v>
      </c>
      <c r="G1826" t="str">
        <f t="shared" ca="1" si="169"/>
        <v>2-5 years</v>
      </c>
      <c r="H1826" t="s">
        <v>5897</v>
      </c>
      <c r="I1826" t="s">
        <v>5991</v>
      </c>
      <c r="J1826" t="s">
        <v>5992</v>
      </c>
      <c r="K1826" t="s">
        <v>27</v>
      </c>
      <c r="L1826">
        <f t="shared" si="170"/>
        <v>1</v>
      </c>
      <c r="M1826">
        <f t="shared" si="171"/>
        <v>0</v>
      </c>
      <c r="N1826" t="s">
        <v>41</v>
      </c>
      <c r="O1826" t="s">
        <v>29</v>
      </c>
      <c r="Q1826" t="str">
        <f t="shared" si="172"/>
        <v>ACTIVE</v>
      </c>
      <c r="R1826" t="s">
        <v>106</v>
      </c>
      <c r="S1826" t="s">
        <v>137</v>
      </c>
      <c r="T1826" s="2">
        <v>31731</v>
      </c>
      <c r="U1826" s="3">
        <f t="shared" ca="1" si="173"/>
        <v>38</v>
      </c>
      <c r="V1826" t="s">
        <v>32</v>
      </c>
      <c r="W1826" t="s">
        <v>598</v>
      </c>
      <c r="X1826" t="s">
        <v>2454</v>
      </c>
      <c r="Y1826" t="s">
        <v>35</v>
      </c>
      <c r="Z1826" t="s">
        <v>36</v>
      </c>
      <c r="AA1826">
        <v>2</v>
      </c>
      <c r="AB1826" s="4">
        <v>123624</v>
      </c>
    </row>
    <row r="1827" spans="1:28" x14ac:dyDescent="0.25">
      <c r="A1827">
        <v>2252</v>
      </c>
      <c r="B1827" t="s">
        <v>5297</v>
      </c>
      <c r="C1827" t="s">
        <v>5993</v>
      </c>
      <c r="D1827" s="1">
        <v>44173</v>
      </c>
      <c r="F1827">
        <f t="shared" ca="1" si="168"/>
        <v>58</v>
      </c>
      <c r="G1827" t="str">
        <f t="shared" ca="1" si="169"/>
        <v>2-5 years</v>
      </c>
      <c r="H1827" t="s">
        <v>5900</v>
      </c>
      <c r="I1827" t="s">
        <v>5994</v>
      </c>
      <c r="J1827" t="s">
        <v>5995</v>
      </c>
      <c r="K1827" t="s">
        <v>27</v>
      </c>
      <c r="L1827">
        <f t="shared" si="170"/>
        <v>1</v>
      </c>
      <c r="M1827">
        <f t="shared" si="171"/>
        <v>0</v>
      </c>
      <c r="N1827" t="s">
        <v>28</v>
      </c>
      <c r="O1827" t="s">
        <v>41</v>
      </c>
      <c r="Q1827" t="str">
        <f t="shared" si="172"/>
        <v>ACTIVE</v>
      </c>
      <c r="R1827" t="s">
        <v>106</v>
      </c>
      <c r="S1827" t="s">
        <v>74</v>
      </c>
      <c r="T1827" s="2">
        <v>30551</v>
      </c>
      <c r="U1827" s="3">
        <f t="shared" ca="1" si="173"/>
        <v>42</v>
      </c>
      <c r="V1827" t="s">
        <v>1614</v>
      </c>
      <c r="W1827" t="s">
        <v>3214</v>
      </c>
      <c r="X1827" t="s">
        <v>138</v>
      </c>
      <c r="Y1827" t="s">
        <v>47</v>
      </c>
      <c r="Z1827" t="s">
        <v>36</v>
      </c>
      <c r="AA1827">
        <v>4</v>
      </c>
      <c r="AB1827" s="4">
        <v>98400</v>
      </c>
    </row>
    <row r="1828" spans="1:28" x14ac:dyDescent="0.25">
      <c r="A1828">
        <v>2253</v>
      </c>
      <c r="B1828" t="s">
        <v>2412</v>
      </c>
      <c r="C1828" t="s">
        <v>5996</v>
      </c>
      <c r="D1828" s="1">
        <v>44152</v>
      </c>
      <c r="F1828">
        <f t="shared" ca="1" si="168"/>
        <v>58</v>
      </c>
      <c r="G1828" t="str">
        <f t="shared" ca="1" si="169"/>
        <v>2-5 years</v>
      </c>
      <c r="H1828" t="s">
        <v>1558</v>
      </c>
      <c r="I1828" t="s">
        <v>5997</v>
      </c>
      <c r="J1828" t="s">
        <v>5998</v>
      </c>
      <c r="K1828" t="s">
        <v>27</v>
      </c>
      <c r="L1828">
        <f t="shared" si="170"/>
        <v>1</v>
      </c>
      <c r="M1828">
        <f t="shared" si="171"/>
        <v>0</v>
      </c>
      <c r="N1828" t="s">
        <v>53</v>
      </c>
      <c r="O1828" t="s">
        <v>53</v>
      </c>
      <c r="Q1828" t="str">
        <f t="shared" si="172"/>
        <v>ACTIVE</v>
      </c>
      <c r="R1828" t="s">
        <v>106</v>
      </c>
      <c r="S1828" t="s">
        <v>74</v>
      </c>
      <c r="T1828" s="2">
        <v>35898</v>
      </c>
      <c r="U1828" s="3">
        <f t="shared" ca="1" si="173"/>
        <v>27</v>
      </c>
      <c r="V1828" t="s">
        <v>1614</v>
      </c>
      <c r="W1828" t="s">
        <v>3256</v>
      </c>
      <c r="X1828" t="s">
        <v>81</v>
      </c>
      <c r="Y1828" t="s">
        <v>35</v>
      </c>
      <c r="Z1828" t="s">
        <v>36</v>
      </c>
      <c r="AA1828">
        <v>1</v>
      </c>
      <c r="AB1828" s="4">
        <v>63900</v>
      </c>
    </row>
    <row r="1829" spans="1:28" x14ac:dyDescent="0.25">
      <c r="A1829">
        <v>2254</v>
      </c>
      <c r="B1829" t="s">
        <v>500</v>
      </c>
      <c r="C1829" t="s">
        <v>1714</v>
      </c>
      <c r="D1829" s="1">
        <v>44214</v>
      </c>
      <c r="F1829">
        <f t="shared" ca="1" si="168"/>
        <v>56</v>
      </c>
      <c r="G1829" t="str">
        <f t="shared" ca="1" si="169"/>
        <v>2-5 years</v>
      </c>
      <c r="H1829" t="s">
        <v>1558</v>
      </c>
      <c r="I1829" t="s">
        <v>5999</v>
      </c>
      <c r="J1829" t="s">
        <v>6000</v>
      </c>
      <c r="K1829" t="s">
        <v>27</v>
      </c>
      <c r="L1829">
        <f t="shared" si="170"/>
        <v>1</v>
      </c>
      <c r="M1829">
        <f t="shared" si="171"/>
        <v>0</v>
      </c>
      <c r="N1829" t="s">
        <v>53</v>
      </c>
      <c r="O1829" t="s">
        <v>41</v>
      </c>
      <c r="Q1829" t="str">
        <f t="shared" si="172"/>
        <v>ACTIVE</v>
      </c>
      <c r="R1829" t="s">
        <v>106</v>
      </c>
      <c r="S1829" t="s">
        <v>55</v>
      </c>
      <c r="T1829" s="2">
        <v>32105</v>
      </c>
      <c r="U1829" s="3">
        <f t="shared" ca="1" si="173"/>
        <v>37</v>
      </c>
      <c r="V1829" t="s">
        <v>4916</v>
      </c>
      <c r="W1829" t="s">
        <v>4917</v>
      </c>
      <c r="X1829" t="s">
        <v>339</v>
      </c>
      <c r="Y1829" t="s">
        <v>35</v>
      </c>
      <c r="Z1829" t="s">
        <v>36</v>
      </c>
      <c r="AA1829">
        <v>2</v>
      </c>
      <c r="AB1829" s="4">
        <v>103200</v>
      </c>
    </row>
    <row r="1830" spans="1:28" x14ac:dyDescent="0.25">
      <c r="A1830">
        <v>2255</v>
      </c>
      <c r="B1830" t="s">
        <v>2885</v>
      </c>
      <c r="C1830" t="s">
        <v>1223</v>
      </c>
      <c r="D1830" s="1">
        <v>44089</v>
      </c>
      <c r="E1830" s="1">
        <v>44470</v>
      </c>
      <c r="F1830">
        <f t="shared" ca="1" si="168"/>
        <v>12</v>
      </c>
      <c r="G1830" t="str">
        <f t="shared" ca="1" si="169"/>
        <v>1-2 years</v>
      </c>
      <c r="H1830" t="s">
        <v>1558</v>
      </c>
      <c r="I1830" t="s">
        <v>6001</v>
      </c>
      <c r="J1830" t="s">
        <v>6002</v>
      </c>
      <c r="K1830" t="s">
        <v>27</v>
      </c>
      <c r="L1830">
        <f t="shared" si="170"/>
        <v>1</v>
      </c>
      <c r="M1830">
        <f t="shared" si="171"/>
        <v>0</v>
      </c>
      <c r="N1830" t="s">
        <v>53</v>
      </c>
      <c r="O1830" t="s">
        <v>41</v>
      </c>
      <c r="Q1830" t="str">
        <f t="shared" si="172"/>
        <v>ACTIVE</v>
      </c>
      <c r="R1830" t="s">
        <v>106</v>
      </c>
      <c r="S1830" t="s">
        <v>257</v>
      </c>
      <c r="T1830" s="2">
        <v>32120</v>
      </c>
      <c r="U1830" s="3">
        <f t="shared" ca="1" si="173"/>
        <v>37</v>
      </c>
      <c r="V1830" t="s">
        <v>4933</v>
      </c>
      <c r="W1830" t="s">
        <v>4934</v>
      </c>
      <c r="X1830" t="s">
        <v>128</v>
      </c>
      <c r="Y1830" t="s">
        <v>35</v>
      </c>
      <c r="Z1830" t="s">
        <v>36</v>
      </c>
      <c r="AA1830">
        <v>2</v>
      </c>
      <c r="AB1830" s="4">
        <v>81000</v>
      </c>
    </row>
    <row r="1831" spans="1:28" x14ac:dyDescent="0.25">
      <c r="A1831">
        <v>2256</v>
      </c>
      <c r="B1831" t="s">
        <v>2819</v>
      </c>
      <c r="C1831" t="s">
        <v>1503</v>
      </c>
      <c r="D1831" s="1">
        <v>43810</v>
      </c>
      <c r="F1831">
        <f t="shared" ca="1" si="168"/>
        <v>69</v>
      </c>
      <c r="G1831" t="str">
        <f t="shared" ca="1" si="169"/>
        <v>&gt;5 years</v>
      </c>
      <c r="H1831" t="s">
        <v>1558</v>
      </c>
      <c r="I1831" t="s">
        <v>6003</v>
      </c>
      <c r="J1831" t="s">
        <v>6004</v>
      </c>
      <c r="K1831" t="s">
        <v>27</v>
      </c>
      <c r="L1831">
        <f t="shared" si="170"/>
        <v>1</v>
      </c>
      <c r="M1831">
        <f t="shared" si="171"/>
        <v>0</v>
      </c>
      <c r="N1831" t="s">
        <v>41</v>
      </c>
      <c r="O1831" t="s">
        <v>53</v>
      </c>
      <c r="Q1831" t="str">
        <f t="shared" si="172"/>
        <v>ACTIVE</v>
      </c>
      <c r="R1831" t="s">
        <v>106</v>
      </c>
      <c r="S1831" t="s">
        <v>74</v>
      </c>
      <c r="T1831" s="2">
        <v>29422</v>
      </c>
      <c r="U1831" s="3">
        <f t="shared" ca="1" si="173"/>
        <v>45</v>
      </c>
      <c r="V1831" t="s">
        <v>4147</v>
      </c>
      <c r="W1831" t="s">
        <v>4147</v>
      </c>
      <c r="X1831" t="s">
        <v>153</v>
      </c>
      <c r="Y1831" t="s">
        <v>35</v>
      </c>
      <c r="Z1831" t="s">
        <v>36</v>
      </c>
      <c r="AA1831">
        <v>5</v>
      </c>
      <c r="AB1831" s="4">
        <v>258072</v>
      </c>
    </row>
    <row r="1832" spans="1:28" x14ac:dyDescent="0.25">
      <c r="A1832">
        <v>2257</v>
      </c>
      <c r="B1832" t="s">
        <v>6005</v>
      </c>
      <c r="C1832" t="s">
        <v>6006</v>
      </c>
      <c r="D1832" s="1">
        <v>44315</v>
      </c>
      <c r="E1832" s="1">
        <v>44722</v>
      </c>
      <c r="F1832">
        <f t="shared" ca="1" si="168"/>
        <v>13</v>
      </c>
      <c r="G1832" t="str">
        <f t="shared" ca="1" si="169"/>
        <v>1-2 years</v>
      </c>
      <c r="H1832" t="s">
        <v>5897</v>
      </c>
      <c r="I1832" t="s">
        <v>6007</v>
      </c>
      <c r="J1832" t="s">
        <v>6008</v>
      </c>
      <c r="K1832" t="s">
        <v>27</v>
      </c>
      <c r="L1832">
        <f t="shared" si="170"/>
        <v>1</v>
      </c>
      <c r="M1832">
        <f t="shared" si="171"/>
        <v>0</v>
      </c>
      <c r="N1832" t="s">
        <v>28</v>
      </c>
      <c r="O1832" t="s">
        <v>53</v>
      </c>
      <c r="Q1832" t="str">
        <f t="shared" si="172"/>
        <v>ACTIVE</v>
      </c>
      <c r="R1832" t="s">
        <v>106</v>
      </c>
      <c r="S1832" t="s">
        <v>80</v>
      </c>
      <c r="T1832" s="2">
        <v>31360</v>
      </c>
      <c r="U1832" s="3">
        <f t="shared" ca="1" si="173"/>
        <v>39</v>
      </c>
      <c r="V1832" t="s">
        <v>1666</v>
      </c>
      <c r="W1832" t="s">
        <v>4785</v>
      </c>
      <c r="X1832" t="s">
        <v>537</v>
      </c>
      <c r="Y1832" t="s">
        <v>47</v>
      </c>
      <c r="Z1832" t="s">
        <v>36</v>
      </c>
      <c r="AA1832">
        <v>2</v>
      </c>
      <c r="AB1832" s="4">
        <v>278200.01</v>
      </c>
    </row>
    <row r="1833" spans="1:28" x14ac:dyDescent="0.25">
      <c r="A1833">
        <v>2258</v>
      </c>
      <c r="B1833" t="s">
        <v>1233</v>
      </c>
      <c r="C1833" t="s">
        <v>3807</v>
      </c>
      <c r="D1833" s="1">
        <v>44289</v>
      </c>
      <c r="F1833">
        <f t="shared" ca="1" si="168"/>
        <v>54</v>
      </c>
      <c r="G1833" t="str">
        <f t="shared" ca="1" si="169"/>
        <v>2-5 years</v>
      </c>
      <c r="H1833" t="s">
        <v>5900</v>
      </c>
      <c r="I1833" t="s">
        <v>6009</v>
      </c>
      <c r="J1833" t="s">
        <v>6010</v>
      </c>
      <c r="K1833" t="s">
        <v>27</v>
      </c>
      <c r="L1833">
        <f t="shared" si="170"/>
        <v>1</v>
      </c>
      <c r="M1833">
        <f t="shared" si="171"/>
        <v>0</v>
      </c>
      <c r="N1833" t="s">
        <v>53</v>
      </c>
      <c r="O1833" t="s">
        <v>41</v>
      </c>
      <c r="Q1833" t="str">
        <f t="shared" si="172"/>
        <v>ACTIVE</v>
      </c>
      <c r="R1833" t="s">
        <v>106</v>
      </c>
      <c r="S1833" t="s">
        <v>87</v>
      </c>
      <c r="T1833" s="2">
        <v>35332</v>
      </c>
      <c r="U1833" s="3">
        <f t="shared" ca="1" si="173"/>
        <v>29</v>
      </c>
      <c r="V1833" t="s">
        <v>4147</v>
      </c>
      <c r="W1833" t="s">
        <v>4147</v>
      </c>
      <c r="X1833" t="s">
        <v>89</v>
      </c>
      <c r="Y1833" t="s">
        <v>47</v>
      </c>
      <c r="Z1833" t="s">
        <v>36</v>
      </c>
      <c r="AA1833">
        <v>2</v>
      </c>
      <c r="AB1833" s="4">
        <v>63324</v>
      </c>
    </row>
    <row r="1834" spans="1:28" x14ac:dyDescent="0.25">
      <c r="A1834">
        <v>2259</v>
      </c>
      <c r="B1834" t="s">
        <v>3697</v>
      </c>
      <c r="C1834" t="s">
        <v>4234</v>
      </c>
      <c r="D1834" s="1">
        <v>44593</v>
      </c>
      <c r="F1834">
        <f t="shared" ca="1" si="168"/>
        <v>44</v>
      </c>
      <c r="G1834" t="str">
        <f t="shared" ca="1" si="169"/>
        <v>2-5 years</v>
      </c>
      <c r="H1834" t="s">
        <v>1558</v>
      </c>
      <c r="I1834" t="s">
        <v>6011</v>
      </c>
      <c r="J1834" t="s">
        <v>6012</v>
      </c>
      <c r="K1834" t="s">
        <v>27</v>
      </c>
      <c r="L1834">
        <f t="shared" si="170"/>
        <v>1</v>
      </c>
      <c r="M1834">
        <f t="shared" si="171"/>
        <v>0</v>
      </c>
      <c r="N1834" t="s">
        <v>41</v>
      </c>
      <c r="O1834" t="s">
        <v>29</v>
      </c>
      <c r="Q1834" t="str">
        <f t="shared" si="172"/>
        <v>ACTIVE</v>
      </c>
      <c r="R1834" t="s">
        <v>106</v>
      </c>
      <c r="S1834" t="s">
        <v>80</v>
      </c>
      <c r="T1834" s="2">
        <v>36081</v>
      </c>
      <c r="U1834" s="3">
        <f t="shared" ca="1" si="173"/>
        <v>26</v>
      </c>
      <c r="V1834" t="s">
        <v>4147</v>
      </c>
      <c r="W1834" t="s">
        <v>4147</v>
      </c>
      <c r="X1834" t="s">
        <v>617</v>
      </c>
      <c r="Y1834" t="s">
        <v>35</v>
      </c>
      <c r="Z1834" t="s">
        <v>36</v>
      </c>
      <c r="AA1834">
        <v>1</v>
      </c>
      <c r="AB1834" s="4">
        <v>39102.239999999998</v>
      </c>
    </row>
    <row r="1835" spans="1:28" x14ac:dyDescent="0.25">
      <c r="A1835">
        <v>2260</v>
      </c>
      <c r="B1835" t="s">
        <v>6013</v>
      </c>
      <c r="C1835" t="s">
        <v>3216</v>
      </c>
      <c r="D1835" s="1">
        <v>43847</v>
      </c>
      <c r="E1835" s="1">
        <v>44469</v>
      </c>
      <c r="F1835">
        <f t="shared" ca="1" si="168"/>
        <v>20</v>
      </c>
      <c r="G1835" t="str">
        <f t="shared" ca="1" si="169"/>
        <v>1-2 years</v>
      </c>
      <c r="H1835" t="s">
        <v>1558</v>
      </c>
      <c r="I1835" t="s">
        <v>6014</v>
      </c>
      <c r="J1835" t="s">
        <v>6015</v>
      </c>
      <c r="K1835" t="s">
        <v>27</v>
      </c>
      <c r="L1835">
        <f t="shared" si="170"/>
        <v>1</v>
      </c>
      <c r="M1835">
        <f t="shared" si="171"/>
        <v>0</v>
      </c>
      <c r="N1835" t="s">
        <v>41</v>
      </c>
      <c r="O1835" t="s">
        <v>29</v>
      </c>
      <c r="Q1835" t="str">
        <f t="shared" si="172"/>
        <v>ACTIVE</v>
      </c>
      <c r="R1835" t="s">
        <v>106</v>
      </c>
      <c r="S1835" t="s">
        <v>87</v>
      </c>
      <c r="T1835" s="2">
        <v>36305</v>
      </c>
      <c r="U1835" s="3">
        <f t="shared" ca="1" si="173"/>
        <v>26</v>
      </c>
      <c r="V1835" t="s">
        <v>4147</v>
      </c>
      <c r="W1835" t="s">
        <v>4147</v>
      </c>
      <c r="X1835" t="s">
        <v>593</v>
      </c>
      <c r="Y1835" t="s">
        <v>35</v>
      </c>
      <c r="Z1835" t="s">
        <v>36</v>
      </c>
      <c r="AA1835">
        <v>1</v>
      </c>
      <c r="AB1835" s="4">
        <v>109200</v>
      </c>
    </row>
    <row r="1836" spans="1:28" x14ac:dyDescent="0.25">
      <c r="A1836">
        <v>2261</v>
      </c>
      <c r="B1836" t="s">
        <v>2586</v>
      </c>
      <c r="C1836" t="s">
        <v>2184</v>
      </c>
      <c r="D1836" s="1">
        <v>44713</v>
      </c>
      <c r="F1836">
        <f t="shared" ca="1" si="168"/>
        <v>40</v>
      </c>
      <c r="G1836" t="str">
        <f t="shared" ca="1" si="169"/>
        <v>2-5 years</v>
      </c>
      <c r="H1836" t="s">
        <v>1558</v>
      </c>
      <c r="I1836" t="s">
        <v>6016</v>
      </c>
      <c r="J1836" t="s">
        <v>6017</v>
      </c>
      <c r="K1836" t="s">
        <v>27</v>
      </c>
      <c r="L1836">
        <f t="shared" si="170"/>
        <v>1</v>
      </c>
      <c r="M1836">
        <f t="shared" si="171"/>
        <v>0</v>
      </c>
      <c r="N1836" t="s">
        <v>53</v>
      </c>
      <c r="O1836" t="s">
        <v>41</v>
      </c>
      <c r="Q1836" t="str">
        <f t="shared" si="172"/>
        <v>ACTIVE</v>
      </c>
      <c r="R1836" t="s">
        <v>106</v>
      </c>
      <c r="S1836" t="s">
        <v>257</v>
      </c>
      <c r="T1836" s="2">
        <v>35403</v>
      </c>
      <c r="U1836" s="3">
        <f t="shared" ca="1" si="173"/>
        <v>28</v>
      </c>
      <c r="V1836" t="s">
        <v>1614</v>
      </c>
      <c r="W1836" t="s">
        <v>3256</v>
      </c>
      <c r="X1836" t="s">
        <v>184</v>
      </c>
      <c r="Y1836" t="s">
        <v>35</v>
      </c>
      <c r="Z1836" t="s">
        <v>36</v>
      </c>
      <c r="AA1836">
        <v>2</v>
      </c>
      <c r="AB1836" s="4">
        <v>708000</v>
      </c>
    </row>
    <row r="1837" spans="1:28" x14ac:dyDescent="0.25">
      <c r="A1837">
        <v>2262</v>
      </c>
      <c r="B1837" t="s">
        <v>6018</v>
      </c>
      <c r="C1837" t="s">
        <v>599</v>
      </c>
      <c r="D1837" s="1">
        <v>43541</v>
      </c>
      <c r="F1837">
        <f t="shared" ca="1" si="168"/>
        <v>78</v>
      </c>
      <c r="G1837" t="str">
        <f t="shared" ca="1" si="169"/>
        <v>&gt;5 years</v>
      </c>
      <c r="H1837" t="s">
        <v>1558</v>
      </c>
      <c r="I1837" t="s">
        <v>6019</v>
      </c>
      <c r="J1837" t="s">
        <v>6020</v>
      </c>
      <c r="K1837" t="s">
        <v>27</v>
      </c>
      <c r="L1837">
        <f t="shared" si="170"/>
        <v>1</v>
      </c>
      <c r="M1837">
        <f t="shared" si="171"/>
        <v>0</v>
      </c>
      <c r="N1837" t="s">
        <v>28</v>
      </c>
      <c r="O1837" t="s">
        <v>29</v>
      </c>
      <c r="Q1837" t="str">
        <f t="shared" si="172"/>
        <v>ACTIVE</v>
      </c>
      <c r="R1837" t="s">
        <v>106</v>
      </c>
      <c r="S1837" t="s">
        <v>87</v>
      </c>
      <c r="T1837" s="2">
        <v>31352</v>
      </c>
      <c r="U1837" s="3">
        <f t="shared" ca="1" si="173"/>
        <v>39</v>
      </c>
      <c r="V1837" t="s">
        <v>2961</v>
      </c>
      <c r="W1837" t="s">
        <v>2961</v>
      </c>
      <c r="X1837" t="s">
        <v>89</v>
      </c>
      <c r="Y1837" t="s">
        <v>35</v>
      </c>
      <c r="Z1837" t="s">
        <v>36</v>
      </c>
      <c r="AA1837">
        <v>2</v>
      </c>
      <c r="AB1837" s="4">
        <v>101530</v>
      </c>
    </row>
    <row r="1838" spans="1:28" x14ac:dyDescent="0.25">
      <c r="A1838">
        <v>2263</v>
      </c>
      <c r="B1838" t="s">
        <v>6021</v>
      </c>
      <c r="C1838" t="s">
        <v>4198</v>
      </c>
      <c r="D1838" s="1">
        <v>43837</v>
      </c>
      <c r="F1838">
        <f t="shared" ca="1" si="168"/>
        <v>69</v>
      </c>
      <c r="G1838" t="str">
        <f t="shared" ca="1" si="169"/>
        <v>&gt;5 years</v>
      </c>
      <c r="H1838" t="s">
        <v>5897</v>
      </c>
      <c r="I1838" t="s">
        <v>6022</v>
      </c>
      <c r="J1838" t="s">
        <v>6023</v>
      </c>
      <c r="K1838" t="s">
        <v>27</v>
      </c>
      <c r="L1838">
        <f t="shared" si="170"/>
        <v>1</v>
      </c>
      <c r="M1838">
        <f t="shared" si="171"/>
        <v>0</v>
      </c>
      <c r="N1838" t="s">
        <v>28</v>
      </c>
      <c r="O1838" t="s">
        <v>29</v>
      </c>
      <c r="Q1838" t="str">
        <f t="shared" si="172"/>
        <v>ACTIVE</v>
      </c>
      <c r="R1838" t="s">
        <v>106</v>
      </c>
      <c r="S1838" t="s">
        <v>55</v>
      </c>
      <c r="T1838" s="2">
        <v>30614</v>
      </c>
      <c r="U1838" s="3">
        <f t="shared" ca="1" si="173"/>
        <v>41</v>
      </c>
      <c r="V1838" t="s">
        <v>4147</v>
      </c>
      <c r="W1838" t="s">
        <v>4147</v>
      </c>
      <c r="X1838" t="s">
        <v>56</v>
      </c>
      <c r="Y1838" t="s">
        <v>47</v>
      </c>
      <c r="Z1838" t="s">
        <v>36</v>
      </c>
      <c r="AA1838">
        <v>2</v>
      </c>
      <c r="AB1838" s="4">
        <v>103725.1</v>
      </c>
    </row>
    <row r="1839" spans="1:28" x14ac:dyDescent="0.25">
      <c r="A1839">
        <v>2264</v>
      </c>
      <c r="B1839" t="s">
        <v>6024</v>
      </c>
      <c r="C1839" t="s">
        <v>762</v>
      </c>
      <c r="D1839" s="1">
        <v>44251</v>
      </c>
      <c r="E1839" s="1">
        <v>44559</v>
      </c>
      <c r="F1839">
        <f t="shared" ca="1" si="168"/>
        <v>10</v>
      </c>
      <c r="G1839" t="str">
        <f t="shared" ca="1" si="169"/>
        <v>6-12 months</v>
      </c>
      <c r="H1839" t="s">
        <v>5900</v>
      </c>
      <c r="I1839" t="s">
        <v>6025</v>
      </c>
      <c r="J1839" t="s">
        <v>6026</v>
      </c>
      <c r="K1839" t="s">
        <v>27</v>
      </c>
      <c r="L1839">
        <f t="shared" si="170"/>
        <v>1</v>
      </c>
      <c r="M1839">
        <f t="shared" si="171"/>
        <v>0</v>
      </c>
      <c r="N1839" t="s">
        <v>41</v>
      </c>
      <c r="O1839" t="s">
        <v>41</v>
      </c>
      <c r="Q1839" t="str">
        <f t="shared" si="172"/>
        <v>ACTIVE</v>
      </c>
      <c r="R1839" t="s">
        <v>106</v>
      </c>
      <c r="S1839" t="s">
        <v>94</v>
      </c>
      <c r="T1839" s="2">
        <v>36455</v>
      </c>
      <c r="U1839" s="3">
        <f t="shared" ca="1" si="173"/>
        <v>25</v>
      </c>
      <c r="V1839" t="s">
        <v>2085</v>
      </c>
      <c r="W1839" t="s">
        <v>2194</v>
      </c>
      <c r="X1839" t="s">
        <v>6</v>
      </c>
      <c r="Y1839" t="s">
        <v>47</v>
      </c>
      <c r="Z1839" t="s">
        <v>36</v>
      </c>
      <c r="AA1839">
        <v>5</v>
      </c>
      <c r="AB1839" s="4">
        <v>907400</v>
      </c>
    </row>
    <row r="1840" spans="1:28" x14ac:dyDescent="0.25">
      <c r="A1840">
        <v>2265</v>
      </c>
      <c r="B1840" t="s">
        <v>1294</v>
      </c>
      <c r="C1840" t="s">
        <v>1889</v>
      </c>
      <c r="D1840" s="1">
        <v>43829</v>
      </c>
      <c r="F1840">
        <f t="shared" ca="1" si="168"/>
        <v>69</v>
      </c>
      <c r="G1840" t="str">
        <f t="shared" ca="1" si="169"/>
        <v>&gt;5 years</v>
      </c>
      <c r="H1840" t="s">
        <v>1558</v>
      </c>
      <c r="I1840" t="s">
        <v>6027</v>
      </c>
      <c r="J1840" t="s">
        <v>6028</v>
      </c>
      <c r="K1840" t="s">
        <v>27</v>
      </c>
      <c r="L1840">
        <f t="shared" si="170"/>
        <v>1</v>
      </c>
      <c r="M1840">
        <f t="shared" si="171"/>
        <v>0</v>
      </c>
      <c r="N1840" t="s">
        <v>28</v>
      </c>
      <c r="O1840" t="s">
        <v>41</v>
      </c>
      <c r="Q1840" t="str">
        <f t="shared" si="172"/>
        <v>ACTIVE</v>
      </c>
      <c r="R1840" t="s">
        <v>106</v>
      </c>
      <c r="S1840" t="s">
        <v>74</v>
      </c>
      <c r="T1840" s="2">
        <v>36520</v>
      </c>
      <c r="U1840" s="3">
        <f t="shared" ca="1" si="173"/>
        <v>25</v>
      </c>
      <c r="V1840" t="s">
        <v>1908</v>
      </c>
      <c r="W1840" t="s">
        <v>1908</v>
      </c>
      <c r="X1840" t="s">
        <v>731</v>
      </c>
      <c r="Y1840" t="s">
        <v>35</v>
      </c>
      <c r="Z1840" t="s">
        <v>36</v>
      </c>
      <c r="AA1840">
        <v>1</v>
      </c>
      <c r="AB1840" s="4">
        <v>157200</v>
      </c>
    </row>
    <row r="1841" spans="1:28" x14ac:dyDescent="0.25">
      <c r="A1841">
        <v>2266</v>
      </c>
      <c r="B1841" t="s">
        <v>6029</v>
      </c>
      <c r="C1841" t="s">
        <v>3935</v>
      </c>
      <c r="D1841" s="1">
        <v>43963</v>
      </c>
      <c r="E1841" s="1">
        <v>44272</v>
      </c>
      <c r="F1841">
        <f t="shared" ca="1" si="168"/>
        <v>10</v>
      </c>
      <c r="G1841" t="str">
        <f t="shared" ca="1" si="169"/>
        <v>6-12 months</v>
      </c>
      <c r="H1841" t="s">
        <v>1558</v>
      </c>
      <c r="I1841" t="s">
        <v>6030</v>
      </c>
      <c r="J1841" t="s">
        <v>6031</v>
      </c>
      <c r="K1841" t="s">
        <v>27</v>
      </c>
      <c r="L1841">
        <f t="shared" si="170"/>
        <v>1</v>
      </c>
      <c r="M1841">
        <f t="shared" si="171"/>
        <v>0</v>
      </c>
      <c r="N1841" t="s">
        <v>53</v>
      </c>
      <c r="O1841" t="s">
        <v>29</v>
      </c>
      <c r="Q1841" t="str">
        <f t="shared" si="172"/>
        <v>ACTIVE</v>
      </c>
      <c r="R1841" t="s">
        <v>106</v>
      </c>
      <c r="S1841" t="s">
        <v>74</v>
      </c>
      <c r="T1841" s="2">
        <v>35688</v>
      </c>
      <c r="U1841" s="3">
        <f t="shared" ca="1" si="173"/>
        <v>28</v>
      </c>
      <c r="V1841" t="s">
        <v>1614</v>
      </c>
      <c r="W1841" t="s">
        <v>3214</v>
      </c>
      <c r="X1841" t="s">
        <v>731</v>
      </c>
      <c r="Y1841" t="s">
        <v>35</v>
      </c>
      <c r="Z1841" t="s">
        <v>36</v>
      </c>
      <c r="AA1841">
        <v>5</v>
      </c>
      <c r="AB1841" s="4">
        <v>455484</v>
      </c>
    </row>
    <row r="1842" spans="1:28" x14ac:dyDescent="0.25">
      <c r="A1842">
        <v>2267</v>
      </c>
      <c r="B1842" t="s">
        <v>6032</v>
      </c>
      <c r="C1842" t="s">
        <v>1244</v>
      </c>
      <c r="D1842" s="1">
        <v>45020</v>
      </c>
      <c r="F1842">
        <f t="shared" ca="1" si="168"/>
        <v>30</v>
      </c>
      <c r="G1842" t="str">
        <f t="shared" ca="1" si="169"/>
        <v>2-5 years</v>
      </c>
      <c r="H1842" t="s">
        <v>1558</v>
      </c>
      <c r="I1842" t="s">
        <v>6033</v>
      </c>
      <c r="J1842" t="s">
        <v>6034</v>
      </c>
      <c r="K1842" t="s">
        <v>27</v>
      </c>
      <c r="L1842">
        <f t="shared" si="170"/>
        <v>1</v>
      </c>
      <c r="M1842">
        <f t="shared" si="171"/>
        <v>0</v>
      </c>
      <c r="N1842" t="s">
        <v>53</v>
      </c>
      <c r="O1842" t="s">
        <v>41</v>
      </c>
      <c r="Q1842" t="str">
        <f t="shared" si="172"/>
        <v>ACTIVE</v>
      </c>
      <c r="R1842" t="s">
        <v>106</v>
      </c>
      <c r="S1842" t="s">
        <v>68</v>
      </c>
      <c r="T1842" s="2">
        <v>30182</v>
      </c>
      <c r="U1842" s="3">
        <f t="shared" ca="1" si="173"/>
        <v>43</v>
      </c>
      <c r="V1842" t="s">
        <v>3470</v>
      </c>
      <c r="W1842" t="s">
        <v>3470</v>
      </c>
      <c r="X1842" t="s">
        <v>81</v>
      </c>
      <c r="Y1842" t="s">
        <v>35</v>
      </c>
      <c r="Z1842" t="s">
        <v>36</v>
      </c>
      <c r="AA1842">
        <v>4</v>
      </c>
      <c r="AB1842" s="4">
        <v>56650</v>
      </c>
    </row>
    <row r="1843" spans="1:28" x14ac:dyDescent="0.25">
      <c r="A1843">
        <v>2268</v>
      </c>
      <c r="B1843" t="s">
        <v>2514</v>
      </c>
      <c r="C1843" t="s">
        <v>2034</v>
      </c>
      <c r="D1843" s="1">
        <v>44200</v>
      </c>
      <c r="E1843" s="1">
        <v>44679</v>
      </c>
      <c r="F1843">
        <f t="shared" ca="1" si="168"/>
        <v>15</v>
      </c>
      <c r="G1843" t="str">
        <f t="shared" ca="1" si="169"/>
        <v>1-2 years</v>
      </c>
      <c r="H1843" t="s">
        <v>1558</v>
      </c>
      <c r="I1843" t="s">
        <v>6035</v>
      </c>
      <c r="J1843" t="s">
        <v>6036</v>
      </c>
      <c r="K1843" t="s">
        <v>27</v>
      </c>
      <c r="L1843">
        <f t="shared" si="170"/>
        <v>1</v>
      </c>
      <c r="M1843">
        <f t="shared" si="171"/>
        <v>0</v>
      </c>
      <c r="N1843" t="s">
        <v>28</v>
      </c>
      <c r="O1843" t="s">
        <v>53</v>
      </c>
      <c r="Q1843" t="str">
        <f t="shared" si="172"/>
        <v>ACTIVE</v>
      </c>
      <c r="R1843" t="s">
        <v>106</v>
      </c>
      <c r="S1843" t="s">
        <v>68</v>
      </c>
      <c r="T1843" s="2">
        <v>32143</v>
      </c>
      <c r="U1843" s="3">
        <f t="shared" ca="1" si="173"/>
        <v>37</v>
      </c>
      <c r="V1843" t="s">
        <v>4933</v>
      </c>
      <c r="W1843" t="s">
        <v>4942</v>
      </c>
      <c r="X1843" t="s">
        <v>81</v>
      </c>
      <c r="Y1843" t="s">
        <v>47</v>
      </c>
      <c r="Z1843" t="s">
        <v>36</v>
      </c>
      <c r="AA1843">
        <v>2</v>
      </c>
      <c r="AB1843" s="4">
        <v>126000</v>
      </c>
    </row>
    <row r="1844" spans="1:28" x14ac:dyDescent="0.25">
      <c r="A1844">
        <v>2269</v>
      </c>
      <c r="B1844" t="s">
        <v>4195</v>
      </c>
      <c r="C1844" t="s">
        <v>6037</v>
      </c>
      <c r="D1844" s="1">
        <v>43949</v>
      </c>
      <c r="E1844" s="1">
        <v>44896</v>
      </c>
      <c r="F1844">
        <f t="shared" ca="1" si="168"/>
        <v>31</v>
      </c>
      <c r="G1844" t="str">
        <f t="shared" ca="1" si="169"/>
        <v>2-5 years</v>
      </c>
      <c r="H1844" t="s">
        <v>5897</v>
      </c>
      <c r="I1844" t="s">
        <v>6038</v>
      </c>
      <c r="J1844" t="s">
        <v>6039</v>
      </c>
      <c r="K1844" t="s">
        <v>27</v>
      </c>
      <c r="L1844">
        <f t="shared" si="170"/>
        <v>1</v>
      </c>
      <c r="M1844">
        <f t="shared" si="171"/>
        <v>0</v>
      </c>
      <c r="N1844" t="s">
        <v>53</v>
      </c>
      <c r="O1844" t="s">
        <v>53</v>
      </c>
      <c r="Q1844" t="str">
        <f t="shared" si="172"/>
        <v>ACTIVE</v>
      </c>
      <c r="R1844" t="s">
        <v>106</v>
      </c>
      <c r="S1844" t="s">
        <v>94</v>
      </c>
      <c r="T1844" s="2">
        <v>31573</v>
      </c>
      <c r="U1844" s="3">
        <f t="shared" ca="1" si="173"/>
        <v>39</v>
      </c>
      <c r="V1844" t="s">
        <v>32</v>
      </c>
      <c r="W1844" t="s">
        <v>355</v>
      </c>
      <c r="X1844" t="s">
        <v>3057</v>
      </c>
      <c r="Y1844" t="s">
        <v>47</v>
      </c>
      <c r="Z1844" t="s">
        <v>36</v>
      </c>
      <c r="AA1844">
        <v>1</v>
      </c>
      <c r="AB1844" s="4">
        <v>209984.4</v>
      </c>
    </row>
    <row r="1845" spans="1:28" x14ac:dyDescent="0.25">
      <c r="A1845">
        <v>2270</v>
      </c>
      <c r="B1845" t="s">
        <v>6040</v>
      </c>
      <c r="C1845" t="s">
        <v>2357</v>
      </c>
      <c r="D1845" s="1">
        <v>43571</v>
      </c>
      <c r="E1845" s="1">
        <v>44408</v>
      </c>
      <c r="F1845">
        <f t="shared" ca="1" si="168"/>
        <v>27</v>
      </c>
      <c r="G1845" t="str">
        <f t="shared" ca="1" si="169"/>
        <v>2-5 years</v>
      </c>
      <c r="H1845" t="s">
        <v>1558</v>
      </c>
      <c r="I1845" t="s">
        <v>6041</v>
      </c>
      <c r="J1845" t="s">
        <v>6042</v>
      </c>
      <c r="K1845" t="s">
        <v>27</v>
      </c>
      <c r="L1845">
        <f t="shared" si="170"/>
        <v>1</v>
      </c>
      <c r="M1845">
        <f t="shared" si="171"/>
        <v>0</v>
      </c>
      <c r="N1845" t="s">
        <v>28</v>
      </c>
      <c r="O1845" t="s">
        <v>41</v>
      </c>
      <c r="Q1845" t="str">
        <f t="shared" si="172"/>
        <v>ACTIVE</v>
      </c>
      <c r="R1845" t="s">
        <v>106</v>
      </c>
      <c r="S1845" t="s">
        <v>137</v>
      </c>
      <c r="T1845" s="2">
        <v>32951</v>
      </c>
      <c r="U1845" s="3">
        <f t="shared" ca="1" si="173"/>
        <v>35</v>
      </c>
      <c r="V1845" t="s">
        <v>5016</v>
      </c>
      <c r="W1845" t="s">
        <v>5016</v>
      </c>
      <c r="X1845" t="s">
        <v>6</v>
      </c>
      <c r="Y1845" t="s">
        <v>35</v>
      </c>
      <c r="Z1845" t="s">
        <v>36</v>
      </c>
      <c r="AA1845">
        <v>4</v>
      </c>
      <c r="AB1845" s="4">
        <v>84668</v>
      </c>
    </row>
    <row r="1846" spans="1:28" x14ac:dyDescent="0.25">
      <c r="A1846">
        <v>2271</v>
      </c>
      <c r="B1846" t="s">
        <v>6043</v>
      </c>
      <c r="C1846" t="s">
        <v>224</v>
      </c>
      <c r="D1846" s="1">
        <v>44751</v>
      </c>
      <c r="F1846">
        <f t="shared" ca="1" si="168"/>
        <v>39</v>
      </c>
      <c r="G1846" t="str">
        <f t="shared" ca="1" si="169"/>
        <v>2-5 years</v>
      </c>
      <c r="H1846" t="s">
        <v>1558</v>
      </c>
      <c r="I1846" t="s">
        <v>6044</v>
      </c>
      <c r="J1846" t="s">
        <v>6045</v>
      </c>
      <c r="K1846" t="s">
        <v>27</v>
      </c>
      <c r="L1846">
        <f t="shared" si="170"/>
        <v>1</v>
      </c>
      <c r="M1846">
        <f t="shared" si="171"/>
        <v>0</v>
      </c>
      <c r="N1846" t="s">
        <v>53</v>
      </c>
      <c r="O1846" t="s">
        <v>29</v>
      </c>
      <c r="Q1846" t="str">
        <f t="shared" si="172"/>
        <v>ACTIVE</v>
      </c>
      <c r="R1846" t="s">
        <v>106</v>
      </c>
      <c r="S1846" t="s">
        <v>74</v>
      </c>
      <c r="T1846" s="2">
        <v>35325</v>
      </c>
      <c r="U1846" s="3">
        <f t="shared" ca="1" si="173"/>
        <v>29</v>
      </c>
      <c r="V1846" t="s">
        <v>1908</v>
      </c>
      <c r="W1846" t="s">
        <v>1908</v>
      </c>
      <c r="X1846" t="s">
        <v>235</v>
      </c>
      <c r="Y1846" t="s">
        <v>35</v>
      </c>
      <c r="Z1846" t="s">
        <v>36</v>
      </c>
      <c r="AA1846">
        <v>2</v>
      </c>
      <c r="AB1846" s="4">
        <v>78000</v>
      </c>
    </row>
    <row r="1847" spans="1:28" x14ac:dyDescent="0.25">
      <c r="A1847">
        <v>2272</v>
      </c>
      <c r="B1847" t="s">
        <v>6046</v>
      </c>
      <c r="C1847" t="s">
        <v>3887</v>
      </c>
      <c r="D1847" s="1">
        <v>44802</v>
      </c>
      <c r="E1847" s="1">
        <v>44941</v>
      </c>
      <c r="F1847">
        <f t="shared" ca="1" si="168"/>
        <v>4</v>
      </c>
      <c r="G1847" t="str">
        <f t="shared" ca="1" si="169"/>
        <v>&lt;6 months</v>
      </c>
      <c r="H1847" t="s">
        <v>1558</v>
      </c>
      <c r="I1847" t="s">
        <v>6047</v>
      </c>
      <c r="J1847" t="s">
        <v>6048</v>
      </c>
      <c r="K1847" t="s">
        <v>27</v>
      </c>
      <c r="L1847">
        <f t="shared" si="170"/>
        <v>1</v>
      </c>
      <c r="M1847">
        <f t="shared" si="171"/>
        <v>0</v>
      </c>
      <c r="N1847" t="s">
        <v>41</v>
      </c>
      <c r="O1847" t="s">
        <v>53</v>
      </c>
      <c r="Q1847" t="str">
        <f t="shared" si="172"/>
        <v>ACTIVE</v>
      </c>
      <c r="R1847" t="s">
        <v>106</v>
      </c>
      <c r="S1847" t="s">
        <v>74</v>
      </c>
      <c r="T1847" s="2">
        <v>38574</v>
      </c>
      <c r="U1847" s="3">
        <f t="shared" ca="1" si="173"/>
        <v>20</v>
      </c>
      <c r="V1847" t="s">
        <v>1908</v>
      </c>
      <c r="W1847" t="s">
        <v>1908</v>
      </c>
      <c r="X1847" t="s">
        <v>69</v>
      </c>
      <c r="Y1847" t="s">
        <v>35</v>
      </c>
      <c r="Z1847" t="s">
        <v>36</v>
      </c>
      <c r="AA1847">
        <v>2</v>
      </c>
      <c r="AB1847" s="4">
        <v>147300</v>
      </c>
    </row>
    <row r="1848" spans="1:28" x14ac:dyDescent="0.25">
      <c r="A1848">
        <v>2273</v>
      </c>
      <c r="B1848" t="s">
        <v>6049</v>
      </c>
      <c r="C1848" t="s">
        <v>774</v>
      </c>
      <c r="D1848" s="1">
        <v>43856</v>
      </c>
      <c r="E1848" s="1">
        <v>44176</v>
      </c>
      <c r="F1848">
        <f t="shared" ca="1" si="168"/>
        <v>10</v>
      </c>
      <c r="G1848" t="str">
        <f t="shared" ca="1" si="169"/>
        <v>6-12 months</v>
      </c>
      <c r="H1848" t="s">
        <v>1558</v>
      </c>
      <c r="I1848" t="s">
        <v>6050</v>
      </c>
      <c r="J1848" t="s">
        <v>6051</v>
      </c>
      <c r="K1848" t="s">
        <v>27</v>
      </c>
      <c r="L1848">
        <f t="shared" si="170"/>
        <v>1</v>
      </c>
      <c r="M1848">
        <f t="shared" si="171"/>
        <v>0</v>
      </c>
      <c r="N1848" t="s">
        <v>53</v>
      </c>
      <c r="O1848" t="s">
        <v>41</v>
      </c>
      <c r="Q1848" t="str">
        <f t="shared" si="172"/>
        <v>ACTIVE</v>
      </c>
      <c r="R1848" t="s">
        <v>106</v>
      </c>
      <c r="S1848" t="s">
        <v>199</v>
      </c>
      <c r="T1848" s="2">
        <v>31656</v>
      </c>
      <c r="U1848" s="3">
        <f t="shared" ca="1" si="173"/>
        <v>39</v>
      </c>
      <c r="V1848" t="s">
        <v>1908</v>
      </c>
      <c r="W1848" t="s">
        <v>1908</v>
      </c>
      <c r="X1848" t="s">
        <v>1356</v>
      </c>
      <c r="Y1848" t="s">
        <v>47</v>
      </c>
      <c r="Z1848" t="s">
        <v>36</v>
      </c>
      <c r="AA1848">
        <v>4</v>
      </c>
      <c r="AB1848" s="4">
        <v>88680</v>
      </c>
    </row>
    <row r="1849" spans="1:28" x14ac:dyDescent="0.25">
      <c r="A1849">
        <v>2274</v>
      </c>
      <c r="B1849" t="s">
        <v>1598</v>
      </c>
      <c r="C1849" t="s">
        <v>4746</v>
      </c>
      <c r="D1849" s="1">
        <v>43879</v>
      </c>
      <c r="F1849">
        <f t="shared" ca="1" si="168"/>
        <v>67</v>
      </c>
      <c r="G1849" t="str">
        <f t="shared" ca="1" si="169"/>
        <v>&gt;5 years</v>
      </c>
      <c r="H1849" t="s">
        <v>5897</v>
      </c>
      <c r="I1849" t="s">
        <v>6052</v>
      </c>
      <c r="J1849" t="s">
        <v>6053</v>
      </c>
      <c r="K1849" t="s">
        <v>27</v>
      </c>
      <c r="L1849">
        <f t="shared" si="170"/>
        <v>1</v>
      </c>
      <c r="M1849">
        <f t="shared" si="171"/>
        <v>0</v>
      </c>
      <c r="N1849" t="s">
        <v>53</v>
      </c>
      <c r="O1849" t="s">
        <v>29</v>
      </c>
      <c r="Q1849" t="str">
        <f t="shared" si="172"/>
        <v>ACTIVE</v>
      </c>
      <c r="R1849" t="s">
        <v>106</v>
      </c>
      <c r="S1849" t="s">
        <v>221</v>
      </c>
      <c r="T1849" s="2">
        <v>33362</v>
      </c>
      <c r="U1849" s="3">
        <f t="shared" ca="1" si="173"/>
        <v>34</v>
      </c>
      <c r="V1849" t="s">
        <v>61</v>
      </c>
      <c r="W1849" t="s">
        <v>62</v>
      </c>
      <c r="X1849" t="s">
        <v>128</v>
      </c>
      <c r="Y1849" t="s">
        <v>47</v>
      </c>
      <c r="Z1849" t="s">
        <v>36</v>
      </c>
      <c r="AA1849">
        <v>4</v>
      </c>
      <c r="AB1849" s="4">
        <v>247996.79999999999</v>
      </c>
    </row>
    <row r="1850" spans="1:28" x14ac:dyDescent="0.25">
      <c r="A1850">
        <v>2275</v>
      </c>
      <c r="B1850" t="s">
        <v>57</v>
      </c>
      <c r="C1850" t="s">
        <v>322</v>
      </c>
      <c r="D1850" s="1">
        <v>44586</v>
      </c>
      <c r="F1850">
        <f t="shared" ca="1" si="168"/>
        <v>44</v>
      </c>
      <c r="G1850" t="str">
        <f t="shared" ca="1" si="169"/>
        <v>2-5 years</v>
      </c>
      <c r="H1850" t="s">
        <v>2648</v>
      </c>
      <c r="I1850" t="s">
        <v>6054</v>
      </c>
      <c r="J1850" t="s">
        <v>6055</v>
      </c>
      <c r="K1850" t="s">
        <v>27</v>
      </c>
      <c r="L1850">
        <f t="shared" si="170"/>
        <v>1</v>
      </c>
      <c r="M1850">
        <f t="shared" si="171"/>
        <v>0</v>
      </c>
      <c r="N1850" t="s">
        <v>41</v>
      </c>
      <c r="O1850" t="s">
        <v>53</v>
      </c>
      <c r="Q1850" t="str">
        <f t="shared" si="172"/>
        <v>ACTIVE</v>
      </c>
      <c r="R1850" t="s">
        <v>1487</v>
      </c>
      <c r="S1850" t="s">
        <v>440</v>
      </c>
      <c r="T1850" s="2">
        <v>35253</v>
      </c>
      <c r="U1850" s="3">
        <f t="shared" ca="1" si="173"/>
        <v>29</v>
      </c>
      <c r="V1850" t="s">
        <v>3198</v>
      </c>
      <c r="W1850" t="s">
        <v>4092</v>
      </c>
      <c r="X1850" t="s">
        <v>933</v>
      </c>
      <c r="Y1850" t="s">
        <v>47</v>
      </c>
      <c r="Z1850" t="s">
        <v>36</v>
      </c>
      <c r="AA1850">
        <v>2</v>
      </c>
      <c r="AB1850" s="4">
        <v>188364</v>
      </c>
    </row>
    <row r="1851" spans="1:28" x14ac:dyDescent="0.25">
      <c r="A1851">
        <v>2276</v>
      </c>
      <c r="B1851" t="s">
        <v>6056</v>
      </c>
      <c r="C1851" t="s">
        <v>1100</v>
      </c>
      <c r="D1851" s="1">
        <v>45117</v>
      </c>
      <c r="F1851">
        <f t="shared" ca="1" si="168"/>
        <v>26</v>
      </c>
      <c r="G1851" t="str">
        <f t="shared" ca="1" si="169"/>
        <v>2-5 years</v>
      </c>
      <c r="H1851" t="s">
        <v>2648</v>
      </c>
      <c r="I1851" t="s">
        <v>6057</v>
      </c>
      <c r="J1851" t="s">
        <v>6058</v>
      </c>
      <c r="K1851" t="s">
        <v>27</v>
      </c>
      <c r="L1851">
        <f t="shared" si="170"/>
        <v>1</v>
      </c>
      <c r="M1851">
        <f t="shared" si="171"/>
        <v>0</v>
      </c>
      <c r="N1851" t="s">
        <v>53</v>
      </c>
      <c r="O1851" t="s">
        <v>29</v>
      </c>
      <c r="Q1851" t="str">
        <f t="shared" si="172"/>
        <v>ACTIVE</v>
      </c>
      <c r="R1851" t="s">
        <v>1487</v>
      </c>
      <c r="S1851" t="s">
        <v>137</v>
      </c>
      <c r="T1851" s="2">
        <v>29522</v>
      </c>
      <c r="U1851" s="3">
        <f t="shared" ca="1" si="173"/>
        <v>44</v>
      </c>
      <c r="V1851" t="s">
        <v>3198</v>
      </c>
      <c r="W1851" t="s">
        <v>4092</v>
      </c>
      <c r="X1851" t="s">
        <v>364</v>
      </c>
      <c r="Y1851" t="s">
        <v>35</v>
      </c>
      <c r="Z1851" t="s">
        <v>36</v>
      </c>
      <c r="AA1851">
        <v>1</v>
      </c>
      <c r="AB1851" s="4">
        <v>142116</v>
      </c>
    </row>
    <row r="1852" spans="1:28" x14ac:dyDescent="0.25">
      <c r="A1852">
        <v>2277</v>
      </c>
      <c r="B1852" t="s">
        <v>1746</v>
      </c>
      <c r="C1852" t="s">
        <v>2936</v>
      </c>
      <c r="D1852" s="1">
        <v>44665</v>
      </c>
      <c r="F1852">
        <f t="shared" ca="1" si="168"/>
        <v>41</v>
      </c>
      <c r="G1852" t="str">
        <f t="shared" ca="1" si="169"/>
        <v>2-5 years</v>
      </c>
      <c r="H1852" t="s">
        <v>2648</v>
      </c>
      <c r="I1852" t="s">
        <v>6059</v>
      </c>
      <c r="J1852" t="s">
        <v>6060</v>
      </c>
      <c r="K1852" t="s">
        <v>27</v>
      </c>
      <c r="L1852">
        <f t="shared" si="170"/>
        <v>1</v>
      </c>
      <c r="M1852">
        <f t="shared" si="171"/>
        <v>0</v>
      </c>
      <c r="N1852" t="s">
        <v>28</v>
      </c>
      <c r="O1852" t="s">
        <v>29</v>
      </c>
      <c r="Q1852" t="str">
        <f t="shared" si="172"/>
        <v>ACTIVE</v>
      </c>
      <c r="R1852" t="s">
        <v>1487</v>
      </c>
      <c r="S1852" t="s">
        <v>74</v>
      </c>
      <c r="T1852" s="2">
        <v>34291</v>
      </c>
      <c r="U1852" s="3">
        <f t="shared" ca="1" si="173"/>
        <v>31</v>
      </c>
      <c r="V1852" t="s">
        <v>2370</v>
      </c>
      <c r="W1852" t="s">
        <v>2593</v>
      </c>
      <c r="X1852" t="s">
        <v>81</v>
      </c>
      <c r="Y1852" t="s">
        <v>35</v>
      </c>
      <c r="Z1852" t="s">
        <v>36</v>
      </c>
      <c r="AA1852">
        <v>5</v>
      </c>
      <c r="AB1852" s="4">
        <v>109000</v>
      </c>
    </row>
    <row r="1853" spans="1:28" x14ac:dyDescent="0.25">
      <c r="A1853">
        <v>2278</v>
      </c>
      <c r="B1853" t="s">
        <v>6061</v>
      </c>
      <c r="C1853" t="s">
        <v>686</v>
      </c>
      <c r="D1853" s="1">
        <v>44752</v>
      </c>
      <c r="F1853">
        <f t="shared" ca="1" si="168"/>
        <v>38</v>
      </c>
      <c r="G1853" t="str">
        <f t="shared" ca="1" si="169"/>
        <v>2-5 years</v>
      </c>
      <c r="H1853" t="s">
        <v>2648</v>
      </c>
      <c r="I1853" t="s">
        <v>6062</v>
      </c>
      <c r="J1853" t="s">
        <v>6063</v>
      </c>
      <c r="K1853" t="s">
        <v>27</v>
      </c>
      <c r="L1853">
        <f t="shared" si="170"/>
        <v>1</v>
      </c>
      <c r="M1853">
        <f t="shared" si="171"/>
        <v>0</v>
      </c>
      <c r="N1853" t="s">
        <v>41</v>
      </c>
      <c r="O1853" t="s">
        <v>29</v>
      </c>
      <c r="Q1853" t="str">
        <f t="shared" si="172"/>
        <v>ACTIVE</v>
      </c>
      <c r="R1853" t="s">
        <v>1487</v>
      </c>
      <c r="S1853" t="s">
        <v>520</v>
      </c>
      <c r="T1853" s="2">
        <v>32805</v>
      </c>
      <c r="U1853" s="3">
        <f t="shared" ca="1" si="173"/>
        <v>35</v>
      </c>
      <c r="V1853" t="s">
        <v>2370</v>
      </c>
      <c r="W1853" t="s">
        <v>2593</v>
      </c>
      <c r="X1853" t="s">
        <v>175</v>
      </c>
      <c r="Y1853" t="s">
        <v>35</v>
      </c>
      <c r="Z1853" t="s">
        <v>36</v>
      </c>
      <c r="AA1853">
        <v>4</v>
      </c>
      <c r="AB1853" s="4">
        <v>881988</v>
      </c>
    </row>
    <row r="1854" spans="1:28" x14ac:dyDescent="0.25">
      <c r="A1854">
        <v>2279</v>
      </c>
      <c r="B1854" t="s">
        <v>1974</v>
      </c>
      <c r="C1854" t="s">
        <v>6064</v>
      </c>
      <c r="D1854" s="1">
        <v>44739</v>
      </c>
      <c r="F1854">
        <f t="shared" ca="1" si="168"/>
        <v>39</v>
      </c>
      <c r="G1854" t="str">
        <f t="shared" ca="1" si="169"/>
        <v>2-5 years</v>
      </c>
      <c r="H1854" t="s">
        <v>2648</v>
      </c>
      <c r="I1854" t="s">
        <v>6065</v>
      </c>
      <c r="J1854" t="s">
        <v>6066</v>
      </c>
      <c r="K1854" t="s">
        <v>27</v>
      </c>
      <c r="L1854">
        <f t="shared" si="170"/>
        <v>1</v>
      </c>
      <c r="M1854">
        <f t="shared" si="171"/>
        <v>0</v>
      </c>
      <c r="N1854" t="s">
        <v>28</v>
      </c>
      <c r="O1854" t="s">
        <v>53</v>
      </c>
      <c r="Q1854" t="str">
        <f t="shared" si="172"/>
        <v>ACTIVE</v>
      </c>
      <c r="R1854" t="s">
        <v>1487</v>
      </c>
      <c r="S1854" t="s">
        <v>2213</v>
      </c>
      <c r="T1854" s="2">
        <v>36347</v>
      </c>
      <c r="U1854" s="3">
        <f t="shared" ca="1" si="173"/>
        <v>26</v>
      </c>
      <c r="V1854" t="s">
        <v>2370</v>
      </c>
      <c r="W1854" t="s">
        <v>2521</v>
      </c>
      <c r="X1854" t="s">
        <v>2213</v>
      </c>
      <c r="Y1854" t="s">
        <v>47</v>
      </c>
      <c r="Z1854" t="s">
        <v>36</v>
      </c>
      <c r="AA1854">
        <v>1</v>
      </c>
      <c r="AB1854" s="4">
        <v>87000</v>
      </c>
    </row>
    <row r="1855" spans="1:28" x14ac:dyDescent="0.25">
      <c r="A1855">
        <v>2280</v>
      </c>
      <c r="B1855" t="s">
        <v>6067</v>
      </c>
      <c r="C1855" t="s">
        <v>2747</v>
      </c>
      <c r="D1855" s="1">
        <v>43438</v>
      </c>
      <c r="E1855" s="1">
        <v>45114</v>
      </c>
      <c r="F1855">
        <f t="shared" ca="1" si="168"/>
        <v>55</v>
      </c>
      <c r="G1855" t="str">
        <f t="shared" ca="1" si="169"/>
        <v>2-5 years</v>
      </c>
      <c r="H1855" t="s">
        <v>2648</v>
      </c>
      <c r="I1855" t="s">
        <v>6068</v>
      </c>
      <c r="J1855" t="s">
        <v>6069</v>
      </c>
      <c r="K1855" t="s">
        <v>158</v>
      </c>
      <c r="L1855">
        <f t="shared" si="170"/>
        <v>0</v>
      </c>
      <c r="M1855">
        <f t="shared" si="171"/>
        <v>1</v>
      </c>
      <c r="N1855" t="s">
        <v>28</v>
      </c>
      <c r="O1855" t="s">
        <v>29</v>
      </c>
      <c r="P1855" t="s">
        <v>170</v>
      </c>
      <c r="Q1855" t="str">
        <f t="shared" si="172"/>
        <v>VOLUNTARY</v>
      </c>
      <c r="R1855" t="s">
        <v>1487</v>
      </c>
      <c r="S1855" t="s">
        <v>282</v>
      </c>
      <c r="T1855" s="2">
        <v>36199</v>
      </c>
      <c r="U1855" s="3">
        <f t="shared" ca="1" si="173"/>
        <v>26</v>
      </c>
      <c r="V1855" t="s">
        <v>32</v>
      </c>
      <c r="W1855" t="s">
        <v>355</v>
      </c>
      <c r="X1855" t="s">
        <v>184</v>
      </c>
      <c r="Y1855" t="s">
        <v>35</v>
      </c>
      <c r="Z1855" t="s">
        <v>36</v>
      </c>
      <c r="AA1855">
        <v>4</v>
      </c>
      <c r="AB1855" s="4">
        <v>114000</v>
      </c>
    </row>
    <row r="1856" spans="1:28" x14ac:dyDescent="0.25">
      <c r="A1856">
        <v>2281</v>
      </c>
      <c r="B1856" t="s">
        <v>6070</v>
      </c>
      <c r="C1856" t="s">
        <v>1302</v>
      </c>
      <c r="D1856" s="1">
        <v>43718</v>
      </c>
      <c r="F1856">
        <f t="shared" ca="1" si="168"/>
        <v>72</v>
      </c>
      <c r="G1856" t="str">
        <f t="shared" ca="1" si="169"/>
        <v>&gt;5 years</v>
      </c>
      <c r="H1856" t="s">
        <v>2648</v>
      </c>
      <c r="I1856" t="s">
        <v>6071</v>
      </c>
      <c r="J1856" t="s">
        <v>6072</v>
      </c>
      <c r="K1856" t="s">
        <v>27</v>
      </c>
      <c r="L1856">
        <f t="shared" si="170"/>
        <v>1</v>
      </c>
      <c r="M1856">
        <f t="shared" si="171"/>
        <v>0</v>
      </c>
      <c r="N1856" t="s">
        <v>53</v>
      </c>
      <c r="O1856" t="s">
        <v>53</v>
      </c>
      <c r="Q1856" t="str">
        <f t="shared" si="172"/>
        <v>ACTIVE</v>
      </c>
      <c r="R1856" t="s">
        <v>1487</v>
      </c>
      <c r="S1856" t="s">
        <v>74</v>
      </c>
      <c r="T1856" s="2">
        <v>36281</v>
      </c>
      <c r="U1856" s="3">
        <f t="shared" ca="1" si="173"/>
        <v>26</v>
      </c>
      <c r="V1856" t="s">
        <v>1614</v>
      </c>
      <c r="W1856" t="s">
        <v>1615</v>
      </c>
      <c r="X1856" t="s">
        <v>69</v>
      </c>
      <c r="Y1856" t="s">
        <v>47</v>
      </c>
      <c r="Z1856" t="s">
        <v>36</v>
      </c>
      <c r="AA1856">
        <v>4</v>
      </c>
      <c r="AB1856" s="4">
        <v>156582</v>
      </c>
    </row>
    <row r="1857" spans="1:28" x14ac:dyDescent="0.25">
      <c r="A1857">
        <v>2282</v>
      </c>
      <c r="B1857" t="s">
        <v>5294</v>
      </c>
      <c r="C1857" t="s">
        <v>6073</v>
      </c>
      <c r="D1857" s="1">
        <v>43580</v>
      </c>
      <c r="F1857">
        <f t="shared" ca="1" si="168"/>
        <v>77</v>
      </c>
      <c r="G1857" t="str">
        <f t="shared" ca="1" si="169"/>
        <v>&gt;5 years</v>
      </c>
      <c r="H1857" t="s">
        <v>2648</v>
      </c>
      <c r="I1857" t="s">
        <v>6074</v>
      </c>
      <c r="J1857" t="s">
        <v>6075</v>
      </c>
      <c r="K1857" t="s">
        <v>27</v>
      </c>
      <c r="L1857">
        <f t="shared" si="170"/>
        <v>1</v>
      </c>
      <c r="M1857">
        <f t="shared" si="171"/>
        <v>0</v>
      </c>
      <c r="N1857" t="s">
        <v>41</v>
      </c>
      <c r="O1857" t="s">
        <v>53</v>
      </c>
      <c r="Q1857" t="str">
        <f t="shared" si="172"/>
        <v>ACTIVE</v>
      </c>
      <c r="R1857" t="s">
        <v>1487</v>
      </c>
      <c r="S1857" t="s">
        <v>189</v>
      </c>
      <c r="T1857" s="2">
        <v>31979</v>
      </c>
      <c r="U1857" s="3">
        <f t="shared" ca="1" si="173"/>
        <v>38</v>
      </c>
      <c r="V1857" t="s">
        <v>1614</v>
      </c>
      <c r="W1857" t="s">
        <v>1615</v>
      </c>
      <c r="X1857" t="s">
        <v>89</v>
      </c>
      <c r="Y1857" t="s">
        <v>47</v>
      </c>
      <c r="Z1857" t="s">
        <v>36</v>
      </c>
      <c r="AA1857">
        <v>4</v>
      </c>
      <c r="AB1857" s="4">
        <v>149352</v>
      </c>
    </row>
    <row r="1858" spans="1:28" x14ac:dyDescent="0.25">
      <c r="A1858">
        <v>2283</v>
      </c>
      <c r="B1858" t="s">
        <v>2487</v>
      </c>
      <c r="C1858" t="s">
        <v>669</v>
      </c>
      <c r="D1858" s="1">
        <v>43376</v>
      </c>
      <c r="E1858" s="1">
        <v>43643</v>
      </c>
      <c r="F1858">
        <f t="shared" ca="1" si="168"/>
        <v>8</v>
      </c>
      <c r="G1858" t="str">
        <f t="shared" ca="1" si="169"/>
        <v>6-12 months</v>
      </c>
      <c r="H1858" t="s">
        <v>2289</v>
      </c>
      <c r="I1858" t="s">
        <v>6076</v>
      </c>
      <c r="J1858" t="s">
        <v>6077</v>
      </c>
      <c r="K1858" t="s">
        <v>158</v>
      </c>
      <c r="L1858">
        <f t="shared" si="170"/>
        <v>0</v>
      </c>
      <c r="M1858">
        <f t="shared" si="171"/>
        <v>1</v>
      </c>
      <c r="N1858" t="s">
        <v>41</v>
      </c>
      <c r="O1858" t="s">
        <v>29</v>
      </c>
      <c r="P1858" t="s">
        <v>3412</v>
      </c>
      <c r="Q1858" t="str">
        <f t="shared" si="172"/>
        <v>INVOLUNTARY</v>
      </c>
      <c r="R1858" t="s">
        <v>1251</v>
      </c>
      <c r="S1858" t="s">
        <v>74</v>
      </c>
      <c r="T1858" s="2">
        <v>32536</v>
      </c>
      <c r="U1858" s="3">
        <f t="shared" ca="1" si="173"/>
        <v>36</v>
      </c>
      <c r="V1858" t="s">
        <v>3198</v>
      </c>
      <c r="W1858" t="s">
        <v>4083</v>
      </c>
      <c r="X1858" t="s">
        <v>81</v>
      </c>
      <c r="Y1858" t="s">
        <v>47</v>
      </c>
      <c r="Z1858" t="s">
        <v>36</v>
      </c>
      <c r="AA1858">
        <v>4</v>
      </c>
      <c r="AB1858" s="4">
        <v>37050</v>
      </c>
    </row>
    <row r="1859" spans="1:28" x14ac:dyDescent="0.25">
      <c r="A1859">
        <v>2284</v>
      </c>
      <c r="B1859" t="s">
        <v>689</v>
      </c>
      <c r="C1859" t="s">
        <v>2984</v>
      </c>
      <c r="D1859" s="1">
        <v>44726</v>
      </c>
      <c r="F1859">
        <f t="shared" ref="F1859:F1922" ca="1" si="174">DATEDIF($D1859,IF($E1859=$E$2,TODAY(),$E1859),"m")</f>
        <v>39</v>
      </c>
      <c r="G1859" t="str">
        <f t="shared" ref="G1859:G1922" ca="1" si="175">IF(F1859&lt;6,"&lt;6 months",IF(F1859&lt;12,"6-12 months",IF(F1859&lt;24,"1-2 years",IF(F1859&lt;60,"2-5 years","&gt;5 years"))))</f>
        <v>2-5 years</v>
      </c>
      <c r="H1859" t="s">
        <v>2105</v>
      </c>
      <c r="I1859" t="s">
        <v>6078</v>
      </c>
      <c r="J1859" t="s">
        <v>6079</v>
      </c>
      <c r="K1859" t="s">
        <v>27</v>
      </c>
      <c r="L1859">
        <f t="shared" ref="L1859:L1922" si="176">IF($K1859=$K$2,1,0)</f>
        <v>1</v>
      </c>
      <c r="M1859">
        <f t="shared" ref="M1859:M1922" si="177">IF($K1859=$K$2,0,1)</f>
        <v>0</v>
      </c>
      <c r="N1859" t="s">
        <v>41</v>
      </c>
      <c r="O1859" t="s">
        <v>41</v>
      </c>
      <c r="Q1859" t="str">
        <f t="shared" ref="Q1859:Q1922" si="178">IF(OR($P1859=$AF$14,$P1859=$AF$16,$P1859=$AF$19,$P1859=$AF$20,$P1859=$AF$21,$P1859=$AF$23),"VOLUNTARY",IF(OR($P1859=$AF$17,$P1859=$AF$18,$P1859=$AF$22,$P1859=$AF$15),"INVOLUNTARY","ACTIVE"))</f>
        <v>ACTIVE</v>
      </c>
      <c r="R1859" t="s">
        <v>106</v>
      </c>
      <c r="S1859" t="s">
        <v>257</v>
      </c>
      <c r="T1859" s="2">
        <v>26861</v>
      </c>
      <c r="U1859" s="3">
        <f t="shared" ref="U1859:U1922" ca="1" si="179">DATEDIF($T1859,TODAY(),"y")</f>
        <v>52</v>
      </c>
      <c r="V1859" t="s">
        <v>32</v>
      </c>
      <c r="W1859" t="s">
        <v>33</v>
      </c>
      <c r="X1859" t="s">
        <v>184</v>
      </c>
      <c r="Y1859" t="s">
        <v>35</v>
      </c>
      <c r="Z1859" t="s">
        <v>36</v>
      </c>
      <c r="AA1859">
        <v>2</v>
      </c>
      <c r="AB1859" s="4">
        <v>423780</v>
      </c>
    </row>
    <row r="1860" spans="1:28" x14ac:dyDescent="0.25">
      <c r="A1860">
        <v>2285</v>
      </c>
      <c r="B1860" t="s">
        <v>6080</v>
      </c>
      <c r="C1860" t="s">
        <v>2842</v>
      </c>
      <c r="D1860" s="1">
        <v>44607</v>
      </c>
      <c r="F1860">
        <f t="shared" ca="1" si="174"/>
        <v>43</v>
      </c>
      <c r="G1860" t="str">
        <f t="shared" ca="1" si="175"/>
        <v>2-5 years</v>
      </c>
      <c r="H1860" t="s">
        <v>2648</v>
      </c>
      <c r="I1860" t="s">
        <v>6081</v>
      </c>
      <c r="J1860" t="s">
        <v>6082</v>
      </c>
      <c r="K1860" t="s">
        <v>27</v>
      </c>
      <c r="L1860">
        <f t="shared" si="176"/>
        <v>1</v>
      </c>
      <c r="M1860">
        <f t="shared" si="177"/>
        <v>0</v>
      </c>
      <c r="N1860" t="s">
        <v>53</v>
      </c>
      <c r="O1860" t="s">
        <v>29</v>
      </c>
      <c r="Q1860" t="str">
        <f t="shared" si="178"/>
        <v>ACTIVE</v>
      </c>
      <c r="R1860" t="s">
        <v>1487</v>
      </c>
      <c r="S1860" t="s">
        <v>137</v>
      </c>
      <c r="T1860" s="2">
        <v>35840</v>
      </c>
      <c r="U1860" s="3">
        <f t="shared" ca="1" si="179"/>
        <v>27</v>
      </c>
      <c r="V1860" t="s">
        <v>32</v>
      </c>
      <c r="W1860" t="s">
        <v>33</v>
      </c>
      <c r="X1860" t="s">
        <v>138</v>
      </c>
      <c r="Y1860" t="s">
        <v>47</v>
      </c>
      <c r="Z1860" t="s">
        <v>36</v>
      </c>
      <c r="AA1860">
        <v>5</v>
      </c>
      <c r="AB1860" s="4">
        <v>910000</v>
      </c>
    </row>
    <row r="1861" spans="1:28" x14ac:dyDescent="0.25">
      <c r="A1861">
        <v>2286</v>
      </c>
      <c r="B1861" t="s">
        <v>6083</v>
      </c>
      <c r="C1861" t="s">
        <v>1915</v>
      </c>
      <c r="D1861" s="1">
        <v>43367</v>
      </c>
      <c r="E1861" s="1">
        <v>44214</v>
      </c>
      <c r="F1861">
        <f t="shared" ca="1" si="174"/>
        <v>27</v>
      </c>
      <c r="G1861" t="str">
        <f t="shared" ca="1" si="175"/>
        <v>2-5 years</v>
      </c>
      <c r="H1861" t="s">
        <v>2648</v>
      </c>
      <c r="I1861" t="s">
        <v>6084</v>
      </c>
      <c r="J1861" t="s">
        <v>6085</v>
      </c>
      <c r="K1861" t="s">
        <v>27</v>
      </c>
      <c r="L1861">
        <f t="shared" si="176"/>
        <v>1</v>
      </c>
      <c r="M1861">
        <f t="shared" si="177"/>
        <v>0</v>
      </c>
      <c r="N1861" t="s">
        <v>28</v>
      </c>
      <c r="O1861" t="s">
        <v>29</v>
      </c>
      <c r="Q1861" t="str">
        <f t="shared" si="178"/>
        <v>ACTIVE</v>
      </c>
      <c r="R1861" t="s">
        <v>1487</v>
      </c>
      <c r="S1861" t="s">
        <v>80</v>
      </c>
      <c r="T1861" s="2">
        <v>35859</v>
      </c>
      <c r="U1861" s="3">
        <f t="shared" ca="1" si="179"/>
        <v>27</v>
      </c>
      <c r="V1861" t="s">
        <v>32</v>
      </c>
      <c r="W1861" t="s">
        <v>33</v>
      </c>
      <c r="X1861" t="s">
        <v>165</v>
      </c>
      <c r="Y1861" t="s">
        <v>47</v>
      </c>
      <c r="Z1861" t="s">
        <v>36</v>
      </c>
      <c r="AA1861">
        <v>2</v>
      </c>
      <c r="AB1861" s="4">
        <v>402888</v>
      </c>
    </row>
    <row r="1862" spans="1:28" x14ac:dyDescent="0.25">
      <c r="A1862">
        <v>2287</v>
      </c>
      <c r="B1862" t="s">
        <v>6086</v>
      </c>
      <c r="C1862" t="s">
        <v>6087</v>
      </c>
      <c r="D1862" s="1">
        <v>44629</v>
      </c>
      <c r="E1862" s="1">
        <v>45024</v>
      </c>
      <c r="F1862">
        <f t="shared" ca="1" si="174"/>
        <v>12</v>
      </c>
      <c r="G1862" t="str">
        <f t="shared" ca="1" si="175"/>
        <v>1-2 years</v>
      </c>
      <c r="H1862" t="s">
        <v>2648</v>
      </c>
      <c r="I1862" t="s">
        <v>6088</v>
      </c>
      <c r="J1862" t="s">
        <v>6089</v>
      </c>
      <c r="K1862" t="s">
        <v>27</v>
      </c>
      <c r="L1862">
        <f t="shared" si="176"/>
        <v>1</v>
      </c>
      <c r="M1862">
        <f t="shared" si="177"/>
        <v>0</v>
      </c>
      <c r="N1862" t="s">
        <v>28</v>
      </c>
      <c r="O1862" t="s">
        <v>41</v>
      </c>
      <c r="Q1862" t="str">
        <f t="shared" si="178"/>
        <v>ACTIVE</v>
      </c>
      <c r="R1862" t="s">
        <v>1487</v>
      </c>
      <c r="S1862" t="s">
        <v>68</v>
      </c>
      <c r="T1862" s="2">
        <v>36369</v>
      </c>
      <c r="U1862" s="3">
        <f t="shared" ca="1" si="179"/>
        <v>26</v>
      </c>
      <c r="V1862" t="s">
        <v>2961</v>
      </c>
      <c r="W1862" t="s">
        <v>2961</v>
      </c>
      <c r="X1862" t="s">
        <v>81</v>
      </c>
      <c r="Y1862" t="s">
        <v>35</v>
      </c>
      <c r="Z1862" t="s">
        <v>36</v>
      </c>
      <c r="AA1862">
        <v>2</v>
      </c>
      <c r="AB1862" s="4">
        <v>60773.33</v>
      </c>
    </row>
    <row r="1863" spans="1:28" x14ac:dyDescent="0.25">
      <c r="A1863">
        <v>2288</v>
      </c>
      <c r="B1863" t="s">
        <v>406</v>
      </c>
      <c r="C1863" t="s">
        <v>6090</v>
      </c>
      <c r="D1863" s="1">
        <v>43411</v>
      </c>
      <c r="E1863" s="1">
        <v>43976</v>
      </c>
      <c r="F1863">
        <f t="shared" ca="1" si="174"/>
        <v>18</v>
      </c>
      <c r="G1863" t="str">
        <f t="shared" ca="1" si="175"/>
        <v>1-2 years</v>
      </c>
      <c r="H1863" t="s">
        <v>2648</v>
      </c>
      <c r="I1863" t="s">
        <v>6091</v>
      </c>
      <c r="J1863" t="s">
        <v>6092</v>
      </c>
      <c r="K1863" t="s">
        <v>27</v>
      </c>
      <c r="L1863">
        <f t="shared" si="176"/>
        <v>1</v>
      </c>
      <c r="M1863">
        <f t="shared" si="177"/>
        <v>0</v>
      </c>
      <c r="N1863" t="s">
        <v>53</v>
      </c>
      <c r="O1863" t="s">
        <v>29</v>
      </c>
      <c r="Q1863" t="str">
        <f t="shared" si="178"/>
        <v>ACTIVE</v>
      </c>
      <c r="R1863" t="s">
        <v>1487</v>
      </c>
      <c r="S1863" t="s">
        <v>189</v>
      </c>
      <c r="T1863" s="2">
        <v>34841</v>
      </c>
      <c r="U1863" s="3">
        <f t="shared" ca="1" si="179"/>
        <v>30</v>
      </c>
      <c r="V1863" t="s">
        <v>3317</v>
      </c>
      <c r="W1863" t="s">
        <v>3318</v>
      </c>
      <c r="X1863" t="s">
        <v>89</v>
      </c>
      <c r="Y1863" t="s">
        <v>35</v>
      </c>
      <c r="Z1863" t="s">
        <v>36</v>
      </c>
      <c r="AA1863">
        <v>5</v>
      </c>
      <c r="AB1863" s="4">
        <v>155000.04</v>
      </c>
    </row>
    <row r="1864" spans="1:28" x14ac:dyDescent="0.25">
      <c r="A1864">
        <v>2289</v>
      </c>
      <c r="B1864" t="s">
        <v>6093</v>
      </c>
      <c r="C1864" t="s">
        <v>6094</v>
      </c>
      <c r="D1864" s="1">
        <v>43708</v>
      </c>
      <c r="F1864">
        <f t="shared" ca="1" si="174"/>
        <v>73</v>
      </c>
      <c r="G1864" t="str">
        <f t="shared" ca="1" si="175"/>
        <v>&gt;5 years</v>
      </c>
      <c r="H1864" t="s">
        <v>2289</v>
      </c>
      <c r="I1864" t="s">
        <v>6095</v>
      </c>
      <c r="J1864" t="s">
        <v>6096</v>
      </c>
      <c r="K1864" t="s">
        <v>27</v>
      </c>
      <c r="L1864">
        <f t="shared" si="176"/>
        <v>1</v>
      </c>
      <c r="M1864">
        <f t="shared" si="177"/>
        <v>0</v>
      </c>
      <c r="N1864" t="s">
        <v>53</v>
      </c>
      <c r="O1864" t="s">
        <v>41</v>
      </c>
      <c r="Q1864" t="str">
        <f t="shared" si="178"/>
        <v>ACTIVE</v>
      </c>
      <c r="R1864" t="s">
        <v>1251</v>
      </c>
      <c r="S1864" t="s">
        <v>74</v>
      </c>
      <c r="T1864" s="2">
        <v>34100</v>
      </c>
      <c r="U1864" s="3">
        <f t="shared" ca="1" si="179"/>
        <v>32</v>
      </c>
      <c r="V1864" t="s">
        <v>3317</v>
      </c>
      <c r="W1864" t="s">
        <v>3318</v>
      </c>
      <c r="X1864" t="s">
        <v>69</v>
      </c>
      <c r="Y1864" t="s">
        <v>47</v>
      </c>
      <c r="Z1864" t="s">
        <v>36</v>
      </c>
      <c r="AA1864">
        <v>4</v>
      </c>
      <c r="AB1864" s="4">
        <v>309804</v>
      </c>
    </row>
    <row r="1865" spans="1:28" x14ac:dyDescent="0.25">
      <c r="A1865">
        <v>2290</v>
      </c>
      <c r="B1865" t="s">
        <v>6097</v>
      </c>
      <c r="C1865" t="s">
        <v>6098</v>
      </c>
      <c r="D1865" s="1">
        <v>44162</v>
      </c>
      <c r="E1865" s="1">
        <v>45112</v>
      </c>
      <c r="F1865">
        <f t="shared" ca="1" si="174"/>
        <v>31</v>
      </c>
      <c r="G1865" t="str">
        <f t="shared" ca="1" si="175"/>
        <v>2-5 years</v>
      </c>
      <c r="H1865" t="s">
        <v>6099</v>
      </c>
      <c r="I1865" t="s">
        <v>6100</v>
      </c>
      <c r="J1865" t="s">
        <v>6101</v>
      </c>
      <c r="K1865" t="s">
        <v>27</v>
      </c>
      <c r="L1865">
        <f t="shared" si="176"/>
        <v>1</v>
      </c>
      <c r="M1865">
        <f t="shared" si="177"/>
        <v>0</v>
      </c>
      <c r="N1865" t="s">
        <v>53</v>
      </c>
      <c r="O1865" t="s">
        <v>29</v>
      </c>
      <c r="Q1865" t="str">
        <f t="shared" si="178"/>
        <v>ACTIVE</v>
      </c>
      <c r="R1865" t="s">
        <v>54</v>
      </c>
      <c r="S1865" t="s">
        <v>257</v>
      </c>
      <c r="T1865" s="2">
        <v>35327</v>
      </c>
      <c r="U1865" s="3">
        <f t="shared" ca="1" si="179"/>
        <v>29</v>
      </c>
      <c r="V1865" t="s">
        <v>4147</v>
      </c>
      <c r="W1865" t="s">
        <v>4147</v>
      </c>
      <c r="X1865" t="s">
        <v>299</v>
      </c>
      <c r="Y1865" t="s">
        <v>35</v>
      </c>
      <c r="Z1865" t="s">
        <v>36</v>
      </c>
      <c r="AA1865">
        <v>2</v>
      </c>
      <c r="AB1865" s="4">
        <v>436128</v>
      </c>
    </row>
    <row r="1866" spans="1:28" x14ac:dyDescent="0.25">
      <c r="A1866">
        <v>2291</v>
      </c>
      <c r="B1866" t="s">
        <v>1413</v>
      </c>
      <c r="C1866" t="s">
        <v>6102</v>
      </c>
      <c r="D1866" s="1">
        <v>44019</v>
      </c>
      <c r="F1866">
        <f t="shared" ca="1" si="174"/>
        <v>63</v>
      </c>
      <c r="G1866" t="str">
        <f t="shared" ca="1" si="175"/>
        <v>&gt;5 years</v>
      </c>
      <c r="H1866" t="s">
        <v>6103</v>
      </c>
      <c r="I1866" t="s">
        <v>6104</v>
      </c>
      <c r="J1866" t="s">
        <v>6105</v>
      </c>
      <c r="K1866" t="s">
        <v>27</v>
      </c>
      <c r="L1866">
        <f t="shared" si="176"/>
        <v>1</v>
      </c>
      <c r="M1866">
        <f t="shared" si="177"/>
        <v>0</v>
      </c>
      <c r="N1866" t="s">
        <v>28</v>
      </c>
      <c r="O1866" t="s">
        <v>41</v>
      </c>
      <c r="Q1866" t="str">
        <f t="shared" si="178"/>
        <v>ACTIVE</v>
      </c>
      <c r="R1866" t="s">
        <v>1487</v>
      </c>
      <c r="S1866" t="s">
        <v>68</v>
      </c>
      <c r="T1866" s="2">
        <v>25105</v>
      </c>
      <c r="U1866" s="3">
        <f t="shared" ca="1" si="179"/>
        <v>57</v>
      </c>
      <c r="V1866" t="s">
        <v>2370</v>
      </c>
      <c r="W1866" t="s">
        <v>2371</v>
      </c>
      <c r="X1866" t="s">
        <v>81</v>
      </c>
      <c r="Y1866" t="s">
        <v>35</v>
      </c>
      <c r="Z1866" t="s">
        <v>36</v>
      </c>
      <c r="AA1866">
        <v>4</v>
      </c>
      <c r="AB1866" s="4">
        <v>208359.6</v>
      </c>
    </row>
    <row r="1867" spans="1:28" x14ac:dyDescent="0.25">
      <c r="A1867">
        <v>2292</v>
      </c>
      <c r="B1867" t="s">
        <v>266</v>
      </c>
      <c r="C1867" t="s">
        <v>6106</v>
      </c>
      <c r="D1867" s="1">
        <v>43841</v>
      </c>
      <c r="F1867">
        <f t="shared" ca="1" si="174"/>
        <v>68</v>
      </c>
      <c r="G1867" t="str">
        <f t="shared" ca="1" si="175"/>
        <v>&gt;5 years</v>
      </c>
      <c r="H1867" t="s">
        <v>2648</v>
      </c>
      <c r="I1867" t="s">
        <v>6107</v>
      </c>
      <c r="J1867" t="s">
        <v>6108</v>
      </c>
      <c r="K1867" t="s">
        <v>27</v>
      </c>
      <c r="L1867">
        <f t="shared" si="176"/>
        <v>1</v>
      </c>
      <c r="M1867">
        <f t="shared" si="177"/>
        <v>0</v>
      </c>
      <c r="N1867" t="s">
        <v>28</v>
      </c>
      <c r="O1867" t="s">
        <v>29</v>
      </c>
      <c r="Q1867" t="str">
        <f t="shared" si="178"/>
        <v>ACTIVE</v>
      </c>
      <c r="R1867" t="s">
        <v>1487</v>
      </c>
      <c r="S1867" t="s">
        <v>221</v>
      </c>
      <c r="T1867" s="2">
        <v>36085</v>
      </c>
      <c r="U1867" s="3">
        <f t="shared" ca="1" si="179"/>
        <v>26</v>
      </c>
      <c r="V1867" t="s">
        <v>4923</v>
      </c>
      <c r="W1867" t="s">
        <v>4924</v>
      </c>
      <c r="X1867" t="s">
        <v>184</v>
      </c>
      <c r="Y1867" t="s">
        <v>47</v>
      </c>
      <c r="Z1867" t="s">
        <v>36</v>
      </c>
      <c r="AA1867">
        <v>2</v>
      </c>
      <c r="AB1867" s="4">
        <v>648768</v>
      </c>
    </row>
    <row r="1868" spans="1:28" x14ac:dyDescent="0.25">
      <c r="A1868">
        <v>2293</v>
      </c>
      <c r="B1868" t="s">
        <v>3000</v>
      </c>
      <c r="C1868" t="s">
        <v>983</v>
      </c>
      <c r="D1868" s="1">
        <v>43997</v>
      </c>
      <c r="E1868" s="1">
        <v>44444</v>
      </c>
      <c r="F1868">
        <f t="shared" ca="1" si="174"/>
        <v>14</v>
      </c>
      <c r="G1868" t="str">
        <f t="shared" ca="1" si="175"/>
        <v>1-2 years</v>
      </c>
      <c r="H1868" t="s">
        <v>2648</v>
      </c>
      <c r="I1868" t="s">
        <v>6109</v>
      </c>
      <c r="J1868" t="s">
        <v>6110</v>
      </c>
      <c r="K1868" t="s">
        <v>27</v>
      </c>
      <c r="L1868">
        <f t="shared" si="176"/>
        <v>1</v>
      </c>
      <c r="M1868">
        <f t="shared" si="177"/>
        <v>0</v>
      </c>
      <c r="N1868" t="s">
        <v>28</v>
      </c>
      <c r="O1868" t="s">
        <v>53</v>
      </c>
      <c r="Q1868" t="str">
        <f t="shared" si="178"/>
        <v>ACTIVE</v>
      </c>
      <c r="R1868" t="s">
        <v>1487</v>
      </c>
      <c r="S1868" t="s">
        <v>74</v>
      </c>
      <c r="T1868" s="2">
        <v>33482</v>
      </c>
      <c r="U1868" s="3">
        <f t="shared" ca="1" si="179"/>
        <v>34</v>
      </c>
      <c r="V1868" t="s">
        <v>2370</v>
      </c>
      <c r="W1868" t="s">
        <v>2371</v>
      </c>
      <c r="X1868" t="s">
        <v>69</v>
      </c>
      <c r="Y1868" t="s">
        <v>47</v>
      </c>
      <c r="Z1868" t="s">
        <v>36</v>
      </c>
      <c r="AA1868">
        <v>2</v>
      </c>
      <c r="AB1868" s="4">
        <v>422748</v>
      </c>
    </row>
    <row r="1869" spans="1:28" x14ac:dyDescent="0.25">
      <c r="A1869">
        <v>2294</v>
      </c>
      <c r="B1869" t="s">
        <v>6111</v>
      </c>
      <c r="C1869" t="s">
        <v>720</v>
      </c>
      <c r="D1869" s="1">
        <v>44114</v>
      </c>
      <c r="F1869">
        <f t="shared" ca="1" si="174"/>
        <v>59</v>
      </c>
      <c r="G1869" t="str">
        <f t="shared" ca="1" si="175"/>
        <v>2-5 years</v>
      </c>
      <c r="H1869" t="s">
        <v>2648</v>
      </c>
      <c r="I1869" t="s">
        <v>6112</v>
      </c>
      <c r="J1869" t="s">
        <v>6113</v>
      </c>
      <c r="K1869" t="s">
        <v>27</v>
      </c>
      <c r="L1869">
        <f t="shared" si="176"/>
        <v>1</v>
      </c>
      <c r="M1869">
        <f t="shared" si="177"/>
        <v>0</v>
      </c>
      <c r="N1869" t="s">
        <v>28</v>
      </c>
      <c r="O1869" t="s">
        <v>41</v>
      </c>
      <c r="Q1869" t="str">
        <f t="shared" si="178"/>
        <v>ACTIVE</v>
      </c>
      <c r="R1869" t="s">
        <v>1487</v>
      </c>
      <c r="S1869" t="s">
        <v>74</v>
      </c>
      <c r="T1869" s="2">
        <v>31870</v>
      </c>
      <c r="U1869" s="3">
        <f t="shared" ca="1" si="179"/>
        <v>38</v>
      </c>
      <c r="V1869" t="s">
        <v>5016</v>
      </c>
      <c r="W1869" t="s">
        <v>5016</v>
      </c>
      <c r="X1869" t="s">
        <v>89</v>
      </c>
      <c r="Y1869" t="s">
        <v>47</v>
      </c>
      <c r="Z1869" t="s">
        <v>36</v>
      </c>
      <c r="AA1869">
        <v>4</v>
      </c>
      <c r="AB1869" s="4">
        <v>84000</v>
      </c>
    </row>
    <row r="1870" spans="1:28" x14ac:dyDescent="0.25">
      <c r="A1870">
        <v>2295</v>
      </c>
      <c r="B1870" t="s">
        <v>735</v>
      </c>
      <c r="C1870" t="s">
        <v>1341</v>
      </c>
      <c r="D1870" s="1">
        <v>44700</v>
      </c>
      <c r="E1870" s="1">
        <v>45026</v>
      </c>
      <c r="F1870">
        <f t="shared" ca="1" si="174"/>
        <v>10</v>
      </c>
      <c r="G1870" t="str">
        <f t="shared" ca="1" si="175"/>
        <v>6-12 months</v>
      </c>
      <c r="H1870" t="s">
        <v>2648</v>
      </c>
      <c r="I1870" t="s">
        <v>6114</v>
      </c>
      <c r="J1870" t="s">
        <v>6115</v>
      </c>
      <c r="K1870" t="s">
        <v>27</v>
      </c>
      <c r="L1870">
        <f t="shared" si="176"/>
        <v>1</v>
      </c>
      <c r="M1870">
        <f t="shared" si="177"/>
        <v>0</v>
      </c>
      <c r="N1870" t="s">
        <v>53</v>
      </c>
      <c r="O1870" t="s">
        <v>29</v>
      </c>
      <c r="Q1870" t="str">
        <f t="shared" si="178"/>
        <v>ACTIVE</v>
      </c>
      <c r="R1870" t="s">
        <v>1487</v>
      </c>
      <c r="S1870" t="s">
        <v>74</v>
      </c>
      <c r="T1870" s="2">
        <v>25726</v>
      </c>
      <c r="U1870" s="3">
        <f t="shared" ca="1" si="179"/>
        <v>55</v>
      </c>
      <c r="V1870" t="s">
        <v>2370</v>
      </c>
      <c r="W1870" t="s">
        <v>2371</v>
      </c>
      <c r="X1870" t="s">
        <v>153</v>
      </c>
      <c r="Y1870" t="s">
        <v>35</v>
      </c>
      <c r="Z1870" t="s">
        <v>36</v>
      </c>
      <c r="AA1870">
        <v>5</v>
      </c>
      <c r="AB1870" s="4">
        <v>32028</v>
      </c>
    </row>
    <row r="1871" spans="1:28" x14ac:dyDescent="0.25">
      <c r="A1871">
        <v>2296</v>
      </c>
      <c r="B1871" t="s">
        <v>512</v>
      </c>
      <c r="C1871" t="s">
        <v>1208</v>
      </c>
      <c r="D1871" s="1">
        <v>44433</v>
      </c>
      <c r="F1871">
        <f t="shared" ca="1" si="174"/>
        <v>49</v>
      </c>
      <c r="G1871" t="str">
        <f t="shared" ca="1" si="175"/>
        <v>2-5 years</v>
      </c>
      <c r="H1871" t="s">
        <v>2648</v>
      </c>
      <c r="I1871" t="s">
        <v>6116</v>
      </c>
      <c r="J1871" t="s">
        <v>6117</v>
      </c>
      <c r="K1871" t="s">
        <v>27</v>
      </c>
      <c r="L1871">
        <f t="shared" si="176"/>
        <v>1</v>
      </c>
      <c r="M1871">
        <f t="shared" si="177"/>
        <v>0</v>
      </c>
      <c r="N1871" t="s">
        <v>53</v>
      </c>
      <c r="O1871" t="s">
        <v>29</v>
      </c>
      <c r="Q1871" t="str">
        <f t="shared" si="178"/>
        <v>ACTIVE</v>
      </c>
      <c r="R1871" t="s">
        <v>1487</v>
      </c>
      <c r="S1871" t="s">
        <v>74</v>
      </c>
      <c r="T1871" s="2">
        <v>35445</v>
      </c>
      <c r="U1871" s="3">
        <f t="shared" ca="1" si="179"/>
        <v>28</v>
      </c>
      <c r="V1871" t="s">
        <v>2370</v>
      </c>
      <c r="W1871" t="s">
        <v>2371</v>
      </c>
      <c r="X1871" t="s">
        <v>153</v>
      </c>
      <c r="Y1871" t="s">
        <v>35</v>
      </c>
      <c r="Z1871" t="s">
        <v>36</v>
      </c>
      <c r="AA1871">
        <v>1</v>
      </c>
      <c r="AB1871" s="4">
        <v>41220</v>
      </c>
    </row>
    <row r="1872" spans="1:28" x14ac:dyDescent="0.25">
      <c r="A1872">
        <v>2297</v>
      </c>
      <c r="B1872" t="s">
        <v>6118</v>
      </c>
      <c r="C1872" t="s">
        <v>2664</v>
      </c>
      <c r="D1872" s="1">
        <v>43452</v>
      </c>
      <c r="E1872" s="1">
        <v>43733</v>
      </c>
      <c r="F1872">
        <f t="shared" ca="1" si="174"/>
        <v>9</v>
      </c>
      <c r="G1872" t="str">
        <f t="shared" ca="1" si="175"/>
        <v>6-12 months</v>
      </c>
      <c r="H1872" t="s">
        <v>2648</v>
      </c>
      <c r="I1872" t="s">
        <v>6119</v>
      </c>
      <c r="J1872" t="s">
        <v>6120</v>
      </c>
      <c r="K1872" t="s">
        <v>158</v>
      </c>
      <c r="L1872">
        <f t="shared" si="176"/>
        <v>0</v>
      </c>
      <c r="M1872">
        <f t="shared" si="177"/>
        <v>1</v>
      </c>
      <c r="N1872" t="s">
        <v>41</v>
      </c>
      <c r="O1872" t="s">
        <v>53</v>
      </c>
      <c r="P1872" t="s">
        <v>4103</v>
      </c>
      <c r="Q1872" t="str">
        <f t="shared" si="178"/>
        <v>VOLUNTARY</v>
      </c>
      <c r="R1872" t="s">
        <v>1487</v>
      </c>
      <c r="S1872" t="s">
        <v>221</v>
      </c>
      <c r="T1872" s="2">
        <v>31281</v>
      </c>
      <c r="U1872" s="3">
        <f t="shared" ca="1" si="179"/>
        <v>40</v>
      </c>
      <c r="V1872" t="s">
        <v>2370</v>
      </c>
      <c r="W1872" t="s">
        <v>2593</v>
      </c>
      <c r="X1872" t="s">
        <v>69</v>
      </c>
      <c r="Y1872" t="s">
        <v>35</v>
      </c>
      <c r="Z1872" t="s">
        <v>36</v>
      </c>
      <c r="AA1872">
        <v>2</v>
      </c>
      <c r="AB1872" s="4">
        <v>104832</v>
      </c>
    </row>
    <row r="1873" spans="1:28" x14ac:dyDescent="0.25">
      <c r="A1873">
        <v>2298</v>
      </c>
      <c r="B1873" t="s">
        <v>84</v>
      </c>
      <c r="C1873" t="s">
        <v>3083</v>
      </c>
      <c r="D1873" s="1">
        <v>45143</v>
      </c>
      <c r="F1873">
        <f t="shared" ca="1" si="174"/>
        <v>26</v>
      </c>
      <c r="G1873" t="str">
        <f t="shared" ca="1" si="175"/>
        <v>2-5 years</v>
      </c>
      <c r="H1873" t="s">
        <v>2648</v>
      </c>
      <c r="I1873" t="s">
        <v>6121</v>
      </c>
      <c r="J1873" t="s">
        <v>6122</v>
      </c>
      <c r="K1873" t="s">
        <v>27</v>
      </c>
      <c r="L1873">
        <f t="shared" si="176"/>
        <v>1</v>
      </c>
      <c r="M1873">
        <f t="shared" si="177"/>
        <v>0</v>
      </c>
      <c r="N1873" t="s">
        <v>53</v>
      </c>
      <c r="O1873" t="s">
        <v>53</v>
      </c>
      <c r="Q1873" t="str">
        <f t="shared" si="178"/>
        <v>ACTIVE</v>
      </c>
      <c r="R1873" t="s">
        <v>1487</v>
      </c>
      <c r="S1873" t="s">
        <v>74</v>
      </c>
      <c r="T1873" s="2">
        <v>31948</v>
      </c>
      <c r="U1873" s="3">
        <f t="shared" ca="1" si="179"/>
        <v>38</v>
      </c>
      <c r="V1873" t="s">
        <v>32</v>
      </c>
      <c r="W1873" t="s">
        <v>355</v>
      </c>
      <c r="X1873" t="s">
        <v>69</v>
      </c>
      <c r="Y1873" t="s">
        <v>35</v>
      </c>
      <c r="Z1873" t="s">
        <v>36</v>
      </c>
      <c r="AA1873">
        <v>4</v>
      </c>
      <c r="AB1873" s="4">
        <v>152424</v>
      </c>
    </row>
    <row r="1874" spans="1:28" x14ac:dyDescent="0.25">
      <c r="A1874">
        <v>2299</v>
      </c>
      <c r="B1874" t="s">
        <v>3489</v>
      </c>
      <c r="C1874" t="s">
        <v>6123</v>
      </c>
      <c r="D1874" s="1">
        <v>44664</v>
      </c>
      <c r="E1874" s="1">
        <v>45033</v>
      </c>
      <c r="F1874">
        <f t="shared" ca="1" si="174"/>
        <v>12</v>
      </c>
      <c r="G1874" t="str">
        <f t="shared" ca="1" si="175"/>
        <v>1-2 years</v>
      </c>
      <c r="H1874" t="s">
        <v>2648</v>
      </c>
      <c r="I1874" t="s">
        <v>6124</v>
      </c>
      <c r="J1874" t="s">
        <v>6125</v>
      </c>
      <c r="K1874" t="s">
        <v>27</v>
      </c>
      <c r="L1874">
        <f t="shared" si="176"/>
        <v>1</v>
      </c>
      <c r="M1874">
        <f t="shared" si="177"/>
        <v>0</v>
      </c>
      <c r="N1874" t="s">
        <v>41</v>
      </c>
      <c r="O1874" t="s">
        <v>29</v>
      </c>
      <c r="Q1874" t="str">
        <f t="shared" si="178"/>
        <v>ACTIVE</v>
      </c>
      <c r="R1874" t="s">
        <v>1487</v>
      </c>
      <c r="S1874" t="s">
        <v>74</v>
      </c>
      <c r="T1874" s="2">
        <v>28959</v>
      </c>
      <c r="U1874" s="3">
        <f t="shared" ca="1" si="179"/>
        <v>46</v>
      </c>
      <c r="V1874" t="s">
        <v>1614</v>
      </c>
      <c r="W1874" t="s">
        <v>3214</v>
      </c>
      <c r="X1874" t="s">
        <v>69</v>
      </c>
      <c r="Y1874" t="s">
        <v>35</v>
      </c>
      <c r="Z1874" t="s">
        <v>36</v>
      </c>
      <c r="AA1874">
        <v>2</v>
      </c>
      <c r="AB1874" s="4">
        <v>183204</v>
      </c>
    </row>
    <row r="1875" spans="1:28" x14ac:dyDescent="0.25">
      <c r="A1875">
        <v>2300</v>
      </c>
      <c r="B1875" t="s">
        <v>6126</v>
      </c>
      <c r="C1875" t="s">
        <v>108</v>
      </c>
      <c r="D1875" s="1">
        <v>44100</v>
      </c>
      <c r="F1875">
        <f t="shared" ca="1" si="174"/>
        <v>60</v>
      </c>
      <c r="G1875" t="str">
        <f t="shared" ca="1" si="175"/>
        <v>&gt;5 years</v>
      </c>
      <c r="H1875" t="s">
        <v>2648</v>
      </c>
      <c r="I1875" t="s">
        <v>6127</v>
      </c>
      <c r="J1875" t="s">
        <v>6128</v>
      </c>
      <c r="K1875" t="s">
        <v>27</v>
      </c>
      <c r="L1875">
        <f t="shared" si="176"/>
        <v>1</v>
      </c>
      <c r="M1875">
        <f t="shared" si="177"/>
        <v>0</v>
      </c>
      <c r="N1875" t="s">
        <v>53</v>
      </c>
      <c r="O1875" t="s">
        <v>53</v>
      </c>
      <c r="Q1875" t="str">
        <f t="shared" si="178"/>
        <v>ACTIVE</v>
      </c>
      <c r="R1875" t="s">
        <v>1487</v>
      </c>
      <c r="S1875" t="s">
        <v>1805</v>
      </c>
      <c r="T1875" s="2">
        <v>31261</v>
      </c>
      <c r="U1875" s="3">
        <f t="shared" ca="1" si="179"/>
        <v>40</v>
      </c>
      <c r="V1875" t="s">
        <v>2370</v>
      </c>
      <c r="W1875" t="s">
        <v>2371</v>
      </c>
      <c r="X1875" t="s">
        <v>69</v>
      </c>
      <c r="Y1875" t="s">
        <v>35</v>
      </c>
      <c r="Z1875" t="s">
        <v>36</v>
      </c>
      <c r="AA1875">
        <v>5</v>
      </c>
      <c r="AB1875" s="4">
        <v>34763.949999999997</v>
      </c>
    </row>
    <row r="1876" spans="1:28" x14ac:dyDescent="0.25">
      <c r="A1876">
        <v>2301</v>
      </c>
      <c r="B1876" t="s">
        <v>4640</v>
      </c>
      <c r="C1876" t="s">
        <v>541</v>
      </c>
      <c r="D1876" s="1">
        <v>44239</v>
      </c>
      <c r="E1876" s="1">
        <v>44776</v>
      </c>
      <c r="F1876">
        <f t="shared" ca="1" si="174"/>
        <v>17</v>
      </c>
      <c r="G1876" t="str">
        <f t="shared" ca="1" si="175"/>
        <v>1-2 years</v>
      </c>
      <c r="H1876" t="s">
        <v>2648</v>
      </c>
      <c r="I1876" t="s">
        <v>5988</v>
      </c>
      <c r="J1876" t="s">
        <v>6129</v>
      </c>
      <c r="K1876" t="s">
        <v>27</v>
      </c>
      <c r="L1876">
        <f t="shared" si="176"/>
        <v>1</v>
      </c>
      <c r="M1876">
        <f t="shared" si="177"/>
        <v>0</v>
      </c>
      <c r="N1876" t="s">
        <v>41</v>
      </c>
      <c r="O1876" t="s">
        <v>29</v>
      </c>
      <c r="Q1876" t="str">
        <f t="shared" si="178"/>
        <v>ACTIVE</v>
      </c>
      <c r="R1876" t="s">
        <v>1487</v>
      </c>
      <c r="S1876" t="s">
        <v>1805</v>
      </c>
      <c r="T1876" s="2">
        <v>34317</v>
      </c>
      <c r="U1876" s="3">
        <f t="shared" ca="1" si="179"/>
        <v>31</v>
      </c>
      <c r="V1876" t="s">
        <v>5016</v>
      </c>
      <c r="W1876" t="s">
        <v>5016</v>
      </c>
      <c r="X1876" t="s">
        <v>175</v>
      </c>
      <c r="Y1876" t="s">
        <v>35</v>
      </c>
      <c r="Z1876" t="s">
        <v>36</v>
      </c>
      <c r="AA1876">
        <v>1</v>
      </c>
      <c r="AB1876" s="4">
        <v>119990</v>
      </c>
    </row>
    <row r="1877" spans="1:28" x14ac:dyDescent="0.25">
      <c r="A1877">
        <v>2302</v>
      </c>
      <c r="B1877" t="s">
        <v>1211</v>
      </c>
      <c r="C1877" t="s">
        <v>967</v>
      </c>
      <c r="D1877" s="1">
        <v>43467</v>
      </c>
      <c r="E1877" s="1">
        <v>44113</v>
      </c>
      <c r="F1877">
        <f t="shared" ca="1" si="174"/>
        <v>21</v>
      </c>
      <c r="G1877" t="str">
        <f t="shared" ca="1" si="175"/>
        <v>1-2 years</v>
      </c>
      <c r="H1877" t="s">
        <v>2648</v>
      </c>
      <c r="I1877" t="s">
        <v>6130</v>
      </c>
      <c r="J1877" t="s">
        <v>6131</v>
      </c>
      <c r="K1877" t="s">
        <v>158</v>
      </c>
      <c r="L1877">
        <f t="shared" si="176"/>
        <v>0</v>
      </c>
      <c r="M1877">
        <f t="shared" si="177"/>
        <v>1</v>
      </c>
      <c r="N1877" t="s">
        <v>28</v>
      </c>
      <c r="O1877" t="s">
        <v>29</v>
      </c>
      <c r="P1877" t="s">
        <v>212</v>
      </c>
      <c r="Q1877" t="str">
        <f t="shared" si="178"/>
        <v>INVOLUNTARY</v>
      </c>
      <c r="R1877" t="s">
        <v>1487</v>
      </c>
      <c r="S1877" t="s">
        <v>257</v>
      </c>
      <c r="T1877" s="2">
        <v>35708</v>
      </c>
      <c r="U1877" s="3">
        <f t="shared" ca="1" si="179"/>
        <v>28</v>
      </c>
      <c r="V1877" t="s">
        <v>1908</v>
      </c>
      <c r="W1877" t="s">
        <v>1908</v>
      </c>
      <c r="X1877" t="s">
        <v>175</v>
      </c>
      <c r="Y1877" t="s">
        <v>35</v>
      </c>
      <c r="Z1877" t="s">
        <v>36</v>
      </c>
      <c r="AA1877">
        <v>4</v>
      </c>
      <c r="AB1877" s="4">
        <v>131448</v>
      </c>
    </row>
    <row r="1878" spans="1:28" x14ac:dyDescent="0.25">
      <c r="A1878">
        <v>2303</v>
      </c>
      <c r="B1878" t="s">
        <v>6132</v>
      </c>
      <c r="C1878" t="s">
        <v>1341</v>
      </c>
      <c r="D1878" s="1">
        <v>43764</v>
      </c>
      <c r="E1878" s="1">
        <v>45129</v>
      </c>
      <c r="F1878">
        <f t="shared" ca="1" si="174"/>
        <v>44</v>
      </c>
      <c r="G1878" t="str">
        <f t="shared" ca="1" si="175"/>
        <v>2-5 years</v>
      </c>
      <c r="H1878" t="s">
        <v>2648</v>
      </c>
      <c r="I1878" t="s">
        <v>6133</v>
      </c>
      <c r="J1878" t="s">
        <v>6134</v>
      </c>
      <c r="K1878" t="s">
        <v>158</v>
      </c>
      <c r="L1878">
        <f t="shared" si="176"/>
        <v>0</v>
      </c>
      <c r="M1878">
        <f t="shared" si="177"/>
        <v>1</v>
      </c>
      <c r="N1878" t="s">
        <v>28</v>
      </c>
      <c r="O1878" t="s">
        <v>29</v>
      </c>
      <c r="P1878" t="s">
        <v>212</v>
      </c>
      <c r="Q1878" t="str">
        <f t="shared" si="178"/>
        <v>INVOLUNTARY</v>
      </c>
      <c r="R1878" t="s">
        <v>1487</v>
      </c>
      <c r="S1878" t="s">
        <v>74</v>
      </c>
      <c r="T1878" s="2">
        <v>34980</v>
      </c>
      <c r="U1878" s="3">
        <f t="shared" ca="1" si="179"/>
        <v>30</v>
      </c>
      <c r="V1878" t="s">
        <v>2085</v>
      </c>
      <c r="W1878" t="s">
        <v>2194</v>
      </c>
      <c r="X1878" t="s">
        <v>75</v>
      </c>
      <c r="Y1878" t="s">
        <v>35</v>
      </c>
      <c r="Z1878" t="s">
        <v>36</v>
      </c>
      <c r="AA1878">
        <v>5</v>
      </c>
      <c r="AB1878" s="4">
        <v>168000</v>
      </c>
    </row>
    <row r="1879" spans="1:28" x14ac:dyDescent="0.25">
      <c r="A1879">
        <v>2304</v>
      </c>
      <c r="B1879" t="s">
        <v>516</v>
      </c>
      <c r="C1879" t="s">
        <v>3989</v>
      </c>
      <c r="D1879" s="1">
        <v>44297</v>
      </c>
      <c r="F1879">
        <f t="shared" ca="1" si="174"/>
        <v>53</v>
      </c>
      <c r="G1879" t="str">
        <f t="shared" ca="1" si="175"/>
        <v>2-5 years</v>
      </c>
      <c r="H1879" t="s">
        <v>3283</v>
      </c>
      <c r="I1879" t="s">
        <v>6135</v>
      </c>
      <c r="J1879" t="s">
        <v>6136</v>
      </c>
      <c r="K1879" t="s">
        <v>27</v>
      </c>
      <c r="L1879">
        <f t="shared" si="176"/>
        <v>1</v>
      </c>
      <c r="M1879">
        <f t="shared" si="177"/>
        <v>0</v>
      </c>
      <c r="N1879" t="s">
        <v>53</v>
      </c>
      <c r="O1879" t="s">
        <v>41</v>
      </c>
      <c r="Q1879" t="str">
        <f t="shared" si="178"/>
        <v>ACTIVE</v>
      </c>
      <c r="R1879" t="s">
        <v>1487</v>
      </c>
      <c r="S1879" t="s">
        <v>68</v>
      </c>
      <c r="T1879" s="2">
        <v>34671</v>
      </c>
      <c r="U1879" s="3">
        <f t="shared" ca="1" si="179"/>
        <v>30</v>
      </c>
      <c r="V1879" t="s">
        <v>32</v>
      </c>
      <c r="W1879" t="s">
        <v>843</v>
      </c>
      <c r="X1879" t="s">
        <v>6</v>
      </c>
      <c r="Y1879" t="s">
        <v>35</v>
      </c>
      <c r="Z1879" t="s">
        <v>36</v>
      </c>
      <c r="AA1879">
        <v>2</v>
      </c>
      <c r="AB1879" s="4">
        <v>99600</v>
      </c>
    </row>
    <row r="1880" spans="1:28" x14ac:dyDescent="0.25">
      <c r="A1880">
        <v>2305</v>
      </c>
      <c r="B1880" t="s">
        <v>6137</v>
      </c>
      <c r="C1880" t="s">
        <v>2696</v>
      </c>
      <c r="D1880" s="1">
        <v>43810</v>
      </c>
      <c r="E1880" s="1">
        <v>44328</v>
      </c>
      <c r="F1880">
        <f t="shared" ca="1" si="174"/>
        <v>17</v>
      </c>
      <c r="G1880" t="str">
        <f t="shared" ca="1" si="175"/>
        <v>1-2 years</v>
      </c>
      <c r="H1880" t="s">
        <v>1563</v>
      </c>
      <c r="I1880" t="s">
        <v>6138</v>
      </c>
      <c r="J1880" t="s">
        <v>6139</v>
      </c>
      <c r="K1880" t="s">
        <v>27</v>
      </c>
      <c r="L1880">
        <f t="shared" si="176"/>
        <v>1</v>
      </c>
      <c r="M1880">
        <f t="shared" si="177"/>
        <v>0</v>
      </c>
      <c r="N1880" t="s">
        <v>41</v>
      </c>
      <c r="O1880" t="s">
        <v>53</v>
      </c>
      <c r="Q1880" t="str">
        <f t="shared" si="178"/>
        <v>ACTIVE</v>
      </c>
      <c r="R1880" t="s">
        <v>1487</v>
      </c>
      <c r="S1880" t="s">
        <v>74</v>
      </c>
      <c r="T1880" s="2">
        <v>26657</v>
      </c>
      <c r="U1880" s="3">
        <f t="shared" ca="1" si="179"/>
        <v>52</v>
      </c>
      <c r="V1880" t="s">
        <v>3470</v>
      </c>
      <c r="W1880" t="s">
        <v>3470</v>
      </c>
      <c r="X1880" t="s">
        <v>69</v>
      </c>
      <c r="Y1880" t="s">
        <v>35</v>
      </c>
      <c r="Z1880" t="s">
        <v>36</v>
      </c>
      <c r="AA1880">
        <v>2</v>
      </c>
      <c r="AB1880" s="4">
        <v>111600</v>
      </c>
    </row>
    <row r="1881" spans="1:28" x14ac:dyDescent="0.25">
      <c r="A1881">
        <v>2306</v>
      </c>
      <c r="B1881" t="s">
        <v>5290</v>
      </c>
      <c r="C1881" t="s">
        <v>5469</v>
      </c>
      <c r="D1881" s="1">
        <v>44125</v>
      </c>
      <c r="E1881" s="1">
        <v>45060</v>
      </c>
      <c r="F1881">
        <f t="shared" ca="1" si="174"/>
        <v>30</v>
      </c>
      <c r="G1881" t="str">
        <f t="shared" ca="1" si="175"/>
        <v>2-5 years</v>
      </c>
      <c r="H1881" t="s">
        <v>1563</v>
      </c>
      <c r="I1881" t="s">
        <v>6140</v>
      </c>
      <c r="J1881" t="s">
        <v>6141</v>
      </c>
      <c r="K1881" t="s">
        <v>27</v>
      </c>
      <c r="L1881">
        <f t="shared" si="176"/>
        <v>1</v>
      </c>
      <c r="M1881">
        <f t="shared" si="177"/>
        <v>0</v>
      </c>
      <c r="N1881" t="s">
        <v>41</v>
      </c>
      <c r="O1881" t="s">
        <v>53</v>
      </c>
      <c r="Q1881" t="str">
        <f t="shared" si="178"/>
        <v>ACTIVE</v>
      </c>
      <c r="R1881" t="s">
        <v>1487</v>
      </c>
      <c r="S1881" t="s">
        <v>137</v>
      </c>
      <c r="T1881" s="2">
        <v>32229</v>
      </c>
      <c r="U1881" s="3">
        <f t="shared" ca="1" si="179"/>
        <v>37</v>
      </c>
      <c r="V1881" t="s">
        <v>61</v>
      </c>
      <c r="W1881" t="s">
        <v>222</v>
      </c>
      <c r="X1881" t="s">
        <v>81</v>
      </c>
      <c r="Y1881" t="s">
        <v>47</v>
      </c>
      <c r="Z1881" t="s">
        <v>36</v>
      </c>
      <c r="AA1881">
        <v>1</v>
      </c>
      <c r="AB1881" s="4">
        <v>907400</v>
      </c>
    </row>
    <row r="1882" spans="1:28" x14ac:dyDescent="0.25">
      <c r="A1882">
        <v>2307</v>
      </c>
      <c r="B1882" t="s">
        <v>1200</v>
      </c>
      <c r="C1882" t="s">
        <v>4333</v>
      </c>
      <c r="D1882" s="1">
        <v>43959</v>
      </c>
      <c r="F1882">
        <f t="shared" ca="1" si="174"/>
        <v>65</v>
      </c>
      <c r="G1882" t="str">
        <f t="shared" ca="1" si="175"/>
        <v>&gt;5 years</v>
      </c>
      <c r="H1882" t="s">
        <v>1563</v>
      </c>
      <c r="I1882" t="s">
        <v>6142</v>
      </c>
      <c r="J1882" t="s">
        <v>6143</v>
      </c>
      <c r="K1882" t="s">
        <v>27</v>
      </c>
      <c r="L1882">
        <f t="shared" si="176"/>
        <v>1</v>
      </c>
      <c r="M1882">
        <f t="shared" si="177"/>
        <v>0</v>
      </c>
      <c r="N1882" t="s">
        <v>41</v>
      </c>
      <c r="O1882" t="s">
        <v>41</v>
      </c>
      <c r="Q1882" t="str">
        <f t="shared" si="178"/>
        <v>ACTIVE</v>
      </c>
      <c r="R1882" t="s">
        <v>1620</v>
      </c>
      <c r="S1882" t="s">
        <v>137</v>
      </c>
      <c r="T1882" s="2">
        <v>34736</v>
      </c>
      <c r="U1882" s="3">
        <f t="shared" ca="1" si="179"/>
        <v>30</v>
      </c>
      <c r="V1882" t="s">
        <v>61</v>
      </c>
      <c r="W1882" t="s">
        <v>222</v>
      </c>
      <c r="X1882" t="s">
        <v>364</v>
      </c>
      <c r="Y1882" t="s">
        <v>47</v>
      </c>
      <c r="Z1882" t="s">
        <v>36</v>
      </c>
      <c r="AA1882">
        <v>2</v>
      </c>
      <c r="AB1882" s="4">
        <v>115222.8</v>
      </c>
    </row>
    <row r="1883" spans="1:28" x14ac:dyDescent="0.25">
      <c r="A1883">
        <v>2308</v>
      </c>
      <c r="B1883" t="s">
        <v>6144</v>
      </c>
      <c r="C1883" t="s">
        <v>5526</v>
      </c>
      <c r="D1883" s="1">
        <v>44705</v>
      </c>
      <c r="E1883" s="1">
        <v>44847</v>
      </c>
      <c r="F1883">
        <f t="shared" ca="1" si="174"/>
        <v>4</v>
      </c>
      <c r="G1883" t="str">
        <f t="shared" ca="1" si="175"/>
        <v>&lt;6 months</v>
      </c>
      <c r="H1883" t="s">
        <v>2023</v>
      </c>
      <c r="I1883" t="s">
        <v>6145</v>
      </c>
      <c r="J1883" t="s">
        <v>6146</v>
      </c>
      <c r="K1883" t="s">
        <v>27</v>
      </c>
      <c r="L1883">
        <f t="shared" si="176"/>
        <v>1</v>
      </c>
      <c r="M1883">
        <f t="shared" si="177"/>
        <v>0</v>
      </c>
      <c r="N1883" t="s">
        <v>53</v>
      </c>
      <c r="O1883" t="s">
        <v>53</v>
      </c>
      <c r="Q1883" t="str">
        <f t="shared" si="178"/>
        <v>ACTIVE</v>
      </c>
      <c r="R1883" t="s">
        <v>1487</v>
      </c>
      <c r="S1883" t="s">
        <v>74</v>
      </c>
      <c r="T1883" s="2">
        <v>30514</v>
      </c>
      <c r="U1883" s="3">
        <f t="shared" ca="1" si="179"/>
        <v>42</v>
      </c>
      <c r="V1883" t="s">
        <v>61</v>
      </c>
      <c r="W1883" t="s">
        <v>222</v>
      </c>
      <c r="X1883" t="s">
        <v>138</v>
      </c>
      <c r="Y1883" t="s">
        <v>47</v>
      </c>
      <c r="Z1883" t="s">
        <v>36</v>
      </c>
      <c r="AA1883">
        <v>5</v>
      </c>
      <c r="AB1883" s="4">
        <v>37960</v>
      </c>
    </row>
    <row r="1884" spans="1:28" x14ac:dyDescent="0.25">
      <c r="A1884">
        <v>2309</v>
      </c>
      <c r="B1884" t="s">
        <v>6147</v>
      </c>
      <c r="C1884" t="s">
        <v>1223</v>
      </c>
      <c r="D1884" s="1">
        <v>43621</v>
      </c>
      <c r="F1884">
        <f t="shared" ca="1" si="174"/>
        <v>76</v>
      </c>
      <c r="G1884" t="str">
        <f t="shared" ca="1" si="175"/>
        <v>&gt;5 years</v>
      </c>
      <c r="H1884" t="s">
        <v>2023</v>
      </c>
      <c r="I1884" t="s">
        <v>6148</v>
      </c>
      <c r="J1884" t="s">
        <v>6149</v>
      </c>
      <c r="K1884" t="s">
        <v>27</v>
      </c>
      <c r="L1884">
        <f t="shared" si="176"/>
        <v>1</v>
      </c>
      <c r="M1884">
        <f t="shared" si="177"/>
        <v>0</v>
      </c>
      <c r="N1884" t="s">
        <v>41</v>
      </c>
      <c r="O1884" t="s">
        <v>41</v>
      </c>
      <c r="Q1884" t="str">
        <f t="shared" si="178"/>
        <v>ACTIVE</v>
      </c>
      <c r="R1884" t="s">
        <v>1487</v>
      </c>
      <c r="S1884" t="s">
        <v>68</v>
      </c>
      <c r="T1884" s="2">
        <v>32457</v>
      </c>
      <c r="U1884" s="3">
        <f t="shared" ca="1" si="179"/>
        <v>36</v>
      </c>
      <c r="V1884" t="s">
        <v>4147</v>
      </c>
      <c r="W1884" t="s">
        <v>4147</v>
      </c>
      <c r="X1884" t="s">
        <v>81</v>
      </c>
      <c r="Y1884" t="s">
        <v>47</v>
      </c>
      <c r="Z1884" t="s">
        <v>36</v>
      </c>
      <c r="AA1884">
        <v>2</v>
      </c>
      <c r="AB1884" s="4">
        <v>590760</v>
      </c>
    </row>
    <row r="1885" spans="1:28" x14ac:dyDescent="0.25">
      <c r="A1885">
        <v>2310</v>
      </c>
      <c r="B1885" t="s">
        <v>6150</v>
      </c>
      <c r="C1885" t="s">
        <v>712</v>
      </c>
      <c r="D1885" s="1">
        <v>44672</v>
      </c>
      <c r="F1885">
        <f t="shared" ca="1" si="174"/>
        <v>41</v>
      </c>
      <c r="G1885" t="str">
        <f t="shared" ca="1" si="175"/>
        <v>2-5 years</v>
      </c>
      <c r="H1885" t="s">
        <v>2043</v>
      </c>
      <c r="I1885" t="s">
        <v>6151</v>
      </c>
      <c r="J1885" t="s">
        <v>6152</v>
      </c>
      <c r="K1885" t="s">
        <v>27</v>
      </c>
      <c r="L1885">
        <f t="shared" si="176"/>
        <v>1</v>
      </c>
      <c r="M1885">
        <f t="shared" si="177"/>
        <v>0</v>
      </c>
      <c r="N1885" t="s">
        <v>41</v>
      </c>
      <c r="O1885" t="s">
        <v>41</v>
      </c>
      <c r="Q1885" t="str">
        <f t="shared" si="178"/>
        <v>ACTIVE</v>
      </c>
      <c r="R1885" t="s">
        <v>1487</v>
      </c>
      <c r="S1885" t="s">
        <v>189</v>
      </c>
      <c r="T1885" s="2">
        <v>37187</v>
      </c>
      <c r="U1885" s="3">
        <f t="shared" ca="1" si="179"/>
        <v>23</v>
      </c>
      <c r="V1885" t="s">
        <v>4147</v>
      </c>
      <c r="W1885" t="s">
        <v>4147</v>
      </c>
      <c r="X1885" t="s">
        <v>89</v>
      </c>
      <c r="Y1885" t="s">
        <v>47</v>
      </c>
      <c r="Z1885" t="s">
        <v>36</v>
      </c>
      <c r="AA1885">
        <v>5</v>
      </c>
      <c r="AB1885" s="4">
        <v>120165.6</v>
      </c>
    </row>
    <row r="1886" spans="1:28" x14ac:dyDescent="0.25">
      <c r="A1886">
        <v>2311</v>
      </c>
      <c r="B1886" t="s">
        <v>5369</v>
      </c>
      <c r="C1886" t="s">
        <v>3932</v>
      </c>
      <c r="D1886" s="1">
        <v>43809</v>
      </c>
      <c r="E1886" s="1">
        <v>44978</v>
      </c>
      <c r="F1886">
        <f t="shared" ca="1" si="174"/>
        <v>38</v>
      </c>
      <c r="G1886" t="str">
        <f t="shared" ca="1" si="175"/>
        <v>2-5 years</v>
      </c>
      <c r="H1886" t="s">
        <v>2023</v>
      </c>
      <c r="I1886" t="s">
        <v>6153</v>
      </c>
      <c r="J1886" t="s">
        <v>6154</v>
      </c>
      <c r="K1886" t="s">
        <v>27</v>
      </c>
      <c r="L1886">
        <f t="shared" si="176"/>
        <v>1</v>
      </c>
      <c r="M1886">
        <f t="shared" si="177"/>
        <v>0</v>
      </c>
      <c r="N1886" t="s">
        <v>41</v>
      </c>
      <c r="O1886" t="s">
        <v>53</v>
      </c>
      <c r="Q1886" t="str">
        <f t="shared" si="178"/>
        <v>ACTIVE</v>
      </c>
      <c r="R1886" t="s">
        <v>1487</v>
      </c>
      <c r="S1886" t="s">
        <v>74</v>
      </c>
      <c r="T1886" s="2">
        <v>30461</v>
      </c>
      <c r="U1886" s="3">
        <f t="shared" ca="1" si="179"/>
        <v>42</v>
      </c>
      <c r="V1886" t="s">
        <v>4147</v>
      </c>
      <c r="W1886" t="s">
        <v>4147</v>
      </c>
      <c r="X1886" t="s">
        <v>69</v>
      </c>
      <c r="Y1886" t="s">
        <v>35</v>
      </c>
      <c r="Z1886" t="s">
        <v>36</v>
      </c>
      <c r="AA1886">
        <v>2</v>
      </c>
      <c r="AB1886" s="4">
        <v>119796</v>
      </c>
    </row>
    <row r="1887" spans="1:28" x14ac:dyDescent="0.25">
      <c r="A1887">
        <v>2312</v>
      </c>
      <c r="B1887" t="s">
        <v>2672</v>
      </c>
      <c r="C1887" t="s">
        <v>3319</v>
      </c>
      <c r="D1887" s="1">
        <v>43795</v>
      </c>
      <c r="F1887">
        <f t="shared" ca="1" si="174"/>
        <v>70</v>
      </c>
      <c r="G1887" t="str">
        <f t="shared" ca="1" si="175"/>
        <v>&gt;5 years</v>
      </c>
      <c r="H1887" t="s">
        <v>2023</v>
      </c>
      <c r="I1887" t="s">
        <v>6155</v>
      </c>
      <c r="J1887" t="s">
        <v>6156</v>
      </c>
      <c r="K1887" t="s">
        <v>27</v>
      </c>
      <c r="L1887">
        <f t="shared" si="176"/>
        <v>1</v>
      </c>
      <c r="M1887">
        <f t="shared" si="177"/>
        <v>0</v>
      </c>
      <c r="N1887" t="s">
        <v>53</v>
      </c>
      <c r="O1887" t="s">
        <v>41</v>
      </c>
      <c r="Q1887" t="str">
        <f t="shared" si="178"/>
        <v>ACTIVE</v>
      </c>
      <c r="R1887" t="s">
        <v>106</v>
      </c>
      <c r="S1887" t="s">
        <v>74</v>
      </c>
      <c r="T1887" s="2">
        <v>31293</v>
      </c>
      <c r="U1887" s="3">
        <f t="shared" ca="1" si="179"/>
        <v>40</v>
      </c>
      <c r="V1887" t="s">
        <v>2370</v>
      </c>
      <c r="W1887" t="s">
        <v>2593</v>
      </c>
      <c r="X1887" t="s">
        <v>69</v>
      </c>
      <c r="Y1887" t="s">
        <v>47</v>
      </c>
      <c r="Z1887" t="s">
        <v>36</v>
      </c>
      <c r="AA1887">
        <v>4</v>
      </c>
      <c r="AB1887" s="4">
        <v>43128</v>
      </c>
    </row>
    <row r="1888" spans="1:28" x14ac:dyDescent="0.25">
      <c r="A1888">
        <v>2313</v>
      </c>
      <c r="B1888" t="s">
        <v>5290</v>
      </c>
      <c r="C1888" t="s">
        <v>6157</v>
      </c>
      <c r="D1888" s="1">
        <v>44452</v>
      </c>
      <c r="F1888">
        <f t="shared" ca="1" si="174"/>
        <v>48</v>
      </c>
      <c r="G1888" t="str">
        <f t="shared" ca="1" si="175"/>
        <v>2-5 years</v>
      </c>
      <c r="H1888" t="s">
        <v>2023</v>
      </c>
      <c r="I1888" t="s">
        <v>6158</v>
      </c>
      <c r="J1888" t="s">
        <v>6159</v>
      </c>
      <c r="K1888" t="s">
        <v>27</v>
      </c>
      <c r="L1888">
        <f t="shared" si="176"/>
        <v>1</v>
      </c>
      <c r="M1888">
        <f t="shared" si="177"/>
        <v>0</v>
      </c>
      <c r="N1888" t="s">
        <v>41</v>
      </c>
      <c r="O1888" t="s">
        <v>53</v>
      </c>
      <c r="Q1888" t="str">
        <f t="shared" si="178"/>
        <v>ACTIVE</v>
      </c>
      <c r="R1888" t="s">
        <v>106</v>
      </c>
      <c r="S1888" t="s">
        <v>239</v>
      </c>
      <c r="T1888" s="2">
        <v>31658</v>
      </c>
      <c r="U1888" s="3">
        <f t="shared" ca="1" si="179"/>
        <v>39</v>
      </c>
      <c r="V1888" t="s">
        <v>2370</v>
      </c>
      <c r="W1888" t="s">
        <v>2371</v>
      </c>
      <c r="X1888" t="s">
        <v>2728</v>
      </c>
      <c r="Y1888" t="s">
        <v>47</v>
      </c>
      <c r="Z1888" t="s">
        <v>36</v>
      </c>
      <c r="AA1888">
        <v>2</v>
      </c>
      <c r="AB1888" s="4">
        <v>88580</v>
      </c>
    </row>
    <row r="1889" spans="1:28" x14ac:dyDescent="0.25">
      <c r="A1889">
        <v>2314</v>
      </c>
      <c r="B1889" t="s">
        <v>5575</v>
      </c>
      <c r="C1889" t="s">
        <v>1314</v>
      </c>
      <c r="D1889" s="1">
        <v>43696</v>
      </c>
      <c r="F1889">
        <f t="shared" ca="1" si="174"/>
        <v>73</v>
      </c>
      <c r="G1889" t="str">
        <f t="shared" ca="1" si="175"/>
        <v>&gt;5 years</v>
      </c>
      <c r="H1889" t="s">
        <v>2023</v>
      </c>
      <c r="I1889" t="s">
        <v>6160</v>
      </c>
      <c r="J1889" t="s">
        <v>6161</v>
      </c>
      <c r="K1889" t="s">
        <v>27</v>
      </c>
      <c r="L1889">
        <f t="shared" si="176"/>
        <v>1</v>
      </c>
      <c r="M1889">
        <f t="shared" si="177"/>
        <v>0</v>
      </c>
      <c r="N1889" t="s">
        <v>41</v>
      </c>
      <c r="O1889" t="s">
        <v>41</v>
      </c>
      <c r="Q1889" t="str">
        <f t="shared" si="178"/>
        <v>ACTIVE</v>
      </c>
      <c r="R1889" t="s">
        <v>106</v>
      </c>
      <c r="S1889" t="s">
        <v>74</v>
      </c>
      <c r="T1889" s="2">
        <v>32371</v>
      </c>
      <c r="U1889" s="3">
        <f t="shared" ca="1" si="179"/>
        <v>37</v>
      </c>
      <c r="V1889" t="s">
        <v>4933</v>
      </c>
      <c r="W1889" t="s">
        <v>4934</v>
      </c>
      <c r="X1889" t="s">
        <v>81</v>
      </c>
      <c r="Y1889" t="s">
        <v>35</v>
      </c>
      <c r="Z1889" t="s">
        <v>36</v>
      </c>
      <c r="AA1889">
        <v>1</v>
      </c>
      <c r="AB1889" s="4">
        <v>42840</v>
      </c>
    </row>
    <row r="1890" spans="1:28" x14ac:dyDescent="0.25">
      <c r="A1890">
        <v>2315</v>
      </c>
      <c r="B1890" t="s">
        <v>6162</v>
      </c>
      <c r="C1890" t="s">
        <v>450</v>
      </c>
      <c r="D1890" s="1">
        <v>44724</v>
      </c>
      <c r="E1890" s="1">
        <v>45116</v>
      </c>
      <c r="F1890">
        <f t="shared" ca="1" si="174"/>
        <v>12</v>
      </c>
      <c r="G1890" t="str">
        <f t="shared" ca="1" si="175"/>
        <v>1-2 years</v>
      </c>
      <c r="H1890" t="s">
        <v>2648</v>
      </c>
      <c r="I1890" t="s">
        <v>6163</v>
      </c>
      <c r="J1890" t="s">
        <v>6164</v>
      </c>
      <c r="K1890" t="s">
        <v>27</v>
      </c>
      <c r="L1890">
        <f t="shared" si="176"/>
        <v>1</v>
      </c>
      <c r="M1890">
        <f t="shared" si="177"/>
        <v>0</v>
      </c>
      <c r="N1890" t="s">
        <v>53</v>
      </c>
      <c r="O1890" t="s">
        <v>53</v>
      </c>
      <c r="Q1890" t="str">
        <f t="shared" si="178"/>
        <v>ACTIVE</v>
      </c>
      <c r="R1890" t="s">
        <v>1487</v>
      </c>
      <c r="S1890" t="s">
        <v>137</v>
      </c>
      <c r="T1890" s="2">
        <v>33523</v>
      </c>
      <c r="U1890" s="3">
        <f t="shared" ca="1" si="179"/>
        <v>33</v>
      </c>
      <c r="V1890" t="s">
        <v>2370</v>
      </c>
      <c r="W1890" t="s">
        <v>2593</v>
      </c>
      <c r="X1890" t="s">
        <v>364</v>
      </c>
      <c r="Y1890" t="s">
        <v>35</v>
      </c>
      <c r="Z1890" t="s">
        <v>36</v>
      </c>
      <c r="AA1890">
        <v>4</v>
      </c>
      <c r="AB1890" s="4">
        <v>751400</v>
      </c>
    </row>
    <row r="1891" spans="1:28" x14ac:dyDescent="0.25">
      <c r="A1891">
        <v>2316</v>
      </c>
      <c r="B1891" t="s">
        <v>6165</v>
      </c>
      <c r="C1891" t="s">
        <v>3083</v>
      </c>
      <c r="D1891" s="1">
        <v>44398</v>
      </c>
      <c r="F1891">
        <f t="shared" ca="1" si="174"/>
        <v>50</v>
      </c>
      <c r="G1891" t="str">
        <f t="shared" ca="1" si="175"/>
        <v>2-5 years</v>
      </c>
      <c r="H1891" t="s">
        <v>2648</v>
      </c>
      <c r="I1891" t="s">
        <v>6166</v>
      </c>
      <c r="J1891" t="s">
        <v>6167</v>
      </c>
      <c r="K1891" t="s">
        <v>27</v>
      </c>
      <c r="L1891">
        <f t="shared" si="176"/>
        <v>1</v>
      </c>
      <c r="M1891">
        <f t="shared" si="177"/>
        <v>0</v>
      </c>
      <c r="N1891" t="s">
        <v>53</v>
      </c>
      <c r="O1891" t="s">
        <v>53</v>
      </c>
      <c r="Q1891" t="str">
        <f t="shared" si="178"/>
        <v>ACTIVE</v>
      </c>
      <c r="R1891" t="s">
        <v>1487</v>
      </c>
      <c r="S1891" t="s">
        <v>74</v>
      </c>
      <c r="T1891" s="2">
        <v>28799</v>
      </c>
      <c r="U1891" s="3">
        <f t="shared" ca="1" si="179"/>
        <v>46</v>
      </c>
      <c r="V1891" t="s">
        <v>3829</v>
      </c>
      <c r="W1891" t="s">
        <v>3830</v>
      </c>
      <c r="X1891" t="s">
        <v>81</v>
      </c>
      <c r="Y1891" t="s">
        <v>47</v>
      </c>
      <c r="Z1891" t="s">
        <v>36</v>
      </c>
      <c r="AA1891">
        <v>2</v>
      </c>
      <c r="AB1891" s="4">
        <v>51288</v>
      </c>
    </row>
    <row r="1892" spans="1:28" x14ac:dyDescent="0.25">
      <c r="A1892">
        <v>2317</v>
      </c>
      <c r="B1892" t="s">
        <v>1534</v>
      </c>
      <c r="C1892" t="s">
        <v>6168</v>
      </c>
      <c r="D1892" s="1">
        <v>44148</v>
      </c>
      <c r="F1892">
        <f t="shared" ca="1" si="174"/>
        <v>58</v>
      </c>
      <c r="G1892" t="str">
        <f t="shared" ca="1" si="175"/>
        <v>2-5 years</v>
      </c>
      <c r="H1892" t="s">
        <v>2648</v>
      </c>
      <c r="I1892" t="s">
        <v>6169</v>
      </c>
      <c r="J1892" t="s">
        <v>6170</v>
      </c>
      <c r="K1892" t="s">
        <v>27</v>
      </c>
      <c r="L1892">
        <f t="shared" si="176"/>
        <v>1</v>
      </c>
      <c r="M1892">
        <f t="shared" si="177"/>
        <v>0</v>
      </c>
      <c r="N1892" t="s">
        <v>53</v>
      </c>
      <c r="O1892" t="s">
        <v>29</v>
      </c>
      <c r="Q1892" t="str">
        <f t="shared" si="178"/>
        <v>ACTIVE</v>
      </c>
      <c r="R1892" t="s">
        <v>1487</v>
      </c>
      <c r="S1892" t="s">
        <v>440</v>
      </c>
      <c r="T1892" s="2">
        <v>29694</v>
      </c>
      <c r="U1892" s="3">
        <f t="shared" ca="1" si="179"/>
        <v>44</v>
      </c>
      <c r="V1892" t="s">
        <v>4933</v>
      </c>
      <c r="W1892" t="s">
        <v>4934</v>
      </c>
      <c r="X1892" t="s">
        <v>6</v>
      </c>
      <c r="Y1892" t="s">
        <v>35</v>
      </c>
      <c r="Z1892" t="s">
        <v>36</v>
      </c>
      <c r="AA1892">
        <v>1</v>
      </c>
      <c r="AB1892" s="4">
        <v>120561.4</v>
      </c>
    </row>
    <row r="1893" spans="1:28" x14ac:dyDescent="0.25">
      <c r="A1893">
        <v>2318</v>
      </c>
      <c r="B1893" t="s">
        <v>2910</v>
      </c>
      <c r="C1893" t="s">
        <v>3366</v>
      </c>
      <c r="D1893" s="1">
        <v>44612</v>
      </c>
      <c r="F1893">
        <f t="shared" ca="1" si="174"/>
        <v>43</v>
      </c>
      <c r="G1893" t="str">
        <f t="shared" ca="1" si="175"/>
        <v>2-5 years</v>
      </c>
      <c r="H1893" t="s">
        <v>2648</v>
      </c>
      <c r="I1893" t="s">
        <v>6171</v>
      </c>
      <c r="J1893" t="s">
        <v>6172</v>
      </c>
      <c r="K1893" t="s">
        <v>27</v>
      </c>
      <c r="L1893">
        <f t="shared" si="176"/>
        <v>1</v>
      </c>
      <c r="M1893">
        <f t="shared" si="177"/>
        <v>0</v>
      </c>
      <c r="N1893" t="s">
        <v>41</v>
      </c>
      <c r="O1893" t="s">
        <v>29</v>
      </c>
      <c r="Q1893" t="str">
        <f t="shared" si="178"/>
        <v>ACTIVE</v>
      </c>
      <c r="R1893" t="s">
        <v>1487</v>
      </c>
      <c r="S1893" t="s">
        <v>74</v>
      </c>
      <c r="T1893" s="2">
        <v>36221</v>
      </c>
      <c r="U1893" s="3">
        <f t="shared" ca="1" si="179"/>
        <v>26</v>
      </c>
      <c r="V1893" t="s">
        <v>4933</v>
      </c>
      <c r="W1893" t="s">
        <v>4934</v>
      </c>
      <c r="X1893" t="s">
        <v>69</v>
      </c>
      <c r="Y1893" t="s">
        <v>35</v>
      </c>
      <c r="Z1893" t="s">
        <v>36</v>
      </c>
      <c r="AA1893">
        <v>2</v>
      </c>
      <c r="AB1893" s="4">
        <v>595400</v>
      </c>
    </row>
    <row r="1894" spans="1:28" x14ac:dyDescent="0.25">
      <c r="A1894">
        <v>2319</v>
      </c>
      <c r="B1894" t="s">
        <v>1014</v>
      </c>
      <c r="C1894" t="s">
        <v>6173</v>
      </c>
      <c r="D1894" s="1">
        <v>43552</v>
      </c>
      <c r="E1894" s="1">
        <v>44665</v>
      </c>
      <c r="F1894">
        <f t="shared" ca="1" si="174"/>
        <v>36</v>
      </c>
      <c r="G1894" t="str">
        <f t="shared" ca="1" si="175"/>
        <v>2-5 years</v>
      </c>
      <c r="H1894" t="s">
        <v>2648</v>
      </c>
      <c r="I1894" t="s">
        <v>6174</v>
      </c>
      <c r="J1894" t="s">
        <v>6175</v>
      </c>
      <c r="K1894" t="s">
        <v>158</v>
      </c>
      <c r="L1894">
        <f t="shared" si="176"/>
        <v>0</v>
      </c>
      <c r="M1894">
        <f t="shared" si="177"/>
        <v>1</v>
      </c>
      <c r="N1894" t="s">
        <v>28</v>
      </c>
      <c r="O1894" t="s">
        <v>41</v>
      </c>
      <c r="P1894" t="s">
        <v>212</v>
      </c>
      <c r="Q1894" t="str">
        <f t="shared" si="178"/>
        <v>INVOLUNTARY</v>
      </c>
      <c r="R1894" t="s">
        <v>1487</v>
      </c>
      <c r="S1894" t="s">
        <v>55</v>
      </c>
      <c r="T1894" s="2">
        <v>32286</v>
      </c>
      <c r="U1894" s="3">
        <f t="shared" ca="1" si="179"/>
        <v>37</v>
      </c>
      <c r="V1894" t="s">
        <v>2370</v>
      </c>
      <c r="W1894" t="s">
        <v>2593</v>
      </c>
      <c r="X1894" t="s">
        <v>339</v>
      </c>
      <c r="Y1894" t="s">
        <v>35</v>
      </c>
      <c r="Z1894" t="s">
        <v>36</v>
      </c>
      <c r="AA1894">
        <v>5</v>
      </c>
      <c r="AB1894" s="4">
        <v>715000</v>
      </c>
    </row>
    <row r="1895" spans="1:28" x14ac:dyDescent="0.25">
      <c r="A1895">
        <v>2320</v>
      </c>
      <c r="B1895" t="s">
        <v>133</v>
      </c>
      <c r="C1895" t="s">
        <v>1043</v>
      </c>
      <c r="D1895" s="1">
        <v>44860</v>
      </c>
      <c r="E1895" s="1">
        <v>45094</v>
      </c>
      <c r="F1895">
        <f t="shared" ca="1" si="174"/>
        <v>7</v>
      </c>
      <c r="G1895" t="str">
        <f t="shared" ca="1" si="175"/>
        <v>6-12 months</v>
      </c>
      <c r="H1895" t="s">
        <v>2648</v>
      </c>
      <c r="I1895" t="s">
        <v>6176</v>
      </c>
      <c r="J1895" t="s">
        <v>6177</v>
      </c>
      <c r="K1895" t="s">
        <v>158</v>
      </c>
      <c r="L1895">
        <f t="shared" si="176"/>
        <v>0</v>
      </c>
      <c r="M1895">
        <f t="shared" si="177"/>
        <v>1</v>
      </c>
      <c r="N1895" t="s">
        <v>41</v>
      </c>
      <c r="O1895" t="s">
        <v>53</v>
      </c>
      <c r="P1895" t="s">
        <v>4103</v>
      </c>
      <c r="Q1895" t="str">
        <f t="shared" si="178"/>
        <v>VOLUNTARY</v>
      </c>
      <c r="R1895" t="s">
        <v>1487</v>
      </c>
      <c r="S1895" t="s">
        <v>189</v>
      </c>
      <c r="T1895" s="2">
        <v>31985</v>
      </c>
      <c r="U1895" s="3">
        <f t="shared" ca="1" si="179"/>
        <v>38</v>
      </c>
      <c r="V1895" t="s">
        <v>4933</v>
      </c>
      <c r="W1895" t="s">
        <v>4942</v>
      </c>
      <c r="X1895" t="s">
        <v>89</v>
      </c>
      <c r="Y1895" t="s">
        <v>35</v>
      </c>
      <c r="Z1895" t="s">
        <v>36</v>
      </c>
      <c r="AA1895">
        <v>4</v>
      </c>
      <c r="AB1895" s="4">
        <v>49200</v>
      </c>
    </row>
    <row r="1896" spans="1:28" x14ac:dyDescent="0.25">
      <c r="A1896">
        <v>2321</v>
      </c>
      <c r="B1896" t="s">
        <v>1898</v>
      </c>
      <c r="C1896" t="s">
        <v>6178</v>
      </c>
      <c r="D1896" s="1">
        <v>45056</v>
      </c>
      <c r="E1896" s="1">
        <v>45060</v>
      </c>
      <c r="F1896">
        <f t="shared" ca="1" si="174"/>
        <v>0</v>
      </c>
      <c r="G1896" t="str">
        <f t="shared" ca="1" si="175"/>
        <v>&lt;6 months</v>
      </c>
      <c r="H1896" t="s">
        <v>2648</v>
      </c>
      <c r="I1896" t="s">
        <v>6179</v>
      </c>
      <c r="J1896" t="s">
        <v>6180</v>
      </c>
      <c r="K1896" t="s">
        <v>27</v>
      </c>
      <c r="L1896">
        <f t="shared" si="176"/>
        <v>1</v>
      </c>
      <c r="M1896">
        <f t="shared" si="177"/>
        <v>0</v>
      </c>
      <c r="N1896" t="s">
        <v>53</v>
      </c>
      <c r="O1896" t="s">
        <v>53</v>
      </c>
      <c r="Q1896" t="str">
        <f t="shared" si="178"/>
        <v>ACTIVE</v>
      </c>
      <c r="R1896" t="s">
        <v>1487</v>
      </c>
      <c r="S1896" t="s">
        <v>74</v>
      </c>
      <c r="T1896" s="2">
        <v>30926</v>
      </c>
      <c r="U1896" s="3">
        <f t="shared" ca="1" si="179"/>
        <v>41</v>
      </c>
      <c r="V1896" t="s">
        <v>5016</v>
      </c>
      <c r="W1896" t="s">
        <v>5016</v>
      </c>
      <c r="X1896" t="s">
        <v>81</v>
      </c>
      <c r="Y1896" t="s">
        <v>35</v>
      </c>
      <c r="Z1896" t="s">
        <v>36</v>
      </c>
      <c r="AA1896">
        <v>2</v>
      </c>
      <c r="AB1896" s="4">
        <v>32193</v>
      </c>
    </row>
    <row r="1897" spans="1:28" x14ac:dyDescent="0.25">
      <c r="A1897">
        <v>2322</v>
      </c>
      <c r="B1897" t="s">
        <v>5745</v>
      </c>
      <c r="C1897" t="s">
        <v>2730</v>
      </c>
      <c r="D1897" s="1">
        <v>44805</v>
      </c>
      <c r="F1897">
        <f t="shared" ca="1" si="174"/>
        <v>37</v>
      </c>
      <c r="G1897" t="str">
        <f t="shared" ca="1" si="175"/>
        <v>2-5 years</v>
      </c>
      <c r="H1897" t="s">
        <v>2648</v>
      </c>
      <c r="I1897" t="s">
        <v>6181</v>
      </c>
      <c r="J1897" t="s">
        <v>6182</v>
      </c>
      <c r="K1897" t="s">
        <v>27</v>
      </c>
      <c r="L1897">
        <f t="shared" si="176"/>
        <v>1</v>
      </c>
      <c r="M1897">
        <f t="shared" si="177"/>
        <v>0</v>
      </c>
      <c r="N1897" t="s">
        <v>28</v>
      </c>
      <c r="O1897" t="s">
        <v>41</v>
      </c>
      <c r="Q1897" t="str">
        <f t="shared" si="178"/>
        <v>ACTIVE</v>
      </c>
      <c r="R1897" t="s">
        <v>1487</v>
      </c>
      <c r="S1897" t="s">
        <v>74</v>
      </c>
      <c r="T1897" s="2">
        <v>36413</v>
      </c>
      <c r="U1897" s="3">
        <f t="shared" ca="1" si="179"/>
        <v>26</v>
      </c>
      <c r="V1897" t="s">
        <v>2370</v>
      </c>
      <c r="W1897" t="s">
        <v>2371</v>
      </c>
      <c r="X1897" t="s">
        <v>153</v>
      </c>
      <c r="Y1897" t="s">
        <v>35</v>
      </c>
      <c r="Z1897" t="s">
        <v>36</v>
      </c>
      <c r="AA1897">
        <v>5</v>
      </c>
      <c r="AB1897" s="4">
        <v>760500</v>
      </c>
    </row>
    <row r="1898" spans="1:28" x14ac:dyDescent="0.25">
      <c r="A1898">
        <v>2323</v>
      </c>
      <c r="B1898" t="s">
        <v>6183</v>
      </c>
      <c r="C1898" t="s">
        <v>1257</v>
      </c>
      <c r="D1898" s="1">
        <v>44307</v>
      </c>
      <c r="E1898" s="1">
        <v>44425</v>
      </c>
      <c r="F1898">
        <f t="shared" ca="1" si="174"/>
        <v>3</v>
      </c>
      <c r="G1898" t="str">
        <f t="shared" ca="1" si="175"/>
        <v>&lt;6 months</v>
      </c>
      <c r="H1898" t="s">
        <v>2648</v>
      </c>
      <c r="I1898" t="s">
        <v>6184</v>
      </c>
      <c r="J1898" t="s">
        <v>6185</v>
      </c>
      <c r="K1898" t="s">
        <v>27</v>
      </c>
      <c r="L1898">
        <f t="shared" si="176"/>
        <v>1</v>
      </c>
      <c r="M1898">
        <f t="shared" si="177"/>
        <v>0</v>
      </c>
      <c r="N1898" t="s">
        <v>41</v>
      </c>
      <c r="O1898" t="s">
        <v>29</v>
      </c>
      <c r="Q1898" t="str">
        <f t="shared" si="178"/>
        <v>ACTIVE</v>
      </c>
      <c r="R1898" t="s">
        <v>1487</v>
      </c>
      <c r="S1898" t="s">
        <v>137</v>
      </c>
      <c r="T1898" s="2">
        <v>24899</v>
      </c>
      <c r="U1898" s="3">
        <f t="shared" ca="1" si="179"/>
        <v>57</v>
      </c>
      <c r="V1898" t="s">
        <v>3317</v>
      </c>
      <c r="W1898" t="s">
        <v>3318</v>
      </c>
      <c r="X1898" t="s">
        <v>6</v>
      </c>
      <c r="Y1898" t="s">
        <v>35</v>
      </c>
      <c r="Z1898" t="s">
        <v>36</v>
      </c>
      <c r="AA1898">
        <v>5</v>
      </c>
      <c r="AB1898" s="4">
        <v>35076</v>
      </c>
    </row>
    <row r="1899" spans="1:28" x14ac:dyDescent="0.25">
      <c r="A1899">
        <v>2324</v>
      </c>
      <c r="B1899" t="s">
        <v>373</v>
      </c>
      <c r="C1899" t="s">
        <v>793</v>
      </c>
      <c r="D1899" s="1">
        <v>44400</v>
      </c>
      <c r="E1899" s="1">
        <v>44972</v>
      </c>
      <c r="F1899">
        <f t="shared" ca="1" si="174"/>
        <v>18</v>
      </c>
      <c r="G1899" t="str">
        <f t="shared" ca="1" si="175"/>
        <v>1-2 years</v>
      </c>
      <c r="H1899" t="s">
        <v>2648</v>
      </c>
      <c r="I1899" t="s">
        <v>6186</v>
      </c>
      <c r="J1899" t="s">
        <v>6187</v>
      </c>
      <c r="K1899" t="s">
        <v>158</v>
      </c>
      <c r="L1899">
        <f t="shared" si="176"/>
        <v>0</v>
      </c>
      <c r="M1899">
        <f t="shared" si="177"/>
        <v>1</v>
      </c>
      <c r="N1899" t="s">
        <v>41</v>
      </c>
      <c r="O1899" t="s">
        <v>29</v>
      </c>
      <c r="P1899" t="s">
        <v>3412</v>
      </c>
      <c r="Q1899" t="str">
        <f t="shared" si="178"/>
        <v>INVOLUNTARY</v>
      </c>
      <c r="R1899" t="s">
        <v>1487</v>
      </c>
      <c r="S1899" t="s">
        <v>68</v>
      </c>
      <c r="T1899" s="2">
        <v>31239</v>
      </c>
      <c r="U1899" s="3">
        <f t="shared" ca="1" si="179"/>
        <v>40</v>
      </c>
      <c r="V1899" t="s">
        <v>3317</v>
      </c>
      <c r="W1899" t="s">
        <v>4670</v>
      </c>
      <c r="X1899" t="s">
        <v>116</v>
      </c>
      <c r="Y1899" t="s">
        <v>35</v>
      </c>
      <c r="Z1899" t="s">
        <v>36</v>
      </c>
      <c r="AA1899">
        <v>4</v>
      </c>
      <c r="AB1899" s="4">
        <v>68472</v>
      </c>
    </row>
    <row r="1900" spans="1:28" x14ac:dyDescent="0.25">
      <c r="A1900">
        <v>2325</v>
      </c>
      <c r="B1900" t="s">
        <v>6188</v>
      </c>
      <c r="C1900" t="s">
        <v>4125</v>
      </c>
      <c r="D1900" s="1">
        <v>44194</v>
      </c>
      <c r="F1900">
        <f t="shared" ca="1" si="174"/>
        <v>57</v>
      </c>
      <c r="G1900" t="str">
        <f t="shared" ca="1" si="175"/>
        <v>2-5 years</v>
      </c>
      <c r="H1900" t="s">
        <v>2648</v>
      </c>
      <c r="I1900" t="s">
        <v>6189</v>
      </c>
      <c r="J1900" t="s">
        <v>6190</v>
      </c>
      <c r="K1900" t="s">
        <v>27</v>
      </c>
      <c r="L1900">
        <f t="shared" si="176"/>
        <v>1</v>
      </c>
      <c r="M1900">
        <f t="shared" si="177"/>
        <v>0</v>
      </c>
      <c r="N1900" t="s">
        <v>41</v>
      </c>
      <c r="O1900" t="s">
        <v>29</v>
      </c>
      <c r="Q1900" t="str">
        <f t="shared" si="178"/>
        <v>ACTIVE</v>
      </c>
      <c r="R1900" t="s">
        <v>1487</v>
      </c>
      <c r="S1900" t="s">
        <v>74</v>
      </c>
      <c r="T1900" s="2">
        <v>33758</v>
      </c>
      <c r="U1900" s="3">
        <f t="shared" ca="1" si="179"/>
        <v>33</v>
      </c>
      <c r="V1900" t="s">
        <v>32</v>
      </c>
      <c r="W1900" t="s">
        <v>33</v>
      </c>
      <c r="X1900" t="s">
        <v>69</v>
      </c>
      <c r="Y1900" t="s">
        <v>35</v>
      </c>
      <c r="Z1900" t="s">
        <v>36</v>
      </c>
      <c r="AA1900">
        <v>1</v>
      </c>
      <c r="AB1900" s="4">
        <v>828396</v>
      </c>
    </row>
    <row r="1901" spans="1:28" x14ac:dyDescent="0.25">
      <c r="A1901">
        <v>2326</v>
      </c>
      <c r="B1901" t="s">
        <v>6191</v>
      </c>
      <c r="C1901" t="s">
        <v>959</v>
      </c>
      <c r="D1901" s="1">
        <v>44781</v>
      </c>
      <c r="F1901">
        <f t="shared" ca="1" si="174"/>
        <v>38</v>
      </c>
      <c r="G1901" t="str">
        <f t="shared" ca="1" si="175"/>
        <v>2-5 years</v>
      </c>
      <c r="H1901" t="s">
        <v>3283</v>
      </c>
      <c r="I1901" t="s">
        <v>6192</v>
      </c>
      <c r="J1901" t="s">
        <v>6193</v>
      </c>
      <c r="K1901" t="s">
        <v>27</v>
      </c>
      <c r="L1901">
        <f t="shared" si="176"/>
        <v>1</v>
      </c>
      <c r="M1901">
        <f t="shared" si="177"/>
        <v>0</v>
      </c>
      <c r="N1901" t="s">
        <v>28</v>
      </c>
      <c r="O1901" t="s">
        <v>29</v>
      </c>
      <c r="Q1901" t="str">
        <f t="shared" si="178"/>
        <v>ACTIVE</v>
      </c>
      <c r="R1901" t="s">
        <v>1487</v>
      </c>
      <c r="S1901" t="s">
        <v>137</v>
      </c>
      <c r="T1901" s="2">
        <v>37234</v>
      </c>
      <c r="U1901" s="3">
        <f t="shared" ca="1" si="179"/>
        <v>23</v>
      </c>
      <c r="V1901" t="s">
        <v>32</v>
      </c>
      <c r="W1901" t="s">
        <v>33</v>
      </c>
      <c r="X1901" t="s">
        <v>2213</v>
      </c>
      <c r="Y1901" t="s">
        <v>35</v>
      </c>
      <c r="Z1901" t="s">
        <v>36</v>
      </c>
      <c r="AA1901">
        <v>2</v>
      </c>
      <c r="AB1901" s="4">
        <v>254760</v>
      </c>
    </row>
    <row r="1902" spans="1:28" x14ac:dyDescent="0.25">
      <c r="A1902">
        <v>2327</v>
      </c>
      <c r="B1902" t="s">
        <v>1193</v>
      </c>
      <c r="C1902" t="s">
        <v>4703</v>
      </c>
      <c r="D1902" s="1">
        <v>44042</v>
      </c>
      <c r="F1902">
        <f t="shared" ca="1" si="174"/>
        <v>62</v>
      </c>
      <c r="G1902" t="str">
        <f t="shared" ca="1" si="175"/>
        <v>&gt;5 years</v>
      </c>
      <c r="H1902" t="s">
        <v>1563</v>
      </c>
      <c r="I1902" t="s">
        <v>6194</v>
      </c>
      <c r="J1902" t="s">
        <v>6195</v>
      </c>
      <c r="K1902" t="s">
        <v>27</v>
      </c>
      <c r="L1902">
        <f t="shared" si="176"/>
        <v>1</v>
      </c>
      <c r="M1902">
        <f t="shared" si="177"/>
        <v>0</v>
      </c>
      <c r="N1902" t="s">
        <v>53</v>
      </c>
      <c r="O1902" t="s">
        <v>41</v>
      </c>
      <c r="Q1902" t="str">
        <f t="shared" si="178"/>
        <v>ACTIVE</v>
      </c>
      <c r="R1902" t="s">
        <v>1487</v>
      </c>
      <c r="S1902" t="s">
        <v>74</v>
      </c>
      <c r="T1902" s="2">
        <v>35798</v>
      </c>
      <c r="U1902" s="3">
        <f t="shared" ca="1" si="179"/>
        <v>27</v>
      </c>
      <c r="V1902" t="s">
        <v>32</v>
      </c>
      <c r="W1902" t="s">
        <v>33</v>
      </c>
      <c r="X1902" t="s">
        <v>69</v>
      </c>
      <c r="Y1902" t="s">
        <v>47</v>
      </c>
      <c r="Z1902" t="s">
        <v>36</v>
      </c>
      <c r="AA1902">
        <v>4</v>
      </c>
      <c r="AB1902" s="4">
        <v>144653</v>
      </c>
    </row>
    <row r="1903" spans="1:28" x14ac:dyDescent="0.25">
      <c r="A1903">
        <v>2328</v>
      </c>
      <c r="B1903" t="s">
        <v>5092</v>
      </c>
      <c r="C1903" t="s">
        <v>6196</v>
      </c>
      <c r="D1903" s="1">
        <v>43542</v>
      </c>
      <c r="F1903">
        <f t="shared" ca="1" si="174"/>
        <v>78</v>
      </c>
      <c r="G1903" t="str">
        <f t="shared" ca="1" si="175"/>
        <v>&gt;5 years</v>
      </c>
      <c r="H1903" t="s">
        <v>1563</v>
      </c>
      <c r="I1903" t="s">
        <v>6197</v>
      </c>
      <c r="J1903" t="s">
        <v>6198</v>
      </c>
      <c r="K1903" t="s">
        <v>27</v>
      </c>
      <c r="L1903">
        <f t="shared" si="176"/>
        <v>1</v>
      </c>
      <c r="M1903">
        <f t="shared" si="177"/>
        <v>0</v>
      </c>
      <c r="N1903" t="s">
        <v>53</v>
      </c>
      <c r="O1903" t="s">
        <v>41</v>
      </c>
      <c r="Q1903" t="str">
        <f t="shared" si="178"/>
        <v>ACTIVE</v>
      </c>
      <c r="R1903" t="s">
        <v>1487</v>
      </c>
      <c r="S1903" t="s">
        <v>68</v>
      </c>
      <c r="T1903" s="2">
        <v>32005</v>
      </c>
      <c r="U1903" s="3">
        <f t="shared" ca="1" si="179"/>
        <v>38</v>
      </c>
      <c r="V1903" t="s">
        <v>2370</v>
      </c>
      <c r="W1903" t="s">
        <v>2593</v>
      </c>
      <c r="X1903" t="s">
        <v>116</v>
      </c>
      <c r="Y1903" t="s">
        <v>47</v>
      </c>
      <c r="Z1903" t="s">
        <v>36</v>
      </c>
      <c r="AA1903">
        <v>4</v>
      </c>
      <c r="AB1903" s="4">
        <v>162319.20000000001</v>
      </c>
    </row>
    <row r="1904" spans="1:28" x14ac:dyDescent="0.25">
      <c r="A1904">
        <v>2329</v>
      </c>
      <c r="B1904" t="s">
        <v>6183</v>
      </c>
      <c r="C1904" t="s">
        <v>1031</v>
      </c>
      <c r="D1904" s="1">
        <v>43671</v>
      </c>
      <c r="E1904" s="1">
        <v>44807</v>
      </c>
      <c r="F1904">
        <f t="shared" ca="1" si="174"/>
        <v>37</v>
      </c>
      <c r="G1904" t="str">
        <f t="shared" ca="1" si="175"/>
        <v>2-5 years</v>
      </c>
      <c r="H1904" t="s">
        <v>1563</v>
      </c>
      <c r="I1904" t="s">
        <v>6199</v>
      </c>
      <c r="J1904" t="s">
        <v>6200</v>
      </c>
      <c r="K1904" t="s">
        <v>27</v>
      </c>
      <c r="L1904">
        <f t="shared" si="176"/>
        <v>1</v>
      </c>
      <c r="M1904">
        <f t="shared" si="177"/>
        <v>0</v>
      </c>
      <c r="N1904" t="s">
        <v>53</v>
      </c>
      <c r="O1904" t="s">
        <v>53</v>
      </c>
      <c r="Q1904" t="str">
        <f t="shared" si="178"/>
        <v>ACTIVE</v>
      </c>
      <c r="R1904" t="s">
        <v>1620</v>
      </c>
      <c r="S1904" t="s">
        <v>221</v>
      </c>
      <c r="T1904" s="2">
        <v>33471</v>
      </c>
      <c r="U1904" s="3">
        <f t="shared" ca="1" si="179"/>
        <v>34</v>
      </c>
      <c r="V1904" t="s">
        <v>61</v>
      </c>
      <c r="W1904" t="s">
        <v>127</v>
      </c>
      <c r="X1904" t="s">
        <v>128</v>
      </c>
      <c r="Y1904" t="s">
        <v>47</v>
      </c>
      <c r="Z1904" t="s">
        <v>36</v>
      </c>
      <c r="AA1904">
        <v>2</v>
      </c>
      <c r="AB1904" s="4">
        <v>619581.6</v>
      </c>
    </row>
    <row r="1905" spans="1:28" x14ac:dyDescent="0.25">
      <c r="A1905">
        <v>2330</v>
      </c>
      <c r="B1905" t="s">
        <v>3538</v>
      </c>
      <c r="C1905" t="s">
        <v>6201</v>
      </c>
      <c r="D1905" s="1">
        <v>44485</v>
      </c>
      <c r="F1905">
        <f t="shared" ca="1" si="174"/>
        <v>47</v>
      </c>
      <c r="G1905" t="str">
        <f t="shared" ca="1" si="175"/>
        <v>2-5 years</v>
      </c>
      <c r="H1905" t="s">
        <v>2023</v>
      </c>
      <c r="I1905" t="s">
        <v>6202</v>
      </c>
      <c r="J1905" t="s">
        <v>6203</v>
      </c>
      <c r="K1905" t="s">
        <v>27</v>
      </c>
      <c r="L1905">
        <f t="shared" si="176"/>
        <v>1</v>
      </c>
      <c r="M1905">
        <f t="shared" si="177"/>
        <v>0</v>
      </c>
      <c r="N1905" t="s">
        <v>53</v>
      </c>
      <c r="O1905" t="s">
        <v>41</v>
      </c>
      <c r="Q1905" t="str">
        <f t="shared" si="178"/>
        <v>ACTIVE</v>
      </c>
      <c r="R1905" t="s">
        <v>1487</v>
      </c>
      <c r="S1905" t="s">
        <v>94</v>
      </c>
      <c r="T1905" s="2">
        <v>29927</v>
      </c>
      <c r="U1905" s="3">
        <f t="shared" ca="1" si="179"/>
        <v>43</v>
      </c>
      <c r="V1905" t="s">
        <v>32</v>
      </c>
      <c r="W1905" t="s">
        <v>355</v>
      </c>
      <c r="X1905" t="s">
        <v>621</v>
      </c>
      <c r="Y1905" t="s">
        <v>47</v>
      </c>
      <c r="Z1905" t="s">
        <v>36</v>
      </c>
      <c r="AA1905">
        <v>2</v>
      </c>
      <c r="AB1905" s="4">
        <v>78958</v>
      </c>
    </row>
    <row r="1906" spans="1:28" x14ac:dyDescent="0.25">
      <c r="A1906">
        <v>2331</v>
      </c>
      <c r="B1906" t="s">
        <v>6204</v>
      </c>
      <c r="C1906" t="s">
        <v>2734</v>
      </c>
      <c r="D1906" s="1">
        <v>43805</v>
      </c>
      <c r="E1906" s="1">
        <v>44498</v>
      </c>
      <c r="F1906">
        <f t="shared" ca="1" si="174"/>
        <v>22</v>
      </c>
      <c r="G1906" t="str">
        <f t="shared" ca="1" si="175"/>
        <v>1-2 years</v>
      </c>
      <c r="H1906" t="s">
        <v>2023</v>
      </c>
      <c r="I1906" t="s">
        <v>580</v>
      </c>
      <c r="J1906" t="s">
        <v>6205</v>
      </c>
      <c r="K1906" t="s">
        <v>27</v>
      </c>
      <c r="L1906">
        <f t="shared" si="176"/>
        <v>1</v>
      </c>
      <c r="M1906">
        <f t="shared" si="177"/>
        <v>0</v>
      </c>
      <c r="N1906" t="s">
        <v>28</v>
      </c>
      <c r="O1906" t="s">
        <v>41</v>
      </c>
      <c r="Q1906" t="str">
        <f t="shared" si="178"/>
        <v>ACTIVE</v>
      </c>
      <c r="R1906" t="s">
        <v>1487</v>
      </c>
      <c r="S1906" t="s">
        <v>257</v>
      </c>
      <c r="T1906" s="2">
        <v>27842</v>
      </c>
      <c r="U1906" s="3">
        <f t="shared" ca="1" si="179"/>
        <v>49</v>
      </c>
      <c r="V1906" t="s">
        <v>32</v>
      </c>
      <c r="W1906" t="s">
        <v>355</v>
      </c>
      <c r="X1906" t="s">
        <v>148</v>
      </c>
      <c r="Y1906" t="s">
        <v>47</v>
      </c>
      <c r="Z1906" t="s">
        <v>36</v>
      </c>
      <c r="AA1906">
        <v>1</v>
      </c>
      <c r="AB1906" s="4">
        <v>146005.20000000001</v>
      </c>
    </row>
    <row r="1907" spans="1:28" x14ac:dyDescent="0.25">
      <c r="A1907">
        <v>2332</v>
      </c>
      <c r="B1907" t="s">
        <v>4920</v>
      </c>
      <c r="C1907" t="s">
        <v>6206</v>
      </c>
      <c r="D1907" s="1">
        <v>43645</v>
      </c>
      <c r="E1907" s="1">
        <v>44033</v>
      </c>
      <c r="F1907">
        <f t="shared" ca="1" si="174"/>
        <v>12</v>
      </c>
      <c r="G1907" t="str">
        <f t="shared" ca="1" si="175"/>
        <v>1-2 years</v>
      </c>
      <c r="H1907" t="s">
        <v>2043</v>
      </c>
      <c r="I1907" t="s">
        <v>6207</v>
      </c>
      <c r="J1907" t="s">
        <v>6208</v>
      </c>
      <c r="K1907" t="s">
        <v>27</v>
      </c>
      <c r="L1907">
        <f t="shared" si="176"/>
        <v>1</v>
      </c>
      <c r="M1907">
        <f t="shared" si="177"/>
        <v>0</v>
      </c>
      <c r="N1907" t="s">
        <v>28</v>
      </c>
      <c r="O1907" t="s">
        <v>53</v>
      </c>
      <c r="Q1907" t="str">
        <f t="shared" si="178"/>
        <v>ACTIVE</v>
      </c>
      <c r="R1907" t="s">
        <v>1487</v>
      </c>
      <c r="S1907" t="s">
        <v>189</v>
      </c>
      <c r="T1907" s="2">
        <v>30755</v>
      </c>
      <c r="U1907" s="3">
        <f t="shared" ca="1" si="179"/>
        <v>41</v>
      </c>
      <c r="V1907" t="s">
        <v>1614</v>
      </c>
      <c r="W1907" t="s">
        <v>3214</v>
      </c>
      <c r="X1907" t="s">
        <v>89</v>
      </c>
      <c r="Y1907" t="s">
        <v>47</v>
      </c>
      <c r="Z1907" t="s">
        <v>36</v>
      </c>
      <c r="AA1907">
        <v>4</v>
      </c>
      <c r="AB1907" s="4">
        <v>137280</v>
      </c>
    </row>
    <row r="1908" spans="1:28" x14ac:dyDescent="0.25">
      <c r="A1908">
        <v>2333</v>
      </c>
      <c r="B1908" t="s">
        <v>6209</v>
      </c>
      <c r="C1908" t="s">
        <v>1067</v>
      </c>
      <c r="D1908" s="1">
        <v>43558</v>
      </c>
      <c r="F1908">
        <f t="shared" ca="1" si="174"/>
        <v>78</v>
      </c>
      <c r="G1908" t="str">
        <f t="shared" ca="1" si="175"/>
        <v>&gt;5 years</v>
      </c>
      <c r="H1908" t="s">
        <v>2023</v>
      </c>
      <c r="I1908" t="s">
        <v>6210</v>
      </c>
      <c r="J1908" t="s">
        <v>6211</v>
      </c>
      <c r="K1908" t="s">
        <v>27</v>
      </c>
      <c r="L1908">
        <f t="shared" si="176"/>
        <v>1</v>
      </c>
      <c r="M1908">
        <f t="shared" si="177"/>
        <v>0</v>
      </c>
      <c r="N1908" t="s">
        <v>53</v>
      </c>
      <c r="O1908" t="s">
        <v>29</v>
      </c>
      <c r="Q1908" t="str">
        <f t="shared" si="178"/>
        <v>ACTIVE</v>
      </c>
      <c r="R1908" t="s">
        <v>106</v>
      </c>
      <c r="S1908" t="s">
        <v>440</v>
      </c>
      <c r="T1908" s="2">
        <v>32143</v>
      </c>
      <c r="U1908" s="3">
        <f t="shared" ca="1" si="179"/>
        <v>37</v>
      </c>
      <c r="V1908" t="s">
        <v>32</v>
      </c>
      <c r="W1908" t="s">
        <v>355</v>
      </c>
      <c r="X1908" t="s">
        <v>1082</v>
      </c>
      <c r="Y1908" t="s">
        <v>35</v>
      </c>
      <c r="Z1908" t="s">
        <v>36</v>
      </c>
      <c r="AA1908">
        <v>1</v>
      </c>
      <c r="AB1908" s="4">
        <v>104967.6</v>
      </c>
    </row>
    <row r="1909" spans="1:28" x14ac:dyDescent="0.25">
      <c r="A1909">
        <v>2334</v>
      </c>
      <c r="B1909" t="s">
        <v>3048</v>
      </c>
      <c r="C1909" t="s">
        <v>167</v>
      </c>
      <c r="D1909" s="1">
        <v>44398</v>
      </c>
      <c r="E1909" s="1">
        <v>44807</v>
      </c>
      <c r="F1909">
        <f t="shared" ca="1" si="174"/>
        <v>13</v>
      </c>
      <c r="G1909" t="str">
        <f t="shared" ca="1" si="175"/>
        <v>1-2 years</v>
      </c>
      <c r="H1909" t="s">
        <v>2023</v>
      </c>
      <c r="I1909" t="s">
        <v>6212</v>
      </c>
      <c r="J1909" t="s">
        <v>6213</v>
      </c>
      <c r="K1909" t="s">
        <v>27</v>
      </c>
      <c r="L1909">
        <f t="shared" si="176"/>
        <v>1</v>
      </c>
      <c r="M1909">
        <f t="shared" si="177"/>
        <v>0</v>
      </c>
      <c r="N1909" t="s">
        <v>28</v>
      </c>
      <c r="O1909" t="s">
        <v>29</v>
      </c>
      <c r="Q1909" t="str">
        <f t="shared" si="178"/>
        <v>ACTIVE</v>
      </c>
      <c r="R1909" t="s">
        <v>106</v>
      </c>
      <c r="S1909" t="s">
        <v>87</v>
      </c>
      <c r="T1909" s="2">
        <v>1</v>
      </c>
      <c r="U1909" s="3">
        <f t="shared" ca="1" si="179"/>
        <v>125</v>
      </c>
      <c r="V1909" t="s">
        <v>61</v>
      </c>
      <c r="W1909" t="s">
        <v>222</v>
      </c>
      <c r="X1909" t="s">
        <v>89</v>
      </c>
      <c r="Y1909" t="s">
        <v>47</v>
      </c>
      <c r="Z1909" t="s">
        <v>36</v>
      </c>
      <c r="AA1909">
        <v>4</v>
      </c>
      <c r="AB1909" s="4">
        <v>679260</v>
      </c>
    </row>
    <row r="1910" spans="1:28" x14ac:dyDescent="0.25">
      <c r="A1910">
        <v>2335</v>
      </c>
      <c r="B1910" t="s">
        <v>6214</v>
      </c>
      <c r="C1910" t="s">
        <v>1417</v>
      </c>
      <c r="D1910" s="1">
        <v>44769</v>
      </c>
      <c r="F1910">
        <f t="shared" ca="1" si="174"/>
        <v>38</v>
      </c>
      <c r="G1910" t="str">
        <f t="shared" ca="1" si="175"/>
        <v>2-5 years</v>
      </c>
      <c r="H1910" t="s">
        <v>2023</v>
      </c>
      <c r="I1910" t="s">
        <v>6215</v>
      </c>
      <c r="J1910" t="s">
        <v>6216</v>
      </c>
      <c r="K1910" t="s">
        <v>27</v>
      </c>
      <c r="L1910">
        <f t="shared" si="176"/>
        <v>1</v>
      </c>
      <c r="M1910">
        <f t="shared" si="177"/>
        <v>0</v>
      </c>
      <c r="N1910" t="s">
        <v>53</v>
      </c>
      <c r="O1910" t="s">
        <v>29</v>
      </c>
      <c r="Q1910" t="str">
        <f t="shared" si="178"/>
        <v>ACTIVE</v>
      </c>
      <c r="R1910" t="s">
        <v>106</v>
      </c>
      <c r="S1910" t="s">
        <v>68</v>
      </c>
      <c r="T1910" s="2">
        <v>27292</v>
      </c>
      <c r="U1910" s="3">
        <f t="shared" ca="1" si="179"/>
        <v>51</v>
      </c>
      <c r="V1910" t="s">
        <v>61</v>
      </c>
      <c r="W1910" t="s">
        <v>222</v>
      </c>
      <c r="X1910" t="s">
        <v>184</v>
      </c>
      <c r="Y1910" t="s">
        <v>47</v>
      </c>
      <c r="Z1910" t="s">
        <v>36</v>
      </c>
      <c r="AA1910">
        <v>4</v>
      </c>
      <c r="AB1910" s="4">
        <v>120000</v>
      </c>
    </row>
    <row r="1911" spans="1:28" x14ac:dyDescent="0.25">
      <c r="A1911">
        <v>2336</v>
      </c>
      <c r="B1911" t="s">
        <v>1974</v>
      </c>
      <c r="C1911" t="s">
        <v>3666</v>
      </c>
      <c r="D1911" s="1">
        <v>43744</v>
      </c>
      <c r="F1911">
        <f t="shared" ca="1" si="174"/>
        <v>72</v>
      </c>
      <c r="G1911" t="str">
        <f t="shared" ca="1" si="175"/>
        <v>&gt;5 years</v>
      </c>
      <c r="H1911" t="s">
        <v>2648</v>
      </c>
      <c r="I1911" t="s">
        <v>6217</v>
      </c>
      <c r="J1911" t="s">
        <v>6218</v>
      </c>
      <c r="K1911" t="s">
        <v>27</v>
      </c>
      <c r="L1911">
        <f t="shared" si="176"/>
        <v>1</v>
      </c>
      <c r="M1911">
        <f t="shared" si="177"/>
        <v>0</v>
      </c>
      <c r="N1911" t="s">
        <v>28</v>
      </c>
      <c r="O1911" t="s">
        <v>53</v>
      </c>
      <c r="Q1911" t="str">
        <f t="shared" si="178"/>
        <v>ACTIVE</v>
      </c>
      <c r="R1911" t="s">
        <v>1487</v>
      </c>
      <c r="S1911" t="s">
        <v>68</v>
      </c>
      <c r="T1911" s="2">
        <v>28003</v>
      </c>
      <c r="U1911" s="3">
        <f t="shared" ca="1" si="179"/>
        <v>49</v>
      </c>
      <c r="V1911" t="s">
        <v>1614</v>
      </c>
      <c r="W1911" t="s">
        <v>1615</v>
      </c>
      <c r="X1911" t="s">
        <v>184</v>
      </c>
      <c r="Y1911" t="s">
        <v>35</v>
      </c>
      <c r="Z1911" t="s">
        <v>36</v>
      </c>
      <c r="AA1911">
        <v>4</v>
      </c>
      <c r="AB1911" s="4">
        <v>812500</v>
      </c>
    </row>
    <row r="1912" spans="1:28" x14ac:dyDescent="0.25">
      <c r="A1912">
        <v>2337</v>
      </c>
      <c r="B1912" t="s">
        <v>3222</v>
      </c>
      <c r="C1912" t="s">
        <v>1840</v>
      </c>
      <c r="D1912" s="1">
        <v>44302</v>
      </c>
      <c r="F1912">
        <f t="shared" ca="1" si="174"/>
        <v>53</v>
      </c>
      <c r="G1912" t="str">
        <f t="shared" ca="1" si="175"/>
        <v>2-5 years</v>
      </c>
      <c r="H1912" t="s">
        <v>2648</v>
      </c>
      <c r="I1912" t="s">
        <v>6219</v>
      </c>
      <c r="J1912" t="s">
        <v>6220</v>
      </c>
      <c r="K1912" t="s">
        <v>27</v>
      </c>
      <c r="L1912">
        <f t="shared" si="176"/>
        <v>1</v>
      </c>
      <c r="M1912">
        <f t="shared" si="177"/>
        <v>0</v>
      </c>
      <c r="N1912" t="s">
        <v>53</v>
      </c>
      <c r="O1912" t="s">
        <v>41</v>
      </c>
      <c r="Q1912" t="str">
        <f t="shared" si="178"/>
        <v>ACTIVE</v>
      </c>
      <c r="R1912" t="s">
        <v>1487</v>
      </c>
      <c r="S1912" t="s">
        <v>87</v>
      </c>
      <c r="T1912" s="2">
        <v>31997</v>
      </c>
      <c r="U1912" s="3">
        <f t="shared" ca="1" si="179"/>
        <v>38</v>
      </c>
      <c r="V1912" t="s">
        <v>32</v>
      </c>
      <c r="W1912" t="s">
        <v>33</v>
      </c>
      <c r="X1912" t="s">
        <v>89</v>
      </c>
      <c r="Y1912" t="s">
        <v>47</v>
      </c>
      <c r="Z1912" t="s">
        <v>36</v>
      </c>
      <c r="AA1912">
        <v>4</v>
      </c>
      <c r="AB1912" s="4">
        <v>899600</v>
      </c>
    </row>
    <row r="1913" spans="1:28" x14ac:dyDescent="0.25">
      <c r="A1913">
        <v>2338</v>
      </c>
      <c r="B1913" t="s">
        <v>417</v>
      </c>
      <c r="C1913" t="s">
        <v>6221</v>
      </c>
      <c r="D1913" s="1">
        <v>43383</v>
      </c>
      <c r="E1913" s="1">
        <v>44683</v>
      </c>
      <c r="F1913">
        <f t="shared" ca="1" si="174"/>
        <v>42</v>
      </c>
      <c r="G1913" t="str">
        <f t="shared" ca="1" si="175"/>
        <v>2-5 years</v>
      </c>
      <c r="H1913" t="s">
        <v>2648</v>
      </c>
      <c r="I1913" t="s">
        <v>2572</v>
      </c>
      <c r="J1913" t="s">
        <v>6222</v>
      </c>
      <c r="K1913" t="s">
        <v>27</v>
      </c>
      <c r="L1913">
        <f t="shared" si="176"/>
        <v>1</v>
      </c>
      <c r="M1913">
        <f t="shared" si="177"/>
        <v>0</v>
      </c>
      <c r="N1913" t="s">
        <v>41</v>
      </c>
      <c r="O1913" t="s">
        <v>29</v>
      </c>
      <c r="Q1913" t="str">
        <f t="shared" si="178"/>
        <v>ACTIVE</v>
      </c>
      <c r="R1913" t="s">
        <v>1487</v>
      </c>
      <c r="S1913" t="s">
        <v>137</v>
      </c>
      <c r="T1913" s="2">
        <v>30843</v>
      </c>
      <c r="U1913" s="3">
        <f t="shared" ca="1" si="179"/>
        <v>41</v>
      </c>
      <c r="V1913" t="s">
        <v>32</v>
      </c>
      <c r="W1913" t="s">
        <v>33</v>
      </c>
      <c r="X1913" t="s">
        <v>148</v>
      </c>
      <c r="Y1913" t="s">
        <v>35</v>
      </c>
      <c r="Z1913" t="s">
        <v>36</v>
      </c>
      <c r="AA1913">
        <v>4</v>
      </c>
      <c r="AB1913" s="4">
        <v>715000</v>
      </c>
    </row>
    <row r="1914" spans="1:28" x14ac:dyDescent="0.25">
      <c r="A1914">
        <v>2339</v>
      </c>
      <c r="B1914" t="s">
        <v>32</v>
      </c>
      <c r="C1914" t="s">
        <v>1000</v>
      </c>
      <c r="D1914" s="1">
        <v>44767</v>
      </c>
      <c r="E1914" s="1">
        <v>44873</v>
      </c>
      <c r="F1914">
        <f t="shared" ca="1" si="174"/>
        <v>3</v>
      </c>
      <c r="G1914" t="str">
        <f t="shared" ca="1" si="175"/>
        <v>&lt;6 months</v>
      </c>
      <c r="H1914" t="s">
        <v>2648</v>
      </c>
      <c r="I1914" t="s">
        <v>6223</v>
      </c>
      <c r="J1914" t="s">
        <v>6224</v>
      </c>
      <c r="K1914" t="s">
        <v>158</v>
      </c>
      <c r="L1914">
        <f t="shared" si="176"/>
        <v>0</v>
      </c>
      <c r="M1914">
        <f t="shared" si="177"/>
        <v>1</v>
      </c>
      <c r="N1914" t="s">
        <v>53</v>
      </c>
      <c r="O1914" t="s">
        <v>41</v>
      </c>
      <c r="P1914" t="s">
        <v>3412</v>
      </c>
      <c r="Q1914" t="str">
        <f t="shared" si="178"/>
        <v>INVOLUNTARY</v>
      </c>
      <c r="R1914" t="s">
        <v>1487</v>
      </c>
      <c r="S1914" t="s">
        <v>55</v>
      </c>
      <c r="T1914" s="2">
        <v>31881</v>
      </c>
      <c r="U1914" s="3">
        <f t="shared" ca="1" si="179"/>
        <v>38</v>
      </c>
      <c r="V1914" t="s">
        <v>5016</v>
      </c>
      <c r="W1914" t="s">
        <v>5016</v>
      </c>
      <c r="X1914" t="s">
        <v>339</v>
      </c>
      <c r="Y1914" t="s">
        <v>35</v>
      </c>
      <c r="Z1914" t="s">
        <v>36</v>
      </c>
      <c r="AA1914">
        <v>1</v>
      </c>
      <c r="AB1914" s="4">
        <v>702000</v>
      </c>
    </row>
    <row r="1915" spans="1:28" x14ac:dyDescent="0.25">
      <c r="A1915">
        <v>2340</v>
      </c>
      <c r="B1915" t="s">
        <v>3896</v>
      </c>
      <c r="C1915" t="s">
        <v>6225</v>
      </c>
      <c r="D1915" s="1">
        <v>44272</v>
      </c>
      <c r="E1915" s="1">
        <v>45059</v>
      </c>
      <c r="F1915">
        <f t="shared" ca="1" si="174"/>
        <v>25</v>
      </c>
      <c r="G1915" t="str">
        <f t="shared" ca="1" si="175"/>
        <v>2-5 years</v>
      </c>
      <c r="H1915" t="s">
        <v>2648</v>
      </c>
      <c r="I1915" t="s">
        <v>6226</v>
      </c>
      <c r="J1915" t="s">
        <v>6227</v>
      </c>
      <c r="K1915" t="s">
        <v>158</v>
      </c>
      <c r="L1915">
        <f t="shared" si="176"/>
        <v>0</v>
      </c>
      <c r="M1915">
        <f t="shared" si="177"/>
        <v>1</v>
      </c>
      <c r="N1915" t="s">
        <v>28</v>
      </c>
      <c r="O1915" t="s">
        <v>29</v>
      </c>
      <c r="P1915" t="s">
        <v>212</v>
      </c>
      <c r="Q1915" t="str">
        <f t="shared" si="178"/>
        <v>INVOLUNTARY</v>
      </c>
      <c r="R1915" t="s">
        <v>1487</v>
      </c>
      <c r="S1915" t="s">
        <v>68</v>
      </c>
      <c r="T1915" s="2">
        <v>33903</v>
      </c>
      <c r="U1915" s="3">
        <f t="shared" ca="1" si="179"/>
        <v>32</v>
      </c>
      <c r="V1915" t="s">
        <v>5016</v>
      </c>
      <c r="W1915" t="s">
        <v>5016</v>
      </c>
      <c r="X1915" t="s">
        <v>69</v>
      </c>
      <c r="Y1915" t="s">
        <v>35</v>
      </c>
      <c r="Z1915" t="s">
        <v>36</v>
      </c>
      <c r="AA1915">
        <v>5</v>
      </c>
      <c r="AB1915" s="4">
        <v>292521.59999999998</v>
      </c>
    </row>
    <row r="1916" spans="1:28" x14ac:dyDescent="0.25">
      <c r="A1916">
        <v>2341</v>
      </c>
      <c r="B1916" t="s">
        <v>6228</v>
      </c>
      <c r="C1916" t="s">
        <v>6229</v>
      </c>
      <c r="D1916" s="1">
        <v>43386</v>
      </c>
      <c r="F1916">
        <f t="shared" ca="1" si="174"/>
        <v>83</v>
      </c>
      <c r="G1916" t="str">
        <f t="shared" ca="1" si="175"/>
        <v>&gt;5 years</v>
      </c>
      <c r="H1916" t="s">
        <v>2648</v>
      </c>
      <c r="I1916" t="s">
        <v>6230</v>
      </c>
      <c r="J1916" t="s">
        <v>6231</v>
      </c>
      <c r="K1916" t="s">
        <v>27</v>
      </c>
      <c r="L1916">
        <f t="shared" si="176"/>
        <v>1</v>
      </c>
      <c r="M1916">
        <f t="shared" si="177"/>
        <v>0</v>
      </c>
      <c r="N1916" t="s">
        <v>53</v>
      </c>
      <c r="O1916" t="s">
        <v>53</v>
      </c>
      <c r="Q1916" t="str">
        <f t="shared" si="178"/>
        <v>ACTIVE</v>
      </c>
      <c r="R1916" t="s">
        <v>1487</v>
      </c>
      <c r="S1916" t="s">
        <v>55</v>
      </c>
      <c r="T1916" s="2">
        <v>29514</v>
      </c>
      <c r="U1916" s="3">
        <f t="shared" ca="1" si="179"/>
        <v>44</v>
      </c>
      <c r="V1916" t="s">
        <v>5016</v>
      </c>
      <c r="W1916" t="s">
        <v>5016</v>
      </c>
      <c r="X1916" t="s">
        <v>240</v>
      </c>
      <c r="Y1916" t="s">
        <v>35</v>
      </c>
      <c r="Z1916" t="s">
        <v>36</v>
      </c>
      <c r="AA1916">
        <v>2</v>
      </c>
      <c r="AB1916" s="4">
        <v>321422.40000000002</v>
      </c>
    </row>
    <row r="1917" spans="1:28" x14ac:dyDescent="0.25">
      <c r="A1917">
        <v>2342</v>
      </c>
      <c r="B1917" t="s">
        <v>5590</v>
      </c>
      <c r="C1917" t="s">
        <v>6232</v>
      </c>
      <c r="D1917" s="1">
        <v>43839</v>
      </c>
      <c r="F1917">
        <f t="shared" ca="1" si="174"/>
        <v>69</v>
      </c>
      <c r="G1917" t="str">
        <f t="shared" ca="1" si="175"/>
        <v>&gt;5 years</v>
      </c>
      <c r="H1917" t="s">
        <v>2648</v>
      </c>
      <c r="I1917" t="s">
        <v>6233</v>
      </c>
      <c r="J1917" t="s">
        <v>6234</v>
      </c>
      <c r="K1917" t="s">
        <v>27</v>
      </c>
      <c r="L1917">
        <f t="shared" si="176"/>
        <v>1</v>
      </c>
      <c r="M1917">
        <f t="shared" si="177"/>
        <v>0</v>
      </c>
      <c r="N1917" t="s">
        <v>41</v>
      </c>
      <c r="O1917" t="s">
        <v>29</v>
      </c>
      <c r="Q1917" t="str">
        <f t="shared" si="178"/>
        <v>ACTIVE</v>
      </c>
      <c r="R1917" t="s">
        <v>1487</v>
      </c>
      <c r="S1917" t="s">
        <v>74</v>
      </c>
      <c r="T1917" s="2">
        <v>30234</v>
      </c>
      <c r="U1917" s="3">
        <f t="shared" ca="1" si="179"/>
        <v>42</v>
      </c>
      <c r="V1917" t="s">
        <v>2961</v>
      </c>
      <c r="W1917" t="s">
        <v>2961</v>
      </c>
      <c r="X1917" t="s">
        <v>69</v>
      </c>
      <c r="Y1917" t="s">
        <v>35</v>
      </c>
      <c r="Z1917" t="s">
        <v>36</v>
      </c>
      <c r="AA1917">
        <v>5</v>
      </c>
      <c r="AB1917" s="4">
        <v>62102</v>
      </c>
    </row>
    <row r="1918" spans="1:28" x14ac:dyDescent="0.25">
      <c r="A1918">
        <v>2343</v>
      </c>
      <c r="B1918" t="s">
        <v>6235</v>
      </c>
      <c r="C1918" t="s">
        <v>4136</v>
      </c>
      <c r="D1918" s="1">
        <v>43726</v>
      </c>
      <c r="F1918">
        <f t="shared" ca="1" si="174"/>
        <v>72</v>
      </c>
      <c r="G1918" t="str">
        <f t="shared" ca="1" si="175"/>
        <v>&gt;5 years</v>
      </c>
      <c r="H1918" t="s">
        <v>2648</v>
      </c>
      <c r="I1918" t="s">
        <v>6236</v>
      </c>
      <c r="J1918" t="s">
        <v>6237</v>
      </c>
      <c r="K1918" t="s">
        <v>27</v>
      </c>
      <c r="L1918">
        <f t="shared" si="176"/>
        <v>1</v>
      </c>
      <c r="M1918">
        <f t="shared" si="177"/>
        <v>0</v>
      </c>
      <c r="N1918" t="s">
        <v>53</v>
      </c>
      <c r="O1918" t="s">
        <v>29</v>
      </c>
      <c r="Q1918" t="str">
        <f t="shared" si="178"/>
        <v>ACTIVE</v>
      </c>
      <c r="R1918" t="s">
        <v>1487</v>
      </c>
      <c r="S1918" t="s">
        <v>520</v>
      </c>
      <c r="T1918" s="2">
        <v>25741</v>
      </c>
      <c r="U1918" s="3">
        <f t="shared" ca="1" si="179"/>
        <v>55</v>
      </c>
      <c r="V1918" t="s">
        <v>3829</v>
      </c>
      <c r="W1918" t="s">
        <v>6238</v>
      </c>
      <c r="X1918" t="s">
        <v>81</v>
      </c>
      <c r="Y1918" t="s">
        <v>35</v>
      </c>
      <c r="Z1918" t="s">
        <v>36</v>
      </c>
      <c r="AA1918">
        <v>4</v>
      </c>
      <c r="AB1918" s="4">
        <v>56650</v>
      </c>
    </row>
    <row r="1919" spans="1:28" x14ac:dyDescent="0.25">
      <c r="A1919">
        <v>2344</v>
      </c>
      <c r="B1919" t="s">
        <v>4480</v>
      </c>
      <c r="C1919" t="s">
        <v>930</v>
      </c>
      <c r="D1919" s="1">
        <v>43764</v>
      </c>
      <c r="E1919" s="1">
        <v>43900</v>
      </c>
      <c r="F1919">
        <f t="shared" ca="1" si="174"/>
        <v>4</v>
      </c>
      <c r="G1919" t="str">
        <f t="shared" ca="1" si="175"/>
        <v>&lt;6 months</v>
      </c>
      <c r="H1919" t="s">
        <v>2648</v>
      </c>
      <c r="I1919" t="s">
        <v>6239</v>
      </c>
      <c r="J1919" t="s">
        <v>6240</v>
      </c>
      <c r="K1919" t="s">
        <v>27</v>
      </c>
      <c r="L1919">
        <f t="shared" si="176"/>
        <v>1</v>
      </c>
      <c r="M1919">
        <f t="shared" si="177"/>
        <v>0</v>
      </c>
      <c r="N1919" t="s">
        <v>28</v>
      </c>
      <c r="O1919" t="s">
        <v>29</v>
      </c>
      <c r="Q1919" t="str">
        <f t="shared" si="178"/>
        <v>ACTIVE</v>
      </c>
      <c r="R1919" t="s">
        <v>1487</v>
      </c>
      <c r="S1919" t="s">
        <v>440</v>
      </c>
      <c r="T1919" s="2">
        <v>35514</v>
      </c>
      <c r="U1919" s="3">
        <f t="shared" ca="1" si="179"/>
        <v>28</v>
      </c>
      <c r="V1919" t="s">
        <v>1666</v>
      </c>
      <c r="W1919" t="s">
        <v>1667</v>
      </c>
      <c r="X1919" t="s">
        <v>89</v>
      </c>
      <c r="Y1919" t="s">
        <v>35</v>
      </c>
      <c r="Z1919" t="s">
        <v>36</v>
      </c>
      <c r="AA1919">
        <v>1</v>
      </c>
      <c r="AB1919" s="4">
        <v>329874</v>
      </c>
    </row>
    <row r="1920" spans="1:28" x14ac:dyDescent="0.25">
      <c r="A1920">
        <v>2345</v>
      </c>
      <c r="B1920" t="s">
        <v>6241</v>
      </c>
      <c r="C1920" t="s">
        <v>1261</v>
      </c>
      <c r="D1920" s="1">
        <v>44088</v>
      </c>
      <c r="E1920" s="1">
        <v>45076</v>
      </c>
      <c r="F1920">
        <f t="shared" ca="1" si="174"/>
        <v>32</v>
      </c>
      <c r="G1920" t="str">
        <f t="shared" ca="1" si="175"/>
        <v>2-5 years</v>
      </c>
      <c r="H1920" t="s">
        <v>2648</v>
      </c>
      <c r="I1920" t="s">
        <v>6242</v>
      </c>
      <c r="J1920" t="s">
        <v>6243</v>
      </c>
      <c r="K1920" t="s">
        <v>158</v>
      </c>
      <c r="L1920">
        <f t="shared" si="176"/>
        <v>0</v>
      </c>
      <c r="M1920">
        <f t="shared" si="177"/>
        <v>1</v>
      </c>
      <c r="N1920" t="s">
        <v>53</v>
      </c>
      <c r="O1920" t="s">
        <v>29</v>
      </c>
      <c r="P1920" t="s">
        <v>3412</v>
      </c>
      <c r="Q1920" t="str">
        <f t="shared" si="178"/>
        <v>INVOLUNTARY</v>
      </c>
      <c r="R1920" t="s">
        <v>1487</v>
      </c>
      <c r="S1920" t="s">
        <v>74</v>
      </c>
      <c r="T1920" s="2">
        <v>26886</v>
      </c>
      <c r="U1920" s="3">
        <f t="shared" ca="1" si="179"/>
        <v>52</v>
      </c>
      <c r="V1920" t="s">
        <v>2961</v>
      </c>
      <c r="W1920" t="s">
        <v>2961</v>
      </c>
      <c r="X1920" t="s">
        <v>165</v>
      </c>
      <c r="Y1920" t="s">
        <v>35</v>
      </c>
      <c r="Z1920" t="s">
        <v>36</v>
      </c>
      <c r="AA1920">
        <v>2</v>
      </c>
      <c r="AB1920" s="4">
        <v>65796</v>
      </c>
    </row>
    <row r="1921" spans="1:28" x14ac:dyDescent="0.25">
      <c r="A1921">
        <v>2346</v>
      </c>
      <c r="B1921" t="s">
        <v>6244</v>
      </c>
      <c r="C1921" t="s">
        <v>509</v>
      </c>
      <c r="D1921" s="1">
        <v>45025</v>
      </c>
      <c r="F1921">
        <f t="shared" ca="1" si="174"/>
        <v>30</v>
      </c>
      <c r="G1921" t="str">
        <f t="shared" ca="1" si="175"/>
        <v>2-5 years</v>
      </c>
      <c r="H1921" t="s">
        <v>2648</v>
      </c>
      <c r="I1921" t="s">
        <v>6245</v>
      </c>
      <c r="J1921" t="s">
        <v>6246</v>
      </c>
      <c r="K1921" t="s">
        <v>27</v>
      </c>
      <c r="L1921">
        <f t="shared" si="176"/>
        <v>1</v>
      </c>
      <c r="M1921">
        <f t="shared" si="177"/>
        <v>0</v>
      </c>
      <c r="N1921" t="s">
        <v>41</v>
      </c>
      <c r="O1921" t="s">
        <v>53</v>
      </c>
      <c r="Q1921" t="str">
        <f t="shared" si="178"/>
        <v>ACTIVE</v>
      </c>
      <c r="R1921" t="s">
        <v>1487</v>
      </c>
      <c r="S1921" t="s">
        <v>74</v>
      </c>
      <c r="T1921" s="2">
        <v>31679</v>
      </c>
      <c r="U1921" s="3">
        <f t="shared" ca="1" si="179"/>
        <v>39</v>
      </c>
      <c r="V1921" t="s">
        <v>1614</v>
      </c>
      <c r="W1921" t="s">
        <v>3339</v>
      </c>
      <c r="X1921" t="s">
        <v>81</v>
      </c>
      <c r="Y1921" t="s">
        <v>35</v>
      </c>
      <c r="Z1921" t="s">
        <v>36</v>
      </c>
      <c r="AA1921">
        <v>4</v>
      </c>
      <c r="AB1921" s="4">
        <v>1618924.8</v>
      </c>
    </row>
    <row r="1922" spans="1:28" x14ac:dyDescent="0.25">
      <c r="A1922">
        <v>2347</v>
      </c>
      <c r="B1922" t="s">
        <v>6247</v>
      </c>
      <c r="C1922" t="s">
        <v>3453</v>
      </c>
      <c r="D1922" s="1">
        <v>43763</v>
      </c>
      <c r="F1922">
        <f t="shared" ca="1" si="174"/>
        <v>71</v>
      </c>
      <c r="G1922" t="str">
        <f t="shared" ca="1" si="175"/>
        <v>&gt;5 years</v>
      </c>
      <c r="H1922" t="s">
        <v>3283</v>
      </c>
      <c r="I1922" t="s">
        <v>6248</v>
      </c>
      <c r="J1922" t="s">
        <v>6249</v>
      </c>
      <c r="K1922" t="s">
        <v>27</v>
      </c>
      <c r="L1922">
        <f t="shared" si="176"/>
        <v>1</v>
      </c>
      <c r="M1922">
        <f t="shared" si="177"/>
        <v>0</v>
      </c>
      <c r="N1922" t="s">
        <v>53</v>
      </c>
      <c r="O1922" t="s">
        <v>41</v>
      </c>
      <c r="Q1922" t="str">
        <f t="shared" si="178"/>
        <v>ACTIVE</v>
      </c>
      <c r="R1922" t="s">
        <v>1487</v>
      </c>
      <c r="S1922" t="s">
        <v>74</v>
      </c>
      <c r="T1922" s="2">
        <v>37434</v>
      </c>
      <c r="U1922" s="3">
        <f t="shared" ca="1" si="179"/>
        <v>23</v>
      </c>
      <c r="V1922" t="s">
        <v>32</v>
      </c>
      <c r="W1922" t="s">
        <v>843</v>
      </c>
      <c r="X1922" t="s">
        <v>69</v>
      </c>
      <c r="Y1922" t="s">
        <v>35</v>
      </c>
      <c r="Z1922" t="s">
        <v>36</v>
      </c>
      <c r="AA1922">
        <v>1</v>
      </c>
      <c r="AB1922" s="4">
        <v>124200</v>
      </c>
    </row>
    <row r="1923" spans="1:28" x14ac:dyDescent="0.25">
      <c r="A1923">
        <v>2348</v>
      </c>
      <c r="B1923" t="s">
        <v>2636</v>
      </c>
      <c r="C1923" t="s">
        <v>6173</v>
      </c>
      <c r="D1923" s="1">
        <v>44737</v>
      </c>
      <c r="F1923">
        <f t="shared" ref="F1923:F1986" ca="1" si="180">DATEDIF($D1923,IF($E1923=$E$2,TODAY(),$E1923),"m")</f>
        <v>39</v>
      </c>
      <c r="G1923" t="str">
        <f t="shared" ref="G1923:G1986" ca="1" si="181">IF(F1923&lt;6,"&lt;6 months",IF(F1923&lt;12,"6-12 months",IF(F1923&lt;24,"1-2 years",IF(F1923&lt;60,"2-5 years","&gt;5 years"))))</f>
        <v>2-5 years</v>
      </c>
      <c r="H1923" t="s">
        <v>1563</v>
      </c>
      <c r="I1923" t="s">
        <v>6250</v>
      </c>
      <c r="J1923" t="s">
        <v>6251</v>
      </c>
      <c r="K1923" t="s">
        <v>27</v>
      </c>
      <c r="L1923">
        <f t="shared" ref="L1923:L1986" si="182">IF($K1923=$K$2,1,0)</f>
        <v>1</v>
      </c>
      <c r="M1923">
        <f t="shared" ref="M1923:M1986" si="183">IF($K1923=$K$2,0,1)</f>
        <v>0</v>
      </c>
      <c r="N1923" t="s">
        <v>41</v>
      </c>
      <c r="O1923" t="s">
        <v>53</v>
      </c>
      <c r="Q1923" t="str">
        <f t="shared" ref="Q1923:Q1986" si="184">IF(OR($P1923=$AF$14,$P1923=$AF$16,$P1923=$AF$19,$P1923=$AF$20,$P1923=$AF$21,$P1923=$AF$23),"VOLUNTARY",IF(OR($P1923=$AF$17,$P1923=$AF$18,$P1923=$AF$22,$P1923=$AF$15),"INVOLUNTARY","ACTIVE"))</f>
        <v>ACTIVE</v>
      </c>
      <c r="R1923" t="s">
        <v>1487</v>
      </c>
      <c r="S1923" t="s">
        <v>74</v>
      </c>
      <c r="T1923" s="2">
        <v>24772</v>
      </c>
      <c r="U1923" s="3">
        <f t="shared" ref="U1923:U1986" ca="1" si="185">DATEDIF($T1923,TODAY(),"y")</f>
        <v>57</v>
      </c>
      <c r="V1923" t="s">
        <v>32</v>
      </c>
      <c r="W1923" t="s">
        <v>843</v>
      </c>
      <c r="X1923" t="s">
        <v>81</v>
      </c>
      <c r="Y1923" t="s">
        <v>47</v>
      </c>
      <c r="Z1923" t="s">
        <v>36</v>
      </c>
      <c r="AA1923">
        <v>1</v>
      </c>
      <c r="AB1923" s="4">
        <v>230400</v>
      </c>
    </row>
    <row r="1924" spans="1:28" x14ac:dyDescent="0.25">
      <c r="A1924">
        <v>2349</v>
      </c>
      <c r="B1924" t="s">
        <v>1022</v>
      </c>
      <c r="C1924" t="s">
        <v>590</v>
      </c>
      <c r="D1924" s="1">
        <v>44952</v>
      </c>
      <c r="E1924" s="1">
        <v>44984</v>
      </c>
      <c r="F1924">
        <f t="shared" ca="1" si="180"/>
        <v>1</v>
      </c>
      <c r="G1924" t="str">
        <f t="shared" ca="1" si="181"/>
        <v>&lt;6 months</v>
      </c>
      <c r="H1924" t="s">
        <v>1563</v>
      </c>
      <c r="I1924" t="s">
        <v>6252</v>
      </c>
      <c r="J1924" t="s">
        <v>6253</v>
      </c>
      <c r="K1924" t="s">
        <v>27</v>
      </c>
      <c r="L1924">
        <f t="shared" si="182"/>
        <v>1</v>
      </c>
      <c r="M1924">
        <f t="shared" si="183"/>
        <v>0</v>
      </c>
      <c r="N1924" t="s">
        <v>41</v>
      </c>
      <c r="O1924" t="s">
        <v>53</v>
      </c>
      <c r="Q1924" t="str">
        <f t="shared" si="184"/>
        <v>ACTIVE</v>
      </c>
      <c r="R1924" t="s">
        <v>1487</v>
      </c>
      <c r="S1924" t="s">
        <v>68</v>
      </c>
      <c r="T1924" s="2">
        <v>35041</v>
      </c>
      <c r="U1924" s="3">
        <f t="shared" ca="1" si="185"/>
        <v>29</v>
      </c>
      <c r="V1924" t="s">
        <v>4147</v>
      </c>
      <c r="W1924" t="s">
        <v>4147</v>
      </c>
      <c r="X1924" t="s">
        <v>69</v>
      </c>
      <c r="Y1924" t="s">
        <v>47</v>
      </c>
      <c r="Z1924" t="s">
        <v>36</v>
      </c>
      <c r="AA1924">
        <v>4</v>
      </c>
      <c r="AB1924" s="4">
        <v>281220</v>
      </c>
    </row>
    <row r="1925" spans="1:28" x14ac:dyDescent="0.25">
      <c r="A1925">
        <v>2350</v>
      </c>
      <c r="B1925" t="s">
        <v>1721</v>
      </c>
      <c r="C1925" t="s">
        <v>6254</v>
      </c>
      <c r="D1925" s="1">
        <v>43880</v>
      </c>
      <c r="F1925">
        <f t="shared" ca="1" si="180"/>
        <v>67</v>
      </c>
      <c r="G1925" t="str">
        <f t="shared" ca="1" si="181"/>
        <v>&gt;5 years</v>
      </c>
      <c r="H1925" t="s">
        <v>1563</v>
      </c>
      <c r="I1925" t="s">
        <v>6255</v>
      </c>
      <c r="J1925" t="s">
        <v>6256</v>
      </c>
      <c r="K1925" t="s">
        <v>27</v>
      </c>
      <c r="L1925">
        <f t="shared" si="182"/>
        <v>1</v>
      </c>
      <c r="M1925">
        <f t="shared" si="183"/>
        <v>0</v>
      </c>
      <c r="N1925" t="s">
        <v>41</v>
      </c>
      <c r="O1925" t="s">
        <v>29</v>
      </c>
      <c r="Q1925" t="str">
        <f t="shared" si="184"/>
        <v>ACTIVE</v>
      </c>
      <c r="R1925" t="s">
        <v>1620</v>
      </c>
      <c r="S1925" t="s">
        <v>257</v>
      </c>
      <c r="T1925" s="2">
        <v>34943</v>
      </c>
      <c r="U1925" s="3">
        <f t="shared" ca="1" si="185"/>
        <v>30</v>
      </c>
      <c r="V1925" t="s">
        <v>32</v>
      </c>
      <c r="W1925" t="s">
        <v>355</v>
      </c>
      <c r="X1925" t="s">
        <v>69</v>
      </c>
      <c r="Y1925" t="s">
        <v>47</v>
      </c>
      <c r="Z1925" t="s">
        <v>36</v>
      </c>
      <c r="AA1925">
        <v>2</v>
      </c>
      <c r="AB1925" s="4">
        <v>278028</v>
      </c>
    </row>
    <row r="1926" spans="1:28" x14ac:dyDescent="0.25">
      <c r="A1926">
        <v>2351</v>
      </c>
      <c r="B1926" t="s">
        <v>6257</v>
      </c>
      <c r="C1926" t="s">
        <v>4136</v>
      </c>
      <c r="D1926" s="1">
        <v>43823</v>
      </c>
      <c r="E1926" s="1">
        <v>44003</v>
      </c>
      <c r="F1926">
        <f t="shared" ca="1" si="180"/>
        <v>5</v>
      </c>
      <c r="G1926" t="str">
        <f t="shared" ca="1" si="181"/>
        <v>&lt;6 months</v>
      </c>
      <c r="H1926" t="s">
        <v>2023</v>
      </c>
      <c r="I1926" t="s">
        <v>6258</v>
      </c>
      <c r="J1926" t="s">
        <v>6259</v>
      </c>
      <c r="K1926" t="s">
        <v>27</v>
      </c>
      <c r="L1926">
        <f t="shared" si="182"/>
        <v>1</v>
      </c>
      <c r="M1926">
        <f t="shared" si="183"/>
        <v>0</v>
      </c>
      <c r="N1926" t="s">
        <v>28</v>
      </c>
      <c r="O1926" t="s">
        <v>29</v>
      </c>
      <c r="Q1926" t="str">
        <f t="shared" si="184"/>
        <v>ACTIVE</v>
      </c>
      <c r="R1926" t="s">
        <v>1487</v>
      </c>
      <c r="S1926" t="s">
        <v>87</v>
      </c>
      <c r="T1926" s="2">
        <v>34621</v>
      </c>
      <c r="U1926" s="3">
        <f t="shared" ca="1" si="185"/>
        <v>30</v>
      </c>
      <c r="V1926" t="s">
        <v>4933</v>
      </c>
      <c r="W1926" t="s">
        <v>4934</v>
      </c>
      <c r="X1926" t="s">
        <v>81</v>
      </c>
      <c r="Y1926" t="s">
        <v>47</v>
      </c>
      <c r="Z1926" t="s">
        <v>36</v>
      </c>
      <c r="AA1926">
        <v>4</v>
      </c>
      <c r="AB1926" s="4">
        <v>156000</v>
      </c>
    </row>
    <row r="1927" spans="1:28" x14ac:dyDescent="0.25">
      <c r="A1927">
        <v>2352</v>
      </c>
      <c r="B1927" t="s">
        <v>6260</v>
      </c>
      <c r="C1927" t="s">
        <v>526</v>
      </c>
      <c r="D1927" s="1">
        <v>44120</v>
      </c>
      <c r="E1927" s="1">
        <v>44150</v>
      </c>
      <c r="F1927">
        <f t="shared" ca="1" si="180"/>
        <v>0</v>
      </c>
      <c r="G1927" t="str">
        <f t="shared" ca="1" si="181"/>
        <v>&lt;6 months</v>
      </c>
      <c r="H1927" t="s">
        <v>2023</v>
      </c>
      <c r="I1927" t="s">
        <v>6261</v>
      </c>
      <c r="J1927" t="s">
        <v>6262</v>
      </c>
      <c r="K1927" t="s">
        <v>27</v>
      </c>
      <c r="L1927">
        <f t="shared" si="182"/>
        <v>1</v>
      </c>
      <c r="M1927">
        <f t="shared" si="183"/>
        <v>0</v>
      </c>
      <c r="N1927" t="s">
        <v>53</v>
      </c>
      <c r="O1927" t="s">
        <v>29</v>
      </c>
      <c r="Q1927" t="str">
        <f t="shared" si="184"/>
        <v>ACTIVE</v>
      </c>
      <c r="R1927" t="s">
        <v>1487</v>
      </c>
      <c r="S1927" t="s">
        <v>68</v>
      </c>
      <c r="T1927" s="2">
        <v>33245</v>
      </c>
      <c r="U1927" s="3">
        <f t="shared" ca="1" si="185"/>
        <v>34</v>
      </c>
      <c r="V1927" t="s">
        <v>32</v>
      </c>
      <c r="W1927" t="s">
        <v>355</v>
      </c>
      <c r="X1927" t="s">
        <v>128</v>
      </c>
      <c r="Y1927" t="s">
        <v>47</v>
      </c>
      <c r="Z1927" t="s">
        <v>36</v>
      </c>
      <c r="AA1927">
        <v>2</v>
      </c>
      <c r="AB1927" s="4">
        <v>99840</v>
      </c>
    </row>
    <row r="1928" spans="1:28" x14ac:dyDescent="0.25">
      <c r="A1928">
        <v>2353</v>
      </c>
      <c r="B1928" t="s">
        <v>6263</v>
      </c>
      <c r="C1928" t="s">
        <v>1943</v>
      </c>
      <c r="D1928" s="1">
        <v>43350</v>
      </c>
      <c r="F1928">
        <f t="shared" ca="1" si="180"/>
        <v>85</v>
      </c>
      <c r="G1928" t="str">
        <f t="shared" ca="1" si="181"/>
        <v>&gt;5 years</v>
      </c>
      <c r="H1928" t="s">
        <v>2043</v>
      </c>
      <c r="I1928" t="s">
        <v>6264</v>
      </c>
      <c r="J1928" t="s">
        <v>6265</v>
      </c>
      <c r="K1928" t="s">
        <v>27</v>
      </c>
      <c r="L1928">
        <f t="shared" si="182"/>
        <v>1</v>
      </c>
      <c r="M1928">
        <f t="shared" si="183"/>
        <v>0</v>
      </c>
      <c r="N1928" t="s">
        <v>41</v>
      </c>
      <c r="O1928" t="s">
        <v>53</v>
      </c>
      <c r="Q1928" t="str">
        <f t="shared" si="184"/>
        <v>ACTIVE</v>
      </c>
      <c r="R1928" t="s">
        <v>106</v>
      </c>
      <c r="S1928" t="s">
        <v>74</v>
      </c>
      <c r="T1928" s="2">
        <v>27458</v>
      </c>
      <c r="U1928" s="3">
        <f t="shared" ca="1" si="185"/>
        <v>50</v>
      </c>
      <c r="V1928" t="s">
        <v>32</v>
      </c>
      <c r="W1928" t="s">
        <v>33</v>
      </c>
      <c r="X1928" t="s">
        <v>184</v>
      </c>
      <c r="Y1928" t="s">
        <v>35</v>
      </c>
      <c r="Z1928" t="s">
        <v>36</v>
      </c>
      <c r="AA1928">
        <v>2</v>
      </c>
      <c r="AB1928" s="4">
        <v>161280</v>
      </c>
    </row>
    <row r="1929" spans="1:28" x14ac:dyDescent="0.25">
      <c r="A1929">
        <v>2354</v>
      </c>
      <c r="B1929" t="s">
        <v>863</v>
      </c>
      <c r="C1929" t="s">
        <v>5477</v>
      </c>
      <c r="D1929" s="1">
        <v>44568</v>
      </c>
      <c r="E1929" s="1">
        <v>44741</v>
      </c>
      <c r="F1929">
        <f t="shared" ca="1" si="180"/>
        <v>5</v>
      </c>
      <c r="G1929" t="str">
        <f t="shared" ca="1" si="181"/>
        <v>&lt;6 months</v>
      </c>
      <c r="H1929" t="s">
        <v>2023</v>
      </c>
      <c r="I1929" t="s">
        <v>6266</v>
      </c>
      <c r="J1929" t="s">
        <v>6267</v>
      </c>
      <c r="K1929" t="s">
        <v>27</v>
      </c>
      <c r="L1929">
        <f t="shared" si="182"/>
        <v>1</v>
      </c>
      <c r="M1929">
        <f t="shared" si="183"/>
        <v>0</v>
      </c>
      <c r="N1929" t="s">
        <v>41</v>
      </c>
      <c r="O1929" t="s">
        <v>53</v>
      </c>
      <c r="Q1929" t="str">
        <f t="shared" si="184"/>
        <v>ACTIVE</v>
      </c>
      <c r="R1929" t="s">
        <v>106</v>
      </c>
      <c r="S1929" t="s">
        <v>257</v>
      </c>
      <c r="T1929" s="2">
        <v>32779</v>
      </c>
      <c r="U1929" s="3">
        <f t="shared" ca="1" si="185"/>
        <v>36</v>
      </c>
      <c r="V1929" t="s">
        <v>5016</v>
      </c>
      <c r="W1929" t="s">
        <v>5016</v>
      </c>
      <c r="X1929" t="s">
        <v>63</v>
      </c>
      <c r="Y1929" t="s">
        <v>35</v>
      </c>
      <c r="Z1929" t="s">
        <v>36</v>
      </c>
      <c r="AA1929">
        <v>2</v>
      </c>
      <c r="AB1929" s="4">
        <v>1506051.6</v>
      </c>
    </row>
    <row r="1930" spans="1:28" x14ac:dyDescent="0.25">
      <c r="A1930">
        <v>2355</v>
      </c>
      <c r="B1930" t="s">
        <v>6268</v>
      </c>
      <c r="C1930" t="s">
        <v>2595</v>
      </c>
      <c r="D1930" s="1">
        <v>43549</v>
      </c>
      <c r="E1930" s="1">
        <v>43578</v>
      </c>
      <c r="F1930">
        <f t="shared" ca="1" si="180"/>
        <v>0</v>
      </c>
      <c r="G1930" t="str">
        <f t="shared" ca="1" si="181"/>
        <v>&lt;6 months</v>
      </c>
      <c r="H1930" t="s">
        <v>2023</v>
      </c>
      <c r="I1930" t="s">
        <v>6269</v>
      </c>
      <c r="J1930" t="s">
        <v>6270</v>
      </c>
      <c r="K1930" t="s">
        <v>27</v>
      </c>
      <c r="L1930">
        <f t="shared" si="182"/>
        <v>1</v>
      </c>
      <c r="M1930">
        <f t="shared" si="183"/>
        <v>0</v>
      </c>
      <c r="N1930" t="s">
        <v>28</v>
      </c>
      <c r="O1930" t="s">
        <v>29</v>
      </c>
      <c r="Q1930" t="str">
        <f t="shared" si="184"/>
        <v>ACTIVE</v>
      </c>
      <c r="R1930" t="s">
        <v>106</v>
      </c>
      <c r="S1930" t="s">
        <v>74</v>
      </c>
      <c r="T1930" s="2">
        <v>35948</v>
      </c>
      <c r="U1930" s="3">
        <f t="shared" ca="1" si="185"/>
        <v>27</v>
      </c>
      <c r="V1930" t="s">
        <v>4933</v>
      </c>
      <c r="W1930" t="s">
        <v>4934</v>
      </c>
      <c r="X1930" t="s">
        <v>6271</v>
      </c>
      <c r="Y1930" t="s">
        <v>47</v>
      </c>
      <c r="Z1930" t="s">
        <v>36</v>
      </c>
      <c r="AA1930">
        <v>1</v>
      </c>
      <c r="AB1930" s="4">
        <v>657186</v>
      </c>
    </row>
    <row r="1931" spans="1:28" x14ac:dyDescent="0.25">
      <c r="A1931">
        <v>2356</v>
      </c>
      <c r="B1931" t="s">
        <v>6272</v>
      </c>
      <c r="C1931" t="s">
        <v>6273</v>
      </c>
      <c r="D1931" s="1">
        <v>44518</v>
      </c>
      <c r="E1931" s="1">
        <v>44912</v>
      </c>
      <c r="F1931">
        <f t="shared" ca="1" si="180"/>
        <v>12</v>
      </c>
      <c r="G1931" t="str">
        <f t="shared" ca="1" si="181"/>
        <v>1-2 years</v>
      </c>
      <c r="H1931" t="s">
        <v>2023</v>
      </c>
      <c r="I1931" t="s">
        <v>6274</v>
      </c>
      <c r="J1931" t="s">
        <v>6275</v>
      </c>
      <c r="K1931" t="s">
        <v>27</v>
      </c>
      <c r="L1931">
        <f t="shared" si="182"/>
        <v>1</v>
      </c>
      <c r="M1931">
        <f t="shared" si="183"/>
        <v>0</v>
      </c>
      <c r="N1931" t="s">
        <v>41</v>
      </c>
      <c r="O1931" t="s">
        <v>29</v>
      </c>
      <c r="Q1931" t="str">
        <f t="shared" si="184"/>
        <v>ACTIVE</v>
      </c>
      <c r="R1931" t="s">
        <v>106</v>
      </c>
      <c r="S1931" t="s">
        <v>282</v>
      </c>
      <c r="T1931" s="2">
        <v>28280</v>
      </c>
      <c r="U1931" s="3">
        <f t="shared" ca="1" si="185"/>
        <v>48</v>
      </c>
      <c r="V1931" t="s">
        <v>1908</v>
      </c>
      <c r="W1931" t="s">
        <v>1908</v>
      </c>
      <c r="X1931" t="s">
        <v>69</v>
      </c>
      <c r="Y1931" t="s">
        <v>47</v>
      </c>
      <c r="Z1931" t="s">
        <v>36</v>
      </c>
      <c r="AA1931">
        <v>4</v>
      </c>
      <c r="AB1931" s="4">
        <v>84000</v>
      </c>
    </row>
    <row r="1932" spans="1:28" x14ac:dyDescent="0.25">
      <c r="A1932">
        <v>2357</v>
      </c>
      <c r="B1932" t="s">
        <v>3631</v>
      </c>
      <c r="C1932" t="s">
        <v>2026</v>
      </c>
      <c r="D1932" s="1">
        <v>44926</v>
      </c>
      <c r="E1932" s="1">
        <v>45128</v>
      </c>
      <c r="F1932">
        <f t="shared" ca="1" si="180"/>
        <v>6</v>
      </c>
      <c r="G1932" t="str">
        <f t="shared" ca="1" si="181"/>
        <v>6-12 months</v>
      </c>
      <c r="H1932" t="s">
        <v>2648</v>
      </c>
      <c r="I1932" t="s">
        <v>6276</v>
      </c>
      <c r="J1932" t="s">
        <v>6277</v>
      </c>
      <c r="K1932" t="s">
        <v>27</v>
      </c>
      <c r="L1932">
        <f t="shared" si="182"/>
        <v>1</v>
      </c>
      <c r="M1932">
        <f t="shared" si="183"/>
        <v>0</v>
      </c>
      <c r="N1932" t="s">
        <v>28</v>
      </c>
      <c r="O1932" t="s">
        <v>29</v>
      </c>
      <c r="Q1932" t="str">
        <f t="shared" si="184"/>
        <v>ACTIVE</v>
      </c>
      <c r="R1932" t="s">
        <v>1487</v>
      </c>
      <c r="S1932" t="s">
        <v>68</v>
      </c>
      <c r="T1932" s="2">
        <v>33477</v>
      </c>
      <c r="U1932" s="3">
        <f t="shared" ca="1" si="185"/>
        <v>34</v>
      </c>
      <c r="V1932" t="s">
        <v>32</v>
      </c>
      <c r="W1932" t="s">
        <v>355</v>
      </c>
      <c r="X1932" t="s">
        <v>184</v>
      </c>
      <c r="Y1932" t="s">
        <v>35</v>
      </c>
      <c r="Z1932" t="s">
        <v>36</v>
      </c>
      <c r="AA1932">
        <v>1</v>
      </c>
      <c r="AB1932" s="4">
        <v>85000</v>
      </c>
    </row>
    <row r="1933" spans="1:28" x14ac:dyDescent="0.25">
      <c r="A1933">
        <v>2358</v>
      </c>
      <c r="B1933" t="s">
        <v>6278</v>
      </c>
      <c r="C1933" t="s">
        <v>5096</v>
      </c>
      <c r="D1933" s="1">
        <v>43965</v>
      </c>
      <c r="E1933" s="1">
        <v>44894</v>
      </c>
      <c r="F1933">
        <f t="shared" ca="1" si="180"/>
        <v>30</v>
      </c>
      <c r="G1933" t="str">
        <f t="shared" ca="1" si="181"/>
        <v>2-5 years</v>
      </c>
      <c r="H1933" t="s">
        <v>2648</v>
      </c>
      <c r="I1933" t="s">
        <v>6279</v>
      </c>
      <c r="J1933" t="s">
        <v>6280</v>
      </c>
      <c r="K1933" t="s">
        <v>27</v>
      </c>
      <c r="L1933">
        <f t="shared" si="182"/>
        <v>1</v>
      </c>
      <c r="M1933">
        <f t="shared" si="183"/>
        <v>0</v>
      </c>
      <c r="N1933" t="s">
        <v>41</v>
      </c>
      <c r="O1933" t="s">
        <v>29</v>
      </c>
      <c r="Q1933" t="str">
        <f t="shared" si="184"/>
        <v>ACTIVE</v>
      </c>
      <c r="R1933" t="s">
        <v>1487</v>
      </c>
      <c r="S1933" t="s">
        <v>94</v>
      </c>
      <c r="T1933" s="2">
        <v>32444</v>
      </c>
      <c r="U1933" s="3">
        <f t="shared" ca="1" si="185"/>
        <v>36</v>
      </c>
      <c r="V1933" t="s">
        <v>32</v>
      </c>
      <c r="W1933" t="s">
        <v>355</v>
      </c>
      <c r="X1933" t="s">
        <v>95</v>
      </c>
      <c r="Y1933" t="s">
        <v>47</v>
      </c>
      <c r="Z1933" t="s">
        <v>36</v>
      </c>
      <c r="AA1933">
        <v>4</v>
      </c>
      <c r="AB1933" s="4">
        <v>94440</v>
      </c>
    </row>
    <row r="1934" spans="1:28" x14ac:dyDescent="0.25">
      <c r="A1934">
        <v>2359</v>
      </c>
      <c r="B1934" t="s">
        <v>5896</v>
      </c>
      <c r="C1934" t="s">
        <v>5484</v>
      </c>
      <c r="D1934" s="1">
        <v>44178</v>
      </c>
      <c r="E1934" s="1">
        <v>44969</v>
      </c>
      <c r="F1934">
        <f t="shared" ca="1" si="180"/>
        <v>25</v>
      </c>
      <c r="G1934" t="str">
        <f t="shared" ca="1" si="181"/>
        <v>2-5 years</v>
      </c>
      <c r="H1934" t="s">
        <v>2648</v>
      </c>
      <c r="I1934" t="s">
        <v>6281</v>
      </c>
      <c r="J1934" t="s">
        <v>6282</v>
      </c>
      <c r="K1934" t="s">
        <v>27</v>
      </c>
      <c r="L1934">
        <f t="shared" si="182"/>
        <v>1</v>
      </c>
      <c r="M1934">
        <f t="shared" si="183"/>
        <v>0</v>
      </c>
      <c r="N1934" t="s">
        <v>53</v>
      </c>
      <c r="O1934" t="s">
        <v>41</v>
      </c>
      <c r="Q1934" t="str">
        <f t="shared" si="184"/>
        <v>ACTIVE</v>
      </c>
      <c r="R1934" t="s">
        <v>1487</v>
      </c>
      <c r="S1934" t="s">
        <v>87</v>
      </c>
      <c r="T1934" s="2">
        <v>34490</v>
      </c>
      <c r="U1934" s="3">
        <f t="shared" ca="1" si="185"/>
        <v>31</v>
      </c>
      <c r="V1934" t="s">
        <v>2961</v>
      </c>
      <c r="W1934" t="s">
        <v>2961</v>
      </c>
      <c r="X1934" t="s">
        <v>364</v>
      </c>
      <c r="Y1934" t="s">
        <v>35</v>
      </c>
      <c r="Z1934" t="s">
        <v>36</v>
      </c>
      <c r="AA1934">
        <v>2</v>
      </c>
      <c r="AB1934" s="4">
        <v>110400</v>
      </c>
    </row>
    <row r="1935" spans="1:28" x14ac:dyDescent="0.25">
      <c r="A1935">
        <v>2360</v>
      </c>
      <c r="B1935" t="s">
        <v>5326</v>
      </c>
      <c r="C1935" t="s">
        <v>4667</v>
      </c>
      <c r="D1935" s="1">
        <v>44516</v>
      </c>
      <c r="E1935" s="1">
        <v>44888</v>
      </c>
      <c r="F1935">
        <f t="shared" ca="1" si="180"/>
        <v>12</v>
      </c>
      <c r="G1935" t="str">
        <f t="shared" ca="1" si="181"/>
        <v>1-2 years</v>
      </c>
      <c r="H1935" t="s">
        <v>2648</v>
      </c>
      <c r="I1935" t="s">
        <v>6283</v>
      </c>
      <c r="J1935" t="s">
        <v>6284</v>
      </c>
      <c r="K1935" t="s">
        <v>158</v>
      </c>
      <c r="L1935">
        <f t="shared" si="182"/>
        <v>0</v>
      </c>
      <c r="M1935">
        <f t="shared" si="183"/>
        <v>1</v>
      </c>
      <c r="N1935" t="s">
        <v>41</v>
      </c>
      <c r="O1935" t="s">
        <v>41</v>
      </c>
      <c r="P1935" t="s">
        <v>4103</v>
      </c>
      <c r="Q1935" t="str">
        <f t="shared" si="184"/>
        <v>VOLUNTARY</v>
      </c>
      <c r="R1935" t="s">
        <v>1487</v>
      </c>
      <c r="S1935" t="s">
        <v>189</v>
      </c>
      <c r="T1935" s="2">
        <v>32800</v>
      </c>
      <c r="U1935" s="3">
        <f t="shared" ca="1" si="185"/>
        <v>35</v>
      </c>
      <c r="V1935" t="s">
        <v>2370</v>
      </c>
      <c r="W1935" t="s">
        <v>2593</v>
      </c>
      <c r="X1935" t="s">
        <v>89</v>
      </c>
      <c r="Y1935" t="s">
        <v>35</v>
      </c>
      <c r="Z1935" t="s">
        <v>36</v>
      </c>
      <c r="AA1935">
        <v>1</v>
      </c>
      <c r="AB1935" s="4">
        <v>49186</v>
      </c>
    </row>
    <row r="1936" spans="1:28" x14ac:dyDescent="0.25">
      <c r="A1936">
        <v>2361</v>
      </c>
      <c r="B1936" t="s">
        <v>4052</v>
      </c>
      <c r="C1936" t="s">
        <v>579</v>
      </c>
      <c r="D1936" s="1">
        <v>44896</v>
      </c>
      <c r="E1936" s="1">
        <v>45113</v>
      </c>
      <c r="F1936">
        <f t="shared" ca="1" si="180"/>
        <v>7</v>
      </c>
      <c r="G1936" t="str">
        <f t="shared" ca="1" si="181"/>
        <v>6-12 months</v>
      </c>
      <c r="H1936" t="s">
        <v>2648</v>
      </c>
      <c r="I1936" t="s">
        <v>6285</v>
      </c>
      <c r="J1936" t="s">
        <v>6286</v>
      </c>
      <c r="K1936" t="s">
        <v>158</v>
      </c>
      <c r="L1936">
        <f t="shared" si="182"/>
        <v>0</v>
      </c>
      <c r="M1936">
        <f t="shared" si="183"/>
        <v>1</v>
      </c>
      <c r="N1936" t="s">
        <v>53</v>
      </c>
      <c r="O1936" t="s">
        <v>53</v>
      </c>
      <c r="P1936" t="s">
        <v>3412</v>
      </c>
      <c r="Q1936" t="str">
        <f t="shared" si="184"/>
        <v>INVOLUNTARY</v>
      </c>
      <c r="R1936" t="s">
        <v>1487</v>
      </c>
      <c r="S1936" t="s">
        <v>137</v>
      </c>
      <c r="T1936" s="2">
        <v>33079</v>
      </c>
      <c r="U1936" s="3">
        <f t="shared" ca="1" si="185"/>
        <v>35</v>
      </c>
      <c r="V1936" t="s">
        <v>2370</v>
      </c>
      <c r="W1936" t="s">
        <v>2371</v>
      </c>
      <c r="X1936" t="s">
        <v>148</v>
      </c>
      <c r="Y1936" t="s">
        <v>35</v>
      </c>
      <c r="Z1936" t="s">
        <v>36</v>
      </c>
      <c r="AA1936">
        <v>2</v>
      </c>
      <c r="AB1936" s="4">
        <v>553200</v>
      </c>
    </row>
    <row r="1937" spans="1:28" x14ac:dyDescent="0.25">
      <c r="A1937">
        <v>2362</v>
      </c>
      <c r="B1937" t="s">
        <v>4252</v>
      </c>
      <c r="C1937" t="s">
        <v>2536</v>
      </c>
      <c r="D1937" s="1">
        <v>44134</v>
      </c>
      <c r="E1937" s="1">
        <v>44770</v>
      </c>
      <c r="F1937">
        <f t="shared" ca="1" si="180"/>
        <v>20</v>
      </c>
      <c r="G1937" t="str">
        <f t="shared" ca="1" si="181"/>
        <v>1-2 years</v>
      </c>
      <c r="H1937" t="s">
        <v>2648</v>
      </c>
      <c r="I1937" t="s">
        <v>6287</v>
      </c>
      <c r="J1937" t="s">
        <v>6288</v>
      </c>
      <c r="K1937" t="s">
        <v>27</v>
      </c>
      <c r="L1937">
        <f t="shared" si="182"/>
        <v>1</v>
      </c>
      <c r="M1937">
        <f t="shared" si="183"/>
        <v>0</v>
      </c>
      <c r="N1937" t="s">
        <v>53</v>
      </c>
      <c r="O1937" t="s">
        <v>41</v>
      </c>
      <c r="Q1937" t="str">
        <f t="shared" si="184"/>
        <v>ACTIVE</v>
      </c>
      <c r="R1937" t="s">
        <v>1487</v>
      </c>
      <c r="S1937" t="s">
        <v>74</v>
      </c>
      <c r="T1937" s="2">
        <v>36532</v>
      </c>
      <c r="U1937" s="3">
        <f t="shared" ca="1" si="185"/>
        <v>25</v>
      </c>
      <c r="V1937" t="s">
        <v>2370</v>
      </c>
      <c r="W1937" t="s">
        <v>2593</v>
      </c>
      <c r="X1937" t="s">
        <v>731</v>
      </c>
      <c r="Y1937" t="s">
        <v>35</v>
      </c>
      <c r="Z1937" t="s">
        <v>36</v>
      </c>
      <c r="AA1937">
        <v>2</v>
      </c>
      <c r="AB1937" s="4">
        <v>900000</v>
      </c>
    </row>
    <row r="1938" spans="1:28" x14ac:dyDescent="0.25">
      <c r="A1938">
        <v>2363</v>
      </c>
      <c r="B1938" t="s">
        <v>6289</v>
      </c>
      <c r="C1938" t="s">
        <v>3331</v>
      </c>
      <c r="D1938" s="1">
        <v>44235</v>
      </c>
      <c r="E1938" s="1">
        <v>44829</v>
      </c>
      <c r="F1938">
        <f t="shared" ca="1" si="180"/>
        <v>19</v>
      </c>
      <c r="G1938" t="str">
        <f t="shared" ca="1" si="181"/>
        <v>1-2 years</v>
      </c>
      <c r="H1938" t="s">
        <v>2648</v>
      </c>
      <c r="I1938" t="s">
        <v>6290</v>
      </c>
      <c r="J1938" t="s">
        <v>6291</v>
      </c>
      <c r="K1938" t="s">
        <v>27</v>
      </c>
      <c r="L1938">
        <f t="shared" si="182"/>
        <v>1</v>
      </c>
      <c r="M1938">
        <f t="shared" si="183"/>
        <v>0</v>
      </c>
      <c r="N1938" t="s">
        <v>53</v>
      </c>
      <c r="O1938" t="s">
        <v>29</v>
      </c>
      <c r="Q1938" t="str">
        <f t="shared" si="184"/>
        <v>ACTIVE</v>
      </c>
      <c r="R1938" t="s">
        <v>1487</v>
      </c>
      <c r="S1938" t="s">
        <v>257</v>
      </c>
      <c r="T1938" s="2">
        <v>33383</v>
      </c>
      <c r="U1938" s="3">
        <f t="shared" ca="1" si="185"/>
        <v>34</v>
      </c>
      <c r="V1938" t="s">
        <v>3916</v>
      </c>
      <c r="W1938" t="s">
        <v>3917</v>
      </c>
      <c r="X1938" t="s">
        <v>184</v>
      </c>
      <c r="Y1938" t="s">
        <v>35</v>
      </c>
      <c r="Z1938" t="s">
        <v>36</v>
      </c>
      <c r="AA1938">
        <v>2</v>
      </c>
      <c r="AB1938" s="4">
        <v>308040</v>
      </c>
    </row>
    <row r="1939" spans="1:28" x14ac:dyDescent="0.25">
      <c r="A1939">
        <v>2364</v>
      </c>
      <c r="B1939" t="s">
        <v>457</v>
      </c>
      <c r="C1939" t="s">
        <v>1113</v>
      </c>
      <c r="D1939" s="1">
        <v>43682</v>
      </c>
      <c r="F1939">
        <f t="shared" ca="1" si="180"/>
        <v>74</v>
      </c>
      <c r="G1939" t="str">
        <f t="shared" ca="1" si="181"/>
        <v>&gt;5 years</v>
      </c>
      <c r="H1939" t="s">
        <v>2648</v>
      </c>
      <c r="I1939" t="s">
        <v>6292</v>
      </c>
      <c r="J1939" t="s">
        <v>6293</v>
      </c>
      <c r="K1939" t="s">
        <v>27</v>
      </c>
      <c r="L1939">
        <f t="shared" si="182"/>
        <v>1</v>
      </c>
      <c r="M1939">
        <f t="shared" si="183"/>
        <v>0</v>
      </c>
      <c r="N1939" t="s">
        <v>53</v>
      </c>
      <c r="O1939" t="s">
        <v>29</v>
      </c>
      <c r="Q1939" t="str">
        <f t="shared" si="184"/>
        <v>ACTIVE</v>
      </c>
      <c r="R1939" t="s">
        <v>1487</v>
      </c>
      <c r="S1939" t="s">
        <v>74</v>
      </c>
      <c r="T1939" s="2">
        <v>31786</v>
      </c>
      <c r="U1939" s="3">
        <f t="shared" ca="1" si="185"/>
        <v>38</v>
      </c>
      <c r="V1939" t="s">
        <v>2961</v>
      </c>
      <c r="W1939" t="s">
        <v>2961</v>
      </c>
      <c r="X1939" t="s">
        <v>81</v>
      </c>
      <c r="Y1939" t="s">
        <v>47</v>
      </c>
      <c r="Z1939" t="s">
        <v>36</v>
      </c>
      <c r="AA1939">
        <v>5</v>
      </c>
      <c r="AB1939" s="4">
        <v>271806</v>
      </c>
    </row>
    <row r="1940" spans="1:28" x14ac:dyDescent="0.25">
      <c r="A1940">
        <v>2365</v>
      </c>
      <c r="B1940" t="s">
        <v>685</v>
      </c>
      <c r="C1940" t="s">
        <v>3025</v>
      </c>
      <c r="D1940" s="1">
        <v>43433</v>
      </c>
      <c r="E1940" s="1">
        <v>44994</v>
      </c>
      <c r="F1940">
        <f t="shared" ca="1" si="180"/>
        <v>51</v>
      </c>
      <c r="G1940" t="str">
        <f t="shared" ca="1" si="181"/>
        <v>2-5 years</v>
      </c>
      <c r="H1940" t="s">
        <v>2648</v>
      </c>
      <c r="I1940" t="s">
        <v>6294</v>
      </c>
      <c r="J1940" t="s">
        <v>6295</v>
      </c>
      <c r="K1940" t="s">
        <v>158</v>
      </c>
      <c r="L1940">
        <f t="shared" si="182"/>
        <v>0</v>
      </c>
      <c r="M1940">
        <f t="shared" si="183"/>
        <v>1</v>
      </c>
      <c r="N1940" t="s">
        <v>28</v>
      </c>
      <c r="O1940" t="s">
        <v>29</v>
      </c>
      <c r="P1940" t="s">
        <v>170</v>
      </c>
      <c r="Q1940" t="str">
        <f t="shared" si="184"/>
        <v>VOLUNTARY</v>
      </c>
      <c r="R1940" t="s">
        <v>1487</v>
      </c>
      <c r="S1940" t="s">
        <v>87</v>
      </c>
      <c r="T1940" s="2">
        <v>29688</v>
      </c>
      <c r="U1940" s="3">
        <f t="shared" ca="1" si="185"/>
        <v>44</v>
      </c>
      <c r="V1940" t="s">
        <v>3317</v>
      </c>
      <c r="W1940" t="s">
        <v>4618</v>
      </c>
      <c r="X1940" t="s">
        <v>81</v>
      </c>
      <c r="Y1940" t="s">
        <v>35</v>
      </c>
      <c r="Z1940" t="s">
        <v>36</v>
      </c>
      <c r="AA1940">
        <v>1</v>
      </c>
      <c r="AB1940" s="4">
        <v>235800</v>
      </c>
    </row>
    <row r="1941" spans="1:28" x14ac:dyDescent="0.25">
      <c r="A1941">
        <v>2366</v>
      </c>
      <c r="B1941" t="s">
        <v>2297</v>
      </c>
      <c r="C1941" t="s">
        <v>1219</v>
      </c>
      <c r="D1941" s="1">
        <v>43420</v>
      </c>
      <c r="E1941" s="1">
        <v>44341</v>
      </c>
      <c r="F1941">
        <f t="shared" ca="1" si="180"/>
        <v>30</v>
      </c>
      <c r="G1941" t="str">
        <f t="shared" ca="1" si="181"/>
        <v>2-5 years</v>
      </c>
      <c r="H1941" t="s">
        <v>2648</v>
      </c>
      <c r="I1941" t="s">
        <v>6296</v>
      </c>
      <c r="J1941" t="s">
        <v>6297</v>
      </c>
      <c r="K1941" t="s">
        <v>158</v>
      </c>
      <c r="L1941">
        <f t="shared" si="182"/>
        <v>0</v>
      </c>
      <c r="M1941">
        <f t="shared" si="183"/>
        <v>1</v>
      </c>
      <c r="N1941" t="s">
        <v>53</v>
      </c>
      <c r="O1941" t="s">
        <v>41</v>
      </c>
      <c r="P1941" t="s">
        <v>3412</v>
      </c>
      <c r="Q1941" t="str">
        <f t="shared" si="184"/>
        <v>INVOLUNTARY</v>
      </c>
      <c r="R1941" t="s">
        <v>1487</v>
      </c>
      <c r="S1941" t="s">
        <v>189</v>
      </c>
      <c r="T1941" s="2">
        <v>31806</v>
      </c>
      <c r="U1941" s="3">
        <f t="shared" ca="1" si="185"/>
        <v>38</v>
      </c>
      <c r="V1941" t="s">
        <v>5016</v>
      </c>
      <c r="W1941" t="s">
        <v>5016</v>
      </c>
      <c r="X1941" t="s">
        <v>89</v>
      </c>
      <c r="Y1941" t="s">
        <v>35</v>
      </c>
      <c r="Z1941" t="s">
        <v>36</v>
      </c>
      <c r="AA1941">
        <v>2</v>
      </c>
      <c r="AB1941" s="4">
        <v>401652</v>
      </c>
    </row>
    <row r="1942" spans="1:28" x14ac:dyDescent="0.25">
      <c r="A1942">
        <v>2367</v>
      </c>
      <c r="B1942" t="s">
        <v>6298</v>
      </c>
      <c r="C1942" t="s">
        <v>3640</v>
      </c>
      <c r="D1942" s="1">
        <v>44066</v>
      </c>
      <c r="E1942" s="1">
        <v>44723</v>
      </c>
      <c r="F1942">
        <f t="shared" ca="1" si="180"/>
        <v>21</v>
      </c>
      <c r="G1942" t="str">
        <f t="shared" ca="1" si="181"/>
        <v>1-2 years</v>
      </c>
      <c r="H1942" t="s">
        <v>2648</v>
      </c>
      <c r="I1942" t="s">
        <v>6299</v>
      </c>
      <c r="J1942" t="s">
        <v>6300</v>
      </c>
      <c r="K1942" t="s">
        <v>27</v>
      </c>
      <c r="L1942">
        <f t="shared" si="182"/>
        <v>1</v>
      </c>
      <c r="M1942">
        <f t="shared" si="183"/>
        <v>0</v>
      </c>
      <c r="N1942" t="s">
        <v>28</v>
      </c>
      <c r="O1942" t="s">
        <v>41</v>
      </c>
      <c r="Q1942" t="str">
        <f t="shared" si="184"/>
        <v>ACTIVE</v>
      </c>
      <c r="R1942" t="s">
        <v>1487</v>
      </c>
      <c r="S1942" t="s">
        <v>257</v>
      </c>
      <c r="T1942" s="2">
        <v>29063</v>
      </c>
      <c r="U1942" s="3">
        <f t="shared" ca="1" si="185"/>
        <v>46</v>
      </c>
      <c r="V1942" t="s">
        <v>5016</v>
      </c>
      <c r="W1942" t="s">
        <v>5016</v>
      </c>
      <c r="X1942" t="s">
        <v>184</v>
      </c>
      <c r="Y1942" t="s">
        <v>35</v>
      </c>
      <c r="Z1942" t="s">
        <v>36</v>
      </c>
      <c r="AA1942">
        <v>5</v>
      </c>
      <c r="AB1942" s="4">
        <v>457056</v>
      </c>
    </row>
    <row r="1943" spans="1:28" x14ac:dyDescent="0.25">
      <c r="A1943">
        <v>2368</v>
      </c>
      <c r="B1943" t="s">
        <v>707</v>
      </c>
      <c r="C1943" t="s">
        <v>1023</v>
      </c>
      <c r="D1943" s="1">
        <v>44065</v>
      </c>
      <c r="E1943" s="1">
        <v>44994</v>
      </c>
      <c r="F1943">
        <f t="shared" ca="1" si="180"/>
        <v>30</v>
      </c>
      <c r="G1943" t="str">
        <f t="shared" ca="1" si="181"/>
        <v>2-5 years</v>
      </c>
      <c r="H1943" t="s">
        <v>3283</v>
      </c>
      <c r="I1943" t="s">
        <v>6301</v>
      </c>
      <c r="J1943" t="s">
        <v>6302</v>
      </c>
      <c r="K1943" t="s">
        <v>27</v>
      </c>
      <c r="L1943">
        <f t="shared" si="182"/>
        <v>1</v>
      </c>
      <c r="M1943">
        <f t="shared" si="183"/>
        <v>0</v>
      </c>
      <c r="N1943" t="s">
        <v>53</v>
      </c>
      <c r="O1943" t="s">
        <v>29</v>
      </c>
      <c r="Q1943" t="str">
        <f t="shared" si="184"/>
        <v>ACTIVE</v>
      </c>
      <c r="R1943" t="s">
        <v>1487</v>
      </c>
      <c r="S1943" t="s">
        <v>257</v>
      </c>
      <c r="T1943" s="2">
        <v>34453</v>
      </c>
      <c r="U1943" s="3">
        <f t="shared" ca="1" si="185"/>
        <v>31</v>
      </c>
      <c r="V1943" t="s">
        <v>5016</v>
      </c>
      <c r="W1943" t="s">
        <v>5016</v>
      </c>
      <c r="X1943" t="s">
        <v>116</v>
      </c>
      <c r="Y1943" t="s">
        <v>35</v>
      </c>
      <c r="Z1943" t="s">
        <v>36</v>
      </c>
      <c r="AA1943">
        <v>1</v>
      </c>
      <c r="AB1943" s="4">
        <v>620100</v>
      </c>
    </row>
    <row r="1944" spans="1:28" x14ac:dyDescent="0.25">
      <c r="A1944">
        <v>2369</v>
      </c>
      <c r="B1944" t="s">
        <v>2672</v>
      </c>
      <c r="C1944" t="s">
        <v>172</v>
      </c>
      <c r="D1944" s="1">
        <v>44488</v>
      </c>
      <c r="E1944" s="1">
        <v>44814</v>
      </c>
      <c r="F1944">
        <f t="shared" ca="1" si="180"/>
        <v>10</v>
      </c>
      <c r="G1944" t="str">
        <f t="shared" ca="1" si="181"/>
        <v>6-12 months</v>
      </c>
      <c r="H1944" t="s">
        <v>1563</v>
      </c>
      <c r="I1944" t="s">
        <v>6303</v>
      </c>
      <c r="J1944" t="s">
        <v>6304</v>
      </c>
      <c r="K1944" t="s">
        <v>27</v>
      </c>
      <c r="L1944">
        <f t="shared" si="182"/>
        <v>1</v>
      </c>
      <c r="M1944">
        <f t="shared" si="183"/>
        <v>0</v>
      </c>
      <c r="N1944" t="s">
        <v>41</v>
      </c>
      <c r="O1944" t="s">
        <v>53</v>
      </c>
      <c r="Q1944" t="str">
        <f t="shared" si="184"/>
        <v>ACTIVE</v>
      </c>
      <c r="R1944" t="s">
        <v>1487</v>
      </c>
      <c r="S1944" t="s">
        <v>74</v>
      </c>
      <c r="T1944" s="2">
        <v>35493</v>
      </c>
      <c r="U1944" s="3">
        <f t="shared" ca="1" si="185"/>
        <v>28</v>
      </c>
      <c r="V1944" t="s">
        <v>2085</v>
      </c>
      <c r="W1944" t="s">
        <v>2086</v>
      </c>
      <c r="X1944" t="s">
        <v>89</v>
      </c>
      <c r="Y1944" t="s">
        <v>47</v>
      </c>
      <c r="Z1944" t="s">
        <v>36</v>
      </c>
      <c r="AA1944">
        <v>5</v>
      </c>
      <c r="AB1944" s="4">
        <v>54588</v>
      </c>
    </row>
    <row r="1945" spans="1:28" x14ac:dyDescent="0.25">
      <c r="A1945">
        <v>2370</v>
      </c>
      <c r="B1945" t="s">
        <v>2495</v>
      </c>
      <c r="C1945" t="s">
        <v>209</v>
      </c>
      <c r="D1945" s="1">
        <v>43882</v>
      </c>
      <c r="E1945" s="1">
        <v>44529</v>
      </c>
      <c r="F1945">
        <f t="shared" ca="1" si="180"/>
        <v>21</v>
      </c>
      <c r="G1945" t="str">
        <f t="shared" ca="1" si="181"/>
        <v>1-2 years</v>
      </c>
      <c r="H1945" t="s">
        <v>1563</v>
      </c>
      <c r="I1945" t="s">
        <v>6305</v>
      </c>
      <c r="J1945" t="s">
        <v>6306</v>
      </c>
      <c r="K1945" t="s">
        <v>27</v>
      </c>
      <c r="L1945">
        <f t="shared" si="182"/>
        <v>1</v>
      </c>
      <c r="M1945">
        <f t="shared" si="183"/>
        <v>0</v>
      </c>
      <c r="N1945" t="s">
        <v>28</v>
      </c>
      <c r="O1945" t="s">
        <v>53</v>
      </c>
      <c r="Q1945" t="str">
        <f t="shared" si="184"/>
        <v>ACTIVE</v>
      </c>
      <c r="R1945" t="s">
        <v>1487</v>
      </c>
      <c r="S1945" t="s">
        <v>74</v>
      </c>
      <c r="T1945" s="2">
        <v>32202</v>
      </c>
      <c r="U1945" s="3">
        <f t="shared" ca="1" si="185"/>
        <v>37</v>
      </c>
      <c r="V1945" t="s">
        <v>1614</v>
      </c>
      <c r="W1945" t="s">
        <v>3214</v>
      </c>
      <c r="X1945" t="s">
        <v>573</v>
      </c>
      <c r="Y1945" t="s">
        <v>47</v>
      </c>
      <c r="Z1945" t="s">
        <v>36</v>
      </c>
      <c r="AA1945">
        <v>5</v>
      </c>
      <c r="AB1945" s="4">
        <v>38388</v>
      </c>
    </row>
    <row r="1946" spans="1:28" x14ac:dyDescent="0.25">
      <c r="A1946">
        <v>2371</v>
      </c>
      <c r="B1946" t="s">
        <v>495</v>
      </c>
      <c r="C1946" t="s">
        <v>1004</v>
      </c>
      <c r="D1946" s="1">
        <v>44886</v>
      </c>
      <c r="F1946">
        <f t="shared" ca="1" si="180"/>
        <v>34</v>
      </c>
      <c r="G1946" t="str">
        <f t="shared" ca="1" si="181"/>
        <v>2-5 years</v>
      </c>
      <c r="H1946" t="s">
        <v>2023</v>
      </c>
      <c r="I1946" t="s">
        <v>6307</v>
      </c>
      <c r="J1946" t="s">
        <v>6308</v>
      </c>
      <c r="K1946" t="s">
        <v>27</v>
      </c>
      <c r="L1946">
        <f t="shared" si="182"/>
        <v>1</v>
      </c>
      <c r="M1946">
        <f t="shared" si="183"/>
        <v>0</v>
      </c>
      <c r="N1946" t="s">
        <v>28</v>
      </c>
      <c r="O1946" t="s">
        <v>29</v>
      </c>
      <c r="Q1946" t="str">
        <f t="shared" si="184"/>
        <v>ACTIVE</v>
      </c>
      <c r="R1946" t="s">
        <v>1487</v>
      </c>
      <c r="S1946" t="s">
        <v>74</v>
      </c>
      <c r="T1946" s="2">
        <v>34455</v>
      </c>
      <c r="U1946" s="3">
        <f t="shared" ca="1" si="185"/>
        <v>31</v>
      </c>
      <c r="V1946" t="s">
        <v>5016</v>
      </c>
      <c r="W1946" t="s">
        <v>5016</v>
      </c>
      <c r="X1946" t="s">
        <v>148</v>
      </c>
      <c r="Y1946" t="s">
        <v>47</v>
      </c>
      <c r="Z1946" t="s">
        <v>36</v>
      </c>
      <c r="AA1946">
        <v>1</v>
      </c>
      <c r="AB1946" s="4">
        <v>620088</v>
      </c>
    </row>
    <row r="1947" spans="1:28" x14ac:dyDescent="0.25">
      <c r="A1947">
        <v>2372</v>
      </c>
      <c r="B1947" t="s">
        <v>1377</v>
      </c>
      <c r="C1947" t="s">
        <v>4667</v>
      </c>
      <c r="D1947" s="1">
        <v>43682</v>
      </c>
      <c r="E1947" s="1">
        <v>44536</v>
      </c>
      <c r="F1947">
        <f t="shared" ca="1" si="180"/>
        <v>28</v>
      </c>
      <c r="G1947" t="str">
        <f t="shared" ca="1" si="181"/>
        <v>2-5 years</v>
      </c>
      <c r="H1947" t="s">
        <v>2023</v>
      </c>
      <c r="I1947" t="s">
        <v>6309</v>
      </c>
      <c r="J1947" t="s">
        <v>6310</v>
      </c>
      <c r="K1947" t="s">
        <v>27</v>
      </c>
      <c r="L1947">
        <f t="shared" si="182"/>
        <v>1</v>
      </c>
      <c r="M1947">
        <f t="shared" si="183"/>
        <v>0</v>
      </c>
      <c r="N1947" t="s">
        <v>53</v>
      </c>
      <c r="O1947" t="s">
        <v>41</v>
      </c>
      <c r="Q1947" t="str">
        <f t="shared" si="184"/>
        <v>ACTIVE</v>
      </c>
      <c r="R1947" t="s">
        <v>1487</v>
      </c>
      <c r="S1947" t="s">
        <v>74</v>
      </c>
      <c r="T1947" s="2">
        <v>32923</v>
      </c>
      <c r="U1947" s="3">
        <f t="shared" ca="1" si="185"/>
        <v>35</v>
      </c>
      <c r="V1947" t="s">
        <v>2961</v>
      </c>
      <c r="W1947" t="s">
        <v>2961</v>
      </c>
      <c r="X1947" t="s">
        <v>153</v>
      </c>
      <c r="Y1947" t="s">
        <v>35</v>
      </c>
      <c r="Z1947" t="s">
        <v>36</v>
      </c>
      <c r="AA1947">
        <v>2</v>
      </c>
      <c r="AB1947" s="4">
        <v>35544</v>
      </c>
    </row>
    <row r="1948" spans="1:28" x14ac:dyDescent="0.25">
      <c r="A1948">
        <v>2373</v>
      </c>
      <c r="B1948" t="s">
        <v>681</v>
      </c>
      <c r="C1948" t="s">
        <v>3818</v>
      </c>
      <c r="D1948" s="1">
        <v>44140</v>
      </c>
      <c r="E1948" s="1">
        <v>44716</v>
      </c>
      <c r="F1948">
        <f t="shared" ca="1" si="180"/>
        <v>18</v>
      </c>
      <c r="G1948" t="str">
        <f t="shared" ca="1" si="181"/>
        <v>1-2 years</v>
      </c>
      <c r="H1948" t="s">
        <v>2043</v>
      </c>
      <c r="I1948" t="s">
        <v>6311</v>
      </c>
      <c r="J1948" t="s">
        <v>6312</v>
      </c>
      <c r="K1948" t="s">
        <v>27</v>
      </c>
      <c r="L1948">
        <f t="shared" si="182"/>
        <v>1</v>
      </c>
      <c r="M1948">
        <f t="shared" si="183"/>
        <v>0</v>
      </c>
      <c r="N1948" t="s">
        <v>53</v>
      </c>
      <c r="O1948" t="s">
        <v>53</v>
      </c>
      <c r="Q1948" t="str">
        <f t="shared" si="184"/>
        <v>ACTIVE</v>
      </c>
      <c r="R1948" t="s">
        <v>106</v>
      </c>
      <c r="S1948" t="s">
        <v>282</v>
      </c>
      <c r="T1948" s="2">
        <v>31848</v>
      </c>
      <c r="U1948" s="3">
        <f t="shared" ca="1" si="185"/>
        <v>38</v>
      </c>
      <c r="V1948" t="s">
        <v>4147</v>
      </c>
      <c r="W1948" t="s">
        <v>4147</v>
      </c>
      <c r="X1948" t="s">
        <v>184</v>
      </c>
      <c r="Y1948" t="s">
        <v>35</v>
      </c>
      <c r="Z1948" t="s">
        <v>36</v>
      </c>
      <c r="AA1948">
        <v>2</v>
      </c>
      <c r="AB1948" s="4">
        <v>79200</v>
      </c>
    </row>
    <row r="1949" spans="1:28" x14ac:dyDescent="0.25">
      <c r="A1949">
        <v>2374</v>
      </c>
      <c r="B1949" t="s">
        <v>745</v>
      </c>
      <c r="C1949" t="s">
        <v>6313</v>
      </c>
      <c r="D1949" s="1">
        <v>44359</v>
      </c>
      <c r="E1949" s="1">
        <v>44617</v>
      </c>
      <c r="F1949">
        <f t="shared" ca="1" si="180"/>
        <v>8</v>
      </c>
      <c r="G1949" t="str">
        <f t="shared" ca="1" si="181"/>
        <v>6-12 months</v>
      </c>
      <c r="H1949" t="s">
        <v>2023</v>
      </c>
      <c r="I1949" t="s">
        <v>6314</v>
      </c>
      <c r="J1949" t="s">
        <v>6315</v>
      </c>
      <c r="K1949" t="s">
        <v>27</v>
      </c>
      <c r="L1949">
        <f t="shared" si="182"/>
        <v>1</v>
      </c>
      <c r="M1949">
        <f t="shared" si="183"/>
        <v>0</v>
      </c>
      <c r="N1949" t="s">
        <v>41</v>
      </c>
      <c r="O1949" t="s">
        <v>41</v>
      </c>
      <c r="Q1949" t="str">
        <f t="shared" si="184"/>
        <v>ACTIVE</v>
      </c>
      <c r="R1949" t="s">
        <v>106</v>
      </c>
      <c r="S1949" t="s">
        <v>74</v>
      </c>
      <c r="T1949" s="2">
        <v>36025</v>
      </c>
      <c r="U1949" s="3">
        <f t="shared" ca="1" si="185"/>
        <v>27</v>
      </c>
      <c r="V1949" t="s">
        <v>32</v>
      </c>
      <c r="W1949" t="s">
        <v>33</v>
      </c>
      <c r="X1949" t="s">
        <v>69</v>
      </c>
      <c r="Y1949" t="s">
        <v>35</v>
      </c>
      <c r="Z1949" t="s">
        <v>36</v>
      </c>
      <c r="AA1949">
        <v>2</v>
      </c>
      <c r="AB1949" s="4">
        <v>113113</v>
      </c>
    </row>
    <row r="1950" spans="1:28" x14ac:dyDescent="0.25">
      <c r="A1950">
        <v>2375</v>
      </c>
      <c r="B1950" t="s">
        <v>745</v>
      </c>
      <c r="C1950" t="s">
        <v>267</v>
      </c>
      <c r="D1950" s="1">
        <v>43356</v>
      </c>
      <c r="F1950">
        <f t="shared" ca="1" si="180"/>
        <v>84</v>
      </c>
      <c r="G1950" t="str">
        <f t="shared" ca="1" si="181"/>
        <v>&gt;5 years</v>
      </c>
      <c r="H1950" t="s">
        <v>2023</v>
      </c>
      <c r="I1950" t="s">
        <v>6316</v>
      </c>
      <c r="J1950" t="s">
        <v>6317</v>
      </c>
      <c r="K1950" t="s">
        <v>27</v>
      </c>
      <c r="L1950">
        <f t="shared" si="182"/>
        <v>1</v>
      </c>
      <c r="M1950">
        <f t="shared" si="183"/>
        <v>0</v>
      </c>
      <c r="N1950" t="s">
        <v>28</v>
      </c>
      <c r="O1950" t="s">
        <v>53</v>
      </c>
      <c r="Q1950" t="str">
        <f t="shared" si="184"/>
        <v>ACTIVE</v>
      </c>
      <c r="R1950" t="s">
        <v>106</v>
      </c>
      <c r="S1950" t="s">
        <v>68</v>
      </c>
      <c r="T1950" s="2">
        <v>31302</v>
      </c>
      <c r="U1950" s="3">
        <f t="shared" ca="1" si="185"/>
        <v>40</v>
      </c>
      <c r="V1950" t="s">
        <v>4916</v>
      </c>
      <c r="W1950" t="s">
        <v>4917</v>
      </c>
      <c r="X1950" t="s">
        <v>184</v>
      </c>
      <c r="Y1950" t="s">
        <v>47</v>
      </c>
      <c r="Z1950" t="s">
        <v>36</v>
      </c>
      <c r="AA1950">
        <v>1</v>
      </c>
      <c r="AB1950" s="4">
        <v>184938</v>
      </c>
    </row>
    <row r="1951" spans="1:28" x14ac:dyDescent="0.25">
      <c r="A1951">
        <v>2376</v>
      </c>
      <c r="B1951" t="s">
        <v>5081</v>
      </c>
      <c r="C1951" t="s">
        <v>712</v>
      </c>
      <c r="D1951" s="1">
        <v>45025</v>
      </c>
      <c r="E1951" s="1">
        <v>45080</v>
      </c>
      <c r="F1951">
        <f t="shared" ca="1" si="180"/>
        <v>1</v>
      </c>
      <c r="G1951" t="str">
        <f t="shared" ca="1" si="181"/>
        <v>&lt;6 months</v>
      </c>
      <c r="H1951" t="s">
        <v>2648</v>
      </c>
      <c r="I1951" t="s">
        <v>6318</v>
      </c>
      <c r="J1951" t="s">
        <v>6319</v>
      </c>
      <c r="K1951" t="s">
        <v>27</v>
      </c>
      <c r="L1951">
        <f t="shared" si="182"/>
        <v>1</v>
      </c>
      <c r="M1951">
        <f t="shared" si="183"/>
        <v>0</v>
      </c>
      <c r="N1951" t="s">
        <v>53</v>
      </c>
      <c r="O1951" t="s">
        <v>29</v>
      </c>
      <c r="Q1951" t="str">
        <f t="shared" si="184"/>
        <v>ACTIVE</v>
      </c>
      <c r="R1951" t="s">
        <v>1487</v>
      </c>
      <c r="S1951" t="s">
        <v>74</v>
      </c>
      <c r="T1951" s="2">
        <v>31743</v>
      </c>
      <c r="U1951" s="3">
        <f t="shared" ca="1" si="185"/>
        <v>38</v>
      </c>
      <c r="V1951" t="s">
        <v>3470</v>
      </c>
      <c r="W1951" t="s">
        <v>3470</v>
      </c>
      <c r="X1951" t="s">
        <v>81</v>
      </c>
      <c r="Y1951" t="s">
        <v>35</v>
      </c>
      <c r="Z1951" t="s">
        <v>36</v>
      </c>
      <c r="AA1951">
        <v>4</v>
      </c>
      <c r="AB1951" s="4">
        <v>43332</v>
      </c>
    </row>
    <row r="1952" spans="1:28" x14ac:dyDescent="0.25">
      <c r="A1952">
        <v>2377</v>
      </c>
      <c r="B1952" t="s">
        <v>1648</v>
      </c>
      <c r="C1952" t="s">
        <v>228</v>
      </c>
      <c r="D1952" s="1">
        <v>44205</v>
      </c>
      <c r="F1952">
        <f t="shared" ca="1" si="180"/>
        <v>57</v>
      </c>
      <c r="G1952" t="str">
        <f t="shared" ca="1" si="181"/>
        <v>2-5 years</v>
      </c>
      <c r="H1952" t="s">
        <v>2648</v>
      </c>
      <c r="I1952" t="s">
        <v>6320</v>
      </c>
      <c r="J1952" t="s">
        <v>6321</v>
      </c>
      <c r="K1952" t="s">
        <v>27</v>
      </c>
      <c r="L1952">
        <f t="shared" si="182"/>
        <v>1</v>
      </c>
      <c r="M1952">
        <f t="shared" si="183"/>
        <v>0</v>
      </c>
      <c r="N1952" t="s">
        <v>28</v>
      </c>
      <c r="O1952" t="s">
        <v>41</v>
      </c>
      <c r="Q1952" t="str">
        <f t="shared" si="184"/>
        <v>ACTIVE</v>
      </c>
      <c r="R1952" t="s">
        <v>1487</v>
      </c>
      <c r="S1952" t="s">
        <v>94</v>
      </c>
      <c r="T1952" s="2">
        <v>33223</v>
      </c>
      <c r="U1952" s="3">
        <f t="shared" ca="1" si="185"/>
        <v>34</v>
      </c>
      <c r="V1952" t="s">
        <v>1614</v>
      </c>
      <c r="W1952" t="s">
        <v>3214</v>
      </c>
      <c r="X1952" t="s">
        <v>621</v>
      </c>
      <c r="Y1952" t="s">
        <v>47</v>
      </c>
      <c r="Z1952" t="s">
        <v>36</v>
      </c>
      <c r="AA1952">
        <v>4</v>
      </c>
      <c r="AB1952" s="4">
        <v>138684</v>
      </c>
    </row>
    <row r="1953" spans="1:28" x14ac:dyDescent="0.25">
      <c r="A1953">
        <v>2378</v>
      </c>
      <c r="B1953" t="s">
        <v>6322</v>
      </c>
      <c r="C1953" t="s">
        <v>6323</v>
      </c>
      <c r="D1953" s="1">
        <v>43913</v>
      </c>
      <c r="F1953">
        <f t="shared" ca="1" si="180"/>
        <v>66</v>
      </c>
      <c r="G1953" t="str">
        <f t="shared" ca="1" si="181"/>
        <v>&gt;5 years</v>
      </c>
      <c r="H1953" t="s">
        <v>2648</v>
      </c>
      <c r="I1953" t="s">
        <v>6324</v>
      </c>
      <c r="J1953" t="s">
        <v>6325</v>
      </c>
      <c r="K1953" t="s">
        <v>27</v>
      </c>
      <c r="L1953">
        <f t="shared" si="182"/>
        <v>1</v>
      </c>
      <c r="M1953">
        <f t="shared" si="183"/>
        <v>0</v>
      </c>
      <c r="N1953" t="s">
        <v>41</v>
      </c>
      <c r="O1953" t="s">
        <v>53</v>
      </c>
      <c r="Q1953" t="str">
        <f t="shared" si="184"/>
        <v>ACTIVE</v>
      </c>
      <c r="R1953" t="s">
        <v>1487</v>
      </c>
      <c r="S1953" t="s">
        <v>199</v>
      </c>
      <c r="T1953" s="2">
        <v>33623</v>
      </c>
      <c r="U1953" s="3">
        <f t="shared" ca="1" si="185"/>
        <v>33</v>
      </c>
      <c r="V1953" t="s">
        <v>32</v>
      </c>
      <c r="W1953" t="s">
        <v>33</v>
      </c>
      <c r="X1953" t="s">
        <v>537</v>
      </c>
      <c r="Y1953" t="s">
        <v>35</v>
      </c>
      <c r="Z1953" t="s">
        <v>36</v>
      </c>
      <c r="AA1953">
        <v>2</v>
      </c>
      <c r="AB1953" s="4">
        <v>33768</v>
      </c>
    </row>
    <row r="1954" spans="1:28" x14ac:dyDescent="0.25">
      <c r="A1954">
        <v>2379</v>
      </c>
      <c r="B1954" t="s">
        <v>6326</v>
      </c>
      <c r="C1954" t="s">
        <v>437</v>
      </c>
      <c r="D1954" s="1">
        <v>43757</v>
      </c>
      <c r="E1954" s="1">
        <v>44188</v>
      </c>
      <c r="F1954">
        <f t="shared" ca="1" si="180"/>
        <v>14</v>
      </c>
      <c r="G1954" t="str">
        <f t="shared" ca="1" si="181"/>
        <v>1-2 years</v>
      </c>
      <c r="H1954" t="s">
        <v>2648</v>
      </c>
      <c r="I1954" t="s">
        <v>6327</v>
      </c>
      <c r="J1954" t="s">
        <v>6328</v>
      </c>
      <c r="K1954" t="s">
        <v>158</v>
      </c>
      <c r="L1954">
        <f t="shared" si="182"/>
        <v>0</v>
      </c>
      <c r="M1954">
        <f t="shared" si="183"/>
        <v>1</v>
      </c>
      <c r="N1954" t="s">
        <v>53</v>
      </c>
      <c r="O1954" t="s">
        <v>41</v>
      </c>
      <c r="P1954" t="s">
        <v>4103</v>
      </c>
      <c r="Q1954" t="str">
        <f t="shared" si="184"/>
        <v>VOLUNTARY</v>
      </c>
      <c r="R1954" t="s">
        <v>1487</v>
      </c>
      <c r="S1954" t="s">
        <v>189</v>
      </c>
      <c r="T1954" s="2">
        <v>1</v>
      </c>
      <c r="U1954" s="3">
        <f t="shared" ca="1" si="185"/>
        <v>125</v>
      </c>
      <c r="V1954" t="s">
        <v>32</v>
      </c>
      <c r="W1954" t="s">
        <v>33</v>
      </c>
      <c r="X1954" t="s">
        <v>81</v>
      </c>
      <c r="Y1954" t="s">
        <v>35</v>
      </c>
      <c r="Z1954" t="s">
        <v>36</v>
      </c>
      <c r="AA1954">
        <v>2</v>
      </c>
      <c r="AB1954" s="4">
        <v>92000.09</v>
      </c>
    </row>
    <row r="1955" spans="1:28" x14ac:dyDescent="0.25">
      <c r="A1955">
        <v>2380</v>
      </c>
      <c r="B1955" t="s">
        <v>6329</v>
      </c>
      <c r="C1955" t="s">
        <v>887</v>
      </c>
      <c r="D1955" s="1">
        <v>45109</v>
      </c>
      <c r="E1955" s="1">
        <v>45118</v>
      </c>
      <c r="F1955">
        <f t="shared" ca="1" si="180"/>
        <v>0</v>
      </c>
      <c r="G1955" t="str">
        <f t="shared" ca="1" si="181"/>
        <v>&lt;6 months</v>
      </c>
      <c r="H1955" t="s">
        <v>2648</v>
      </c>
      <c r="I1955" t="s">
        <v>6330</v>
      </c>
      <c r="J1955" t="s">
        <v>6331</v>
      </c>
      <c r="K1955" t="s">
        <v>27</v>
      </c>
      <c r="L1955">
        <f t="shared" si="182"/>
        <v>1</v>
      </c>
      <c r="M1955">
        <f t="shared" si="183"/>
        <v>0</v>
      </c>
      <c r="N1955" t="s">
        <v>53</v>
      </c>
      <c r="O1955" t="s">
        <v>29</v>
      </c>
      <c r="Q1955" t="str">
        <f t="shared" si="184"/>
        <v>ACTIVE</v>
      </c>
      <c r="R1955" t="s">
        <v>1487</v>
      </c>
      <c r="S1955" t="s">
        <v>68</v>
      </c>
      <c r="T1955" s="2">
        <v>35996</v>
      </c>
      <c r="U1955" s="3">
        <f t="shared" ca="1" si="185"/>
        <v>27</v>
      </c>
      <c r="V1955" t="s">
        <v>3829</v>
      </c>
      <c r="W1955" t="s">
        <v>3830</v>
      </c>
      <c r="X1955" t="s">
        <v>69</v>
      </c>
      <c r="Y1955" t="s">
        <v>35</v>
      </c>
      <c r="Z1955" t="s">
        <v>36</v>
      </c>
      <c r="AA1955">
        <v>2</v>
      </c>
      <c r="AB1955" s="4">
        <v>77664</v>
      </c>
    </row>
    <row r="1956" spans="1:28" x14ac:dyDescent="0.25">
      <c r="A1956">
        <v>2381</v>
      </c>
      <c r="B1956" t="s">
        <v>1384</v>
      </c>
      <c r="C1956" t="s">
        <v>5930</v>
      </c>
      <c r="D1956" s="1">
        <v>43706</v>
      </c>
      <c r="F1956">
        <f t="shared" ca="1" si="180"/>
        <v>73</v>
      </c>
      <c r="G1956" t="str">
        <f t="shared" ca="1" si="181"/>
        <v>&gt;5 years</v>
      </c>
      <c r="H1956" t="s">
        <v>2648</v>
      </c>
      <c r="I1956" t="s">
        <v>6332</v>
      </c>
      <c r="J1956" t="s">
        <v>6333</v>
      </c>
      <c r="K1956" t="s">
        <v>27</v>
      </c>
      <c r="L1956">
        <f t="shared" si="182"/>
        <v>1</v>
      </c>
      <c r="M1956">
        <f t="shared" si="183"/>
        <v>0</v>
      </c>
      <c r="N1956" t="s">
        <v>41</v>
      </c>
      <c r="O1956" t="s">
        <v>41</v>
      </c>
      <c r="Q1956" t="str">
        <f t="shared" si="184"/>
        <v>ACTIVE</v>
      </c>
      <c r="R1956" t="s">
        <v>1487</v>
      </c>
      <c r="S1956" t="s">
        <v>282</v>
      </c>
      <c r="T1956" s="2">
        <v>34579</v>
      </c>
      <c r="U1956" s="3">
        <f t="shared" ca="1" si="185"/>
        <v>31</v>
      </c>
      <c r="V1956" t="s">
        <v>4916</v>
      </c>
      <c r="W1956" t="s">
        <v>4917</v>
      </c>
      <c r="X1956" t="s">
        <v>184</v>
      </c>
      <c r="Y1956" t="s">
        <v>35</v>
      </c>
      <c r="Z1956" t="s">
        <v>36</v>
      </c>
      <c r="AA1956">
        <v>2</v>
      </c>
      <c r="AB1956" s="4">
        <v>114000</v>
      </c>
    </row>
    <row r="1957" spans="1:28" x14ac:dyDescent="0.25">
      <c r="A1957">
        <v>2382</v>
      </c>
      <c r="B1957" t="s">
        <v>715</v>
      </c>
      <c r="C1957" t="s">
        <v>6334</v>
      </c>
      <c r="D1957" s="1">
        <v>45124</v>
      </c>
      <c r="E1957" s="1">
        <v>45135</v>
      </c>
      <c r="F1957">
        <f t="shared" ca="1" si="180"/>
        <v>0</v>
      </c>
      <c r="G1957" t="str">
        <f t="shared" ca="1" si="181"/>
        <v>&lt;6 months</v>
      </c>
      <c r="H1957" t="s">
        <v>2648</v>
      </c>
      <c r="I1957" t="s">
        <v>6335</v>
      </c>
      <c r="J1957" t="s">
        <v>6336</v>
      </c>
      <c r="K1957" t="s">
        <v>27</v>
      </c>
      <c r="L1957">
        <f t="shared" si="182"/>
        <v>1</v>
      </c>
      <c r="M1957">
        <f t="shared" si="183"/>
        <v>0</v>
      </c>
      <c r="N1957" t="s">
        <v>41</v>
      </c>
      <c r="O1957" t="s">
        <v>29</v>
      </c>
      <c r="Q1957" t="str">
        <f t="shared" si="184"/>
        <v>ACTIVE</v>
      </c>
      <c r="R1957" t="s">
        <v>1487</v>
      </c>
      <c r="S1957" t="s">
        <v>282</v>
      </c>
      <c r="T1957" s="2">
        <v>32045</v>
      </c>
      <c r="U1957" s="3">
        <f t="shared" ca="1" si="185"/>
        <v>38</v>
      </c>
      <c r="V1957" t="s">
        <v>3829</v>
      </c>
      <c r="W1957" t="s">
        <v>3830</v>
      </c>
      <c r="X1957" t="s">
        <v>69</v>
      </c>
      <c r="Y1957" t="s">
        <v>47</v>
      </c>
      <c r="Z1957" t="s">
        <v>36</v>
      </c>
      <c r="AA1957">
        <v>1</v>
      </c>
      <c r="AB1957" s="4">
        <v>99432</v>
      </c>
    </row>
    <row r="1958" spans="1:28" x14ac:dyDescent="0.25">
      <c r="A1958">
        <v>2383</v>
      </c>
      <c r="B1958" t="s">
        <v>6337</v>
      </c>
      <c r="C1958" t="s">
        <v>295</v>
      </c>
      <c r="D1958" s="1">
        <v>43863</v>
      </c>
      <c r="F1958">
        <f t="shared" ca="1" si="180"/>
        <v>68</v>
      </c>
      <c r="G1958" t="str">
        <f t="shared" ca="1" si="181"/>
        <v>&gt;5 years</v>
      </c>
      <c r="H1958" t="s">
        <v>2648</v>
      </c>
      <c r="I1958" t="s">
        <v>6338</v>
      </c>
      <c r="J1958" t="s">
        <v>6339</v>
      </c>
      <c r="K1958" t="s">
        <v>27</v>
      </c>
      <c r="L1958">
        <f t="shared" si="182"/>
        <v>1</v>
      </c>
      <c r="M1958">
        <f t="shared" si="183"/>
        <v>0</v>
      </c>
      <c r="N1958" t="s">
        <v>53</v>
      </c>
      <c r="O1958" t="s">
        <v>53</v>
      </c>
      <c r="Q1958" t="str">
        <f t="shared" si="184"/>
        <v>ACTIVE</v>
      </c>
      <c r="R1958" t="s">
        <v>1487</v>
      </c>
      <c r="S1958" t="s">
        <v>74</v>
      </c>
      <c r="T1958" s="2">
        <v>36111</v>
      </c>
      <c r="U1958" s="3">
        <f t="shared" ca="1" si="185"/>
        <v>26</v>
      </c>
      <c r="V1958" t="s">
        <v>3829</v>
      </c>
      <c r="W1958" t="s">
        <v>3830</v>
      </c>
      <c r="X1958" t="s">
        <v>69</v>
      </c>
      <c r="Y1958" t="s">
        <v>47</v>
      </c>
      <c r="Z1958" t="s">
        <v>36</v>
      </c>
      <c r="AA1958">
        <v>4</v>
      </c>
      <c r="AB1958" s="4">
        <v>147812.6</v>
      </c>
    </row>
    <row r="1959" spans="1:28" x14ac:dyDescent="0.25">
      <c r="A1959">
        <v>2384</v>
      </c>
      <c r="B1959" t="s">
        <v>6340</v>
      </c>
      <c r="C1959" t="s">
        <v>6341</v>
      </c>
      <c r="D1959" s="1">
        <v>44483</v>
      </c>
      <c r="E1959" s="1">
        <v>44855</v>
      </c>
      <c r="F1959">
        <f t="shared" ca="1" si="180"/>
        <v>12</v>
      </c>
      <c r="G1959" t="str">
        <f t="shared" ca="1" si="181"/>
        <v>1-2 years</v>
      </c>
      <c r="H1959" t="s">
        <v>2648</v>
      </c>
      <c r="I1959" t="s">
        <v>6342</v>
      </c>
      <c r="J1959" t="s">
        <v>6343</v>
      </c>
      <c r="K1959" t="s">
        <v>158</v>
      </c>
      <c r="L1959">
        <f t="shared" si="182"/>
        <v>0</v>
      </c>
      <c r="M1959">
        <f t="shared" si="183"/>
        <v>1</v>
      </c>
      <c r="N1959" t="s">
        <v>53</v>
      </c>
      <c r="O1959" t="s">
        <v>29</v>
      </c>
      <c r="P1959" t="s">
        <v>4103</v>
      </c>
      <c r="Q1959" t="str">
        <f t="shared" si="184"/>
        <v>VOLUNTARY</v>
      </c>
      <c r="R1959" t="s">
        <v>1487</v>
      </c>
      <c r="S1959" t="s">
        <v>74</v>
      </c>
      <c r="T1959" s="2">
        <v>34453</v>
      </c>
      <c r="U1959" s="3">
        <f t="shared" ca="1" si="185"/>
        <v>31</v>
      </c>
      <c r="V1959" t="s">
        <v>3829</v>
      </c>
      <c r="W1959" t="s">
        <v>3830</v>
      </c>
      <c r="X1959" t="s">
        <v>184</v>
      </c>
      <c r="Y1959" t="s">
        <v>35</v>
      </c>
      <c r="Z1959" t="s">
        <v>36</v>
      </c>
      <c r="AA1959">
        <v>5</v>
      </c>
      <c r="AB1959" s="4">
        <v>269016</v>
      </c>
    </row>
    <row r="1960" spans="1:28" x14ac:dyDescent="0.25">
      <c r="A1960">
        <v>2385</v>
      </c>
      <c r="B1960" t="s">
        <v>4736</v>
      </c>
      <c r="C1960" t="s">
        <v>6273</v>
      </c>
      <c r="D1960" s="1">
        <v>43931</v>
      </c>
      <c r="F1960">
        <f t="shared" ca="1" si="180"/>
        <v>65</v>
      </c>
      <c r="G1960" t="str">
        <f t="shared" ca="1" si="181"/>
        <v>&gt;5 years</v>
      </c>
      <c r="H1960" t="s">
        <v>2648</v>
      </c>
      <c r="I1960" t="s">
        <v>6344</v>
      </c>
      <c r="J1960" t="s">
        <v>6345</v>
      </c>
      <c r="K1960" t="s">
        <v>27</v>
      </c>
      <c r="L1960">
        <f t="shared" si="182"/>
        <v>1</v>
      </c>
      <c r="M1960">
        <f t="shared" si="183"/>
        <v>0</v>
      </c>
      <c r="N1960" t="s">
        <v>28</v>
      </c>
      <c r="O1960" t="s">
        <v>41</v>
      </c>
      <c r="Q1960" t="str">
        <f t="shared" si="184"/>
        <v>ACTIVE</v>
      </c>
      <c r="R1960" t="s">
        <v>1487</v>
      </c>
      <c r="S1960" t="s">
        <v>440</v>
      </c>
      <c r="T1960" s="2">
        <v>30861</v>
      </c>
      <c r="U1960" s="3">
        <f t="shared" ca="1" si="185"/>
        <v>41</v>
      </c>
      <c r="V1960" t="s">
        <v>4933</v>
      </c>
      <c r="W1960" t="s">
        <v>4942</v>
      </c>
      <c r="X1960" t="s">
        <v>1082</v>
      </c>
      <c r="Y1960" t="s">
        <v>35</v>
      </c>
      <c r="Z1960" t="s">
        <v>36</v>
      </c>
      <c r="AA1960">
        <v>2</v>
      </c>
      <c r="AB1960" s="4">
        <v>240000.02</v>
      </c>
    </row>
    <row r="1961" spans="1:28" x14ac:dyDescent="0.25">
      <c r="A1961">
        <v>2386</v>
      </c>
      <c r="B1961" t="s">
        <v>6346</v>
      </c>
      <c r="C1961" t="s">
        <v>1023</v>
      </c>
      <c r="D1961" s="1">
        <v>43448</v>
      </c>
      <c r="F1961">
        <f t="shared" ca="1" si="180"/>
        <v>81</v>
      </c>
      <c r="G1961" t="str">
        <f t="shared" ca="1" si="181"/>
        <v>&gt;5 years</v>
      </c>
      <c r="H1961" t="s">
        <v>2648</v>
      </c>
      <c r="I1961" t="s">
        <v>6347</v>
      </c>
      <c r="J1961" t="s">
        <v>6348</v>
      </c>
      <c r="K1961" t="s">
        <v>27</v>
      </c>
      <c r="L1961">
        <f t="shared" si="182"/>
        <v>1</v>
      </c>
      <c r="M1961">
        <f t="shared" si="183"/>
        <v>0</v>
      </c>
      <c r="N1961" t="s">
        <v>41</v>
      </c>
      <c r="O1961" t="s">
        <v>41</v>
      </c>
      <c r="Q1961" t="str">
        <f t="shared" si="184"/>
        <v>ACTIVE</v>
      </c>
      <c r="R1961" t="s">
        <v>30</v>
      </c>
      <c r="S1961" t="s">
        <v>31</v>
      </c>
      <c r="T1961" s="2">
        <v>32128</v>
      </c>
      <c r="U1961" s="3">
        <f t="shared" ca="1" si="185"/>
        <v>37</v>
      </c>
      <c r="V1961" t="s">
        <v>2961</v>
      </c>
      <c r="W1961" t="s">
        <v>2961</v>
      </c>
      <c r="X1961" t="s">
        <v>537</v>
      </c>
      <c r="Y1961" t="s">
        <v>35</v>
      </c>
      <c r="Z1961" t="s">
        <v>36</v>
      </c>
      <c r="AA1961">
        <v>1</v>
      </c>
      <c r="AB1961" s="4">
        <v>115488</v>
      </c>
    </row>
    <row r="1962" spans="1:28" x14ac:dyDescent="0.25">
      <c r="A1962">
        <v>2387</v>
      </c>
      <c r="B1962" t="s">
        <v>2663</v>
      </c>
      <c r="C1962" t="s">
        <v>5381</v>
      </c>
      <c r="D1962" s="1">
        <v>44739</v>
      </c>
      <c r="E1962" s="1">
        <v>44931</v>
      </c>
      <c r="F1962">
        <f t="shared" ca="1" si="180"/>
        <v>6</v>
      </c>
      <c r="G1962" t="str">
        <f t="shared" ca="1" si="181"/>
        <v>6-12 months</v>
      </c>
      <c r="H1962" t="s">
        <v>3283</v>
      </c>
      <c r="I1962" t="s">
        <v>6349</v>
      </c>
      <c r="J1962" t="s">
        <v>6350</v>
      </c>
      <c r="K1962" t="s">
        <v>27</v>
      </c>
      <c r="L1962">
        <f t="shared" si="182"/>
        <v>1</v>
      </c>
      <c r="M1962">
        <f t="shared" si="183"/>
        <v>0</v>
      </c>
      <c r="N1962" t="s">
        <v>28</v>
      </c>
      <c r="O1962" t="s">
        <v>29</v>
      </c>
      <c r="Q1962" t="str">
        <f t="shared" si="184"/>
        <v>ACTIVE</v>
      </c>
      <c r="R1962" t="s">
        <v>1487</v>
      </c>
      <c r="S1962" t="s">
        <v>2213</v>
      </c>
      <c r="T1962" s="2">
        <v>34905</v>
      </c>
      <c r="U1962" s="3">
        <f t="shared" ca="1" si="185"/>
        <v>30</v>
      </c>
      <c r="V1962" t="s">
        <v>61</v>
      </c>
      <c r="W1962" t="s">
        <v>127</v>
      </c>
      <c r="X1962" t="s">
        <v>2213</v>
      </c>
      <c r="Y1962" t="s">
        <v>47</v>
      </c>
      <c r="Z1962" t="s">
        <v>36</v>
      </c>
      <c r="AA1962">
        <v>1</v>
      </c>
      <c r="AB1962" s="4">
        <v>2203200</v>
      </c>
    </row>
    <row r="1963" spans="1:28" x14ac:dyDescent="0.25">
      <c r="A1963">
        <v>2388</v>
      </c>
      <c r="B1963" t="s">
        <v>3969</v>
      </c>
      <c r="C1963" t="s">
        <v>4025</v>
      </c>
      <c r="D1963" s="1">
        <v>44081</v>
      </c>
      <c r="F1963">
        <f t="shared" ca="1" si="180"/>
        <v>61</v>
      </c>
      <c r="G1963" t="str">
        <f t="shared" ca="1" si="181"/>
        <v>&gt;5 years</v>
      </c>
      <c r="H1963" t="s">
        <v>1563</v>
      </c>
      <c r="I1963" t="s">
        <v>6351</v>
      </c>
      <c r="J1963" t="s">
        <v>6352</v>
      </c>
      <c r="K1963" t="s">
        <v>27</v>
      </c>
      <c r="L1963">
        <f t="shared" si="182"/>
        <v>1</v>
      </c>
      <c r="M1963">
        <f t="shared" si="183"/>
        <v>0</v>
      </c>
      <c r="N1963" t="s">
        <v>28</v>
      </c>
      <c r="O1963" t="s">
        <v>29</v>
      </c>
      <c r="Q1963" t="str">
        <f t="shared" si="184"/>
        <v>ACTIVE</v>
      </c>
      <c r="R1963" t="s">
        <v>1487</v>
      </c>
      <c r="S1963" t="s">
        <v>189</v>
      </c>
      <c r="T1963" s="2">
        <v>33516</v>
      </c>
      <c r="U1963" s="3">
        <f t="shared" ca="1" si="185"/>
        <v>34</v>
      </c>
      <c r="V1963" t="s">
        <v>61</v>
      </c>
      <c r="W1963" t="s">
        <v>222</v>
      </c>
      <c r="X1963" t="s">
        <v>89</v>
      </c>
      <c r="Y1963" t="s">
        <v>47</v>
      </c>
      <c r="Z1963" t="s">
        <v>36</v>
      </c>
      <c r="AA1963">
        <v>2</v>
      </c>
      <c r="AB1963" s="4">
        <v>63276</v>
      </c>
    </row>
    <row r="1964" spans="1:28" x14ac:dyDescent="0.25">
      <c r="A1964">
        <v>2389</v>
      </c>
      <c r="B1964" t="s">
        <v>1233</v>
      </c>
      <c r="C1964" t="s">
        <v>3291</v>
      </c>
      <c r="D1964" s="1">
        <v>43772</v>
      </c>
      <c r="E1964" s="1">
        <v>44369</v>
      </c>
      <c r="F1964">
        <f t="shared" ca="1" si="180"/>
        <v>19</v>
      </c>
      <c r="G1964" t="str">
        <f t="shared" ca="1" si="181"/>
        <v>1-2 years</v>
      </c>
      <c r="H1964" t="s">
        <v>2023</v>
      </c>
      <c r="I1964" t="s">
        <v>6353</v>
      </c>
      <c r="J1964" t="s">
        <v>6354</v>
      </c>
      <c r="K1964" t="s">
        <v>27</v>
      </c>
      <c r="L1964">
        <f t="shared" si="182"/>
        <v>1</v>
      </c>
      <c r="M1964">
        <f t="shared" si="183"/>
        <v>0</v>
      </c>
      <c r="N1964" t="s">
        <v>28</v>
      </c>
      <c r="O1964" t="s">
        <v>41</v>
      </c>
      <c r="Q1964" t="str">
        <f t="shared" si="184"/>
        <v>ACTIVE</v>
      </c>
      <c r="R1964" t="s">
        <v>1487</v>
      </c>
      <c r="S1964" t="s">
        <v>80</v>
      </c>
      <c r="T1964" s="2">
        <v>31363</v>
      </c>
      <c r="U1964" s="3">
        <f t="shared" ca="1" si="185"/>
        <v>39</v>
      </c>
      <c r="V1964" t="s">
        <v>61</v>
      </c>
      <c r="W1964" t="s">
        <v>222</v>
      </c>
      <c r="X1964" t="s">
        <v>537</v>
      </c>
      <c r="Y1964" t="s">
        <v>47</v>
      </c>
      <c r="Z1964" t="s">
        <v>36</v>
      </c>
      <c r="AA1964">
        <v>2</v>
      </c>
      <c r="AB1964" s="4">
        <v>44700</v>
      </c>
    </row>
    <row r="1965" spans="1:28" x14ac:dyDescent="0.25">
      <c r="A1965">
        <v>2390</v>
      </c>
      <c r="B1965" t="s">
        <v>1918</v>
      </c>
      <c r="C1965" t="s">
        <v>623</v>
      </c>
      <c r="D1965" s="1">
        <v>43966</v>
      </c>
      <c r="E1965" s="1">
        <v>44557</v>
      </c>
      <c r="F1965">
        <f t="shared" ca="1" si="180"/>
        <v>19</v>
      </c>
      <c r="G1965" t="str">
        <f t="shared" ca="1" si="181"/>
        <v>1-2 years</v>
      </c>
      <c r="H1965" t="s">
        <v>2023</v>
      </c>
      <c r="I1965" t="s">
        <v>6355</v>
      </c>
      <c r="J1965" t="s">
        <v>6356</v>
      </c>
      <c r="K1965" t="s">
        <v>27</v>
      </c>
      <c r="L1965">
        <f t="shared" si="182"/>
        <v>1</v>
      </c>
      <c r="M1965">
        <f t="shared" si="183"/>
        <v>0</v>
      </c>
      <c r="N1965" t="s">
        <v>41</v>
      </c>
      <c r="O1965" t="s">
        <v>41</v>
      </c>
      <c r="Q1965" t="str">
        <f t="shared" si="184"/>
        <v>ACTIVE</v>
      </c>
      <c r="R1965" t="s">
        <v>1487</v>
      </c>
      <c r="S1965" t="s">
        <v>87</v>
      </c>
      <c r="T1965" s="2">
        <v>26649</v>
      </c>
      <c r="U1965" s="3">
        <f t="shared" ca="1" si="185"/>
        <v>52</v>
      </c>
      <c r="V1965" t="s">
        <v>61</v>
      </c>
      <c r="W1965" t="s">
        <v>222</v>
      </c>
      <c r="X1965" t="s">
        <v>138</v>
      </c>
      <c r="Y1965" t="s">
        <v>35</v>
      </c>
      <c r="Z1965" t="s">
        <v>36</v>
      </c>
      <c r="AA1965">
        <v>1</v>
      </c>
      <c r="AB1965" s="4">
        <v>101530</v>
      </c>
    </row>
    <row r="1966" spans="1:28" x14ac:dyDescent="0.25">
      <c r="A1966">
        <v>2391</v>
      </c>
      <c r="B1966" t="s">
        <v>6357</v>
      </c>
      <c r="C1966" t="s">
        <v>1257</v>
      </c>
      <c r="D1966" s="1">
        <v>45044</v>
      </c>
      <c r="E1966" s="1">
        <v>45059</v>
      </c>
      <c r="F1966">
        <f t="shared" ca="1" si="180"/>
        <v>0</v>
      </c>
      <c r="G1966" t="str">
        <f t="shared" ca="1" si="181"/>
        <v>&lt;6 months</v>
      </c>
      <c r="H1966" t="s">
        <v>2043</v>
      </c>
      <c r="I1966" t="s">
        <v>6358</v>
      </c>
      <c r="J1966" t="s">
        <v>6359</v>
      </c>
      <c r="K1966" t="s">
        <v>27</v>
      </c>
      <c r="L1966">
        <f t="shared" si="182"/>
        <v>1</v>
      </c>
      <c r="M1966">
        <f t="shared" si="183"/>
        <v>0</v>
      </c>
      <c r="N1966" t="s">
        <v>41</v>
      </c>
      <c r="O1966" t="s">
        <v>53</v>
      </c>
      <c r="Q1966" t="str">
        <f t="shared" si="184"/>
        <v>ACTIVE</v>
      </c>
      <c r="R1966" t="s">
        <v>106</v>
      </c>
      <c r="S1966" t="s">
        <v>115</v>
      </c>
      <c r="T1966" s="2">
        <v>36908</v>
      </c>
      <c r="U1966" s="3">
        <f t="shared" ca="1" si="185"/>
        <v>24</v>
      </c>
      <c r="V1966" t="s">
        <v>61</v>
      </c>
      <c r="W1966" t="s">
        <v>222</v>
      </c>
      <c r="X1966" t="s">
        <v>116</v>
      </c>
      <c r="Y1966" t="s">
        <v>35</v>
      </c>
      <c r="Z1966" t="s">
        <v>36</v>
      </c>
      <c r="AA1966">
        <v>1</v>
      </c>
      <c r="AB1966" s="4">
        <v>34120</v>
      </c>
    </row>
    <row r="1967" spans="1:28" x14ac:dyDescent="0.25">
      <c r="A1967">
        <v>2392</v>
      </c>
      <c r="B1967" t="s">
        <v>3957</v>
      </c>
      <c r="C1967" t="s">
        <v>604</v>
      </c>
      <c r="D1967" s="1">
        <v>43682</v>
      </c>
      <c r="F1967">
        <f t="shared" ca="1" si="180"/>
        <v>74</v>
      </c>
      <c r="G1967" t="str">
        <f t="shared" ca="1" si="181"/>
        <v>&gt;5 years</v>
      </c>
      <c r="H1967" t="s">
        <v>2023</v>
      </c>
      <c r="I1967" t="s">
        <v>6360</v>
      </c>
      <c r="J1967" t="s">
        <v>6361</v>
      </c>
      <c r="K1967" t="s">
        <v>27</v>
      </c>
      <c r="L1967">
        <f t="shared" si="182"/>
        <v>1</v>
      </c>
      <c r="M1967">
        <f t="shared" si="183"/>
        <v>0</v>
      </c>
      <c r="N1967" t="s">
        <v>53</v>
      </c>
      <c r="O1967" t="s">
        <v>53</v>
      </c>
      <c r="Q1967" t="str">
        <f t="shared" si="184"/>
        <v>ACTIVE</v>
      </c>
      <c r="R1967" t="s">
        <v>42</v>
      </c>
      <c r="S1967" t="s">
        <v>43</v>
      </c>
      <c r="T1967" s="2">
        <v>30769</v>
      </c>
      <c r="U1967" s="3">
        <f t="shared" ca="1" si="185"/>
        <v>41</v>
      </c>
      <c r="V1967" t="s">
        <v>2961</v>
      </c>
      <c r="W1967" t="s">
        <v>2961</v>
      </c>
      <c r="X1967" t="s">
        <v>6362</v>
      </c>
      <c r="Y1967" t="s">
        <v>47</v>
      </c>
      <c r="Z1967" t="s">
        <v>36</v>
      </c>
      <c r="AA1967">
        <v>1</v>
      </c>
      <c r="AB1967" s="4">
        <v>313080</v>
      </c>
    </row>
    <row r="1968" spans="1:28" x14ac:dyDescent="0.25">
      <c r="A1968">
        <v>2393</v>
      </c>
      <c r="B1968" t="s">
        <v>1063</v>
      </c>
      <c r="C1968" t="s">
        <v>1626</v>
      </c>
      <c r="D1968" s="1">
        <v>43439</v>
      </c>
      <c r="E1968" s="1">
        <v>44454</v>
      </c>
      <c r="F1968">
        <f t="shared" ca="1" si="180"/>
        <v>33</v>
      </c>
      <c r="G1968" t="str">
        <f t="shared" ca="1" si="181"/>
        <v>2-5 years</v>
      </c>
      <c r="H1968" t="s">
        <v>2648</v>
      </c>
      <c r="I1968" t="s">
        <v>6363</v>
      </c>
      <c r="J1968" t="s">
        <v>6364</v>
      </c>
      <c r="K1968" t="s">
        <v>27</v>
      </c>
      <c r="L1968">
        <f t="shared" si="182"/>
        <v>1</v>
      </c>
      <c r="M1968">
        <f t="shared" si="183"/>
        <v>0</v>
      </c>
      <c r="N1968" t="s">
        <v>53</v>
      </c>
      <c r="O1968" t="s">
        <v>41</v>
      </c>
      <c r="Q1968" t="str">
        <f t="shared" si="184"/>
        <v>ACTIVE</v>
      </c>
      <c r="R1968" t="s">
        <v>1487</v>
      </c>
      <c r="S1968" t="s">
        <v>87</v>
      </c>
      <c r="T1968" s="2">
        <v>32919</v>
      </c>
      <c r="U1968" s="3">
        <f t="shared" ca="1" si="185"/>
        <v>35</v>
      </c>
      <c r="V1968" t="s">
        <v>32</v>
      </c>
      <c r="W1968" t="s">
        <v>843</v>
      </c>
      <c r="X1968" t="s">
        <v>89</v>
      </c>
      <c r="Y1968" t="s">
        <v>35</v>
      </c>
      <c r="Z1968" t="s">
        <v>36</v>
      </c>
      <c r="AA1968">
        <v>5</v>
      </c>
      <c r="AB1968" s="4">
        <v>33336</v>
      </c>
    </row>
    <row r="1969" spans="1:28" x14ac:dyDescent="0.25">
      <c r="A1969">
        <v>2394</v>
      </c>
      <c r="B1969" t="s">
        <v>4902</v>
      </c>
      <c r="C1969" t="s">
        <v>3000</v>
      </c>
      <c r="D1969" s="1">
        <v>44676</v>
      </c>
      <c r="E1969" s="1">
        <v>45100</v>
      </c>
      <c r="F1969">
        <f t="shared" ca="1" si="180"/>
        <v>13</v>
      </c>
      <c r="G1969" t="str">
        <f t="shared" ca="1" si="181"/>
        <v>1-2 years</v>
      </c>
      <c r="H1969" t="s">
        <v>2648</v>
      </c>
      <c r="I1969" t="s">
        <v>6365</v>
      </c>
      <c r="J1969" t="s">
        <v>6366</v>
      </c>
      <c r="K1969" t="s">
        <v>27</v>
      </c>
      <c r="L1969">
        <f t="shared" si="182"/>
        <v>1</v>
      </c>
      <c r="M1969">
        <f t="shared" si="183"/>
        <v>0</v>
      </c>
      <c r="N1969" t="s">
        <v>53</v>
      </c>
      <c r="O1969" t="s">
        <v>53</v>
      </c>
      <c r="Q1969" t="str">
        <f t="shared" si="184"/>
        <v>ACTIVE</v>
      </c>
      <c r="R1969" t="s">
        <v>1487</v>
      </c>
      <c r="S1969" t="s">
        <v>74</v>
      </c>
      <c r="T1969" s="2">
        <v>30987</v>
      </c>
      <c r="U1969" s="3">
        <f t="shared" ca="1" si="185"/>
        <v>40</v>
      </c>
      <c r="V1969" t="s">
        <v>1614</v>
      </c>
      <c r="W1969" t="s">
        <v>3256</v>
      </c>
      <c r="X1969" t="s">
        <v>69</v>
      </c>
      <c r="Y1969" t="s">
        <v>47</v>
      </c>
      <c r="Z1969" t="s">
        <v>36</v>
      </c>
      <c r="AA1969">
        <v>2</v>
      </c>
      <c r="AB1969" s="4">
        <v>74184</v>
      </c>
    </row>
    <row r="1970" spans="1:28" x14ac:dyDescent="0.25">
      <c r="A1970">
        <v>2395</v>
      </c>
      <c r="B1970" t="s">
        <v>739</v>
      </c>
      <c r="C1970" t="s">
        <v>2799</v>
      </c>
      <c r="D1970" s="1">
        <v>43809</v>
      </c>
      <c r="F1970">
        <f t="shared" ca="1" si="180"/>
        <v>69</v>
      </c>
      <c r="G1970" t="str">
        <f t="shared" ca="1" si="181"/>
        <v>&gt;5 years</v>
      </c>
      <c r="H1970" t="s">
        <v>2648</v>
      </c>
      <c r="I1970" t="s">
        <v>6367</v>
      </c>
      <c r="J1970" t="s">
        <v>6368</v>
      </c>
      <c r="K1970" t="s">
        <v>27</v>
      </c>
      <c r="L1970">
        <f t="shared" si="182"/>
        <v>1</v>
      </c>
      <c r="M1970">
        <f t="shared" si="183"/>
        <v>0</v>
      </c>
      <c r="N1970" t="s">
        <v>41</v>
      </c>
      <c r="O1970" t="s">
        <v>41</v>
      </c>
      <c r="Q1970" t="str">
        <f t="shared" si="184"/>
        <v>ACTIVE</v>
      </c>
      <c r="R1970" t="s">
        <v>1487</v>
      </c>
      <c r="S1970" t="s">
        <v>80</v>
      </c>
      <c r="T1970" s="2">
        <v>1</v>
      </c>
      <c r="U1970" s="3">
        <f t="shared" ca="1" si="185"/>
        <v>125</v>
      </c>
      <c r="V1970" t="s">
        <v>1614</v>
      </c>
      <c r="W1970" t="s">
        <v>3339</v>
      </c>
      <c r="X1970" t="s">
        <v>89</v>
      </c>
      <c r="Y1970" t="s">
        <v>47</v>
      </c>
      <c r="Z1970" t="s">
        <v>36</v>
      </c>
      <c r="AA1970">
        <v>1</v>
      </c>
      <c r="AB1970" s="4">
        <v>231504</v>
      </c>
    </row>
    <row r="1971" spans="1:28" x14ac:dyDescent="0.25">
      <c r="A1971">
        <v>2396</v>
      </c>
      <c r="B1971" t="s">
        <v>905</v>
      </c>
      <c r="C1971" t="s">
        <v>1702</v>
      </c>
      <c r="D1971" s="1">
        <v>44742</v>
      </c>
      <c r="E1971" s="1">
        <v>44755</v>
      </c>
      <c r="F1971">
        <f t="shared" ca="1" si="180"/>
        <v>0</v>
      </c>
      <c r="G1971" t="str">
        <f t="shared" ca="1" si="181"/>
        <v>&lt;6 months</v>
      </c>
      <c r="H1971" t="s">
        <v>2648</v>
      </c>
      <c r="I1971" t="s">
        <v>6369</v>
      </c>
      <c r="J1971" t="s">
        <v>6370</v>
      </c>
      <c r="K1971" t="s">
        <v>158</v>
      </c>
      <c r="L1971">
        <f t="shared" si="182"/>
        <v>0</v>
      </c>
      <c r="M1971">
        <f t="shared" si="183"/>
        <v>1</v>
      </c>
      <c r="N1971" t="s">
        <v>28</v>
      </c>
      <c r="O1971" t="s">
        <v>41</v>
      </c>
      <c r="P1971" t="s">
        <v>212</v>
      </c>
      <c r="Q1971" t="str">
        <f t="shared" si="184"/>
        <v>INVOLUNTARY</v>
      </c>
      <c r="R1971" t="s">
        <v>1487</v>
      </c>
      <c r="S1971" t="s">
        <v>80</v>
      </c>
      <c r="T1971" s="2">
        <v>34535</v>
      </c>
      <c r="U1971" s="3">
        <f t="shared" ca="1" si="185"/>
        <v>31</v>
      </c>
      <c r="V1971" t="s">
        <v>1614</v>
      </c>
      <c r="W1971" t="s">
        <v>3214</v>
      </c>
      <c r="X1971" t="s">
        <v>89</v>
      </c>
      <c r="Y1971" t="s">
        <v>35</v>
      </c>
      <c r="Z1971" t="s">
        <v>36</v>
      </c>
      <c r="AA1971">
        <v>1</v>
      </c>
      <c r="AB1971" s="4">
        <v>70018</v>
      </c>
    </row>
    <row r="1972" spans="1:28" x14ac:dyDescent="0.25">
      <c r="A1972">
        <v>2397</v>
      </c>
      <c r="B1972" t="s">
        <v>1188</v>
      </c>
      <c r="C1972" t="s">
        <v>712</v>
      </c>
      <c r="D1972" s="1">
        <v>43362</v>
      </c>
      <c r="E1972" s="1">
        <v>43584</v>
      </c>
      <c r="F1972">
        <f t="shared" ca="1" si="180"/>
        <v>7</v>
      </c>
      <c r="G1972" t="str">
        <f t="shared" ca="1" si="181"/>
        <v>6-12 months</v>
      </c>
      <c r="H1972" t="s">
        <v>2648</v>
      </c>
      <c r="I1972" t="s">
        <v>6371</v>
      </c>
      <c r="J1972" t="s">
        <v>6372</v>
      </c>
      <c r="K1972" t="s">
        <v>27</v>
      </c>
      <c r="L1972">
        <f t="shared" si="182"/>
        <v>1</v>
      </c>
      <c r="M1972">
        <f t="shared" si="183"/>
        <v>0</v>
      </c>
      <c r="N1972" t="s">
        <v>41</v>
      </c>
      <c r="O1972" t="s">
        <v>53</v>
      </c>
      <c r="Q1972" t="str">
        <f t="shared" si="184"/>
        <v>ACTIVE</v>
      </c>
      <c r="R1972" t="s">
        <v>1487</v>
      </c>
      <c r="S1972" t="s">
        <v>74</v>
      </c>
      <c r="T1972" s="2">
        <v>32939</v>
      </c>
      <c r="U1972" s="3">
        <f t="shared" ca="1" si="185"/>
        <v>35</v>
      </c>
      <c r="V1972" t="s">
        <v>1666</v>
      </c>
      <c r="W1972" t="s">
        <v>1667</v>
      </c>
      <c r="X1972" t="s">
        <v>69</v>
      </c>
      <c r="Y1972" t="s">
        <v>35</v>
      </c>
      <c r="Z1972" t="s">
        <v>36</v>
      </c>
      <c r="AA1972">
        <v>2</v>
      </c>
      <c r="AB1972" s="4">
        <v>1681286</v>
      </c>
    </row>
    <row r="1973" spans="1:28" x14ac:dyDescent="0.25">
      <c r="A1973">
        <v>2398</v>
      </c>
      <c r="B1973" t="s">
        <v>715</v>
      </c>
      <c r="C1973" t="s">
        <v>4333</v>
      </c>
      <c r="D1973" s="1">
        <v>43654</v>
      </c>
      <c r="E1973" s="1">
        <v>44789</v>
      </c>
      <c r="F1973">
        <f t="shared" ca="1" si="180"/>
        <v>37</v>
      </c>
      <c r="G1973" t="str">
        <f t="shared" ca="1" si="181"/>
        <v>2-5 years</v>
      </c>
      <c r="H1973" t="s">
        <v>2648</v>
      </c>
      <c r="I1973" t="s">
        <v>5079</v>
      </c>
      <c r="J1973" t="s">
        <v>6373</v>
      </c>
      <c r="K1973" t="s">
        <v>27</v>
      </c>
      <c r="L1973">
        <f t="shared" si="182"/>
        <v>1</v>
      </c>
      <c r="M1973">
        <f t="shared" si="183"/>
        <v>0</v>
      </c>
      <c r="N1973" t="s">
        <v>28</v>
      </c>
      <c r="O1973" t="s">
        <v>29</v>
      </c>
      <c r="Q1973" t="str">
        <f t="shared" si="184"/>
        <v>ACTIVE</v>
      </c>
      <c r="R1973" t="s">
        <v>1487</v>
      </c>
      <c r="S1973" t="s">
        <v>68</v>
      </c>
      <c r="T1973" s="2">
        <v>33828</v>
      </c>
      <c r="U1973" s="3">
        <f t="shared" ca="1" si="185"/>
        <v>33</v>
      </c>
      <c r="V1973" t="s">
        <v>3193</v>
      </c>
      <c r="W1973" t="s">
        <v>3194</v>
      </c>
      <c r="X1973" t="s">
        <v>184</v>
      </c>
      <c r="Y1973" t="s">
        <v>35</v>
      </c>
      <c r="Z1973" t="s">
        <v>36</v>
      </c>
      <c r="AA1973">
        <v>5</v>
      </c>
      <c r="AB1973" s="4">
        <v>961177</v>
      </c>
    </row>
    <row r="1974" spans="1:28" x14ac:dyDescent="0.25">
      <c r="A1974">
        <v>2399</v>
      </c>
      <c r="B1974" t="s">
        <v>4015</v>
      </c>
      <c r="C1974" t="s">
        <v>4282</v>
      </c>
      <c r="D1974" s="1">
        <v>45071</v>
      </c>
      <c r="E1974" s="1">
        <v>45138</v>
      </c>
      <c r="F1974">
        <f t="shared" ca="1" si="180"/>
        <v>2</v>
      </c>
      <c r="G1974" t="str">
        <f t="shared" ca="1" si="181"/>
        <v>&lt;6 months</v>
      </c>
      <c r="H1974" t="s">
        <v>2648</v>
      </c>
      <c r="I1974" t="s">
        <v>6374</v>
      </c>
      <c r="J1974" t="s">
        <v>6375</v>
      </c>
      <c r="K1974" t="s">
        <v>27</v>
      </c>
      <c r="L1974">
        <f t="shared" si="182"/>
        <v>1</v>
      </c>
      <c r="M1974">
        <f t="shared" si="183"/>
        <v>0</v>
      </c>
      <c r="N1974" t="s">
        <v>53</v>
      </c>
      <c r="O1974" t="s">
        <v>41</v>
      </c>
      <c r="Q1974" t="str">
        <f t="shared" si="184"/>
        <v>ACTIVE</v>
      </c>
      <c r="R1974" t="s">
        <v>1487</v>
      </c>
      <c r="S1974" t="s">
        <v>257</v>
      </c>
      <c r="T1974" s="2">
        <v>30004</v>
      </c>
      <c r="U1974" s="3">
        <f t="shared" ca="1" si="185"/>
        <v>43</v>
      </c>
      <c r="V1974" t="s">
        <v>5170</v>
      </c>
      <c r="W1974" t="s">
        <v>5171</v>
      </c>
      <c r="X1974" t="s">
        <v>75</v>
      </c>
      <c r="Y1974" t="s">
        <v>47</v>
      </c>
      <c r="Z1974" t="s">
        <v>36</v>
      </c>
      <c r="AA1974">
        <v>4</v>
      </c>
      <c r="AB1974" s="4">
        <v>656081</v>
      </c>
    </row>
    <row r="1975" spans="1:28" x14ac:dyDescent="0.25">
      <c r="A1975">
        <v>2400</v>
      </c>
      <c r="B1975" t="s">
        <v>6376</v>
      </c>
      <c r="C1975" t="s">
        <v>1234</v>
      </c>
      <c r="D1975" s="1">
        <v>43407</v>
      </c>
      <c r="F1975">
        <f t="shared" ca="1" si="180"/>
        <v>83</v>
      </c>
      <c r="G1975" t="str">
        <f t="shared" ca="1" si="181"/>
        <v>&gt;5 years</v>
      </c>
      <c r="H1975" t="s">
        <v>2648</v>
      </c>
      <c r="I1975" t="s">
        <v>6377</v>
      </c>
      <c r="J1975" t="s">
        <v>6378</v>
      </c>
      <c r="K1975" t="s">
        <v>27</v>
      </c>
      <c r="L1975">
        <f t="shared" si="182"/>
        <v>1</v>
      </c>
      <c r="M1975">
        <f t="shared" si="183"/>
        <v>0</v>
      </c>
      <c r="N1975" t="s">
        <v>28</v>
      </c>
      <c r="O1975" t="s">
        <v>41</v>
      </c>
      <c r="Q1975" t="str">
        <f t="shared" si="184"/>
        <v>ACTIVE</v>
      </c>
      <c r="R1975" t="s">
        <v>1487</v>
      </c>
      <c r="S1975" t="s">
        <v>55</v>
      </c>
      <c r="T1975" s="2">
        <v>30625</v>
      </c>
      <c r="U1975" s="3">
        <f t="shared" ca="1" si="185"/>
        <v>41</v>
      </c>
      <c r="V1975" t="s">
        <v>3198</v>
      </c>
      <c r="W1975" t="s">
        <v>3199</v>
      </c>
      <c r="X1975" t="s">
        <v>148</v>
      </c>
      <c r="Y1975" t="s">
        <v>47</v>
      </c>
      <c r="Z1975" t="s">
        <v>36</v>
      </c>
      <c r="AA1975">
        <v>2</v>
      </c>
      <c r="AB1975" s="4">
        <v>240500</v>
      </c>
    </row>
    <row r="1976" spans="1:28" x14ac:dyDescent="0.25">
      <c r="A1976">
        <v>2401</v>
      </c>
      <c r="B1976" t="s">
        <v>6379</v>
      </c>
      <c r="C1976" t="s">
        <v>3073</v>
      </c>
      <c r="D1976" s="1">
        <v>44874</v>
      </c>
      <c r="E1976" s="1">
        <v>44936</v>
      </c>
      <c r="F1976">
        <f t="shared" ca="1" si="180"/>
        <v>2</v>
      </c>
      <c r="G1976" t="str">
        <f t="shared" ca="1" si="181"/>
        <v>&lt;6 months</v>
      </c>
      <c r="H1976" t="s">
        <v>2648</v>
      </c>
      <c r="I1976" t="s">
        <v>6380</v>
      </c>
      <c r="J1976" t="s">
        <v>6381</v>
      </c>
      <c r="K1976" t="s">
        <v>158</v>
      </c>
      <c r="L1976">
        <f t="shared" si="182"/>
        <v>0</v>
      </c>
      <c r="M1976">
        <f t="shared" si="183"/>
        <v>1</v>
      </c>
      <c r="N1976" t="s">
        <v>53</v>
      </c>
      <c r="O1976" t="s">
        <v>41</v>
      </c>
      <c r="P1976" t="s">
        <v>159</v>
      </c>
      <c r="Q1976" t="str">
        <f t="shared" si="184"/>
        <v>VOLUNTARY</v>
      </c>
      <c r="R1976" t="s">
        <v>1487</v>
      </c>
      <c r="S1976" t="s">
        <v>74</v>
      </c>
      <c r="T1976" s="2">
        <v>29059</v>
      </c>
      <c r="U1976" s="3">
        <f t="shared" ca="1" si="185"/>
        <v>46</v>
      </c>
      <c r="V1976" t="s">
        <v>2085</v>
      </c>
      <c r="W1976" t="s">
        <v>2086</v>
      </c>
      <c r="X1976" t="s">
        <v>81</v>
      </c>
      <c r="Y1976" t="s">
        <v>35</v>
      </c>
      <c r="Z1976" t="s">
        <v>36</v>
      </c>
      <c r="AA1976">
        <v>5</v>
      </c>
      <c r="AB1976" s="4">
        <v>772855</v>
      </c>
    </row>
    <row r="1977" spans="1:28" x14ac:dyDescent="0.25">
      <c r="A1977">
        <v>2402</v>
      </c>
      <c r="B1977" t="s">
        <v>4666</v>
      </c>
      <c r="C1977" t="s">
        <v>1283</v>
      </c>
      <c r="D1977" s="1">
        <v>44665</v>
      </c>
      <c r="E1977" s="1">
        <v>44826</v>
      </c>
      <c r="F1977">
        <f t="shared" ca="1" si="180"/>
        <v>5</v>
      </c>
      <c r="G1977" t="str">
        <f t="shared" ca="1" si="181"/>
        <v>&lt;6 months</v>
      </c>
      <c r="H1977" t="s">
        <v>2648</v>
      </c>
      <c r="I1977" t="s">
        <v>6382</v>
      </c>
      <c r="J1977" t="s">
        <v>6383</v>
      </c>
      <c r="K1977" t="s">
        <v>158</v>
      </c>
      <c r="L1977">
        <f t="shared" si="182"/>
        <v>0</v>
      </c>
      <c r="M1977">
        <f t="shared" si="183"/>
        <v>1</v>
      </c>
      <c r="N1977" t="s">
        <v>53</v>
      </c>
      <c r="O1977" t="s">
        <v>53</v>
      </c>
      <c r="P1977" t="s">
        <v>159</v>
      </c>
      <c r="Q1977" t="str">
        <f t="shared" si="184"/>
        <v>VOLUNTARY</v>
      </c>
      <c r="R1977" t="s">
        <v>1487</v>
      </c>
      <c r="S1977" t="s">
        <v>239</v>
      </c>
      <c r="T1977" s="2">
        <v>31539</v>
      </c>
      <c r="U1977" s="3">
        <f t="shared" ca="1" si="185"/>
        <v>39</v>
      </c>
      <c r="V1977" t="s">
        <v>2974</v>
      </c>
      <c r="W1977" t="s">
        <v>2975</v>
      </c>
      <c r="X1977" t="s">
        <v>148</v>
      </c>
      <c r="Y1977" t="s">
        <v>35</v>
      </c>
      <c r="Z1977" t="s">
        <v>36</v>
      </c>
      <c r="AA1977">
        <v>2</v>
      </c>
      <c r="AB1977" s="4">
        <v>862446</v>
      </c>
    </row>
    <row r="1978" spans="1:28" x14ac:dyDescent="0.25">
      <c r="A1978">
        <v>2403</v>
      </c>
      <c r="B1978" t="s">
        <v>370</v>
      </c>
      <c r="C1978" t="s">
        <v>5927</v>
      </c>
      <c r="D1978" s="1">
        <v>44049</v>
      </c>
      <c r="E1978" s="1">
        <v>44771</v>
      </c>
      <c r="F1978">
        <f t="shared" ca="1" si="180"/>
        <v>23</v>
      </c>
      <c r="G1978" t="str">
        <f t="shared" ca="1" si="181"/>
        <v>1-2 years</v>
      </c>
      <c r="H1978" t="s">
        <v>2648</v>
      </c>
      <c r="I1978" t="s">
        <v>6384</v>
      </c>
      <c r="J1978" t="s">
        <v>6385</v>
      </c>
      <c r="K1978" t="s">
        <v>27</v>
      </c>
      <c r="L1978">
        <f t="shared" si="182"/>
        <v>1</v>
      </c>
      <c r="M1978">
        <f t="shared" si="183"/>
        <v>0</v>
      </c>
      <c r="N1978" t="s">
        <v>53</v>
      </c>
      <c r="O1978" t="s">
        <v>29</v>
      </c>
      <c r="Q1978" t="str">
        <f t="shared" si="184"/>
        <v>ACTIVE</v>
      </c>
      <c r="R1978" t="s">
        <v>30</v>
      </c>
      <c r="S1978" t="s">
        <v>31</v>
      </c>
      <c r="T1978" s="2">
        <v>29449</v>
      </c>
      <c r="U1978" s="3">
        <f t="shared" ca="1" si="185"/>
        <v>45</v>
      </c>
      <c r="V1978" t="s">
        <v>4147</v>
      </c>
      <c r="W1978" t="s">
        <v>4147</v>
      </c>
      <c r="X1978" t="s">
        <v>537</v>
      </c>
      <c r="Y1978" t="s">
        <v>35</v>
      </c>
      <c r="Z1978" t="s">
        <v>36</v>
      </c>
      <c r="AA1978">
        <v>4</v>
      </c>
      <c r="AB1978" s="4">
        <v>375000</v>
      </c>
    </row>
    <row r="1979" spans="1:28" x14ac:dyDescent="0.25">
      <c r="A1979">
        <v>2404</v>
      </c>
      <c r="B1979" t="s">
        <v>4999</v>
      </c>
      <c r="C1979" t="s">
        <v>1525</v>
      </c>
      <c r="D1979" s="1">
        <v>43642</v>
      </c>
      <c r="E1979" s="1">
        <v>43857</v>
      </c>
      <c r="F1979">
        <f t="shared" ca="1" si="180"/>
        <v>7</v>
      </c>
      <c r="G1979" t="str">
        <f t="shared" ca="1" si="181"/>
        <v>6-12 months</v>
      </c>
      <c r="H1979" t="s">
        <v>2648</v>
      </c>
      <c r="I1979" t="s">
        <v>6386</v>
      </c>
      <c r="J1979" t="s">
        <v>6387</v>
      </c>
      <c r="K1979" t="s">
        <v>27</v>
      </c>
      <c r="L1979">
        <f t="shared" si="182"/>
        <v>1</v>
      </c>
      <c r="M1979">
        <f t="shared" si="183"/>
        <v>0</v>
      </c>
      <c r="N1979" t="s">
        <v>28</v>
      </c>
      <c r="O1979" t="s">
        <v>29</v>
      </c>
      <c r="Q1979" t="str">
        <f t="shared" si="184"/>
        <v>ACTIVE</v>
      </c>
      <c r="R1979" t="s">
        <v>1487</v>
      </c>
      <c r="S1979" t="s">
        <v>68</v>
      </c>
      <c r="T1979" s="2">
        <v>28453</v>
      </c>
      <c r="U1979" s="3">
        <f t="shared" ca="1" si="185"/>
        <v>47</v>
      </c>
      <c r="V1979" t="s">
        <v>5016</v>
      </c>
      <c r="W1979" t="s">
        <v>5016</v>
      </c>
      <c r="X1979" t="s">
        <v>6</v>
      </c>
      <c r="Y1979" t="s">
        <v>35</v>
      </c>
      <c r="Z1979" t="s">
        <v>36</v>
      </c>
      <c r="AA1979">
        <v>2</v>
      </c>
      <c r="AB1979" s="4">
        <v>124644</v>
      </c>
    </row>
    <row r="1980" spans="1:28" x14ac:dyDescent="0.25">
      <c r="A1980">
        <v>2405</v>
      </c>
      <c r="B1980" t="s">
        <v>6388</v>
      </c>
      <c r="C1980" t="s">
        <v>4993</v>
      </c>
      <c r="D1980" s="1">
        <v>44087</v>
      </c>
      <c r="E1980" s="1">
        <v>44635</v>
      </c>
      <c r="F1980">
        <f t="shared" ca="1" si="180"/>
        <v>18</v>
      </c>
      <c r="G1980" t="str">
        <f t="shared" ca="1" si="181"/>
        <v>1-2 years</v>
      </c>
      <c r="H1980" t="s">
        <v>3283</v>
      </c>
      <c r="I1980" t="s">
        <v>6389</v>
      </c>
      <c r="J1980" t="s">
        <v>6390</v>
      </c>
      <c r="K1980" t="s">
        <v>158</v>
      </c>
      <c r="L1980">
        <f t="shared" si="182"/>
        <v>0</v>
      </c>
      <c r="M1980">
        <f t="shared" si="183"/>
        <v>1</v>
      </c>
      <c r="N1980" t="s">
        <v>53</v>
      </c>
      <c r="O1980" t="s">
        <v>41</v>
      </c>
      <c r="P1980" t="s">
        <v>3412</v>
      </c>
      <c r="Q1980" t="str">
        <f t="shared" si="184"/>
        <v>INVOLUNTARY</v>
      </c>
      <c r="R1980" t="s">
        <v>1487</v>
      </c>
      <c r="S1980" t="s">
        <v>74</v>
      </c>
      <c r="T1980" s="2">
        <v>28670</v>
      </c>
      <c r="U1980" s="3">
        <f t="shared" ca="1" si="185"/>
        <v>47</v>
      </c>
      <c r="V1980" t="s">
        <v>5016</v>
      </c>
      <c r="W1980" t="s">
        <v>5016</v>
      </c>
      <c r="X1980" t="s">
        <v>128</v>
      </c>
      <c r="Y1980" t="s">
        <v>47</v>
      </c>
      <c r="Z1980" t="s">
        <v>36</v>
      </c>
      <c r="AA1980">
        <v>4</v>
      </c>
      <c r="AB1980" s="4">
        <v>153504</v>
      </c>
    </row>
    <row r="1981" spans="1:28" x14ac:dyDescent="0.25">
      <c r="A1981">
        <v>2406</v>
      </c>
      <c r="B1981" t="s">
        <v>1145</v>
      </c>
      <c r="C1981" t="s">
        <v>5312</v>
      </c>
      <c r="D1981" s="1">
        <v>43417</v>
      </c>
      <c r="F1981">
        <f t="shared" ca="1" si="180"/>
        <v>82</v>
      </c>
      <c r="G1981" t="str">
        <f t="shared" ca="1" si="181"/>
        <v>&gt;5 years</v>
      </c>
      <c r="H1981" t="s">
        <v>1563</v>
      </c>
      <c r="I1981" t="s">
        <v>6391</v>
      </c>
      <c r="J1981" t="s">
        <v>6392</v>
      </c>
      <c r="K1981" t="s">
        <v>27</v>
      </c>
      <c r="L1981">
        <f t="shared" si="182"/>
        <v>1</v>
      </c>
      <c r="M1981">
        <f t="shared" si="183"/>
        <v>0</v>
      </c>
      <c r="N1981" t="s">
        <v>41</v>
      </c>
      <c r="O1981" t="s">
        <v>41</v>
      </c>
      <c r="Q1981" t="str">
        <f t="shared" si="184"/>
        <v>ACTIVE</v>
      </c>
      <c r="R1981" t="s">
        <v>1487</v>
      </c>
      <c r="S1981" t="s">
        <v>87</v>
      </c>
      <c r="T1981" s="2">
        <v>31177</v>
      </c>
      <c r="U1981" s="3">
        <f t="shared" ca="1" si="185"/>
        <v>40</v>
      </c>
      <c r="V1981" t="s">
        <v>1614</v>
      </c>
      <c r="W1981" t="s">
        <v>3214</v>
      </c>
      <c r="X1981" t="s">
        <v>81</v>
      </c>
      <c r="Y1981" t="s">
        <v>47</v>
      </c>
      <c r="Z1981" t="s">
        <v>36</v>
      </c>
      <c r="AA1981">
        <v>1</v>
      </c>
      <c r="AB1981" s="4">
        <v>670389</v>
      </c>
    </row>
    <row r="1982" spans="1:28" x14ac:dyDescent="0.25">
      <c r="A1982">
        <v>2407</v>
      </c>
      <c r="B1982" t="s">
        <v>2660</v>
      </c>
      <c r="C1982" t="s">
        <v>4374</v>
      </c>
      <c r="D1982" s="1">
        <v>43744</v>
      </c>
      <c r="E1982" s="1">
        <v>45030</v>
      </c>
      <c r="F1982">
        <f t="shared" ca="1" si="180"/>
        <v>42</v>
      </c>
      <c r="G1982" t="str">
        <f t="shared" ca="1" si="181"/>
        <v>2-5 years</v>
      </c>
      <c r="H1982" t="s">
        <v>2023</v>
      </c>
      <c r="I1982" t="s">
        <v>6393</v>
      </c>
      <c r="J1982" t="s">
        <v>6394</v>
      </c>
      <c r="K1982" t="s">
        <v>27</v>
      </c>
      <c r="L1982">
        <f t="shared" si="182"/>
        <v>1</v>
      </c>
      <c r="M1982">
        <f t="shared" si="183"/>
        <v>0</v>
      </c>
      <c r="N1982" t="s">
        <v>53</v>
      </c>
      <c r="O1982" t="s">
        <v>29</v>
      </c>
      <c r="Q1982" t="str">
        <f t="shared" si="184"/>
        <v>ACTIVE</v>
      </c>
      <c r="R1982" t="s">
        <v>30</v>
      </c>
      <c r="S1982" t="s">
        <v>31</v>
      </c>
      <c r="T1982" s="2">
        <v>30907</v>
      </c>
      <c r="U1982" s="3">
        <f t="shared" ca="1" si="185"/>
        <v>41</v>
      </c>
      <c r="V1982" t="s">
        <v>1614</v>
      </c>
      <c r="W1982" t="s">
        <v>3214</v>
      </c>
      <c r="X1982" t="s">
        <v>63</v>
      </c>
      <c r="Y1982" t="s">
        <v>47</v>
      </c>
      <c r="Z1982" t="s">
        <v>36</v>
      </c>
      <c r="AA1982">
        <v>4</v>
      </c>
      <c r="AB1982" s="4">
        <v>586106</v>
      </c>
    </row>
    <row r="1983" spans="1:28" x14ac:dyDescent="0.25">
      <c r="A1983">
        <v>2408</v>
      </c>
      <c r="B1983" t="s">
        <v>6395</v>
      </c>
      <c r="C1983" t="s">
        <v>2795</v>
      </c>
      <c r="D1983" s="1">
        <v>44454</v>
      </c>
      <c r="F1983">
        <f t="shared" ca="1" si="180"/>
        <v>48</v>
      </c>
      <c r="G1983" t="str">
        <f t="shared" ca="1" si="181"/>
        <v>2-5 years</v>
      </c>
      <c r="H1983" t="s">
        <v>2023</v>
      </c>
      <c r="I1983" t="s">
        <v>6396</v>
      </c>
      <c r="J1983" t="s">
        <v>6397</v>
      </c>
      <c r="K1983" t="s">
        <v>27</v>
      </c>
      <c r="L1983">
        <f t="shared" si="182"/>
        <v>1</v>
      </c>
      <c r="M1983">
        <f t="shared" si="183"/>
        <v>0</v>
      </c>
      <c r="N1983" t="s">
        <v>53</v>
      </c>
      <c r="O1983" t="s">
        <v>41</v>
      </c>
      <c r="Q1983" t="str">
        <f t="shared" si="184"/>
        <v>ACTIVE</v>
      </c>
      <c r="R1983" t="s">
        <v>106</v>
      </c>
      <c r="S1983" t="s">
        <v>74</v>
      </c>
      <c r="T1983" s="2">
        <v>30093</v>
      </c>
      <c r="U1983" s="3">
        <f t="shared" ca="1" si="185"/>
        <v>43</v>
      </c>
      <c r="V1983" t="s">
        <v>2961</v>
      </c>
      <c r="W1983" t="s">
        <v>2961</v>
      </c>
      <c r="X1983" t="s">
        <v>184</v>
      </c>
      <c r="Y1983" t="s">
        <v>35</v>
      </c>
      <c r="Z1983" t="s">
        <v>36</v>
      </c>
      <c r="AA1983">
        <v>5</v>
      </c>
      <c r="AB1983" s="4">
        <v>265200</v>
      </c>
    </row>
    <row r="1984" spans="1:28" x14ac:dyDescent="0.25">
      <c r="A1984">
        <v>2409</v>
      </c>
      <c r="B1984" t="s">
        <v>1453</v>
      </c>
      <c r="C1984" t="s">
        <v>5782</v>
      </c>
      <c r="D1984" s="1">
        <v>43867</v>
      </c>
      <c r="F1984">
        <f t="shared" ca="1" si="180"/>
        <v>68</v>
      </c>
      <c r="G1984" t="str">
        <f t="shared" ca="1" si="181"/>
        <v>&gt;5 years</v>
      </c>
      <c r="H1984" t="s">
        <v>2043</v>
      </c>
      <c r="I1984" t="s">
        <v>6398</v>
      </c>
      <c r="J1984" t="s">
        <v>6399</v>
      </c>
      <c r="K1984" t="s">
        <v>27</v>
      </c>
      <c r="L1984">
        <f t="shared" si="182"/>
        <v>1</v>
      </c>
      <c r="M1984">
        <f t="shared" si="183"/>
        <v>0</v>
      </c>
      <c r="N1984" t="s">
        <v>53</v>
      </c>
      <c r="O1984" t="s">
        <v>53</v>
      </c>
      <c r="Q1984" t="str">
        <f t="shared" si="184"/>
        <v>ACTIVE</v>
      </c>
      <c r="R1984" t="s">
        <v>106</v>
      </c>
      <c r="S1984" t="s">
        <v>87</v>
      </c>
      <c r="T1984" s="2">
        <v>31106</v>
      </c>
      <c r="U1984" s="3">
        <f t="shared" ca="1" si="185"/>
        <v>40</v>
      </c>
      <c r="V1984" t="s">
        <v>2085</v>
      </c>
      <c r="W1984" t="s">
        <v>2086</v>
      </c>
      <c r="X1984" t="s">
        <v>2454</v>
      </c>
      <c r="Y1984" t="s">
        <v>35</v>
      </c>
      <c r="Z1984" t="s">
        <v>36</v>
      </c>
      <c r="AA1984">
        <v>4</v>
      </c>
      <c r="AB1984" s="4">
        <v>529980</v>
      </c>
    </row>
    <row r="1985" spans="1:28" x14ac:dyDescent="0.25">
      <c r="A1985">
        <v>2410</v>
      </c>
      <c r="B1985" t="s">
        <v>5868</v>
      </c>
      <c r="C1985" t="s">
        <v>1783</v>
      </c>
      <c r="D1985" s="1">
        <v>44855</v>
      </c>
      <c r="F1985">
        <f t="shared" ca="1" si="180"/>
        <v>35</v>
      </c>
      <c r="G1985" t="str">
        <f t="shared" ca="1" si="181"/>
        <v>2-5 years</v>
      </c>
      <c r="H1985" t="s">
        <v>2023</v>
      </c>
      <c r="I1985" t="s">
        <v>6400</v>
      </c>
      <c r="J1985" t="s">
        <v>6401</v>
      </c>
      <c r="K1985" t="s">
        <v>27</v>
      </c>
      <c r="L1985">
        <f t="shared" si="182"/>
        <v>1</v>
      </c>
      <c r="M1985">
        <f t="shared" si="183"/>
        <v>0</v>
      </c>
      <c r="N1985" t="s">
        <v>53</v>
      </c>
      <c r="O1985" t="s">
        <v>41</v>
      </c>
      <c r="Q1985" t="str">
        <f t="shared" si="184"/>
        <v>ACTIVE</v>
      </c>
      <c r="R1985" t="s">
        <v>106</v>
      </c>
      <c r="S1985" t="s">
        <v>87</v>
      </c>
      <c r="T1985" s="2">
        <v>28084</v>
      </c>
      <c r="U1985" s="3">
        <f t="shared" ca="1" si="185"/>
        <v>48</v>
      </c>
      <c r="V1985" t="s">
        <v>2085</v>
      </c>
      <c r="W1985" t="s">
        <v>2086</v>
      </c>
      <c r="X1985" t="s">
        <v>364</v>
      </c>
      <c r="Y1985" t="s">
        <v>47</v>
      </c>
      <c r="Z1985" t="s">
        <v>36</v>
      </c>
      <c r="AA1985">
        <v>2</v>
      </c>
      <c r="AB1985" s="4">
        <v>357000</v>
      </c>
    </row>
    <row r="1986" spans="1:28" x14ac:dyDescent="0.25">
      <c r="A1986">
        <v>2411</v>
      </c>
      <c r="B1986" t="s">
        <v>1705</v>
      </c>
      <c r="C1986" t="s">
        <v>242</v>
      </c>
      <c r="D1986" s="1">
        <v>44845</v>
      </c>
      <c r="F1986">
        <f t="shared" ca="1" si="180"/>
        <v>35</v>
      </c>
      <c r="G1986" t="str">
        <f t="shared" ca="1" si="181"/>
        <v>2-5 years</v>
      </c>
      <c r="H1986" t="s">
        <v>2648</v>
      </c>
      <c r="I1986" t="s">
        <v>6402</v>
      </c>
      <c r="J1986" t="s">
        <v>6403</v>
      </c>
      <c r="K1986" t="s">
        <v>27</v>
      </c>
      <c r="L1986">
        <f t="shared" si="182"/>
        <v>1</v>
      </c>
      <c r="M1986">
        <f t="shared" si="183"/>
        <v>0</v>
      </c>
      <c r="N1986" t="s">
        <v>41</v>
      </c>
      <c r="O1986" t="s">
        <v>29</v>
      </c>
      <c r="Q1986" t="str">
        <f t="shared" si="184"/>
        <v>ACTIVE</v>
      </c>
      <c r="R1986" t="s">
        <v>1487</v>
      </c>
      <c r="S1986" t="s">
        <v>68</v>
      </c>
      <c r="T1986" s="2">
        <v>32343</v>
      </c>
      <c r="U1986" s="3">
        <f t="shared" ca="1" si="185"/>
        <v>37</v>
      </c>
      <c r="V1986" t="s">
        <v>5016</v>
      </c>
      <c r="W1986" t="s">
        <v>5016</v>
      </c>
      <c r="X1986" t="s">
        <v>128</v>
      </c>
      <c r="Y1986" t="s">
        <v>35</v>
      </c>
      <c r="Z1986" t="s">
        <v>36</v>
      </c>
      <c r="AA1986">
        <v>2</v>
      </c>
      <c r="AB1986" s="4">
        <v>761308</v>
      </c>
    </row>
    <row r="1987" spans="1:28" x14ac:dyDescent="0.25">
      <c r="A1987">
        <v>2412</v>
      </c>
      <c r="B1987" t="s">
        <v>820</v>
      </c>
      <c r="C1987" t="s">
        <v>6404</v>
      </c>
      <c r="D1987" s="1">
        <v>44591</v>
      </c>
      <c r="E1987" s="1">
        <v>45007</v>
      </c>
      <c r="F1987">
        <f t="shared" ref="F1987:F2050" ca="1" si="186">DATEDIF($D1987,IF($E1987=$E$2,TODAY(),$E1987),"m")</f>
        <v>13</v>
      </c>
      <c r="G1987" t="str">
        <f t="shared" ref="G1987:G2050" ca="1" si="187">IF(F1987&lt;6,"&lt;6 months",IF(F1987&lt;12,"6-12 months",IF(F1987&lt;24,"1-2 years",IF(F1987&lt;60,"2-5 years","&gt;5 years"))))</f>
        <v>1-2 years</v>
      </c>
      <c r="H1987" t="s">
        <v>2648</v>
      </c>
      <c r="I1987" t="s">
        <v>6405</v>
      </c>
      <c r="J1987" t="s">
        <v>6406</v>
      </c>
      <c r="K1987" t="s">
        <v>27</v>
      </c>
      <c r="L1987">
        <f t="shared" ref="L1987:L2050" si="188">IF($K1987=$K$2,1,0)</f>
        <v>1</v>
      </c>
      <c r="M1987">
        <f t="shared" ref="M1987:M2050" si="189">IF($K1987=$K$2,0,1)</f>
        <v>0</v>
      </c>
      <c r="N1987" t="s">
        <v>53</v>
      </c>
      <c r="O1987" t="s">
        <v>41</v>
      </c>
      <c r="Q1987" t="str">
        <f t="shared" ref="Q1987:Q2050" si="190">IF(OR($P1987=$AF$14,$P1987=$AF$16,$P1987=$AF$19,$P1987=$AF$20,$P1987=$AF$21,$P1987=$AF$23),"VOLUNTARY",IF(OR($P1987=$AF$17,$P1987=$AF$18,$P1987=$AF$22,$P1987=$AF$15),"INVOLUNTARY","ACTIVE"))</f>
        <v>ACTIVE</v>
      </c>
      <c r="R1987" t="s">
        <v>1487</v>
      </c>
      <c r="S1987" t="s">
        <v>87</v>
      </c>
      <c r="T1987" s="2">
        <v>32409</v>
      </c>
      <c r="U1987" s="3">
        <f t="shared" ref="U1987:U2050" ca="1" si="191">DATEDIF($T1987,TODAY(),"y")</f>
        <v>37</v>
      </c>
      <c r="V1987" t="s">
        <v>2370</v>
      </c>
      <c r="W1987" t="s">
        <v>2593</v>
      </c>
      <c r="X1987" t="s">
        <v>89</v>
      </c>
      <c r="Y1987" t="s">
        <v>47</v>
      </c>
      <c r="Z1987" t="s">
        <v>36</v>
      </c>
      <c r="AA1987">
        <v>2</v>
      </c>
      <c r="AB1987" s="4">
        <v>157466.4</v>
      </c>
    </row>
    <row r="1988" spans="1:28" x14ac:dyDescent="0.25">
      <c r="A1988">
        <v>2413</v>
      </c>
      <c r="B1988" t="s">
        <v>445</v>
      </c>
      <c r="C1988" t="s">
        <v>746</v>
      </c>
      <c r="D1988" s="1">
        <v>44769</v>
      </c>
      <c r="E1988" s="1">
        <v>44843</v>
      </c>
      <c r="F1988">
        <f t="shared" ca="1" si="186"/>
        <v>2</v>
      </c>
      <c r="G1988" t="str">
        <f t="shared" ca="1" si="187"/>
        <v>&lt;6 months</v>
      </c>
      <c r="H1988" t="s">
        <v>2648</v>
      </c>
      <c r="I1988" t="s">
        <v>6407</v>
      </c>
      <c r="J1988" t="s">
        <v>6408</v>
      </c>
      <c r="K1988" t="s">
        <v>27</v>
      </c>
      <c r="L1988">
        <f t="shared" si="188"/>
        <v>1</v>
      </c>
      <c r="M1988">
        <f t="shared" si="189"/>
        <v>0</v>
      </c>
      <c r="N1988" t="s">
        <v>53</v>
      </c>
      <c r="O1988" t="s">
        <v>29</v>
      </c>
      <c r="Q1988" t="str">
        <f t="shared" si="190"/>
        <v>ACTIVE</v>
      </c>
      <c r="R1988" t="s">
        <v>1487</v>
      </c>
      <c r="S1988" t="s">
        <v>68</v>
      </c>
      <c r="T1988" s="2">
        <v>32132</v>
      </c>
      <c r="U1988" s="3">
        <f t="shared" ca="1" si="191"/>
        <v>37</v>
      </c>
      <c r="V1988" t="s">
        <v>2370</v>
      </c>
      <c r="W1988" t="s">
        <v>2371</v>
      </c>
      <c r="X1988" t="s">
        <v>75</v>
      </c>
      <c r="Y1988" t="s">
        <v>35</v>
      </c>
      <c r="Z1988" t="s">
        <v>36</v>
      </c>
      <c r="AA1988">
        <v>4</v>
      </c>
      <c r="AB1988" s="4">
        <v>689000</v>
      </c>
    </row>
    <row r="1989" spans="1:28" x14ac:dyDescent="0.25">
      <c r="A1989">
        <v>2414</v>
      </c>
      <c r="B1989" t="s">
        <v>6409</v>
      </c>
      <c r="C1989" t="s">
        <v>2087</v>
      </c>
      <c r="D1989" s="1">
        <v>44707</v>
      </c>
      <c r="F1989">
        <f t="shared" ca="1" si="186"/>
        <v>40</v>
      </c>
      <c r="G1989" t="str">
        <f t="shared" ca="1" si="187"/>
        <v>2-5 years</v>
      </c>
      <c r="H1989" t="s">
        <v>2648</v>
      </c>
      <c r="I1989" t="s">
        <v>6410</v>
      </c>
      <c r="J1989" t="s">
        <v>6411</v>
      </c>
      <c r="K1989" t="s">
        <v>27</v>
      </c>
      <c r="L1989">
        <f t="shared" si="188"/>
        <v>1</v>
      </c>
      <c r="M1989">
        <f t="shared" si="189"/>
        <v>0</v>
      </c>
      <c r="N1989" t="s">
        <v>41</v>
      </c>
      <c r="O1989" t="s">
        <v>41</v>
      </c>
      <c r="Q1989" t="str">
        <f t="shared" si="190"/>
        <v>ACTIVE</v>
      </c>
      <c r="R1989" t="s">
        <v>1487</v>
      </c>
      <c r="S1989" t="s">
        <v>68</v>
      </c>
      <c r="T1989" s="2">
        <v>34458</v>
      </c>
      <c r="U1989" s="3">
        <f t="shared" ca="1" si="191"/>
        <v>31</v>
      </c>
      <c r="V1989" t="s">
        <v>2370</v>
      </c>
      <c r="W1989" t="s">
        <v>2371</v>
      </c>
      <c r="X1989" t="s">
        <v>69</v>
      </c>
      <c r="Y1989" t="s">
        <v>35</v>
      </c>
      <c r="Z1989" t="s">
        <v>36</v>
      </c>
      <c r="AA1989">
        <v>2</v>
      </c>
      <c r="AB1989" s="4">
        <v>161616</v>
      </c>
    </row>
    <row r="1990" spans="1:28" x14ac:dyDescent="0.25">
      <c r="A1990">
        <v>2415</v>
      </c>
      <c r="B1990" t="s">
        <v>6043</v>
      </c>
      <c r="C1990" t="s">
        <v>6412</v>
      </c>
      <c r="D1990" s="1">
        <v>44235</v>
      </c>
      <c r="E1990" s="1">
        <v>44796</v>
      </c>
      <c r="F1990">
        <f t="shared" ca="1" si="186"/>
        <v>18</v>
      </c>
      <c r="G1990" t="str">
        <f t="shared" ca="1" si="187"/>
        <v>1-2 years</v>
      </c>
      <c r="H1990" t="s">
        <v>2648</v>
      </c>
      <c r="I1990" t="s">
        <v>6413</v>
      </c>
      <c r="J1990" t="s">
        <v>6414</v>
      </c>
      <c r="K1990" t="s">
        <v>27</v>
      </c>
      <c r="L1990">
        <f t="shared" si="188"/>
        <v>1</v>
      </c>
      <c r="M1990">
        <f t="shared" si="189"/>
        <v>0</v>
      </c>
      <c r="N1990" t="s">
        <v>53</v>
      </c>
      <c r="O1990" t="s">
        <v>53</v>
      </c>
      <c r="Q1990" t="str">
        <f t="shared" si="190"/>
        <v>ACTIVE</v>
      </c>
      <c r="R1990" t="s">
        <v>1487</v>
      </c>
      <c r="S1990" t="s">
        <v>74</v>
      </c>
      <c r="T1990" s="2">
        <v>34458</v>
      </c>
      <c r="U1990" s="3">
        <f t="shared" ca="1" si="191"/>
        <v>31</v>
      </c>
      <c r="V1990" t="s">
        <v>32</v>
      </c>
      <c r="W1990" t="s">
        <v>355</v>
      </c>
      <c r="X1990" t="s">
        <v>81</v>
      </c>
      <c r="Y1990" t="s">
        <v>35</v>
      </c>
      <c r="Z1990" t="s">
        <v>36</v>
      </c>
      <c r="AA1990">
        <v>4</v>
      </c>
      <c r="AB1990" s="4">
        <v>137415.20000000001</v>
      </c>
    </row>
    <row r="1991" spans="1:28" x14ac:dyDescent="0.25">
      <c r="A1991">
        <v>2416</v>
      </c>
      <c r="B1991" t="s">
        <v>309</v>
      </c>
      <c r="C1991" t="s">
        <v>6415</v>
      </c>
      <c r="D1991" s="1">
        <v>44718</v>
      </c>
      <c r="F1991">
        <f t="shared" ca="1" si="186"/>
        <v>40</v>
      </c>
      <c r="G1991" t="str">
        <f t="shared" ca="1" si="187"/>
        <v>2-5 years</v>
      </c>
      <c r="H1991" t="s">
        <v>2648</v>
      </c>
      <c r="I1991" t="s">
        <v>6416</v>
      </c>
      <c r="J1991" t="s">
        <v>6417</v>
      </c>
      <c r="K1991" t="s">
        <v>27</v>
      </c>
      <c r="L1991">
        <f t="shared" si="188"/>
        <v>1</v>
      </c>
      <c r="M1991">
        <f t="shared" si="189"/>
        <v>0</v>
      </c>
      <c r="N1991" t="s">
        <v>28</v>
      </c>
      <c r="O1991" t="s">
        <v>53</v>
      </c>
      <c r="Q1991" t="str">
        <f t="shared" si="190"/>
        <v>ACTIVE</v>
      </c>
      <c r="R1991" t="s">
        <v>1487</v>
      </c>
      <c r="S1991" t="s">
        <v>68</v>
      </c>
      <c r="T1991" s="2">
        <v>29769</v>
      </c>
      <c r="U1991" s="3">
        <f t="shared" ca="1" si="191"/>
        <v>44</v>
      </c>
      <c r="V1991" t="s">
        <v>4147</v>
      </c>
      <c r="W1991" t="s">
        <v>4147</v>
      </c>
      <c r="X1991" t="s">
        <v>69</v>
      </c>
      <c r="Y1991" t="s">
        <v>47</v>
      </c>
      <c r="Z1991" t="s">
        <v>36</v>
      </c>
      <c r="AA1991">
        <v>2</v>
      </c>
      <c r="AB1991" s="4">
        <v>525903</v>
      </c>
    </row>
    <row r="1992" spans="1:28" x14ac:dyDescent="0.25">
      <c r="A1992">
        <v>2417</v>
      </c>
      <c r="B1992" t="s">
        <v>4666</v>
      </c>
      <c r="C1992" t="s">
        <v>2428</v>
      </c>
      <c r="D1992" s="1">
        <v>44254</v>
      </c>
      <c r="E1992" s="1">
        <v>45137</v>
      </c>
      <c r="F1992">
        <f t="shared" ca="1" si="186"/>
        <v>29</v>
      </c>
      <c r="G1992" t="str">
        <f t="shared" ca="1" si="187"/>
        <v>2-5 years</v>
      </c>
      <c r="H1992" t="s">
        <v>2648</v>
      </c>
      <c r="I1992" t="s">
        <v>6418</v>
      </c>
      <c r="J1992" t="s">
        <v>6419</v>
      </c>
      <c r="K1992" t="s">
        <v>27</v>
      </c>
      <c r="L1992">
        <f t="shared" si="188"/>
        <v>1</v>
      </c>
      <c r="M1992">
        <f t="shared" si="189"/>
        <v>0</v>
      </c>
      <c r="N1992" t="s">
        <v>28</v>
      </c>
      <c r="O1992" t="s">
        <v>53</v>
      </c>
      <c r="Q1992" t="str">
        <f t="shared" si="190"/>
        <v>ACTIVE</v>
      </c>
      <c r="R1992" t="s">
        <v>1487</v>
      </c>
      <c r="S1992" t="s">
        <v>87</v>
      </c>
      <c r="T1992" s="2">
        <v>31545</v>
      </c>
      <c r="U1992" s="3">
        <f t="shared" ca="1" si="191"/>
        <v>39</v>
      </c>
      <c r="V1992" t="s">
        <v>5016</v>
      </c>
      <c r="W1992" t="s">
        <v>5016</v>
      </c>
      <c r="X1992" t="s">
        <v>2454</v>
      </c>
      <c r="Y1992" t="s">
        <v>47</v>
      </c>
      <c r="Z1992" t="s">
        <v>36</v>
      </c>
      <c r="AA1992">
        <v>4</v>
      </c>
      <c r="AB1992" s="4">
        <v>277888</v>
      </c>
    </row>
    <row r="1993" spans="1:28" x14ac:dyDescent="0.25">
      <c r="A1993">
        <v>2418</v>
      </c>
      <c r="B1993" t="s">
        <v>5113</v>
      </c>
      <c r="C1993" t="s">
        <v>378</v>
      </c>
      <c r="D1993" s="1">
        <v>44587</v>
      </c>
      <c r="E1993" s="1">
        <v>45050</v>
      </c>
      <c r="F1993">
        <f t="shared" ca="1" si="186"/>
        <v>15</v>
      </c>
      <c r="G1993" t="str">
        <f t="shared" ca="1" si="187"/>
        <v>1-2 years</v>
      </c>
      <c r="H1993" t="s">
        <v>2648</v>
      </c>
      <c r="I1993" t="s">
        <v>6420</v>
      </c>
      <c r="J1993" t="s">
        <v>6421</v>
      </c>
      <c r="K1993" t="s">
        <v>158</v>
      </c>
      <c r="L1993">
        <f t="shared" si="188"/>
        <v>0</v>
      </c>
      <c r="M1993">
        <f t="shared" si="189"/>
        <v>1</v>
      </c>
      <c r="N1993" t="s">
        <v>28</v>
      </c>
      <c r="O1993" t="s">
        <v>29</v>
      </c>
      <c r="P1993" t="s">
        <v>170</v>
      </c>
      <c r="Q1993" t="str">
        <f t="shared" si="190"/>
        <v>VOLUNTARY</v>
      </c>
      <c r="R1993" t="s">
        <v>1487</v>
      </c>
      <c r="S1993" t="s">
        <v>137</v>
      </c>
      <c r="T1993" s="2">
        <v>30792</v>
      </c>
      <c r="U1993" s="3">
        <f t="shared" ca="1" si="191"/>
        <v>41</v>
      </c>
      <c r="V1993" t="s">
        <v>3198</v>
      </c>
      <c r="W1993" t="s">
        <v>4092</v>
      </c>
      <c r="X1993" t="s">
        <v>6</v>
      </c>
      <c r="Y1993" t="s">
        <v>47</v>
      </c>
      <c r="Z1993" t="s">
        <v>36</v>
      </c>
      <c r="AA1993">
        <v>1</v>
      </c>
      <c r="AB1993" s="4">
        <v>123760</v>
      </c>
    </row>
    <row r="1994" spans="1:28" x14ac:dyDescent="0.25">
      <c r="A1994">
        <v>2419</v>
      </c>
      <c r="B1994" t="s">
        <v>2819</v>
      </c>
      <c r="C1994" t="s">
        <v>6422</v>
      </c>
      <c r="D1994" s="1">
        <v>43922</v>
      </c>
      <c r="F1994">
        <f t="shared" ca="1" si="186"/>
        <v>66</v>
      </c>
      <c r="G1994" t="str">
        <f t="shared" ca="1" si="187"/>
        <v>&gt;5 years</v>
      </c>
      <c r="H1994" t="s">
        <v>2648</v>
      </c>
      <c r="I1994" t="s">
        <v>6423</v>
      </c>
      <c r="J1994" t="s">
        <v>6424</v>
      </c>
      <c r="K1994" t="s">
        <v>27</v>
      </c>
      <c r="L1994">
        <f t="shared" si="188"/>
        <v>1</v>
      </c>
      <c r="M1994">
        <f t="shared" si="189"/>
        <v>0</v>
      </c>
      <c r="N1994" t="s">
        <v>41</v>
      </c>
      <c r="O1994" t="s">
        <v>29</v>
      </c>
      <c r="Q1994" t="str">
        <f t="shared" si="190"/>
        <v>ACTIVE</v>
      </c>
      <c r="R1994" t="s">
        <v>1487</v>
      </c>
      <c r="S1994" t="s">
        <v>257</v>
      </c>
      <c r="T1994" s="2">
        <v>27128</v>
      </c>
      <c r="U1994" s="3">
        <f t="shared" ca="1" si="191"/>
        <v>51</v>
      </c>
      <c r="V1994" t="s">
        <v>1614</v>
      </c>
      <c r="W1994" t="s">
        <v>3214</v>
      </c>
      <c r="X1994" t="s">
        <v>75</v>
      </c>
      <c r="Y1994" t="s">
        <v>35</v>
      </c>
      <c r="Z1994" t="s">
        <v>36</v>
      </c>
      <c r="AA1994">
        <v>2</v>
      </c>
      <c r="AB1994" s="4">
        <v>424008</v>
      </c>
    </row>
    <row r="1995" spans="1:28" x14ac:dyDescent="0.25">
      <c r="A1995">
        <v>2420</v>
      </c>
      <c r="B1995" t="s">
        <v>6425</v>
      </c>
      <c r="C1995" t="s">
        <v>5506</v>
      </c>
      <c r="D1995" s="1">
        <v>43985</v>
      </c>
      <c r="F1995">
        <f t="shared" ca="1" si="186"/>
        <v>64</v>
      </c>
      <c r="G1995" t="str">
        <f t="shared" ca="1" si="187"/>
        <v>&gt;5 years</v>
      </c>
      <c r="H1995" t="s">
        <v>2648</v>
      </c>
      <c r="I1995" t="s">
        <v>6426</v>
      </c>
      <c r="J1995" t="s">
        <v>6427</v>
      </c>
      <c r="K1995" t="s">
        <v>27</v>
      </c>
      <c r="L1995">
        <f t="shared" si="188"/>
        <v>1</v>
      </c>
      <c r="M1995">
        <f t="shared" si="189"/>
        <v>0</v>
      </c>
      <c r="N1995" t="s">
        <v>28</v>
      </c>
      <c r="O1995" t="s">
        <v>53</v>
      </c>
      <c r="Q1995" t="str">
        <f t="shared" si="190"/>
        <v>ACTIVE</v>
      </c>
      <c r="R1995" t="s">
        <v>1487</v>
      </c>
      <c r="S1995" t="s">
        <v>137</v>
      </c>
      <c r="T1995" s="2">
        <v>36514</v>
      </c>
      <c r="U1995" s="3">
        <f t="shared" ca="1" si="191"/>
        <v>25</v>
      </c>
      <c r="V1995" t="s">
        <v>3317</v>
      </c>
      <c r="W1995" t="s">
        <v>4618</v>
      </c>
      <c r="X1995" t="s">
        <v>138</v>
      </c>
      <c r="Y1995" t="s">
        <v>35</v>
      </c>
      <c r="Z1995" t="s">
        <v>36</v>
      </c>
      <c r="AA1995">
        <v>5</v>
      </c>
      <c r="AB1995" s="4">
        <v>156000</v>
      </c>
    </row>
    <row r="1996" spans="1:28" x14ac:dyDescent="0.25">
      <c r="A1996">
        <v>2421</v>
      </c>
      <c r="B1996" t="s">
        <v>6428</v>
      </c>
      <c r="C1996" t="s">
        <v>4667</v>
      </c>
      <c r="D1996" s="1">
        <v>44520</v>
      </c>
      <c r="F1996">
        <f t="shared" ca="1" si="186"/>
        <v>46</v>
      </c>
      <c r="G1996" t="str">
        <f t="shared" ca="1" si="187"/>
        <v>2-5 years</v>
      </c>
      <c r="H1996" t="s">
        <v>2648</v>
      </c>
      <c r="I1996" t="s">
        <v>6429</v>
      </c>
      <c r="J1996" t="s">
        <v>6430</v>
      </c>
      <c r="K1996" t="s">
        <v>27</v>
      </c>
      <c r="L1996">
        <f t="shared" si="188"/>
        <v>1</v>
      </c>
      <c r="M1996">
        <f t="shared" si="189"/>
        <v>0</v>
      </c>
      <c r="N1996" t="s">
        <v>53</v>
      </c>
      <c r="O1996" t="s">
        <v>41</v>
      </c>
      <c r="Q1996" t="str">
        <f t="shared" si="190"/>
        <v>ACTIVE</v>
      </c>
      <c r="R1996" t="s">
        <v>1487</v>
      </c>
      <c r="S1996" t="s">
        <v>87</v>
      </c>
      <c r="T1996" s="2">
        <v>28953</v>
      </c>
      <c r="U1996" s="3">
        <f t="shared" ca="1" si="191"/>
        <v>46</v>
      </c>
      <c r="V1996" t="s">
        <v>4147</v>
      </c>
      <c r="W1996" t="s">
        <v>4147</v>
      </c>
      <c r="X1996" t="s">
        <v>89</v>
      </c>
      <c r="Y1996" t="s">
        <v>35</v>
      </c>
      <c r="Z1996" t="s">
        <v>36</v>
      </c>
      <c r="AA1996">
        <v>2</v>
      </c>
      <c r="AB1996" s="4">
        <v>162177.60000000001</v>
      </c>
    </row>
    <row r="1997" spans="1:28" x14ac:dyDescent="0.25">
      <c r="A1997">
        <v>2422</v>
      </c>
      <c r="B1997" t="s">
        <v>2862</v>
      </c>
      <c r="C1997" t="s">
        <v>1480</v>
      </c>
      <c r="D1997" s="1">
        <v>44551</v>
      </c>
      <c r="E1997" s="1">
        <v>44658</v>
      </c>
      <c r="F1997">
        <f t="shared" ca="1" si="186"/>
        <v>3</v>
      </c>
      <c r="G1997" t="str">
        <f t="shared" ca="1" si="187"/>
        <v>&lt;6 months</v>
      </c>
      <c r="H1997" t="s">
        <v>2648</v>
      </c>
      <c r="I1997" t="s">
        <v>6431</v>
      </c>
      <c r="J1997" t="s">
        <v>6432</v>
      </c>
      <c r="K1997" t="s">
        <v>158</v>
      </c>
      <c r="L1997">
        <f t="shared" si="188"/>
        <v>0</v>
      </c>
      <c r="M1997">
        <f t="shared" si="189"/>
        <v>1</v>
      </c>
      <c r="N1997" t="s">
        <v>41</v>
      </c>
      <c r="O1997" t="s">
        <v>29</v>
      </c>
      <c r="P1997" t="s">
        <v>3412</v>
      </c>
      <c r="Q1997" t="str">
        <f t="shared" si="190"/>
        <v>INVOLUNTARY</v>
      </c>
      <c r="R1997" t="s">
        <v>1487</v>
      </c>
      <c r="S1997" t="s">
        <v>68</v>
      </c>
      <c r="T1997" s="2">
        <v>35023</v>
      </c>
      <c r="U1997" s="3">
        <f t="shared" ca="1" si="191"/>
        <v>29</v>
      </c>
      <c r="V1997" t="s">
        <v>4147</v>
      </c>
      <c r="W1997" t="s">
        <v>4147</v>
      </c>
      <c r="X1997" t="s">
        <v>69</v>
      </c>
      <c r="Y1997" t="s">
        <v>47</v>
      </c>
      <c r="Z1997" t="s">
        <v>36</v>
      </c>
      <c r="AA1997">
        <v>2</v>
      </c>
      <c r="AB1997" s="4">
        <v>373464</v>
      </c>
    </row>
    <row r="1998" spans="1:28" x14ac:dyDescent="0.25">
      <c r="A1998">
        <v>2423</v>
      </c>
      <c r="B1998" t="s">
        <v>4694</v>
      </c>
      <c r="C1998" t="s">
        <v>4552</v>
      </c>
      <c r="D1998" s="1">
        <v>43383</v>
      </c>
      <c r="F1998">
        <f t="shared" ca="1" si="186"/>
        <v>83</v>
      </c>
      <c r="G1998" t="str">
        <f t="shared" ca="1" si="187"/>
        <v>&gt;5 years</v>
      </c>
      <c r="H1998" t="s">
        <v>3283</v>
      </c>
      <c r="I1998" t="s">
        <v>6433</v>
      </c>
      <c r="J1998" t="s">
        <v>6434</v>
      </c>
      <c r="K1998" t="s">
        <v>27</v>
      </c>
      <c r="L1998">
        <f t="shared" si="188"/>
        <v>1</v>
      </c>
      <c r="M1998">
        <f t="shared" si="189"/>
        <v>0</v>
      </c>
      <c r="N1998" t="s">
        <v>28</v>
      </c>
      <c r="O1998" t="s">
        <v>53</v>
      </c>
      <c r="Q1998" t="str">
        <f t="shared" si="190"/>
        <v>ACTIVE</v>
      </c>
      <c r="R1998" t="s">
        <v>1487</v>
      </c>
      <c r="S1998" t="s">
        <v>68</v>
      </c>
      <c r="T1998" s="2">
        <v>32816</v>
      </c>
      <c r="U1998" s="3">
        <f t="shared" ca="1" si="191"/>
        <v>35</v>
      </c>
      <c r="V1998" t="s">
        <v>4147</v>
      </c>
      <c r="W1998" t="s">
        <v>4147</v>
      </c>
      <c r="X1998" t="s">
        <v>69</v>
      </c>
      <c r="Y1998" t="s">
        <v>47</v>
      </c>
      <c r="Z1998" t="s">
        <v>36</v>
      </c>
      <c r="AA1998">
        <v>1</v>
      </c>
      <c r="AB1998" s="4">
        <v>586100</v>
      </c>
    </row>
    <row r="1999" spans="1:28" x14ac:dyDescent="0.25">
      <c r="A1999">
        <v>2424</v>
      </c>
      <c r="B1999" t="s">
        <v>3899</v>
      </c>
      <c r="C1999" t="s">
        <v>5438</v>
      </c>
      <c r="D1999" s="1">
        <v>43522</v>
      </c>
      <c r="E1999" s="1">
        <v>44279</v>
      </c>
      <c r="F1999">
        <f t="shared" ca="1" si="186"/>
        <v>24</v>
      </c>
      <c r="G1999" t="str">
        <f t="shared" ca="1" si="187"/>
        <v>2-5 years</v>
      </c>
      <c r="H1999" t="s">
        <v>1563</v>
      </c>
      <c r="I1999" t="s">
        <v>6435</v>
      </c>
      <c r="J1999" t="s">
        <v>6436</v>
      </c>
      <c r="K1999" t="s">
        <v>27</v>
      </c>
      <c r="L1999">
        <f t="shared" si="188"/>
        <v>1</v>
      </c>
      <c r="M1999">
        <f t="shared" si="189"/>
        <v>0</v>
      </c>
      <c r="N1999" t="s">
        <v>53</v>
      </c>
      <c r="O1999" t="s">
        <v>53</v>
      </c>
      <c r="Q1999" t="str">
        <f t="shared" si="190"/>
        <v>ACTIVE</v>
      </c>
      <c r="R1999" t="s">
        <v>1620</v>
      </c>
      <c r="S1999" t="s">
        <v>87</v>
      </c>
      <c r="T1999" s="2">
        <v>29646</v>
      </c>
      <c r="U1999" s="3">
        <f t="shared" ca="1" si="191"/>
        <v>44</v>
      </c>
      <c r="V1999" t="s">
        <v>4147</v>
      </c>
      <c r="W1999" t="s">
        <v>4147</v>
      </c>
      <c r="X1999" t="s">
        <v>81</v>
      </c>
      <c r="Y1999" t="s">
        <v>47</v>
      </c>
      <c r="Z1999" t="s">
        <v>36</v>
      </c>
      <c r="AA1999">
        <v>2</v>
      </c>
      <c r="AB1999" s="4">
        <v>428657</v>
      </c>
    </row>
    <row r="2000" spans="1:28" x14ac:dyDescent="0.25">
      <c r="A2000">
        <v>2425</v>
      </c>
      <c r="B2000" t="s">
        <v>1621</v>
      </c>
      <c r="C2000" t="s">
        <v>762</v>
      </c>
      <c r="D2000" s="1">
        <v>44731</v>
      </c>
      <c r="E2000" s="1">
        <v>45066</v>
      </c>
      <c r="F2000">
        <f t="shared" ca="1" si="186"/>
        <v>11</v>
      </c>
      <c r="G2000" t="str">
        <f t="shared" ca="1" si="187"/>
        <v>6-12 months</v>
      </c>
      <c r="H2000" t="s">
        <v>6103</v>
      </c>
      <c r="I2000" t="s">
        <v>6437</v>
      </c>
      <c r="J2000" t="s">
        <v>6438</v>
      </c>
      <c r="K2000" t="s">
        <v>27</v>
      </c>
      <c r="L2000">
        <f t="shared" si="188"/>
        <v>1</v>
      </c>
      <c r="M2000">
        <f t="shared" si="189"/>
        <v>0</v>
      </c>
      <c r="N2000" t="s">
        <v>28</v>
      </c>
      <c r="O2000" t="s">
        <v>53</v>
      </c>
      <c r="Q2000" t="str">
        <f t="shared" si="190"/>
        <v>ACTIVE</v>
      </c>
      <c r="R2000" t="s">
        <v>1487</v>
      </c>
      <c r="S2000" t="s">
        <v>257</v>
      </c>
      <c r="T2000" s="2">
        <v>1</v>
      </c>
      <c r="U2000" s="3">
        <f t="shared" ca="1" si="191"/>
        <v>125</v>
      </c>
      <c r="V2000" t="s">
        <v>4147</v>
      </c>
      <c r="W2000" t="s">
        <v>4147</v>
      </c>
      <c r="X2000" t="s">
        <v>75</v>
      </c>
      <c r="Y2000" t="s">
        <v>47</v>
      </c>
      <c r="Z2000" t="s">
        <v>36</v>
      </c>
      <c r="AA2000">
        <v>2</v>
      </c>
      <c r="AB2000" s="4">
        <v>761280</v>
      </c>
    </row>
    <row r="2001" spans="1:28" x14ac:dyDescent="0.25">
      <c r="A2001">
        <v>2426</v>
      </c>
      <c r="B2001" t="s">
        <v>2847</v>
      </c>
      <c r="C2001" t="s">
        <v>1302</v>
      </c>
      <c r="D2001" s="1">
        <v>44032</v>
      </c>
      <c r="E2001" s="1">
        <v>45117</v>
      </c>
      <c r="F2001">
        <f t="shared" ca="1" si="186"/>
        <v>35</v>
      </c>
      <c r="G2001" t="str">
        <f t="shared" ca="1" si="187"/>
        <v>2-5 years</v>
      </c>
      <c r="H2001" t="s">
        <v>2023</v>
      </c>
      <c r="I2001" t="s">
        <v>6439</v>
      </c>
      <c r="J2001" t="s">
        <v>6440</v>
      </c>
      <c r="K2001" t="s">
        <v>27</v>
      </c>
      <c r="L2001">
        <f t="shared" si="188"/>
        <v>1</v>
      </c>
      <c r="M2001">
        <f t="shared" si="189"/>
        <v>0</v>
      </c>
      <c r="N2001" t="s">
        <v>53</v>
      </c>
      <c r="O2001" t="s">
        <v>41</v>
      </c>
      <c r="Q2001" t="str">
        <f t="shared" si="190"/>
        <v>ACTIVE</v>
      </c>
      <c r="R2001" t="s">
        <v>1487</v>
      </c>
      <c r="S2001" t="s">
        <v>68</v>
      </c>
      <c r="T2001" s="2">
        <v>32453</v>
      </c>
      <c r="U2001" s="3">
        <f t="shared" ca="1" si="191"/>
        <v>36</v>
      </c>
      <c r="V2001" t="s">
        <v>5016</v>
      </c>
      <c r="W2001" t="s">
        <v>5016</v>
      </c>
      <c r="X2001" t="s">
        <v>184</v>
      </c>
      <c r="Y2001" t="s">
        <v>35</v>
      </c>
      <c r="Z2001" t="s">
        <v>36</v>
      </c>
      <c r="AA2001">
        <v>2</v>
      </c>
      <c r="AB2001" s="4">
        <v>141336</v>
      </c>
    </row>
    <row r="2002" spans="1:28" x14ac:dyDescent="0.25">
      <c r="A2002">
        <v>2427</v>
      </c>
      <c r="B2002" t="s">
        <v>6441</v>
      </c>
      <c r="C2002" t="s">
        <v>1902</v>
      </c>
      <c r="D2002" s="1">
        <v>43847</v>
      </c>
      <c r="E2002" s="1">
        <v>43941</v>
      </c>
      <c r="F2002">
        <f t="shared" ca="1" si="186"/>
        <v>3</v>
      </c>
      <c r="G2002" t="str">
        <f t="shared" ca="1" si="187"/>
        <v>&lt;6 months</v>
      </c>
      <c r="H2002" t="s">
        <v>2023</v>
      </c>
      <c r="I2002" t="s">
        <v>6442</v>
      </c>
      <c r="J2002" t="s">
        <v>6443</v>
      </c>
      <c r="K2002" t="s">
        <v>27</v>
      </c>
      <c r="L2002">
        <f t="shared" si="188"/>
        <v>1</v>
      </c>
      <c r="M2002">
        <f t="shared" si="189"/>
        <v>0</v>
      </c>
      <c r="N2002" t="s">
        <v>41</v>
      </c>
      <c r="O2002" t="s">
        <v>53</v>
      </c>
      <c r="Q2002" t="str">
        <f t="shared" si="190"/>
        <v>ACTIVE</v>
      </c>
      <c r="R2002" t="s">
        <v>106</v>
      </c>
      <c r="S2002" t="s">
        <v>74</v>
      </c>
      <c r="T2002" s="2">
        <v>30256</v>
      </c>
      <c r="U2002" s="3">
        <f t="shared" ca="1" si="191"/>
        <v>42</v>
      </c>
      <c r="V2002" t="s">
        <v>5016</v>
      </c>
      <c r="W2002" t="s">
        <v>5016</v>
      </c>
      <c r="X2002" t="s">
        <v>507</v>
      </c>
      <c r="Y2002" t="s">
        <v>35</v>
      </c>
      <c r="Z2002" t="s">
        <v>36</v>
      </c>
      <c r="AA2002">
        <v>5</v>
      </c>
      <c r="AB2002" s="4">
        <v>878800</v>
      </c>
    </row>
    <row r="2003" spans="1:28" x14ac:dyDescent="0.25">
      <c r="A2003">
        <v>2428</v>
      </c>
      <c r="B2003" t="s">
        <v>4749</v>
      </c>
      <c r="C2003" t="s">
        <v>296</v>
      </c>
      <c r="D2003" s="1">
        <v>44351</v>
      </c>
      <c r="E2003" s="1">
        <v>44603</v>
      </c>
      <c r="F2003">
        <f t="shared" ca="1" si="186"/>
        <v>8</v>
      </c>
      <c r="G2003" t="str">
        <f t="shared" ca="1" si="187"/>
        <v>6-12 months</v>
      </c>
      <c r="H2003" t="s">
        <v>2043</v>
      </c>
      <c r="I2003" t="s">
        <v>6444</v>
      </c>
      <c r="J2003" t="s">
        <v>6445</v>
      </c>
      <c r="K2003" t="s">
        <v>27</v>
      </c>
      <c r="L2003">
        <f t="shared" si="188"/>
        <v>1</v>
      </c>
      <c r="M2003">
        <f t="shared" si="189"/>
        <v>0</v>
      </c>
      <c r="N2003" t="s">
        <v>41</v>
      </c>
      <c r="O2003" t="s">
        <v>29</v>
      </c>
      <c r="Q2003" t="str">
        <f t="shared" si="190"/>
        <v>ACTIVE</v>
      </c>
      <c r="R2003" t="s">
        <v>106</v>
      </c>
      <c r="S2003" t="s">
        <v>440</v>
      </c>
      <c r="T2003" s="2">
        <v>31005</v>
      </c>
      <c r="U2003" s="3">
        <f t="shared" ca="1" si="191"/>
        <v>40</v>
      </c>
      <c r="V2003" t="s">
        <v>5016</v>
      </c>
      <c r="W2003" t="s">
        <v>5016</v>
      </c>
      <c r="X2003" t="s">
        <v>2728</v>
      </c>
      <c r="Y2003" t="s">
        <v>35</v>
      </c>
      <c r="Z2003" t="s">
        <v>36</v>
      </c>
      <c r="AA2003">
        <v>4</v>
      </c>
      <c r="AB2003" s="4">
        <v>524160</v>
      </c>
    </row>
    <row r="2004" spans="1:28" x14ac:dyDescent="0.25">
      <c r="A2004">
        <v>2429</v>
      </c>
      <c r="B2004" t="s">
        <v>1395</v>
      </c>
      <c r="C2004" t="s">
        <v>6446</v>
      </c>
      <c r="D2004" s="1">
        <v>43574</v>
      </c>
      <c r="E2004" s="1">
        <v>44014</v>
      </c>
      <c r="F2004">
        <f t="shared" ca="1" si="186"/>
        <v>14</v>
      </c>
      <c r="G2004" t="str">
        <f t="shared" ca="1" si="187"/>
        <v>1-2 years</v>
      </c>
      <c r="H2004" t="s">
        <v>2648</v>
      </c>
      <c r="I2004" t="s">
        <v>6447</v>
      </c>
      <c r="J2004" t="s">
        <v>6448</v>
      </c>
      <c r="K2004" t="s">
        <v>27</v>
      </c>
      <c r="L2004">
        <f t="shared" si="188"/>
        <v>1</v>
      </c>
      <c r="M2004">
        <f t="shared" si="189"/>
        <v>0</v>
      </c>
      <c r="N2004" t="s">
        <v>41</v>
      </c>
      <c r="O2004" t="s">
        <v>29</v>
      </c>
      <c r="Q2004" t="str">
        <f t="shared" si="190"/>
        <v>ACTIVE</v>
      </c>
      <c r="R2004" t="s">
        <v>1487</v>
      </c>
      <c r="S2004" t="s">
        <v>74</v>
      </c>
      <c r="T2004" s="2">
        <v>34314</v>
      </c>
      <c r="U2004" s="3">
        <f t="shared" ca="1" si="191"/>
        <v>31</v>
      </c>
      <c r="V2004" t="s">
        <v>3829</v>
      </c>
      <c r="W2004" t="s">
        <v>3830</v>
      </c>
      <c r="X2004" t="s">
        <v>69</v>
      </c>
      <c r="Y2004" t="s">
        <v>47</v>
      </c>
      <c r="Z2004" t="s">
        <v>36</v>
      </c>
      <c r="AA2004">
        <v>4</v>
      </c>
      <c r="AB2004" s="4">
        <v>163261.20000000001</v>
      </c>
    </row>
    <row r="2005" spans="1:28" x14ac:dyDescent="0.25">
      <c r="A2005">
        <v>2430</v>
      </c>
      <c r="B2005" t="s">
        <v>4774</v>
      </c>
      <c r="C2005" t="s">
        <v>719</v>
      </c>
      <c r="D2005" s="1">
        <v>43421</v>
      </c>
      <c r="E2005" s="1">
        <v>44185</v>
      </c>
      <c r="F2005">
        <f t="shared" ca="1" si="186"/>
        <v>25</v>
      </c>
      <c r="G2005" t="str">
        <f t="shared" ca="1" si="187"/>
        <v>2-5 years</v>
      </c>
      <c r="H2005" t="s">
        <v>2648</v>
      </c>
      <c r="I2005" t="s">
        <v>6449</v>
      </c>
      <c r="J2005" t="s">
        <v>6450</v>
      </c>
      <c r="K2005" t="s">
        <v>27</v>
      </c>
      <c r="L2005">
        <f t="shared" si="188"/>
        <v>1</v>
      </c>
      <c r="M2005">
        <f t="shared" si="189"/>
        <v>0</v>
      </c>
      <c r="N2005" t="s">
        <v>53</v>
      </c>
      <c r="O2005" t="s">
        <v>41</v>
      </c>
      <c r="Q2005" t="str">
        <f t="shared" si="190"/>
        <v>ACTIVE</v>
      </c>
      <c r="R2005" t="s">
        <v>1487</v>
      </c>
      <c r="S2005" t="s">
        <v>68</v>
      </c>
      <c r="T2005" s="2">
        <v>35328</v>
      </c>
      <c r="U2005" s="3">
        <f t="shared" ca="1" si="191"/>
        <v>29</v>
      </c>
      <c r="V2005" t="s">
        <v>32</v>
      </c>
      <c r="W2005" t="s">
        <v>33</v>
      </c>
      <c r="X2005" t="s">
        <v>81</v>
      </c>
      <c r="Y2005" t="s">
        <v>47</v>
      </c>
      <c r="Z2005" t="s">
        <v>36</v>
      </c>
      <c r="AA2005">
        <v>2</v>
      </c>
      <c r="AB2005" s="4">
        <v>62500</v>
      </c>
    </row>
    <row r="2006" spans="1:28" x14ac:dyDescent="0.25">
      <c r="A2006">
        <v>2431</v>
      </c>
      <c r="B2006" t="s">
        <v>5125</v>
      </c>
      <c r="C2006" t="s">
        <v>4062</v>
      </c>
      <c r="D2006" s="1">
        <v>44791</v>
      </c>
      <c r="E2006" s="1">
        <v>45097</v>
      </c>
      <c r="F2006">
        <f t="shared" ca="1" si="186"/>
        <v>10</v>
      </c>
      <c r="G2006" t="str">
        <f t="shared" ca="1" si="187"/>
        <v>6-12 months</v>
      </c>
      <c r="H2006" t="s">
        <v>2648</v>
      </c>
      <c r="I2006" t="s">
        <v>6451</v>
      </c>
      <c r="J2006" t="s">
        <v>6452</v>
      </c>
      <c r="K2006" t="s">
        <v>27</v>
      </c>
      <c r="L2006">
        <f t="shared" si="188"/>
        <v>1</v>
      </c>
      <c r="M2006">
        <f t="shared" si="189"/>
        <v>0</v>
      </c>
      <c r="N2006" t="s">
        <v>28</v>
      </c>
      <c r="O2006" t="s">
        <v>53</v>
      </c>
      <c r="Q2006" t="str">
        <f t="shared" si="190"/>
        <v>ACTIVE</v>
      </c>
      <c r="R2006" t="s">
        <v>1487</v>
      </c>
      <c r="S2006" t="s">
        <v>68</v>
      </c>
      <c r="T2006" s="2">
        <v>35097</v>
      </c>
      <c r="U2006" s="3">
        <f t="shared" ca="1" si="191"/>
        <v>29</v>
      </c>
      <c r="V2006" t="s">
        <v>61</v>
      </c>
      <c r="W2006" t="s">
        <v>222</v>
      </c>
      <c r="X2006" t="s">
        <v>69</v>
      </c>
      <c r="Y2006" t="s">
        <v>35</v>
      </c>
      <c r="Z2006" t="s">
        <v>36</v>
      </c>
      <c r="AA2006">
        <v>4</v>
      </c>
      <c r="AB2006" s="4">
        <v>162276</v>
      </c>
    </row>
    <row r="2007" spans="1:28" x14ac:dyDescent="0.25">
      <c r="A2007">
        <v>2432</v>
      </c>
      <c r="B2007" t="s">
        <v>6453</v>
      </c>
      <c r="C2007" t="s">
        <v>996</v>
      </c>
      <c r="D2007" s="1">
        <v>44967</v>
      </c>
      <c r="E2007" s="1">
        <v>45040</v>
      </c>
      <c r="F2007">
        <f t="shared" ca="1" si="186"/>
        <v>2</v>
      </c>
      <c r="G2007" t="str">
        <f t="shared" ca="1" si="187"/>
        <v>&lt;6 months</v>
      </c>
      <c r="H2007" t="s">
        <v>2648</v>
      </c>
      <c r="I2007" t="s">
        <v>6454</v>
      </c>
      <c r="J2007" t="s">
        <v>6455</v>
      </c>
      <c r="K2007" t="s">
        <v>158</v>
      </c>
      <c r="L2007">
        <f t="shared" si="188"/>
        <v>0</v>
      </c>
      <c r="M2007">
        <f t="shared" si="189"/>
        <v>1</v>
      </c>
      <c r="N2007" t="s">
        <v>28</v>
      </c>
      <c r="O2007" t="s">
        <v>53</v>
      </c>
      <c r="P2007" t="s">
        <v>170</v>
      </c>
      <c r="Q2007" t="str">
        <f t="shared" si="190"/>
        <v>VOLUNTARY</v>
      </c>
      <c r="R2007" t="s">
        <v>1487</v>
      </c>
      <c r="S2007" t="s">
        <v>440</v>
      </c>
      <c r="T2007" s="2">
        <v>24493</v>
      </c>
      <c r="U2007" s="3">
        <f t="shared" ca="1" si="191"/>
        <v>58</v>
      </c>
      <c r="V2007" t="s">
        <v>61</v>
      </c>
      <c r="W2007" t="s">
        <v>222</v>
      </c>
      <c r="X2007" t="s">
        <v>2728</v>
      </c>
      <c r="Y2007" t="s">
        <v>35</v>
      </c>
      <c r="Z2007" t="s">
        <v>36</v>
      </c>
      <c r="AA2007">
        <v>2</v>
      </c>
      <c r="AB2007" s="4">
        <v>215802</v>
      </c>
    </row>
    <row r="2008" spans="1:28" x14ac:dyDescent="0.25">
      <c r="A2008">
        <v>2433</v>
      </c>
      <c r="B2008" t="s">
        <v>6046</v>
      </c>
      <c r="C2008" t="s">
        <v>3818</v>
      </c>
      <c r="D2008" s="1">
        <v>43943</v>
      </c>
      <c r="E2008" s="1">
        <v>44776</v>
      </c>
      <c r="F2008">
        <f t="shared" ca="1" si="186"/>
        <v>27</v>
      </c>
      <c r="G2008" t="str">
        <f t="shared" ca="1" si="187"/>
        <v>2-5 years</v>
      </c>
      <c r="H2008" t="s">
        <v>2648</v>
      </c>
      <c r="I2008" t="s">
        <v>6456</v>
      </c>
      <c r="J2008" t="s">
        <v>6457</v>
      </c>
      <c r="K2008" t="s">
        <v>27</v>
      </c>
      <c r="L2008">
        <f t="shared" si="188"/>
        <v>1</v>
      </c>
      <c r="M2008">
        <f t="shared" si="189"/>
        <v>0</v>
      </c>
      <c r="N2008" t="s">
        <v>28</v>
      </c>
      <c r="O2008" t="s">
        <v>29</v>
      </c>
      <c r="Q2008" t="str">
        <f t="shared" si="190"/>
        <v>ACTIVE</v>
      </c>
      <c r="R2008" t="s">
        <v>1487</v>
      </c>
      <c r="S2008" t="s">
        <v>87</v>
      </c>
      <c r="T2008" s="2">
        <v>1</v>
      </c>
      <c r="U2008" s="3">
        <f t="shared" ca="1" si="191"/>
        <v>125</v>
      </c>
      <c r="V2008" t="s">
        <v>61</v>
      </c>
      <c r="W2008" t="s">
        <v>222</v>
      </c>
      <c r="X2008" t="s">
        <v>364</v>
      </c>
      <c r="Y2008" t="s">
        <v>47</v>
      </c>
      <c r="Z2008" t="s">
        <v>36</v>
      </c>
      <c r="AA2008">
        <v>1</v>
      </c>
      <c r="AB2008" s="4">
        <v>812500</v>
      </c>
    </row>
    <row r="2009" spans="1:28" x14ac:dyDescent="0.25">
      <c r="A2009">
        <v>2434</v>
      </c>
      <c r="B2009" t="s">
        <v>1816</v>
      </c>
      <c r="C2009" t="s">
        <v>6458</v>
      </c>
      <c r="D2009" s="1">
        <v>44940</v>
      </c>
      <c r="E2009" s="1">
        <v>45053</v>
      </c>
      <c r="F2009">
        <f t="shared" ca="1" si="186"/>
        <v>3</v>
      </c>
      <c r="G2009" t="str">
        <f t="shared" ca="1" si="187"/>
        <v>&lt;6 months</v>
      </c>
      <c r="H2009" t="s">
        <v>2648</v>
      </c>
      <c r="I2009" t="s">
        <v>6459</v>
      </c>
      <c r="J2009" t="s">
        <v>6460</v>
      </c>
      <c r="K2009" t="s">
        <v>27</v>
      </c>
      <c r="L2009">
        <f t="shared" si="188"/>
        <v>1</v>
      </c>
      <c r="M2009">
        <f t="shared" si="189"/>
        <v>0</v>
      </c>
      <c r="N2009" t="s">
        <v>41</v>
      </c>
      <c r="O2009" t="s">
        <v>53</v>
      </c>
      <c r="Q2009" t="str">
        <f t="shared" si="190"/>
        <v>ACTIVE</v>
      </c>
      <c r="R2009" t="s">
        <v>1487</v>
      </c>
      <c r="S2009" t="s">
        <v>68</v>
      </c>
      <c r="T2009" s="2">
        <v>30603</v>
      </c>
      <c r="U2009" s="3">
        <f t="shared" ca="1" si="191"/>
        <v>41</v>
      </c>
      <c r="V2009" t="s">
        <v>61</v>
      </c>
      <c r="W2009" t="s">
        <v>222</v>
      </c>
      <c r="X2009" t="s">
        <v>184</v>
      </c>
      <c r="Y2009" t="s">
        <v>47</v>
      </c>
      <c r="Z2009" t="s">
        <v>36</v>
      </c>
      <c r="AA2009">
        <v>5</v>
      </c>
      <c r="AB2009" s="4">
        <v>43416</v>
      </c>
    </row>
    <row r="2010" spans="1:28" x14ac:dyDescent="0.25">
      <c r="A2010">
        <v>2435</v>
      </c>
      <c r="B2010" t="s">
        <v>6461</v>
      </c>
      <c r="C2010" t="s">
        <v>1529</v>
      </c>
      <c r="D2010" s="1">
        <v>44998</v>
      </c>
      <c r="E2010" s="1">
        <v>45006</v>
      </c>
      <c r="F2010">
        <f t="shared" ca="1" si="186"/>
        <v>0</v>
      </c>
      <c r="G2010" t="str">
        <f t="shared" ca="1" si="187"/>
        <v>&lt;6 months</v>
      </c>
      <c r="H2010" t="s">
        <v>2648</v>
      </c>
      <c r="I2010" t="s">
        <v>6462</v>
      </c>
      <c r="J2010" t="s">
        <v>6463</v>
      </c>
      <c r="K2010" t="s">
        <v>158</v>
      </c>
      <c r="L2010">
        <f t="shared" si="188"/>
        <v>0</v>
      </c>
      <c r="M2010">
        <f t="shared" si="189"/>
        <v>1</v>
      </c>
      <c r="N2010" t="s">
        <v>53</v>
      </c>
      <c r="O2010" t="s">
        <v>41</v>
      </c>
      <c r="P2010" t="s">
        <v>3412</v>
      </c>
      <c r="Q2010" t="str">
        <f t="shared" si="190"/>
        <v>INVOLUNTARY</v>
      </c>
      <c r="R2010" t="s">
        <v>1487</v>
      </c>
      <c r="S2010" t="s">
        <v>87</v>
      </c>
      <c r="T2010" s="2">
        <v>30173</v>
      </c>
      <c r="U2010" s="3">
        <f t="shared" ca="1" si="191"/>
        <v>43</v>
      </c>
      <c r="V2010" t="s">
        <v>32</v>
      </c>
      <c r="W2010" t="s">
        <v>843</v>
      </c>
      <c r="X2010" t="s">
        <v>1356</v>
      </c>
      <c r="Y2010" t="s">
        <v>47</v>
      </c>
      <c r="Z2010" t="s">
        <v>36</v>
      </c>
      <c r="AA2010">
        <v>2</v>
      </c>
      <c r="AB2010" s="4">
        <v>510625.2</v>
      </c>
    </row>
    <row r="2011" spans="1:28" x14ac:dyDescent="0.25">
      <c r="A2011">
        <v>2436</v>
      </c>
      <c r="B2011" t="s">
        <v>653</v>
      </c>
      <c r="C2011" t="s">
        <v>579</v>
      </c>
      <c r="D2011" s="1">
        <v>44925</v>
      </c>
      <c r="E2011" s="1">
        <v>45032</v>
      </c>
      <c r="F2011">
        <f t="shared" ca="1" si="186"/>
        <v>3</v>
      </c>
      <c r="G2011" t="str">
        <f t="shared" ca="1" si="187"/>
        <v>&lt;6 months</v>
      </c>
      <c r="H2011" t="s">
        <v>2648</v>
      </c>
      <c r="I2011" t="s">
        <v>5765</v>
      </c>
      <c r="J2011" t="s">
        <v>6464</v>
      </c>
      <c r="K2011" t="s">
        <v>158</v>
      </c>
      <c r="L2011">
        <f t="shared" si="188"/>
        <v>0</v>
      </c>
      <c r="M2011">
        <f t="shared" si="189"/>
        <v>1</v>
      </c>
      <c r="N2011" t="s">
        <v>53</v>
      </c>
      <c r="O2011" t="s">
        <v>41</v>
      </c>
      <c r="P2011" t="s">
        <v>159</v>
      </c>
      <c r="Q2011" t="str">
        <f t="shared" si="190"/>
        <v>VOLUNTARY</v>
      </c>
      <c r="R2011" t="s">
        <v>1487</v>
      </c>
      <c r="S2011" t="s">
        <v>74</v>
      </c>
      <c r="T2011" s="2">
        <v>36260</v>
      </c>
      <c r="U2011" s="3">
        <f t="shared" ca="1" si="191"/>
        <v>26</v>
      </c>
      <c r="V2011" t="s">
        <v>3470</v>
      </c>
      <c r="W2011" t="s">
        <v>3470</v>
      </c>
      <c r="X2011" t="s">
        <v>153</v>
      </c>
      <c r="Y2011" t="s">
        <v>47</v>
      </c>
      <c r="Z2011" t="s">
        <v>36</v>
      </c>
      <c r="AA2011">
        <v>4</v>
      </c>
      <c r="AB2011" s="4">
        <v>139200</v>
      </c>
    </row>
    <row r="2012" spans="1:28" x14ac:dyDescent="0.25">
      <c r="A2012">
        <v>2437</v>
      </c>
      <c r="B2012" t="s">
        <v>4457</v>
      </c>
      <c r="C2012" t="s">
        <v>3745</v>
      </c>
      <c r="D2012" s="1">
        <v>43986</v>
      </c>
      <c r="E2012" s="1">
        <v>44864</v>
      </c>
      <c r="F2012">
        <f t="shared" ca="1" si="186"/>
        <v>28</v>
      </c>
      <c r="G2012" t="str">
        <f t="shared" ca="1" si="187"/>
        <v>2-5 years</v>
      </c>
      <c r="H2012" t="s">
        <v>2648</v>
      </c>
      <c r="I2012" t="s">
        <v>6465</v>
      </c>
      <c r="J2012" t="s">
        <v>6466</v>
      </c>
      <c r="K2012" t="s">
        <v>158</v>
      </c>
      <c r="L2012">
        <f t="shared" si="188"/>
        <v>0</v>
      </c>
      <c r="M2012">
        <f t="shared" si="189"/>
        <v>1</v>
      </c>
      <c r="N2012" t="s">
        <v>53</v>
      </c>
      <c r="O2012" t="s">
        <v>53</v>
      </c>
      <c r="P2012" t="s">
        <v>159</v>
      </c>
      <c r="Q2012" t="str">
        <f t="shared" si="190"/>
        <v>VOLUNTARY</v>
      </c>
      <c r="R2012" t="s">
        <v>1487</v>
      </c>
      <c r="S2012" t="s">
        <v>239</v>
      </c>
      <c r="T2012" s="2">
        <v>31143</v>
      </c>
      <c r="U2012" s="3">
        <f t="shared" ca="1" si="191"/>
        <v>40</v>
      </c>
      <c r="V2012" t="s">
        <v>61</v>
      </c>
      <c r="W2012" t="s">
        <v>222</v>
      </c>
      <c r="X2012" t="s">
        <v>240</v>
      </c>
      <c r="Y2012" t="s">
        <v>35</v>
      </c>
      <c r="Z2012" t="s">
        <v>36</v>
      </c>
      <c r="AA2012">
        <v>2</v>
      </c>
      <c r="AB2012" s="4">
        <v>271611</v>
      </c>
    </row>
    <row r="2013" spans="1:28" x14ac:dyDescent="0.25">
      <c r="A2013">
        <v>2438</v>
      </c>
      <c r="B2013" t="s">
        <v>3680</v>
      </c>
      <c r="C2013" t="s">
        <v>786</v>
      </c>
      <c r="D2013" s="1">
        <v>44633</v>
      </c>
      <c r="F2013">
        <f t="shared" ca="1" si="186"/>
        <v>42</v>
      </c>
      <c r="G2013" t="str">
        <f t="shared" ca="1" si="187"/>
        <v>2-5 years</v>
      </c>
      <c r="H2013" t="s">
        <v>2648</v>
      </c>
      <c r="I2013" t="s">
        <v>6467</v>
      </c>
      <c r="J2013" t="s">
        <v>6468</v>
      </c>
      <c r="K2013" t="s">
        <v>27</v>
      </c>
      <c r="L2013">
        <f t="shared" si="188"/>
        <v>1</v>
      </c>
      <c r="M2013">
        <f t="shared" si="189"/>
        <v>0</v>
      </c>
      <c r="N2013" t="s">
        <v>28</v>
      </c>
      <c r="O2013" t="s">
        <v>53</v>
      </c>
      <c r="Q2013" t="str">
        <f t="shared" si="190"/>
        <v>ACTIVE</v>
      </c>
      <c r="R2013" t="s">
        <v>1487</v>
      </c>
      <c r="S2013" t="s">
        <v>520</v>
      </c>
      <c r="T2013" s="2">
        <v>30799</v>
      </c>
      <c r="U2013" s="3">
        <f t="shared" ca="1" si="191"/>
        <v>41</v>
      </c>
      <c r="V2013" t="s">
        <v>61</v>
      </c>
      <c r="W2013" t="s">
        <v>222</v>
      </c>
      <c r="X2013" t="s">
        <v>175</v>
      </c>
      <c r="Y2013" t="s">
        <v>35</v>
      </c>
      <c r="Z2013" t="s">
        <v>36</v>
      </c>
      <c r="AA2013">
        <v>5</v>
      </c>
      <c r="AB2013" s="4">
        <v>992220</v>
      </c>
    </row>
    <row r="2014" spans="1:28" x14ac:dyDescent="0.25">
      <c r="A2014">
        <v>2439</v>
      </c>
      <c r="B2014" t="s">
        <v>6469</v>
      </c>
      <c r="C2014" t="s">
        <v>1658</v>
      </c>
      <c r="D2014" s="1">
        <v>44429</v>
      </c>
      <c r="F2014">
        <f t="shared" ca="1" si="186"/>
        <v>49</v>
      </c>
      <c r="G2014" t="str">
        <f t="shared" ca="1" si="187"/>
        <v>2-5 years</v>
      </c>
      <c r="H2014" t="s">
        <v>2648</v>
      </c>
      <c r="I2014" t="s">
        <v>6470</v>
      </c>
      <c r="J2014" t="s">
        <v>6471</v>
      </c>
      <c r="K2014" t="s">
        <v>27</v>
      </c>
      <c r="L2014">
        <f t="shared" si="188"/>
        <v>1</v>
      </c>
      <c r="M2014">
        <f t="shared" si="189"/>
        <v>0</v>
      </c>
      <c r="N2014" t="s">
        <v>28</v>
      </c>
      <c r="O2014" t="s">
        <v>41</v>
      </c>
      <c r="Q2014" t="str">
        <f t="shared" si="190"/>
        <v>ACTIVE</v>
      </c>
      <c r="R2014" t="s">
        <v>1487</v>
      </c>
      <c r="S2014" t="s">
        <v>87</v>
      </c>
      <c r="T2014" s="2">
        <v>33979</v>
      </c>
      <c r="U2014" s="3">
        <f t="shared" ca="1" si="191"/>
        <v>32</v>
      </c>
      <c r="V2014" t="s">
        <v>61</v>
      </c>
      <c r="W2014" t="s">
        <v>222</v>
      </c>
      <c r="X2014" t="s">
        <v>89</v>
      </c>
      <c r="Y2014" t="s">
        <v>35</v>
      </c>
      <c r="Z2014" t="s">
        <v>36</v>
      </c>
      <c r="AA2014">
        <v>5</v>
      </c>
      <c r="AB2014" s="4">
        <v>494640</v>
      </c>
    </row>
    <row r="2015" spans="1:28" x14ac:dyDescent="0.25">
      <c r="A2015">
        <v>2440</v>
      </c>
      <c r="B2015" t="s">
        <v>5113</v>
      </c>
      <c r="C2015" t="s">
        <v>2314</v>
      </c>
      <c r="D2015" s="1">
        <v>44331</v>
      </c>
      <c r="F2015">
        <f t="shared" ca="1" si="186"/>
        <v>52</v>
      </c>
      <c r="G2015" t="str">
        <f t="shared" ca="1" si="187"/>
        <v>2-5 years</v>
      </c>
      <c r="H2015" t="s">
        <v>2648</v>
      </c>
      <c r="I2015" t="s">
        <v>6472</v>
      </c>
      <c r="J2015" t="s">
        <v>6473</v>
      </c>
      <c r="K2015" t="s">
        <v>27</v>
      </c>
      <c r="L2015">
        <f t="shared" si="188"/>
        <v>1</v>
      </c>
      <c r="M2015">
        <f t="shared" si="189"/>
        <v>0</v>
      </c>
      <c r="N2015" t="s">
        <v>28</v>
      </c>
      <c r="O2015" t="s">
        <v>29</v>
      </c>
      <c r="Q2015" t="str">
        <f t="shared" si="190"/>
        <v>ACTIVE</v>
      </c>
      <c r="R2015" t="s">
        <v>1487</v>
      </c>
      <c r="S2015" t="s">
        <v>68</v>
      </c>
      <c r="T2015" s="2">
        <v>35412</v>
      </c>
      <c r="U2015" s="3">
        <f t="shared" ca="1" si="191"/>
        <v>28</v>
      </c>
      <c r="V2015" t="s">
        <v>61</v>
      </c>
      <c r="W2015" t="s">
        <v>222</v>
      </c>
      <c r="X2015" t="s">
        <v>69</v>
      </c>
      <c r="Y2015" t="s">
        <v>47</v>
      </c>
      <c r="Z2015" t="s">
        <v>36</v>
      </c>
      <c r="AA2015">
        <v>1</v>
      </c>
      <c r="AB2015" s="4">
        <v>144000</v>
      </c>
    </row>
    <row r="2016" spans="1:28" x14ac:dyDescent="0.25">
      <c r="A2016">
        <v>2441</v>
      </c>
      <c r="B2016" t="s">
        <v>2381</v>
      </c>
      <c r="C2016" t="s">
        <v>6474</v>
      </c>
      <c r="D2016" s="1">
        <v>44391</v>
      </c>
      <c r="F2016">
        <f t="shared" ca="1" si="186"/>
        <v>50</v>
      </c>
      <c r="G2016" t="str">
        <f t="shared" ca="1" si="187"/>
        <v>2-5 years</v>
      </c>
      <c r="H2016" t="s">
        <v>3283</v>
      </c>
      <c r="I2016" t="s">
        <v>6475</v>
      </c>
      <c r="J2016" t="s">
        <v>6476</v>
      </c>
      <c r="K2016" t="s">
        <v>27</v>
      </c>
      <c r="L2016">
        <f t="shared" si="188"/>
        <v>1</v>
      </c>
      <c r="M2016">
        <f t="shared" si="189"/>
        <v>0</v>
      </c>
      <c r="N2016" t="s">
        <v>28</v>
      </c>
      <c r="O2016" t="s">
        <v>41</v>
      </c>
      <c r="Q2016" t="str">
        <f t="shared" si="190"/>
        <v>ACTIVE</v>
      </c>
      <c r="R2016" t="s">
        <v>1487</v>
      </c>
      <c r="S2016" t="s">
        <v>55</v>
      </c>
      <c r="T2016" s="2">
        <v>33315</v>
      </c>
      <c r="U2016" s="3">
        <f t="shared" ca="1" si="191"/>
        <v>34</v>
      </c>
      <c r="V2016" t="s">
        <v>3470</v>
      </c>
      <c r="W2016" t="s">
        <v>3470</v>
      </c>
      <c r="X2016" t="s">
        <v>6477</v>
      </c>
      <c r="Y2016" t="s">
        <v>47</v>
      </c>
      <c r="Z2016" t="s">
        <v>36</v>
      </c>
      <c r="AA2016">
        <v>2</v>
      </c>
      <c r="AB2016" s="4">
        <v>115068</v>
      </c>
    </row>
    <row r="2017" spans="1:28" x14ac:dyDescent="0.25">
      <c r="A2017">
        <v>2442</v>
      </c>
      <c r="B2017" t="s">
        <v>3203</v>
      </c>
      <c r="C2017" t="s">
        <v>1035</v>
      </c>
      <c r="D2017" s="1">
        <v>44957</v>
      </c>
      <c r="E2017" s="1">
        <v>45099</v>
      </c>
      <c r="F2017">
        <f t="shared" ca="1" si="186"/>
        <v>4</v>
      </c>
      <c r="G2017" t="str">
        <f t="shared" ca="1" si="187"/>
        <v>&lt;6 months</v>
      </c>
      <c r="H2017" t="s">
        <v>6103</v>
      </c>
      <c r="I2017" t="s">
        <v>6478</v>
      </c>
      <c r="J2017" t="s">
        <v>6479</v>
      </c>
      <c r="K2017" t="s">
        <v>27</v>
      </c>
      <c r="L2017">
        <f t="shared" si="188"/>
        <v>1</v>
      </c>
      <c r="M2017">
        <f t="shared" si="189"/>
        <v>0</v>
      </c>
      <c r="N2017" t="s">
        <v>28</v>
      </c>
      <c r="O2017" t="s">
        <v>53</v>
      </c>
      <c r="Q2017" t="str">
        <f t="shared" si="190"/>
        <v>ACTIVE</v>
      </c>
      <c r="R2017" t="s">
        <v>1487</v>
      </c>
      <c r="S2017" t="s">
        <v>94</v>
      </c>
      <c r="T2017" s="2">
        <v>34585</v>
      </c>
      <c r="U2017" s="3">
        <f t="shared" ca="1" si="191"/>
        <v>31</v>
      </c>
      <c r="V2017" t="s">
        <v>2370</v>
      </c>
      <c r="W2017" t="s">
        <v>2593</v>
      </c>
      <c r="X2017" t="s">
        <v>621</v>
      </c>
      <c r="Y2017" t="s">
        <v>35</v>
      </c>
      <c r="Z2017" t="s">
        <v>36</v>
      </c>
      <c r="AA2017">
        <v>1</v>
      </c>
      <c r="AB2017" s="4">
        <v>89596</v>
      </c>
    </row>
    <row r="2018" spans="1:28" x14ac:dyDescent="0.25">
      <c r="A2018">
        <v>2443</v>
      </c>
      <c r="B2018" t="s">
        <v>6480</v>
      </c>
      <c r="C2018" t="s">
        <v>2326</v>
      </c>
      <c r="D2018" s="1">
        <v>44039</v>
      </c>
      <c r="F2018">
        <f t="shared" ca="1" si="186"/>
        <v>62</v>
      </c>
      <c r="G2018" t="str">
        <f t="shared" ca="1" si="187"/>
        <v>&gt;5 years</v>
      </c>
      <c r="H2018" t="s">
        <v>2023</v>
      </c>
      <c r="I2018" t="s">
        <v>6481</v>
      </c>
      <c r="J2018" t="s">
        <v>6482</v>
      </c>
      <c r="K2018" t="s">
        <v>27</v>
      </c>
      <c r="L2018">
        <f t="shared" si="188"/>
        <v>1</v>
      </c>
      <c r="M2018">
        <f t="shared" si="189"/>
        <v>0</v>
      </c>
      <c r="N2018" t="s">
        <v>41</v>
      </c>
      <c r="O2018" t="s">
        <v>53</v>
      </c>
      <c r="Q2018" t="str">
        <f t="shared" si="190"/>
        <v>ACTIVE</v>
      </c>
      <c r="R2018" t="s">
        <v>1487</v>
      </c>
      <c r="S2018" t="s">
        <v>257</v>
      </c>
      <c r="T2018" s="2">
        <v>34989</v>
      </c>
      <c r="U2018" s="3">
        <f t="shared" ca="1" si="191"/>
        <v>29</v>
      </c>
      <c r="V2018" t="s">
        <v>2961</v>
      </c>
      <c r="W2018" t="s">
        <v>2961</v>
      </c>
      <c r="X2018" t="s">
        <v>184</v>
      </c>
      <c r="Y2018" t="s">
        <v>35</v>
      </c>
      <c r="Z2018" t="s">
        <v>36</v>
      </c>
      <c r="AA2018">
        <v>1</v>
      </c>
      <c r="AB2018" s="4">
        <v>35760</v>
      </c>
    </row>
    <row r="2019" spans="1:28" x14ac:dyDescent="0.25">
      <c r="A2019">
        <v>2444</v>
      </c>
      <c r="B2019" t="s">
        <v>6483</v>
      </c>
      <c r="C2019" t="s">
        <v>352</v>
      </c>
      <c r="D2019" s="1">
        <v>45032</v>
      </c>
      <c r="F2019">
        <f t="shared" ca="1" si="186"/>
        <v>29</v>
      </c>
      <c r="G2019" t="str">
        <f t="shared" ca="1" si="187"/>
        <v>2-5 years</v>
      </c>
      <c r="H2019" t="s">
        <v>2023</v>
      </c>
      <c r="I2019" t="s">
        <v>6484</v>
      </c>
      <c r="J2019" t="s">
        <v>6485</v>
      </c>
      <c r="K2019" t="s">
        <v>27</v>
      </c>
      <c r="L2019">
        <f t="shared" si="188"/>
        <v>1</v>
      </c>
      <c r="M2019">
        <f t="shared" si="189"/>
        <v>0</v>
      </c>
      <c r="N2019" t="s">
        <v>41</v>
      </c>
      <c r="O2019" t="s">
        <v>41</v>
      </c>
      <c r="Q2019" t="str">
        <f t="shared" si="190"/>
        <v>ACTIVE</v>
      </c>
      <c r="R2019" t="s">
        <v>106</v>
      </c>
      <c r="S2019" t="s">
        <v>257</v>
      </c>
      <c r="T2019" s="2">
        <v>22331</v>
      </c>
      <c r="U2019" s="3">
        <f t="shared" ca="1" si="191"/>
        <v>64</v>
      </c>
      <c r="V2019" t="s">
        <v>4933</v>
      </c>
      <c r="W2019" t="s">
        <v>4934</v>
      </c>
      <c r="X2019" t="s">
        <v>6486</v>
      </c>
      <c r="Y2019" t="s">
        <v>35</v>
      </c>
      <c r="Z2019" t="s">
        <v>36</v>
      </c>
      <c r="AA2019">
        <v>4</v>
      </c>
      <c r="AB2019" s="4">
        <v>117834</v>
      </c>
    </row>
    <row r="2020" spans="1:28" x14ac:dyDescent="0.25">
      <c r="A2020">
        <v>2445</v>
      </c>
      <c r="B2020" t="s">
        <v>2755</v>
      </c>
      <c r="C2020" t="s">
        <v>288</v>
      </c>
      <c r="D2020" s="1">
        <v>43829</v>
      </c>
      <c r="F2020">
        <f t="shared" ca="1" si="186"/>
        <v>69</v>
      </c>
      <c r="G2020" t="str">
        <f t="shared" ca="1" si="187"/>
        <v>&gt;5 years</v>
      </c>
      <c r="H2020" t="s">
        <v>2648</v>
      </c>
      <c r="I2020" t="s">
        <v>6487</v>
      </c>
      <c r="J2020" t="s">
        <v>6488</v>
      </c>
      <c r="K2020" t="s">
        <v>27</v>
      </c>
      <c r="L2020">
        <f t="shared" si="188"/>
        <v>1</v>
      </c>
      <c r="M2020">
        <f t="shared" si="189"/>
        <v>0</v>
      </c>
      <c r="N2020" t="s">
        <v>28</v>
      </c>
      <c r="O2020" t="s">
        <v>29</v>
      </c>
      <c r="Q2020" t="str">
        <f t="shared" si="190"/>
        <v>ACTIVE</v>
      </c>
      <c r="R2020" t="s">
        <v>1487</v>
      </c>
      <c r="S2020" t="s">
        <v>68</v>
      </c>
      <c r="T2020" s="2">
        <v>32914</v>
      </c>
      <c r="U2020" s="3">
        <f t="shared" ca="1" si="191"/>
        <v>35</v>
      </c>
      <c r="V2020" t="s">
        <v>1614</v>
      </c>
      <c r="W2020" t="s">
        <v>3339</v>
      </c>
      <c r="X2020" t="s">
        <v>81</v>
      </c>
      <c r="Y2020" t="s">
        <v>35</v>
      </c>
      <c r="Z2020" t="s">
        <v>36</v>
      </c>
      <c r="AA2020">
        <v>2</v>
      </c>
      <c r="AB2020" s="4">
        <v>163500</v>
      </c>
    </row>
    <row r="2021" spans="1:28" x14ac:dyDescent="0.25">
      <c r="A2021">
        <v>2446</v>
      </c>
      <c r="B2021" t="s">
        <v>6489</v>
      </c>
      <c r="C2021" t="s">
        <v>3911</v>
      </c>
      <c r="D2021" s="1">
        <v>44536</v>
      </c>
      <c r="E2021" s="1">
        <v>44937</v>
      </c>
      <c r="F2021">
        <f t="shared" ca="1" si="186"/>
        <v>13</v>
      </c>
      <c r="G2021" t="str">
        <f t="shared" ca="1" si="187"/>
        <v>1-2 years</v>
      </c>
      <c r="H2021" t="s">
        <v>2648</v>
      </c>
      <c r="I2021" t="s">
        <v>6490</v>
      </c>
      <c r="J2021" t="s">
        <v>6491</v>
      </c>
      <c r="K2021" t="s">
        <v>27</v>
      </c>
      <c r="L2021">
        <f t="shared" si="188"/>
        <v>1</v>
      </c>
      <c r="M2021">
        <f t="shared" si="189"/>
        <v>0</v>
      </c>
      <c r="N2021" t="s">
        <v>28</v>
      </c>
      <c r="O2021" t="s">
        <v>53</v>
      </c>
      <c r="Q2021" t="str">
        <f t="shared" si="190"/>
        <v>ACTIVE</v>
      </c>
      <c r="R2021" t="s">
        <v>1487</v>
      </c>
      <c r="S2021" t="s">
        <v>94</v>
      </c>
      <c r="T2021" s="2">
        <v>35827</v>
      </c>
      <c r="U2021" s="3">
        <f t="shared" ca="1" si="191"/>
        <v>27</v>
      </c>
      <c r="V2021" t="s">
        <v>4933</v>
      </c>
      <c r="W2021" t="s">
        <v>4942</v>
      </c>
      <c r="X2021" t="s">
        <v>6</v>
      </c>
      <c r="Y2021" t="s">
        <v>47</v>
      </c>
      <c r="Z2021" t="s">
        <v>36</v>
      </c>
      <c r="AA2021">
        <v>5</v>
      </c>
      <c r="AB2021" s="4">
        <v>185977</v>
      </c>
    </row>
    <row r="2022" spans="1:28" x14ac:dyDescent="0.25">
      <c r="A2022">
        <v>2447</v>
      </c>
      <c r="B2022" t="s">
        <v>4125</v>
      </c>
      <c r="C2022" t="s">
        <v>742</v>
      </c>
      <c r="D2022" s="1">
        <v>43863</v>
      </c>
      <c r="E2022" s="1">
        <v>44626</v>
      </c>
      <c r="F2022">
        <f t="shared" ca="1" si="186"/>
        <v>25</v>
      </c>
      <c r="G2022" t="str">
        <f t="shared" ca="1" si="187"/>
        <v>2-5 years</v>
      </c>
      <c r="H2022" t="s">
        <v>2648</v>
      </c>
      <c r="I2022" t="s">
        <v>6492</v>
      </c>
      <c r="J2022" t="s">
        <v>6493</v>
      </c>
      <c r="K2022" t="s">
        <v>27</v>
      </c>
      <c r="L2022">
        <f t="shared" si="188"/>
        <v>1</v>
      </c>
      <c r="M2022">
        <f t="shared" si="189"/>
        <v>0</v>
      </c>
      <c r="N2022" t="s">
        <v>53</v>
      </c>
      <c r="O2022" t="s">
        <v>53</v>
      </c>
      <c r="Q2022" t="str">
        <f t="shared" si="190"/>
        <v>ACTIVE</v>
      </c>
      <c r="R2022" t="s">
        <v>1487</v>
      </c>
      <c r="S2022" t="s">
        <v>87</v>
      </c>
      <c r="T2022" s="2">
        <v>35827</v>
      </c>
      <c r="U2022" s="3">
        <f t="shared" ca="1" si="191"/>
        <v>27</v>
      </c>
      <c r="V2022" t="s">
        <v>3829</v>
      </c>
      <c r="W2022" t="s">
        <v>3830</v>
      </c>
      <c r="X2022" t="s">
        <v>537</v>
      </c>
      <c r="Y2022" t="s">
        <v>35</v>
      </c>
      <c r="Z2022" t="s">
        <v>36</v>
      </c>
      <c r="AA2022">
        <v>4</v>
      </c>
      <c r="AB2022" s="4">
        <v>128125</v>
      </c>
    </row>
    <row r="2023" spans="1:28" x14ac:dyDescent="0.25">
      <c r="A2023">
        <v>2448</v>
      </c>
      <c r="B2023" t="s">
        <v>5189</v>
      </c>
      <c r="C2023" t="s">
        <v>1968</v>
      </c>
      <c r="D2023" s="1">
        <v>44127</v>
      </c>
      <c r="E2023" s="1">
        <v>44269</v>
      </c>
      <c r="F2023">
        <f t="shared" ca="1" si="186"/>
        <v>4</v>
      </c>
      <c r="G2023" t="str">
        <f t="shared" ca="1" si="187"/>
        <v>&lt;6 months</v>
      </c>
      <c r="H2023" t="s">
        <v>2648</v>
      </c>
      <c r="I2023" t="s">
        <v>6494</v>
      </c>
      <c r="J2023" t="s">
        <v>6495</v>
      </c>
      <c r="K2023" t="s">
        <v>158</v>
      </c>
      <c r="L2023">
        <f t="shared" si="188"/>
        <v>0</v>
      </c>
      <c r="M2023">
        <f t="shared" si="189"/>
        <v>1</v>
      </c>
      <c r="N2023" t="s">
        <v>53</v>
      </c>
      <c r="O2023" t="s">
        <v>41</v>
      </c>
      <c r="P2023" t="s">
        <v>159</v>
      </c>
      <c r="Q2023" t="str">
        <f t="shared" si="190"/>
        <v>VOLUNTARY</v>
      </c>
      <c r="R2023" t="s">
        <v>1487</v>
      </c>
      <c r="S2023" t="s">
        <v>80</v>
      </c>
      <c r="T2023" s="2">
        <v>35235</v>
      </c>
      <c r="U2023" s="3">
        <f t="shared" ca="1" si="191"/>
        <v>29</v>
      </c>
      <c r="V2023" t="s">
        <v>32</v>
      </c>
      <c r="W2023" t="s">
        <v>355</v>
      </c>
      <c r="X2023" t="s">
        <v>165</v>
      </c>
      <c r="Y2023" t="s">
        <v>35</v>
      </c>
      <c r="Z2023" t="s">
        <v>36</v>
      </c>
      <c r="AA2023">
        <v>4</v>
      </c>
      <c r="AB2023" s="4">
        <v>82152</v>
      </c>
    </row>
    <row r="2024" spans="1:28" x14ac:dyDescent="0.25">
      <c r="A2024">
        <v>2449</v>
      </c>
      <c r="B2024" t="s">
        <v>6496</v>
      </c>
      <c r="C2024" t="s">
        <v>2180</v>
      </c>
      <c r="D2024" s="1">
        <v>43950</v>
      </c>
      <c r="E2024" s="1">
        <v>44387</v>
      </c>
      <c r="F2024">
        <f t="shared" ca="1" si="186"/>
        <v>14</v>
      </c>
      <c r="G2024" t="str">
        <f t="shared" ca="1" si="187"/>
        <v>1-2 years</v>
      </c>
      <c r="H2024" t="s">
        <v>2648</v>
      </c>
      <c r="I2024" t="s">
        <v>6497</v>
      </c>
      <c r="J2024" t="s">
        <v>6498</v>
      </c>
      <c r="K2024" t="s">
        <v>158</v>
      </c>
      <c r="L2024">
        <f t="shared" si="188"/>
        <v>0</v>
      </c>
      <c r="M2024">
        <f t="shared" si="189"/>
        <v>1</v>
      </c>
      <c r="N2024" t="s">
        <v>41</v>
      </c>
      <c r="O2024" t="s">
        <v>29</v>
      </c>
      <c r="P2024" t="s">
        <v>3412</v>
      </c>
      <c r="Q2024" t="str">
        <f t="shared" si="190"/>
        <v>INVOLUNTARY</v>
      </c>
      <c r="R2024" t="s">
        <v>1487</v>
      </c>
      <c r="S2024" t="s">
        <v>221</v>
      </c>
      <c r="T2024" s="2">
        <v>32945</v>
      </c>
      <c r="U2024" s="3">
        <f t="shared" ca="1" si="191"/>
        <v>35</v>
      </c>
      <c r="V2024" t="s">
        <v>3317</v>
      </c>
      <c r="W2024" t="s">
        <v>4618</v>
      </c>
      <c r="X2024" t="s">
        <v>128</v>
      </c>
      <c r="Y2024" t="s">
        <v>35</v>
      </c>
      <c r="Z2024" t="s">
        <v>36</v>
      </c>
      <c r="AA2024">
        <v>4</v>
      </c>
      <c r="AB2024" s="4">
        <v>132000</v>
      </c>
    </row>
    <row r="2025" spans="1:28" x14ac:dyDescent="0.25">
      <c r="A2025">
        <v>2450</v>
      </c>
      <c r="B2025" t="s">
        <v>5818</v>
      </c>
      <c r="C2025" t="s">
        <v>2812</v>
      </c>
      <c r="D2025" s="1">
        <v>44791</v>
      </c>
      <c r="E2025" s="1">
        <v>44828</v>
      </c>
      <c r="F2025">
        <f t="shared" ca="1" si="186"/>
        <v>1</v>
      </c>
      <c r="G2025" t="str">
        <f t="shared" ca="1" si="187"/>
        <v>&lt;6 months</v>
      </c>
      <c r="H2025" t="s">
        <v>2648</v>
      </c>
      <c r="I2025" t="s">
        <v>6499</v>
      </c>
      <c r="J2025" t="s">
        <v>6500</v>
      </c>
      <c r="K2025" t="s">
        <v>27</v>
      </c>
      <c r="L2025">
        <f t="shared" si="188"/>
        <v>1</v>
      </c>
      <c r="M2025">
        <f t="shared" si="189"/>
        <v>0</v>
      </c>
      <c r="N2025" t="s">
        <v>53</v>
      </c>
      <c r="O2025" t="s">
        <v>41</v>
      </c>
      <c r="Q2025" t="str">
        <f t="shared" si="190"/>
        <v>ACTIVE</v>
      </c>
      <c r="R2025" t="s">
        <v>1487</v>
      </c>
      <c r="S2025" t="s">
        <v>221</v>
      </c>
      <c r="T2025" s="2">
        <v>31282</v>
      </c>
      <c r="U2025" s="3">
        <f t="shared" ca="1" si="191"/>
        <v>40</v>
      </c>
      <c r="V2025" t="s">
        <v>4916</v>
      </c>
      <c r="W2025" t="s">
        <v>4917</v>
      </c>
      <c r="X2025" t="s">
        <v>128</v>
      </c>
      <c r="Y2025" t="s">
        <v>47</v>
      </c>
      <c r="Z2025" t="s">
        <v>36</v>
      </c>
      <c r="AA2025">
        <v>1</v>
      </c>
      <c r="AB2025" s="4">
        <v>57335</v>
      </c>
    </row>
    <row r="2026" spans="1:28" x14ac:dyDescent="0.25">
      <c r="A2026">
        <v>2451</v>
      </c>
      <c r="B2026" t="s">
        <v>6501</v>
      </c>
      <c r="C2026" t="s">
        <v>3731</v>
      </c>
      <c r="D2026" s="1">
        <v>44082</v>
      </c>
      <c r="F2026">
        <f t="shared" ca="1" si="186"/>
        <v>61</v>
      </c>
      <c r="G2026" t="str">
        <f t="shared" ca="1" si="187"/>
        <v>&gt;5 years</v>
      </c>
      <c r="H2026" t="s">
        <v>2648</v>
      </c>
      <c r="I2026" t="s">
        <v>6502</v>
      </c>
      <c r="J2026" t="s">
        <v>6503</v>
      </c>
      <c r="K2026" t="s">
        <v>27</v>
      </c>
      <c r="L2026">
        <f t="shared" si="188"/>
        <v>1</v>
      </c>
      <c r="M2026">
        <f t="shared" si="189"/>
        <v>0</v>
      </c>
      <c r="N2026" t="s">
        <v>28</v>
      </c>
      <c r="O2026" t="s">
        <v>29</v>
      </c>
      <c r="Q2026" t="str">
        <f t="shared" si="190"/>
        <v>ACTIVE</v>
      </c>
      <c r="R2026" t="s">
        <v>1487</v>
      </c>
      <c r="S2026" t="s">
        <v>115</v>
      </c>
      <c r="T2026" s="2">
        <v>34329</v>
      </c>
      <c r="U2026" s="3">
        <f t="shared" ca="1" si="191"/>
        <v>31</v>
      </c>
      <c r="V2026" t="s">
        <v>2085</v>
      </c>
      <c r="W2026" t="s">
        <v>2086</v>
      </c>
      <c r="X2026" t="s">
        <v>148</v>
      </c>
      <c r="Y2026" t="s">
        <v>47</v>
      </c>
      <c r="Z2026" t="s">
        <v>36</v>
      </c>
      <c r="AA2026">
        <v>5</v>
      </c>
      <c r="AB2026" s="4">
        <v>126000</v>
      </c>
    </row>
    <row r="2027" spans="1:28" x14ac:dyDescent="0.25">
      <c r="A2027">
        <v>2452</v>
      </c>
      <c r="B2027" t="s">
        <v>3072</v>
      </c>
      <c r="C2027" t="s">
        <v>2006</v>
      </c>
      <c r="D2027" s="1">
        <v>44848</v>
      </c>
      <c r="F2027">
        <f t="shared" ca="1" si="186"/>
        <v>35</v>
      </c>
      <c r="G2027" t="str">
        <f t="shared" ca="1" si="187"/>
        <v>2-5 years</v>
      </c>
      <c r="H2027" t="s">
        <v>2648</v>
      </c>
      <c r="I2027" t="s">
        <v>6504</v>
      </c>
      <c r="J2027" t="s">
        <v>6505</v>
      </c>
      <c r="K2027" t="s">
        <v>27</v>
      </c>
      <c r="L2027">
        <f t="shared" si="188"/>
        <v>1</v>
      </c>
      <c r="M2027">
        <f t="shared" si="189"/>
        <v>0</v>
      </c>
      <c r="N2027" t="s">
        <v>53</v>
      </c>
      <c r="O2027" t="s">
        <v>41</v>
      </c>
      <c r="Q2027" t="str">
        <f t="shared" si="190"/>
        <v>ACTIVE</v>
      </c>
      <c r="R2027" t="s">
        <v>1487</v>
      </c>
      <c r="S2027" t="s">
        <v>137</v>
      </c>
      <c r="T2027" s="2">
        <v>32801</v>
      </c>
      <c r="U2027" s="3">
        <f t="shared" ca="1" si="191"/>
        <v>35</v>
      </c>
      <c r="V2027" t="s">
        <v>3916</v>
      </c>
      <c r="W2027" t="s">
        <v>3917</v>
      </c>
      <c r="X2027" t="s">
        <v>621</v>
      </c>
      <c r="Y2027" t="s">
        <v>47</v>
      </c>
      <c r="Z2027" t="s">
        <v>36</v>
      </c>
      <c r="AA2027">
        <v>2</v>
      </c>
      <c r="AB2027" s="4">
        <v>84600</v>
      </c>
    </row>
    <row r="2028" spans="1:28" x14ac:dyDescent="0.25">
      <c r="A2028">
        <v>2453</v>
      </c>
      <c r="B2028" t="s">
        <v>6506</v>
      </c>
      <c r="C2028" t="s">
        <v>6507</v>
      </c>
      <c r="D2028" s="1">
        <v>45059</v>
      </c>
      <c r="F2028">
        <f t="shared" ca="1" si="186"/>
        <v>28</v>
      </c>
      <c r="G2028" t="str">
        <f t="shared" ca="1" si="187"/>
        <v>2-5 years</v>
      </c>
      <c r="H2028" t="s">
        <v>2648</v>
      </c>
      <c r="I2028" t="s">
        <v>6508</v>
      </c>
      <c r="J2028" t="s">
        <v>6509</v>
      </c>
      <c r="K2028" t="s">
        <v>27</v>
      </c>
      <c r="L2028">
        <f t="shared" si="188"/>
        <v>1</v>
      </c>
      <c r="M2028">
        <f t="shared" si="189"/>
        <v>0</v>
      </c>
      <c r="N2028" t="s">
        <v>53</v>
      </c>
      <c r="O2028" t="s">
        <v>53</v>
      </c>
      <c r="Q2028" t="str">
        <f t="shared" si="190"/>
        <v>ACTIVE</v>
      </c>
      <c r="R2028" t="s">
        <v>1487</v>
      </c>
      <c r="S2028" t="s">
        <v>1805</v>
      </c>
      <c r="T2028" s="2">
        <v>35701</v>
      </c>
      <c r="U2028" s="3">
        <f t="shared" ca="1" si="191"/>
        <v>28</v>
      </c>
      <c r="V2028" t="s">
        <v>4933</v>
      </c>
      <c r="W2028" t="s">
        <v>4934</v>
      </c>
      <c r="X2028" t="s">
        <v>69</v>
      </c>
      <c r="Y2028" t="s">
        <v>47</v>
      </c>
      <c r="Z2028" t="s">
        <v>36</v>
      </c>
      <c r="AA2028">
        <v>1</v>
      </c>
      <c r="AB2028" s="4">
        <v>57024</v>
      </c>
    </row>
    <row r="2029" spans="1:28" x14ac:dyDescent="0.25">
      <c r="A2029">
        <v>2454</v>
      </c>
      <c r="B2029" t="s">
        <v>503</v>
      </c>
      <c r="C2029" t="s">
        <v>488</v>
      </c>
      <c r="D2029" s="1">
        <v>44255</v>
      </c>
      <c r="F2029">
        <f t="shared" ca="1" si="186"/>
        <v>55</v>
      </c>
      <c r="G2029" t="str">
        <f t="shared" ca="1" si="187"/>
        <v>2-5 years</v>
      </c>
      <c r="H2029" t="s">
        <v>2648</v>
      </c>
      <c r="I2029" t="s">
        <v>6510</v>
      </c>
      <c r="J2029" t="s">
        <v>6511</v>
      </c>
      <c r="K2029" t="s">
        <v>27</v>
      </c>
      <c r="L2029">
        <f t="shared" si="188"/>
        <v>1</v>
      </c>
      <c r="M2029">
        <f t="shared" si="189"/>
        <v>0</v>
      </c>
      <c r="N2029" t="s">
        <v>53</v>
      </c>
      <c r="O2029" t="s">
        <v>41</v>
      </c>
      <c r="Q2029" t="str">
        <f t="shared" si="190"/>
        <v>ACTIVE</v>
      </c>
      <c r="R2029" t="s">
        <v>1487</v>
      </c>
      <c r="S2029" t="s">
        <v>189</v>
      </c>
      <c r="T2029" s="2">
        <v>36408</v>
      </c>
      <c r="U2029" s="3">
        <f t="shared" ca="1" si="191"/>
        <v>26</v>
      </c>
      <c r="V2029" t="s">
        <v>3198</v>
      </c>
      <c r="W2029" t="s">
        <v>4092</v>
      </c>
      <c r="X2029" t="s">
        <v>89</v>
      </c>
      <c r="Y2029" t="s">
        <v>35</v>
      </c>
      <c r="Z2029" t="s">
        <v>36</v>
      </c>
      <c r="AA2029">
        <v>5</v>
      </c>
      <c r="AB2029" s="4">
        <v>96500</v>
      </c>
    </row>
    <row r="2030" spans="1:28" x14ac:dyDescent="0.25">
      <c r="A2030">
        <v>2455</v>
      </c>
      <c r="B2030" t="s">
        <v>6512</v>
      </c>
      <c r="C2030" t="s">
        <v>5003</v>
      </c>
      <c r="D2030" s="1">
        <v>43893</v>
      </c>
      <c r="F2030">
        <f t="shared" ca="1" si="186"/>
        <v>67</v>
      </c>
      <c r="G2030" t="str">
        <f t="shared" ca="1" si="187"/>
        <v>&gt;5 years</v>
      </c>
      <c r="H2030" t="s">
        <v>2648</v>
      </c>
      <c r="I2030" t="s">
        <v>6513</v>
      </c>
      <c r="J2030" t="s">
        <v>6514</v>
      </c>
      <c r="K2030" t="s">
        <v>27</v>
      </c>
      <c r="L2030">
        <f t="shared" si="188"/>
        <v>1</v>
      </c>
      <c r="M2030">
        <f t="shared" si="189"/>
        <v>0</v>
      </c>
      <c r="N2030" t="s">
        <v>53</v>
      </c>
      <c r="O2030" t="s">
        <v>53</v>
      </c>
      <c r="Q2030" t="str">
        <f t="shared" si="190"/>
        <v>ACTIVE</v>
      </c>
      <c r="R2030" t="s">
        <v>1487</v>
      </c>
      <c r="S2030" t="s">
        <v>68</v>
      </c>
      <c r="T2030" s="2">
        <v>29961</v>
      </c>
      <c r="U2030" s="3">
        <f t="shared" ca="1" si="191"/>
        <v>43</v>
      </c>
      <c r="V2030" t="s">
        <v>1666</v>
      </c>
      <c r="W2030" t="s">
        <v>4785</v>
      </c>
      <c r="X2030" t="s">
        <v>165</v>
      </c>
      <c r="Y2030" t="s">
        <v>35</v>
      </c>
      <c r="Z2030" t="s">
        <v>36</v>
      </c>
      <c r="AA2030">
        <v>2</v>
      </c>
      <c r="AB2030" s="4">
        <v>132000.04999999999</v>
      </c>
    </row>
    <row r="2031" spans="1:28" x14ac:dyDescent="0.25">
      <c r="A2031">
        <v>2456</v>
      </c>
      <c r="B2031" t="s">
        <v>4169</v>
      </c>
      <c r="C2031" t="s">
        <v>4117</v>
      </c>
      <c r="D2031" s="1">
        <v>44529</v>
      </c>
      <c r="F2031">
        <f t="shared" ca="1" si="186"/>
        <v>46</v>
      </c>
      <c r="G2031" t="str">
        <f t="shared" ca="1" si="187"/>
        <v>2-5 years</v>
      </c>
      <c r="H2031" t="s">
        <v>2648</v>
      </c>
      <c r="I2031" t="s">
        <v>6515</v>
      </c>
      <c r="J2031" t="s">
        <v>6516</v>
      </c>
      <c r="K2031" t="s">
        <v>27</v>
      </c>
      <c r="L2031">
        <f t="shared" si="188"/>
        <v>1</v>
      </c>
      <c r="M2031">
        <f t="shared" si="189"/>
        <v>0</v>
      </c>
      <c r="N2031" t="s">
        <v>53</v>
      </c>
      <c r="O2031" t="s">
        <v>53</v>
      </c>
      <c r="Q2031" t="str">
        <f t="shared" si="190"/>
        <v>ACTIVE</v>
      </c>
      <c r="R2031" t="s">
        <v>1487</v>
      </c>
      <c r="S2031" t="s">
        <v>257</v>
      </c>
      <c r="T2031" s="2">
        <v>36204</v>
      </c>
      <c r="U2031" s="3">
        <f t="shared" ca="1" si="191"/>
        <v>26</v>
      </c>
      <c r="V2031" t="s">
        <v>3317</v>
      </c>
      <c r="W2031" t="s">
        <v>4618</v>
      </c>
      <c r="X2031" t="s">
        <v>69</v>
      </c>
      <c r="Y2031" t="s">
        <v>47</v>
      </c>
      <c r="Z2031" t="s">
        <v>36</v>
      </c>
      <c r="AA2031">
        <v>5</v>
      </c>
      <c r="AB2031" s="4">
        <v>31344</v>
      </c>
    </row>
    <row r="2032" spans="1:28" x14ac:dyDescent="0.25">
      <c r="A2032">
        <v>2457</v>
      </c>
      <c r="B2032" t="s">
        <v>697</v>
      </c>
      <c r="C2032" t="s">
        <v>4489</v>
      </c>
      <c r="D2032" s="1">
        <v>43336</v>
      </c>
      <c r="F2032">
        <f t="shared" ca="1" si="186"/>
        <v>85</v>
      </c>
      <c r="G2032" t="str">
        <f t="shared" ca="1" si="187"/>
        <v>&gt;5 years</v>
      </c>
      <c r="H2032" t="s">
        <v>2648</v>
      </c>
      <c r="I2032" t="s">
        <v>6517</v>
      </c>
      <c r="J2032" t="s">
        <v>6518</v>
      </c>
      <c r="K2032" t="s">
        <v>27</v>
      </c>
      <c r="L2032">
        <f t="shared" si="188"/>
        <v>1</v>
      </c>
      <c r="M2032">
        <f t="shared" si="189"/>
        <v>0</v>
      </c>
      <c r="N2032" t="s">
        <v>41</v>
      </c>
      <c r="O2032" t="s">
        <v>41</v>
      </c>
      <c r="Q2032" t="str">
        <f t="shared" si="190"/>
        <v>ACTIVE</v>
      </c>
      <c r="R2032" t="s">
        <v>1487</v>
      </c>
      <c r="S2032" t="s">
        <v>74</v>
      </c>
      <c r="T2032" s="2">
        <v>36661</v>
      </c>
      <c r="U2032" s="3">
        <f t="shared" ca="1" si="191"/>
        <v>25</v>
      </c>
      <c r="V2032" t="s">
        <v>3317</v>
      </c>
      <c r="W2032" t="s">
        <v>4618</v>
      </c>
      <c r="X2032" t="s">
        <v>299</v>
      </c>
      <c r="Y2032" t="s">
        <v>47</v>
      </c>
      <c r="Z2032" t="s">
        <v>36</v>
      </c>
      <c r="AA2032">
        <v>2</v>
      </c>
      <c r="AB2032" s="4">
        <v>990900</v>
      </c>
    </row>
    <row r="2033" spans="1:28" x14ac:dyDescent="0.25">
      <c r="A2033">
        <v>2458</v>
      </c>
      <c r="B2033" t="s">
        <v>6519</v>
      </c>
      <c r="C2033" t="s">
        <v>1980</v>
      </c>
      <c r="D2033" s="1">
        <v>44125</v>
      </c>
      <c r="E2033" s="1">
        <v>44644</v>
      </c>
      <c r="F2033">
        <f t="shared" ca="1" si="186"/>
        <v>17</v>
      </c>
      <c r="G2033" t="str">
        <f t="shared" ca="1" si="187"/>
        <v>1-2 years</v>
      </c>
      <c r="H2033" t="s">
        <v>3283</v>
      </c>
      <c r="I2033" t="s">
        <v>6520</v>
      </c>
      <c r="J2033" t="s">
        <v>6521</v>
      </c>
      <c r="K2033" t="s">
        <v>27</v>
      </c>
      <c r="L2033">
        <f t="shared" si="188"/>
        <v>1</v>
      </c>
      <c r="M2033">
        <f t="shared" si="189"/>
        <v>0</v>
      </c>
      <c r="N2033" t="s">
        <v>41</v>
      </c>
      <c r="O2033" t="s">
        <v>29</v>
      </c>
      <c r="Q2033" t="str">
        <f t="shared" si="190"/>
        <v>ACTIVE</v>
      </c>
      <c r="R2033" t="s">
        <v>1487</v>
      </c>
      <c r="S2033" t="s">
        <v>239</v>
      </c>
      <c r="T2033" s="2">
        <v>25729</v>
      </c>
      <c r="U2033" s="3">
        <f t="shared" ca="1" si="191"/>
        <v>55</v>
      </c>
      <c r="V2033" t="s">
        <v>3829</v>
      </c>
      <c r="W2033" t="s">
        <v>3830</v>
      </c>
      <c r="X2033" t="s">
        <v>81</v>
      </c>
      <c r="Y2033" t="s">
        <v>47</v>
      </c>
      <c r="Z2033" t="s">
        <v>36</v>
      </c>
      <c r="AA2033">
        <v>2</v>
      </c>
      <c r="AB2033" s="4">
        <v>72240</v>
      </c>
    </row>
    <row r="2034" spans="1:28" x14ac:dyDescent="0.25">
      <c r="A2034">
        <v>2459</v>
      </c>
      <c r="B2034" t="s">
        <v>6522</v>
      </c>
      <c r="C2034" t="s">
        <v>1503</v>
      </c>
      <c r="D2034" s="1">
        <v>44180</v>
      </c>
      <c r="E2034" s="1">
        <v>44371</v>
      </c>
      <c r="F2034">
        <f t="shared" ca="1" si="186"/>
        <v>6</v>
      </c>
      <c r="G2034" t="str">
        <f t="shared" ca="1" si="187"/>
        <v>6-12 months</v>
      </c>
      <c r="H2034" t="s">
        <v>6103</v>
      </c>
      <c r="I2034" t="s">
        <v>6523</v>
      </c>
      <c r="J2034" t="s">
        <v>6524</v>
      </c>
      <c r="K2034" t="s">
        <v>27</v>
      </c>
      <c r="L2034">
        <f t="shared" si="188"/>
        <v>1</v>
      </c>
      <c r="M2034">
        <f t="shared" si="189"/>
        <v>0</v>
      </c>
      <c r="N2034" t="s">
        <v>53</v>
      </c>
      <c r="O2034" t="s">
        <v>29</v>
      </c>
      <c r="Q2034" t="str">
        <f t="shared" si="190"/>
        <v>ACTIVE</v>
      </c>
      <c r="R2034" t="s">
        <v>1487</v>
      </c>
      <c r="S2034" t="s">
        <v>74</v>
      </c>
      <c r="T2034" s="2">
        <v>34445</v>
      </c>
      <c r="U2034" s="3">
        <f t="shared" ca="1" si="191"/>
        <v>31</v>
      </c>
      <c r="V2034" t="s">
        <v>3995</v>
      </c>
      <c r="W2034" t="s">
        <v>3996</v>
      </c>
      <c r="X2034" t="s">
        <v>69</v>
      </c>
      <c r="Y2034" t="s">
        <v>35</v>
      </c>
      <c r="Z2034" t="s">
        <v>36</v>
      </c>
      <c r="AA2034">
        <v>4</v>
      </c>
      <c r="AB2034" s="4">
        <v>68580</v>
      </c>
    </row>
    <row r="2035" spans="1:28" x14ac:dyDescent="0.25">
      <c r="A2035">
        <v>2460</v>
      </c>
      <c r="B2035" t="s">
        <v>2130</v>
      </c>
      <c r="C2035" t="s">
        <v>1661</v>
      </c>
      <c r="D2035" s="1">
        <v>43348</v>
      </c>
      <c r="E2035" s="1">
        <v>44953</v>
      </c>
      <c r="F2035">
        <f t="shared" ca="1" si="186"/>
        <v>52</v>
      </c>
      <c r="G2035" t="str">
        <f t="shared" ca="1" si="187"/>
        <v>2-5 years</v>
      </c>
      <c r="H2035" t="s">
        <v>2023</v>
      </c>
      <c r="I2035" t="s">
        <v>6525</v>
      </c>
      <c r="J2035" t="s">
        <v>6526</v>
      </c>
      <c r="K2035" t="s">
        <v>27</v>
      </c>
      <c r="L2035">
        <f t="shared" si="188"/>
        <v>1</v>
      </c>
      <c r="M2035">
        <f t="shared" si="189"/>
        <v>0</v>
      </c>
      <c r="N2035" t="s">
        <v>28</v>
      </c>
      <c r="O2035" t="s">
        <v>53</v>
      </c>
      <c r="Q2035" t="str">
        <f t="shared" si="190"/>
        <v>ACTIVE</v>
      </c>
      <c r="R2035" t="s">
        <v>30</v>
      </c>
      <c r="S2035" t="s">
        <v>31</v>
      </c>
      <c r="T2035" s="2">
        <v>33908</v>
      </c>
      <c r="U2035" s="3">
        <f t="shared" ca="1" si="191"/>
        <v>32</v>
      </c>
      <c r="V2035" t="s">
        <v>5016</v>
      </c>
      <c r="W2035" t="s">
        <v>5016</v>
      </c>
      <c r="X2035" t="s">
        <v>122</v>
      </c>
      <c r="Y2035" t="s">
        <v>35</v>
      </c>
      <c r="Z2035" t="s">
        <v>36</v>
      </c>
      <c r="AA2035">
        <v>2</v>
      </c>
      <c r="AB2035" s="4">
        <v>143338</v>
      </c>
    </row>
    <row r="2036" spans="1:28" x14ac:dyDescent="0.25">
      <c r="A2036">
        <v>2461</v>
      </c>
      <c r="B2036" t="s">
        <v>6527</v>
      </c>
      <c r="C2036" t="s">
        <v>1848</v>
      </c>
      <c r="D2036" s="1">
        <v>44466</v>
      </c>
      <c r="F2036">
        <f t="shared" ca="1" si="186"/>
        <v>48</v>
      </c>
      <c r="G2036" t="str">
        <f t="shared" ca="1" si="187"/>
        <v>2-5 years</v>
      </c>
      <c r="H2036" t="s">
        <v>2289</v>
      </c>
      <c r="I2036" t="s">
        <v>6528</v>
      </c>
      <c r="J2036" t="s">
        <v>6529</v>
      </c>
      <c r="K2036" t="s">
        <v>27</v>
      </c>
      <c r="L2036">
        <f t="shared" si="188"/>
        <v>1</v>
      </c>
      <c r="M2036">
        <f t="shared" si="189"/>
        <v>0</v>
      </c>
      <c r="N2036" t="s">
        <v>41</v>
      </c>
      <c r="O2036" t="s">
        <v>53</v>
      </c>
      <c r="Q2036" t="str">
        <f t="shared" si="190"/>
        <v>ACTIVE</v>
      </c>
      <c r="R2036" t="s">
        <v>1251</v>
      </c>
      <c r="S2036" t="s">
        <v>115</v>
      </c>
      <c r="T2036" s="2">
        <v>32481</v>
      </c>
      <c r="U2036" s="3">
        <f t="shared" ca="1" si="191"/>
        <v>36</v>
      </c>
      <c r="V2036" t="s">
        <v>4933</v>
      </c>
      <c r="W2036" t="s">
        <v>4934</v>
      </c>
      <c r="X2036" t="s">
        <v>116</v>
      </c>
      <c r="Y2036" t="s">
        <v>47</v>
      </c>
      <c r="Z2036" t="s">
        <v>36</v>
      </c>
      <c r="AA2036">
        <v>5</v>
      </c>
      <c r="AB2036" s="4">
        <v>163944</v>
      </c>
    </row>
    <row r="2037" spans="1:28" x14ac:dyDescent="0.25">
      <c r="A2037">
        <v>2462</v>
      </c>
      <c r="B2037" t="s">
        <v>4347</v>
      </c>
      <c r="C2037" t="s">
        <v>4667</v>
      </c>
      <c r="D2037" s="1">
        <v>43839</v>
      </c>
      <c r="E2037" s="1">
        <v>44223</v>
      </c>
      <c r="F2037">
        <f t="shared" ca="1" si="186"/>
        <v>12</v>
      </c>
      <c r="G2037" t="str">
        <f t="shared" ca="1" si="187"/>
        <v>1-2 years</v>
      </c>
      <c r="H2037" t="s">
        <v>2648</v>
      </c>
      <c r="I2037" t="s">
        <v>6530</v>
      </c>
      <c r="J2037" t="s">
        <v>6531</v>
      </c>
      <c r="K2037" t="s">
        <v>27</v>
      </c>
      <c r="L2037">
        <f t="shared" si="188"/>
        <v>1</v>
      </c>
      <c r="M2037">
        <f t="shared" si="189"/>
        <v>0</v>
      </c>
      <c r="N2037" t="s">
        <v>41</v>
      </c>
      <c r="O2037" t="s">
        <v>53</v>
      </c>
      <c r="Q2037" t="str">
        <f t="shared" si="190"/>
        <v>ACTIVE</v>
      </c>
      <c r="R2037" t="s">
        <v>1487</v>
      </c>
      <c r="S2037" t="s">
        <v>68</v>
      </c>
      <c r="T2037" s="2">
        <v>34935</v>
      </c>
      <c r="U2037" s="3">
        <f t="shared" ca="1" si="191"/>
        <v>30</v>
      </c>
      <c r="V2037" t="s">
        <v>2370</v>
      </c>
      <c r="W2037" t="s">
        <v>2593</v>
      </c>
      <c r="X2037" t="s">
        <v>184</v>
      </c>
      <c r="Y2037" t="s">
        <v>35</v>
      </c>
      <c r="Z2037" t="s">
        <v>36</v>
      </c>
      <c r="AA2037">
        <v>2</v>
      </c>
      <c r="AB2037" s="4">
        <v>148068</v>
      </c>
    </row>
    <row r="2038" spans="1:28" x14ac:dyDescent="0.25">
      <c r="A2038">
        <v>2463</v>
      </c>
      <c r="B2038" t="s">
        <v>2530</v>
      </c>
      <c r="C2038" t="s">
        <v>5210</v>
      </c>
      <c r="D2038" s="1">
        <v>43440</v>
      </c>
      <c r="F2038">
        <f t="shared" ca="1" si="186"/>
        <v>82</v>
      </c>
      <c r="G2038" t="str">
        <f t="shared" ca="1" si="187"/>
        <v>&gt;5 years</v>
      </c>
      <c r="H2038" t="s">
        <v>2648</v>
      </c>
      <c r="I2038" t="s">
        <v>6532</v>
      </c>
      <c r="J2038" t="s">
        <v>6533</v>
      </c>
      <c r="K2038" t="s">
        <v>27</v>
      </c>
      <c r="L2038">
        <f t="shared" si="188"/>
        <v>1</v>
      </c>
      <c r="M2038">
        <f t="shared" si="189"/>
        <v>0</v>
      </c>
      <c r="N2038" t="s">
        <v>41</v>
      </c>
      <c r="O2038" t="s">
        <v>41</v>
      </c>
      <c r="Q2038" t="str">
        <f t="shared" si="190"/>
        <v>ACTIVE</v>
      </c>
      <c r="R2038" t="s">
        <v>1487</v>
      </c>
      <c r="S2038" t="s">
        <v>189</v>
      </c>
      <c r="T2038" s="2">
        <v>35121</v>
      </c>
      <c r="U2038" s="3">
        <f t="shared" ca="1" si="191"/>
        <v>29</v>
      </c>
      <c r="V2038" t="s">
        <v>2029</v>
      </c>
      <c r="W2038" t="s">
        <v>2029</v>
      </c>
      <c r="X2038" t="s">
        <v>89</v>
      </c>
      <c r="Y2038" t="s">
        <v>35</v>
      </c>
      <c r="Z2038" t="s">
        <v>36</v>
      </c>
      <c r="AA2038">
        <v>4</v>
      </c>
      <c r="AB2038" s="4">
        <v>101530</v>
      </c>
    </row>
    <row r="2039" spans="1:28" x14ac:dyDescent="0.25">
      <c r="A2039">
        <v>2464</v>
      </c>
      <c r="B2039" t="s">
        <v>2878</v>
      </c>
      <c r="C2039" t="s">
        <v>5968</v>
      </c>
      <c r="D2039" s="1">
        <v>44784</v>
      </c>
      <c r="F2039">
        <f t="shared" ca="1" si="186"/>
        <v>37</v>
      </c>
      <c r="G2039" t="str">
        <f t="shared" ca="1" si="187"/>
        <v>2-5 years</v>
      </c>
      <c r="H2039" t="s">
        <v>2648</v>
      </c>
      <c r="I2039" t="s">
        <v>6534</v>
      </c>
      <c r="J2039" t="s">
        <v>6535</v>
      </c>
      <c r="K2039" t="s">
        <v>27</v>
      </c>
      <c r="L2039">
        <f t="shared" si="188"/>
        <v>1</v>
      </c>
      <c r="M2039">
        <f t="shared" si="189"/>
        <v>0</v>
      </c>
      <c r="N2039" t="s">
        <v>53</v>
      </c>
      <c r="O2039" t="s">
        <v>29</v>
      </c>
      <c r="Q2039" t="str">
        <f t="shared" si="190"/>
        <v>ACTIVE</v>
      </c>
      <c r="R2039" t="s">
        <v>1487</v>
      </c>
      <c r="S2039" t="s">
        <v>74</v>
      </c>
      <c r="T2039" s="2">
        <v>33818</v>
      </c>
      <c r="U2039" s="3">
        <f t="shared" ca="1" si="191"/>
        <v>33</v>
      </c>
      <c r="V2039" t="s">
        <v>2370</v>
      </c>
      <c r="W2039" t="s">
        <v>2371</v>
      </c>
      <c r="X2039" t="s">
        <v>81</v>
      </c>
      <c r="Y2039" t="s">
        <v>47</v>
      </c>
      <c r="Z2039" t="s">
        <v>36</v>
      </c>
      <c r="AA2039">
        <v>2</v>
      </c>
      <c r="AB2039" s="4">
        <v>146280</v>
      </c>
    </row>
    <row r="2040" spans="1:28" x14ac:dyDescent="0.25">
      <c r="A2040">
        <v>2465</v>
      </c>
      <c r="B2040" t="s">
        <v>503</v>
      </c>
      <c r="C2040" t="s">
        <v>3793</v>
      </c>
      <c r="D2040" s="1">
        <v>43934</v>
      </c>
      <c r="E2040" s="1">
        <v>44373</v>
      </c>
      <c r="F2040">
        <f t="shared" ca="1" si="186"/>
        <v>14</v>
      </c>
      <c r="G2040" t="str">
        <f t="shared" ca="1" si="187"/>
        <v>1-2 years</v>
      </c>
      <c r="H2040" t="s">
        <v>2648</v>
      </c>
      <c r="I2040" t="s">
        <v>6536</v>
      </c>
      <c r="J2040" t="s">
        <v>6537</v>
      </c>
      <c r="K2040" t="s">
        <v>27</v>
      </c>
      <c r="L2040">
        <f t="shared" si="188"/>
        <v>1</v>
      </c>
      <c r="M2040">
        <f t="shared" si="189"/>
        <v>0</v>
      </c>
      <c r="N2040" t="s">
        <v>28</v>
      </c>
      <c r="O2040" t="s">
        <v>53</v>
      </c>
      <c r="Q2040" t="str">
        <f t="shared" si="190"/>
        <v>ACTIVE</v>
      </c>
      <c r="R2040" t="s">
        <v>1487</v>
      </c>
      <c r="S2040" t="s">
        <v>74</v>
      </c>
      <c r="T2040" s="2">
        <v>34628</v>
      </c>
      <c r="U2040" s="3">
        <f t="shared" ca="1" si="191"/>
        <v>30</v>
      </c>
      <c r="V2040" t="s">
        <v>2370</v>
      </c>
      <c r="W2040" t="s">
        <v>2593</v>
      </c>
      <c r="X2040" t="s">
        <v>69</v>
      </c>
      <c r="Y2040" t="s">
        <v>35</v>
      </c>
      <c r="Z2040" t="s">
        <v>36</v>
      </c>
      <c r="AA2040">
        <v>2</v>
      </c>
      <c r="AB2040" s="4">
        <v>116400</v>
      </c>
    </row>
    <row r="2041" spans="1:28" x14ac:dyDescent="0.25">
      <c r="A2041">
        <v>2466</v>
      </c>
      <c r="B2041" t="s">
        <v>6538</v>
      </c>
      <c r="C2041" t="s">
        <v>6539</v>
      </c>
      <c r="D2041" s="1">
        <v>44514</v>
      </c>
      <c r="E2041" s="1">
        <v>44948</v>
      </c>
      <c r="F2041">
        <f t="shared" ca="1" si="186"/>
        <v>14</v>
      </c>
      <c r="G2041" t="str">
        <f t="shared" ca="1" si="187"/>
        <v>1-2 years</v>
      </c>
      <c r="H2041" t="s">
        <v>2648</v>
      </c>
      <c r="I2041" t="s">
        <v>6540</v>
      </c>
      <c r="J2041" t="s">
        <v>6541</v>
      </c>
      <c r="K2041" t="s">
        <v>158</v>
      </c>
      <c r="L2041">
        <f t="shared" si="188"/>
        <v>0</v>
      </c>
      <c r="M2041">
        <f t="shared" si="189"/>
        <v>1</v>
      </c>
      <c r="N2041" t="s">
        <v>28</v>
      </c>
      <c r="O2041" t="s">
        <v>53</v>
      </c>
      <c r="P2041" t="s">
        <v>212</v>
      </c>
      <c r="Q2041" t="str">
        <f t="shared" si="190"/>
        <v>INVOLUNTARY</v>
      </c>
      <c r="R2041" t="s">
        <v>1487</v>
      </c>
      <c r="S2041" t="s">
        <v>189</v>
      </c>
      <c r="T2041" s="2">
        <v>35085</v>
      </c>
      <c r="U2041" s="3">
        <f t="shared" ca="1" si="191"/>
        <v>29</v>
      </c>
      <c r="V2041" t="s">
        <v>3829</v>
      </c>
      <c r="W2041" t="s">
        <v>3830</v>
      </c>
      <c r="X2041" t="s">
        <v>89</v>
      </c>
      <c r="Y2041" t="s">
        <v>35</v>
      </c>
      <c r="Z2041" t="s">
        <v>36</v>
      </c>
      <c r="AA2041">
        <v>2</v>
      </c>
      <c r="AB2041" s="4">
        <v>94000</v>
      </c>
    </row>
    <row r="2042" spans="1:28" x14ac:dyDescent="0.25">
      <c r="A2042">
        <v>2467</v>
      </c>
      <c r="B2042" t="s">
        <v>6542</v>
      </c>
      <c r="C2042" t="s">
        <v>1918</v>
      </c>
      <c r="D2042" s="1">
        <v>44637</v>
      </c>
      <c r="E2042" s="1">
        <v>45100</v>
      </c>
      <c r="F2042">
        <f t="shared" ca="1" si="186"/>
        <v>15</v>
      </c>
      <c r="G2042" t="str">
        <f t="shared" ca="1" si="187"/>
        <v>1-2 years</v>
      </c>
      <c r="H2042" t="s">
        <v>2648</v>
      </c>
      <c r="I2042" t="s">
        <v>6543</v>
      </c>
      <c r="J2042" t="s">
        <v>6544</v>
      </c>
      <c r="K2042" t="s">
        <v>158</v>
      </c>
      <c r="L2042">
        <f t="shared" si="188"/>
        <v>0</v>
      </c>
      <c r="M2042">
        <f t="shared" si="189"/>
        <v>1</v>
      </c>
      <c r="N2042" t="s">
        <v>53</v>
      </c>
      <c r="O2042" t="s">
        <v>53</v>
      </c>
      <c r="P2042" t="s">
        <v>3412</v>
      </c>
      <c r="Q2042" t="str">
        <f t="shared" si="190"/>
        <v>INVOLUNTARY</v>
      </c>
      <c r="R2042" t="s">
        <v>1487</v>
      </c>
      <c r="S2042" t="s">
        <v>87</v>
      </c>
      <c r="T2042" s="2">
        <v>30693</v>
      </c>
      <c r="U2042" s="3">
        <f t="shared" ca="1" si="191"/>
        <v>41</v>
      </c>
      <c r="V2042" t="s">
        <v>2370</v>
      </c>
      <c r="W2042" t="s">
        <v>2371</v>
      </c>
      <c r="X2042" t="s">
        <v>89</v>
      </c>
      <c r="Y2042" t="s">
        <v>35</v>
      </c>
      <c r="Z2042" t="s">
        <v>36</v>
      </c>
      <c r="AA2042">
        <v>5</v>
      </c>
      <c r="AB2042" s="4">
        <v>114000</v>
      </c>
    </row>
    <row r="2043" spans="1:28" x14ac:dyDescent="0.25">
      <c r="A2043">
        <v>2468</v>
      </c>
      <c r="B2043" t="s">
        <v>5511</v>
      </c>
      <c r="C2043" t="s">
        <v>2104</v>
      </c>
      <c r="D2043" s="1">
        <v>43591</v>
      </c>
      <c r="F2043">
        <f t="shared" ca="1" si="186"/>
        <v>77</v>
      </c>
      <c r="G2043" t="str">
        <f t="shared" ca="1" si="187"/>
        <v>&gt;5 years</v>
      </c>
      <c r="H2043" t="s">
        <v>2648</v>
      </c>
      <c r="I2043" t="s">
        <v>6545</v>
      </c>
      <c r="J2043" t="s">
        <v>6546</v>
      </c>
      <c r="K2043" t="s">
        <v>27</v>
      </c>
      <c r="L2043">
        <f t="shared" si="188"/>
        <v>1</v>
      </c>
      <c r="M2043">
        <f t="shared" si="189"/>
        <v>0</v>
      </c>
      <c r="N2043" t="s">
        <v>41</v>
      </c>
      <c r="O2043" t="s">
        <v>41</v>
      </c>
      <c r="Q2043" t="str">
        <f t="shared" si="190"/>
        <v>ACTIVE</v>
      </c>
      <c r="R2043" t="s">
        <v>1487</v>
      </c>
      <c r="S2043" t="s">
        <v>68</v>
      </c>
      <c r="T2043" s="2">
        <v>35355</v>
      </c>
      <c r="U2043" s="3">
        <f t="shared" ca="1" si="191"/>
        <v>28</v>
      </c>
      <c r="V2043" t="s">
        <v>317</v>
      </c>
      <c r="W2043" t="s">
        <v>317</v>
      </c>
      <c r="X2043" t="s">
        <v>69</v>
      </c>
      <c r="Y2043" t="s">
        <v>47</v>
      </c>
      <c r="Z2043" t="s">
        <v>36</v>
      </c>
      <c r="AA2043">
        <v>5</v>
      </c>
      <c r="AB2043" s="4">
        <v>465048</v>
      </c>
    </row>
    <row r="2044" spans="1:28" x14ac:dyDescent="0.25">
      <c r="A2044">
        <v>2469</v>
      </c>
      <c r="B2044" t="s">
        <v>22</v>
      </c>
      <c r="C2044" t="s">
        <v>3236</v>
      </c>
      <c r="D2044" s="1">
        <v>44527</v>
      </c>
      <c r="E2044" s="1">
        <v>45099</v>
      </c>
      <c r="F2044">
        <f t="shared" ca="1" si="186"/>
        <v>18</v>
      </c>
      <c r="G2044" t="str">
        <f t="shared" ca="1" si="187"/>
        <v>1-2 years</v>
      </c>
      <c r="H2044" t="s">
        <v>2648</v>
      </c>
      <c r="I2044" t="s">
        <v>6547</v>
      </c>
      <c r="J2044" t="s">
        <v>6548</v>
      </c>
      <c r="K2044" t="s">
        <v>27</v>
      </c>
      <c r="L2044">
        <f t="shared" si="188"/>
        <v>1</v>
      </c>
      <c r="M2044">
        <f t="shared" si="189"/>
        <v>0</v>
      </c>
      <c r="N2044" t="s">
        <v>41</v>
      </c>
      <c r="O2044" t="s">
        <v>41</v>
      </c>
      <c r="Q2044" t="str">
        <f t="shared" si="190"/>
        <v>ACTIVE</v>
      </c>
      <c r="R2044" t="s">
        <v>1487</v>
      </c>
      <c r="S2044" t="s">
        <v>74</v>
      </c>
      <c r="T2044" s="2">
        <v>33684</v>
      </c>
      <c r="U2044" s="3">
        <f t="shared" ca="1" si="191"/>
        <v>33</v>
      </c>
      <c r="V2044" t="s">
        <v>5016</v>
      </c>
      <c r="W2044" t="s">
        <v>5016</v>
      </c>
      <c r="X2044" t="s">
        <v>148</v>
      </c>
      <c r="Y2044" t="s">
        <v>47</v>
      </c>
      <c r="Z2044" t="s">
        <v>36</v>
      </c>
      <c r="AA2044">
        <v>4</v>
      </c>
      <c r="AB2044" s="4">
        <v>751400</v>
      </c>
    </row>
    <row r="2045" spans="1:28" x14ac:dyDescent="0.25">
      <c r="A2045">
        <v>2470</v>
      </c>
      <c r="B2045" t="s">
        <v>886</v>
      </c>
      <c r="C2045" t="s">
        <v>1138</v>
      </c>
      <c r="D2045" s="1">
        <v>44236</v>
      </c>
      <c r="F2045">
        <f t="shared" ca="1" si="186"/>
        <v>56</v>
      </c>
      <c r="G2045" t="str">
        <f t="shared" ca="1" si="187"/>
        <v>2-5 years</v>
      </c>
      <c r="H2045" t="s">
        <v>2648</v>
      </c>
      <c r="I2045" t="s">
        <v>6549</v>
      </c>
      <c r="J2045" t="s">
        <v>6550</v>
      </c>
      <c r="K2045" t="s">
        <v>27</v>
      </c>
      <c r="L2045">
        <f t="shared" si="188"/>
        <v>1</v>
      </c>
      <c r="M2045">
        <f t="shared" si="189"/>
        <v>0</v>
      </c>
      <c r="N2045" t="s">
        <v>53</v>
      </c>
      <c r="O2045" t="s">
        <v>29</v>
      </c>
      <c r="Q2045" t="str">
        <f t="shared" si="190"/>
        <v>ACTIVE</v>
      </c>
      <c r="R2045" t="s">
        <v>1487</v>
      </c>
      <c r="S2045" t="s">
        <v>68</v>
      </c>
      <c r="T2045" s="2">
        <v>34856</v>
      </c>
      <c r="U2045" s="3">
        <f t="shared" ca="1" si="191"/>
        <v>30</v>
      </c>
      <c r="V2045" t="s">
        <v>3829</v>
      </c>
      <c r="W2045" t="s">
        <v>3830</v>
      </c>
      <c r="X2045" t="s">
        <v>69</v>
      </c>
      <c r="Y2045" t="s">
        <v>47</v>
      </c>
      <c r="Z2045" t="s">
        <v>36</v>
      </c>
      <c r="AA2045">
        <v>5</v>
      </c>
      <c r="AB2045" s="4">
        <v>931332</v>
      </c>
    </row>
    <row r="2046" spans="1:28" x14ac:dyDescent="0.25">
      <c r="A2046">
        <v>2471</v>
      </c>
      <c r="B2046" t="s">
        <v>6551</v>
      </c>
      <c r="C2046" t="s">
        <v>2340</v>
      </c>
      <c r="D2046" s="1">
        <v>44567</v>
      </c>
      <c r="F2046">
        <f t="shared" ca="1" si="186"/>
        <v>45</v>
      </c>
      <c r="G2046" t="str">
        <f t="shared" ca="1" si="187"/>
        <v>2-5 years</v>
      </c>
      <c r="H2046" t="s">
        <v>2648</v>
      </c>
      <c r="I2046" t="s">
        <v>6552</v>
      </c>
      <c r="J2046" t="s">
        <v>6553</v>
      </c>
      <c r="K2046" t="s">
        <v>27</v>
      </c>
      <c r="L2046">
        <f t="shared" si="188"/>
        <v>1</v>
      </c>
      <c r="M2046">
        <f t="shared" si="189"/>
        <v>0</v>
      </c>
      <c r="N2046" t="s">
        <v>41</v>
      </c>
      <c r="O2046" t="s">
        <v>41</v>
      </c>
      <c r="Q2046" t="str">
        <f t="shared" si="190"/>
        <v>ACTIVE</v>
      </c>
      <c r="R2046" t="s">
        <v>1487</v>
      </c>
      <c r="S2046" t="s">
        <v>189</v>
      </c>
      <c r="T2046" s="2">
        <v>30194</v>
      </c>
      <c r="U2046" s="3">
        <f t="shared" ca="1" si="191"/>
        <v>43</v>
      </c>
      <c r="V2046" t="s">
        <v>2961</v>
      </c>
      <c r="W2046" t="s">
        <v>2961</v>
      </c>
      <c r="X2046" t="s">
        <v>89</v>
      </c>
      <c r="Y2046" t="s">
        <v>47</v>
      </c>
      <c r="Z2046" t="s">
        <v>36</v>
      </c>
      <c r="AA2046">
        <v>2</v>
      </c>
      <c r="AB2046" s="4">
        <v>634380</v>
      </c>
    </row>
    <row r="2047" spans="1:28" x14ac:dyDescent="0.25">
      <c r="A2047">
        <v>2472</v>
      </c>
      <c r="B2047" t="s">
        <v>5745</v>
      </c>
      <c r="C2047" t="s">
        <v>4545</v>
      </c>
      <c r="D2047" s="1">
        <v>45135</v>
      </c>
      <c r="F2047">
        <f t="shared" ca="1" si="186"/>
        <v>26</v>
      </c>
      <c r="G2047" t="str">
        <f t="shared" ca="1" si="187"/>
        <v>2-5 years</v>
      </c>
      <c r="H2047" t="s">
        <v>2648</v>
      </c>
      <c r="I2047" t="s">
        <v>6554</v>
      </c>
      <c r="J2047" t="s">
        <v>6555</v>
      </c>
      <c r="K2047" t="s">
        <v>27</v>
      </c>
      <c r="L2047">
        <f t="shared" si="188"/>
        <v>1</v>
      </c>
      <c r="M2047">
        <f t="shared" si="189"/>
        <v>0</v>
      </c>
      <c r="N2047" t="s">
        <v>53</v>
      </c>
      <c r="O2047" t="s">
        <v>29</v>
      </c>
      <c r="Q2047" t="str">
        <f t="shared" si="190"/>
        <v>ACTIVE</v>
      </c>
      <c r="R2047" t="s">
        <v>1487</v>
      </c>
      <c r="S2047" t="s">
        <v>221</v>
      </c>
      <c r="T2047" s="2">
        <v>36397</v>
      </c>
      <c r="U2047" s="3">
        <f t="shared" ca="1" si="191"/>
        <v>26</v>
      </c>
      <c r="V2047" t="s">
        <v>3829</v>
      </c>
      <c r="W2047" t="s">
        <v>3830</v>
      </c>
      <c r="X2047" t="s">
        <v>184</v>
      </c>
      <c r="Y2047" t="s">
        <v>35</v>
      </c>
      <c r="Z2047" t="s">
        <v>36</v>
      </c>
      <c r="AA2047">
        <v>2</v>
      </c>
      <c r="AB2047" s="4">
        <v>143938.79999999999</v>
      </c>
    </row>
    <row r="2048" spans="1:28" x14ac:dyDescent="0.25">
      <c r="A2048">
        <v>2473</v>
      </c>
      <c r="B2048" t="s">
        <v>2135</v>
      </c>
      <c r="C2048" t="s">
        <v>2886</v>
      </c>
      <c r="D2048" s="1">
        <v>44282</v>
      </c>
      <c r="E2048" s="1">
        <v>44735</v>
      </c>
      <c r="F2048">
        <f t="shared" ca="1" si="186"/>
        <v>14</v>
      </c>
      <c r="G2048" t="str">
        <f t="shared" ca="1" si="187"/>
        <v>1-2 years</v>
      </c>
      <c r="H2048" t="s">
        <v>2648</v>
      </c>
      <c r="I2048" t="s">
        <v>6556</v>
      </c>
      <c r="J2048" t="s">
        <v>6557</v>
      </c>
      <c r="K2048" t="s">
        <v>27</v>
      </c>
      <c r="L2048">
        <f t="shared" si="188"/>
        <v>1</v>
      </c>
      <c r="M2048">
        <f t="shared" si="189"/>
        <v>0</v>
      </c>
      <c r="N2048" t="s">
        <v>28</v>
      </c>
      <c r="O2048" t="s">
        <v>53</v>
      </c>
      <c r="Q2048" t="str">
        <f t="shared" si="190"/>
        <v>ACTIVE</v>
      </c>
      <c r="R2048" t="s">
        <v>1487</v>
      </c>
      <c r="S2048" t="s">
        <v>6558</v>
      </c>
      <c r="T2048" s="2">
        <v>33995</v>
      </c>
      <c r="U2048" s="3">
        <f t="shared" ca="1" si="191"/>
        <v>32</v>
      </c>
      <c r="V2048" t="s">
        <v>2961</v>
      </c>
      <c r="W2048" t="s">
        <v>2961</v>
      </c>
      <c r="X2048" t="s">
        <v>537</v>
      </c>
      <c r="Y2048" t="s">
        <v>47</v>
      </c>
      <c r="Z2048" t="s">
        <v>36</v>
      </c>
      <c r="AA2048">
        <v>4</v>
      </c>
      <c r="AB2048" s="4">
        <v>40480</v>
      </c>
    </row>
    <row r="2049" spans="1:28" x14ac:dyDescent="0.25">
      <c r="A2049">
        <v>2474</v>
      </c>
      <c r="B2049" t="s">
        <v>227</v>
      </c>
      <c r="C2049" t="s">
        <v>4913</v>
      </c>
      <c r="D2049" s="1">
        <v>44997</v>
      </c>
      <c r="E2049" s="1">
        <v>45079</v>
      </c>
      <c r="F2049">
        <f t="shared" ca="1" si="186"/>
        <v>2</v>
      </c>
      <c r="G2049" t="str">
        <f t="shared" ca="1" si="187"/>
        <v>&lt;6 months</v>
      </c>
      <c r="H2049" t="s">
        <v>2648</v>
      </c>
      <c r="I2049" t="s">
        <v>6559</v>
      </c>
      <c r="J2049" t="s">
        <v>6560</v>
      </c>
      <c r="K2049" t="s">
        <v>27</v>
      </c>
      <c r="L2049">
        <f t="shared" si="188"/>
        <v>1</v>
      </c>
      <c r="M2049">
        <f t="shared" si="189"/>
        <v>0</v>
      </c>
      <c r="N2049" t="s">
        <v>28</v>
      </c>
      <c r="O2049" t="s">
        <v>29</v>
      </c>
      <c r="Q2049" t="str">
        <f t="shared" si="190"/>
        <v>ACTIVE</v>
      </c>
      <c r="R2049" t="s">
        <v>1487</v>
      </c>
      <c r="S2049" t="s">
        <v>74</v>
      </c>
      <c r="T2049" s="2">
        <v>33865</v>
      </c>
      <c r="U2049" s="3">
        <f t="shared" ca="1" si="191"/>
        <v>33</v>
      </c>
      <c r="V2049" t="s">
        <v>61</v>
      </c>
      <c r="W2049" t="s">
        <v>222</v>
      </c>
      <c r="X2049" t="s">
        <v>81</v>
      </c>
      <c r="Y2049" t="s">
        <v>47</v>
      </c>
      <c r="Z2049" t="s">
        <v>36</v>
      </c>
      <c r="AA2049">
        <v>4</v>
      </c>
      <c r="AB2049" s="4">
        <v>93333</v>
      </c>
    </row>
    <row r="2050" spans="1:28" x14ac:dyDescent="0.25">
      <c r="A2050">
        <v>2475</v>
      </c>
      <c r="B2050" t="s">
        <v>804</v>
      </c>
      <c r="C2050" t="s">
        <v>2507</v>
      </c>
      <c r="D2050" s="1">
        <v>44839</v>
      </c>
      <c r="E2050" s="1">
        <v>44912</v>
      </c>
      <c r="F2050">
        <f t="shared" ca="1" si="186"/>
        <v>2</v>
      </c>
      <c r="G2050" t="str">
        <f t="shared" ca="1" si="187"/>
        <v>&lt;6 months</v>
      </c>
      <c r="H2050" t="s">
        <v>2648</v>
      </c>
      <c r="I2050" t="s">
        <v>6561</v>
      </c>
      <c r="J2050" t="s">
        <v>6562</v>
      </c>
      <c r="K2050" t="s">
        <v>158</v>
      </c>
      <c r="L2050">
        <f t="shared" si="188"/>
        <v>0</v>
      </c>
      <c r="M2050">
        <f t="shared" si="189"/>
        <v>1</v>
      </c>
      <c r="N2050" t="s">
        <v>41</v>
      </c>
      <c r="O2050" t="s">
        <v>29</v>
      </c>
      <c r="P2050" t="s">
        <v>3412</v>
      </c>
      <c r="Q2050" t="str">
        <f t="shared" si="190"/>
        <v>INVOLUNTARY</v>
      </c>
      <c r="R2050" t="s">
        <v>1487</v>
      </c>
      <c r="S2050" t="s">
        <v>68</v>
      </c>
      <c r="T2050" s="2">
        <v>34924</v>
      </c>
      <c r="U2050" s="3">
        <f t="shared" ca="1" si="191"/>
        <v>30</v>
      </c>
      <c r="V2050" t="s">
        <v>61</v>
      </c>
      <c r="W2050" t="s">
        <v>222</v>
      </c>
      <c r="X2050" t="s">
        <v>116</v>
      </c>
      <c r="Y2050" t="s">
        <v>47</v>
      </c>
      <c r="Z2050" t="s">
        <v>36</v>
      </c>
      <c r="AA2050">
        <v>4</v>
      </c>
      <c r="AB2050" s="4">
        <v>36000</v>
      </c>
    </row>
    <row r="2051" spans="1:28" x14ac:dyDescent="0.25">
      <c r="A2051">
        <v>2476</v>
      </c>
      <c r="B2051" t="s">
        <v>1200</v>
      </c>
      <c r="C2051" t="s">
        <v>6563</v>
      </c>
      <c r="D2051" s="1">
        <v>44470</v>
      </c>
      <c r="E2051" s="1">
        <v>45098</v>
      </c>
      <c r="F2051">
        <f t="shared" ref="F2051:F2114" ca="1" si="192">DATEDIF($D2051,IF($E2051=$E$2,TODAY(),$E2051),"m")</f>
        <v>20</v>
      </c>
      <c r="G2051" t="str">
        <f t="shared" ref="G2051:G2114" ca="1" si="193">IF(F2051&lt;6,"&lt;6 months",IF(F2051&lt;12,"6-12 months",IF(F2051&lt;24,"1-2 years",IF(F2051&lt;60,"2-5 years","&gt;5 years"))))</f>
        <v>1-2 years</v>
      </c>
      <c r="H2051" t="s">
        <v>3283</v>
      </c>
      <c r="I2051" t="s">
        <v>6564</v>
      </c>
      <c r="J2051" t="s">
        <v>6565</v>
      </c>
      <c r="K2051" t="s">
        <v>27</v>
      </c>
      <c r="L2051">
        <f t="shared" ref="L2051:L2114" si="194">IF($K2051=$K$2,1,0)</f>
        <v>1</v>
      </c>
      <c r="M2051">
        <f t="shared" ref="M2051:M2114" si="195">IF($K2051=$K$2,0,1)</f>
        <v>0</v>
      </c>
      <c r="N2051" t="s">
        <v>41</v>
      </c>
      <c r="O2051" t="s">
        <v>53</v>
      </c>
      <c r="Q2051" t="str">
        <f t="shared" ref="Q2051:Q2114" si="196">IF(OR($P2051=$AF$14,$P2051=$AF$16,$P2051=$AF$19,$P2051=$AF$20,$P2051=$AF$21,$P2051=$AF$23),"VOLUNTARY",IF(OR($P2051=$AF$17,$P2051=$AF$18,$P2051=$AF$22,$P2051=$AF$15),"INVOLUNTARY","ACTIVE"))</f>
        <v>ACTIVE</v>
      </c>
      <c r="R2051" t="s">
        <v>1620</v>
      </c>
      <c r="S2051" t="s">
        <v>440</v>
      </c>
      <c r="T2051" s="2">
        <v>34438</v>
      </c>
      <c r="U2051" s="3">
        <f t="shared" ref="U2051:U2114" ca="1" si="197">DATEDIF($T2051,TODAY(),"y")</f>
        <v>31</v>
      </c>
      <c r="V2051" t="s">
        <v>61</v>
      </c>
      <c r="W2051" t="s">
        <v>222</v>
      </c>
      <c r="X2051" t="s">
        <v>933</v>
      </c>
      <c r="Y2051" t="s">
        <v>47</v>
      </c>
      <c r="Z2051" t="s">
        <v>36</v>
      </c>
      <c r="AA2051">
        <v>2</v>
      </c>
      <c r="AB2051" s="4">
        <v>33333</v>
      </c>
    </row>
    <row r="2052" spans="1:28" x14ac:dyDescent="0.25">
      <c r="A2052">
        <v>2477</v>
      </c>
      <c r="B2052" t="s">
        <v>2892</v>
      </c>
      <c r="C2052" t="s">
        <v>4934</v>
      </c>
      <c r="D2052" s="1">
        <v>44592</v>
      </c>
      <c r="F2052">
        <f t="shared" ca="1" si="192"/>
        <v>44</v>
      </c>
      <c r="G2052" t="str">
        <f t="shared" ca="1" si="193"/>
        <v>2-5 years</v>
      </c>
      <c r="H2052" t="s">
        <v>6099</v>
      </c>
      <c r="I2052" t="s">
        <v>6566</v>
      </c>
      <c r="J2052" t="s">
        <v>6567</v>
      </c>
      <c r="K2052" t="s">
        <v>27</v>
      </c>
      <c r="L2052">
        <f t="shared" si="194"/>
        <v>1</v>
      </c>
      <c r="M2052">
        <f t="shared" si="195"/>
        <v>0</v>
      </c>
      <c r="N2052" t="s">
        <v>28</v>
      </c>
      <c r="O2052" t="s">
        <v>53</v>
      </c>
      <c r="Q2052" t="str">
        <f t="shared" si="196"/>
        <v>ACTIVE</v>
      </c>
      <c r="R2052" t="s">
        <v>54</v>
      </c>
      <c r="S2052" t="s">
        <v>74</v>
      </c>
      <c r="T2052" s="2">
        <v>32467</v>
      </c>
      <c r="U2052" s="3">
        <f t="shared" ca="1" si="197"/>
        <v>36</v>
      </c>
      <c r="V2052" t="s">
        <v>61</v>
      </c>
      <c r="W2052" t="s">
        <v>222</v>
      </c>
      <c r="X2052" t="s">
        <v>69</v>
      </c>
      <c r="Y2052" t="s">
        <v>35</v>
      </c>
      <c r="Z2052" t="s">
        <v>36</v>
      </c>
      <c r="AA2052">
        <v>2</v>
      </c>
      <c r="AB2052" s="4">
        <v>40013</v>
      </c>
    </row>
    <row r="2053" spans="1:28" x14ac:dyDescent="0.25">
      <c r="A2053">
        <v>2478</v>
      </c>
      <c r="B2053" t="s">
        <v>4052</v>
      </c>
      <c r="C2053" t="s">
        <v>3229</v>
      </c>
      <c r="D2053" s="1">
        <v>43983</v>
      </c>
      <c r="F2053">
        <f t="shared" ca="1" si="192"/>
        <v>64</v>
      </c>
      <c r="G2053" t="str">
        <f t="shared" ca="1" si="193"/>
        <v>&gt;5 years</v>
      </c>
      <c r="H2053" t="s">
        <v>6103</v>
      </c>
      <c r="I2053" t="s">
        <v>6568</v>
      </c>
      <c r="J2053" t="s">
        <v>6569</v>
      </c>
      <c r="K2053" t="s">
        <v>27</v>
      </c>
      <c r="L2053">
        <f t="shared" si="194"/>
        <v>1</v>
      </c>
      <c r="M2053">
        <f t="shared" si="195"/>
        <v>0</v>
      </c>
      <c r="N2053" t="s">
        <v>53</v>
      </c>
      <c r="O2053" t="s">
        <v>29</v>
      </c>
      <c r="Q2053" t="str">
        <f t="shared" si="196"/>
        <v>ACTIVE</v>
      </c>
      <c r="R2053" t="s">
        <v>1487</v>
      </c>
      <c r="S2053" t="s">
        <v>68</v>
      </c>
      <c r="T2053" s="2">
        <v>31976</v>
      </c>
      <c r="U2053" s="3">
        <f t="shared" ca="1" si="197"/>
        <v>38</v>
      </c>
      <c r="V2053" t="s">
        <v>61</v>
      </c>
      <c r="W2053" t="s">
        <v>222</v>
      </c>
      <c r="X2053" t="s">
        <v>245</v>
      </c>
      <c r="Y2053" t="s">
        <v>35</v>
      </c>
      <c r="Z2053" t="s">
        <v>36</v>
      </c>
      <c r="AA2053">
        <v>5</v>
      </c>
      <c r="AB2053" s="4">
        <v>33333</v>
      </c>
    </row>
    <row r="2054" spans="1:28" x14ac:dyDescent="0.25">
      <c r="A2054">
        <v>2479</v>
      </c>
      <c r="B2054" t="s">
        <v>6570</v>
      </c>
      <c r="C2054" t="s">
        <v>4035</v>
      </c>
      <c r="D2054" s="1">
        <v>45034</v>
      </c>
      <c r="E2054" s="1">
        <v>45063</v>
      </c>
      <c r="F2054">
        <f t="shared" ca="1" si="192"/>
        <v>0</v>
      </c>
      <c r="G2054" t="str">
        <f t="shared" ca="1" si="193"/>
        <v>&lt;6 months</v>
      </c>
      <c r="H2054" t="s">
        <v>2023</v>
      </c>
      <c r="I2054" t="s">
        <v>6571</v>
      </c>
      <c r="J2054" t="s">
        <v>6572</v>
      </c>
      <c r="K2054" t="s">
        <v>27</v>
      </c>
      <c r="L2054">
        <f t="shared" si="194"/>
        <v>1</v>
      </c>
      <c r="M2054">
        <f t="shared" si="195"/>
        <v>0</v>
      </c>
      <c r="N2054" t="s">
        <v>28</v>
      </c>
      <c r="O2054" t="s">
        <v>41</v>
      </c>
      <c r="Q2054" t="str">
        <f t="shared" si="196"/>
        <v>ACTIVE</v>
      </c>
      <c r="R2054" t="s">
        <v>106</v>
      </c>
      <c r="S2054" t="s">
        <v>68</v>
      </c>
      <c r="T2054" s="2">
        <v>33830</v>
      </c>
      <c r="U2054" s="3">
        <f t="shared" ca="1" si="197"/>
        <v>33</v>
      </c>
      <c r="V2054" t="s">
        <v>2370</v>
      </c>
      <c r="W2054" t="s">
        <v>2593</v>
      </c>
      <c r="X2054" t="s">
        <v>69</v>
      </c>
      <c r="Y2054" t="s">
        <v>35</v>
      </c>
      <c r="Z2054" t="s">
        <v>36</v>
      </c>
      <c r="AA2054">
        <v>4</v>
      </c>
      <c r="AB2054" s="4">
        <v>33333</v>
      </c>
    </row>
    <row r="2055" spans="1:28" x14ac:dyDescent="0.25">
      <c r="A2055">
        <v>2480</v>
      </c>
      <c r="B2055" t="s">
        <v>2041</v>
      </c>
      <c r="C2055" t="s">
        <v>6573</v>
      </c>
      <c r="D2055" s="1">
        <v>44037</v>
      </c>
      <c r="F2055">
        <f t="shared" ca="1" si="192"/>
        <v>62</v>
      </c>
      <c r="G2055" t="str">
        <f t="shared" ca="1" si="193"/>
        <v>&gt;5 years</v>
      </c>
      <c r="H2055" t="s">
        <v>6574</v>
      </c>
      <c r="I2055" t="s">
        <v>6575</v>
      </c>
      <c r="J2055" t="s">
        <v>6576</v>
      </c>
      <c r="K2055" t="s">
        <v>27</v>
      </c>
      <c r="L2055">
        <f t="shared" si="194"/>
        <v>1</v>
      </c>
      <c r="M2055">
        <f t="shared" si="195"/>
        <v>0</v>
      </c>
      <c r="N2055" t="s">
        <v>41</v>
      </c>
      <c r="O2055" t="s">
        <v>41</v>
      </c>
      <c r="Q2055" t="str">
        <f t="shared" si="196"/>
        <v>ACTIVE</v>
      </c>
      <c r="R2055" t="s">
        <v>106</v>
      </c>
      <c r="S2055" t="s">
        <v>115</v>
      </c>
      <c r="T2055" s="2">
        <v>35795</v>
      </c>
      <c r="U2055" s="3">
        <f t="shared" ca="1" si="197"/>
        <v>27</v>
      </c>
      <c r="V2055" t="s">
        <v>1614</v>
      </c>
      <c r="W2055" t="s">
        <v>3214</v>
      </c>
      <c r="X2055" t="s">
        <v>81</v>
      </c>
      <c r="Y2055" t="s">
        <v>47</v>
      </c>
      <c r="Z2055" t="s">
        <v>36</v>
      </c>
      <c r="AA2055">
        <v>2</v>
      </c>
      <c r="AB2055" s="4">
        <v>36000</v>
      </c>
    </row>
    <row r="2056" spans="1:28" x14ac:dyDescent="0.25">
      <c r="A2056">
        <v>2481</v>
      </c>
      <c r="B2056" t="s">
        <v>2762</v>
      </c>
      <c r="C2056" t="s">
        <v>6577</v>
      </c>
      <c r="D2056" s="1">
        <v>43446</v>
      </c>
      <c r="F2056">
        <f t="shared" ca="1" si="192"/>
        <v>81</v>
      </c>
      <c r="G2056" t="str">
        <f t="shared" ca="1" si="193"/>
        <v>&gt;5 years</v>
      </c>
      <c r="H2056" t="s">
        <v>5904</v>
      </c>
      <c r="I2056" t="s">
        <v>6578</v>
      </c>
      <c r="J2056" t="s">
        <v>6579</v>
      </c>
      <c r="K2056" t="s">
        <v>27</v>
      </c>
      <c r="L2056">
        <f t="shared" si="194"/>
        <v>1</v>
      </c>
      <c r="M2056">
        <f t="shared" si="195"/>
        <v>0</v>
      </c>
      <c r="N2056" t="s">
        <v>53</v>
      </c>
      <c r="O2056" t="s">
        <v>41</v>
      </c>
      <c r="Q2056" t="str">
        <f t="shared" si="196"/>
        <v>ACTIVE</v>
      </c>
      <c r="R2056" t="s">
        <v>106</v>
      </c>
      <c r="S2056" t="s">
        <v>221</v>
      </c>
      <c r="T2056" s="2">
        <v>34776</v>
      </c>
      <c r="U2056" s="3">
        <f t="shared" ca="1" si="197"/>
        <v>30</v>
      </c>
      <c r="V2056" t="s">
        <v>2370</v>
      </c>
      <c r="W2056" t="s">
        <v>2371</v>
      </c>
      <c r="X2056" t="s">
        <v>128</v>
      </c>
      <c r="Y2056" t="s">
        <v>47</v>
      </c>
      <c r="Z2056" t="s">
        <v>36</v>
      </c>
      <c r="AA2056">
        <v>1</v>
      </c>
      <c r="AB2056" s="4">
        <v>36893.33</v>
      </c>
    </row>
    <row r="2057" spans="1:28" x14ac:dyDescent="0.25">
      <c r="A2057">
        <v>2482</v>
      </c>
      <c r="B2057" t="s">
        <v>6580</v>
      </c>
      <c r="C2057" t="s">
        <v>6581</v>
      </c>
      <c r="D2057" s="1">
        <v>43344</v>
      </c>
      <c r="E2057" s="1">
        <v>44732</v>
      </c>
      <c r="F2057">
        <f t="shared" ca="1" si="192"/>
        <v>45</v>
      </c>
      <c r="G2057" t="str">
        <f t="shared" ca="1" si="193"/>
        <v>2-5 years</v>
      </c>
      <c r="H2057" t="s">
        <v>5897</v>
      </c>
      <c r="I2057" t="s">
        <v>6582</v>
      </c>
      <c r="J2057" t="s">
        <v>6583</v>
      </c>
      <c r="K2057" t="s">
        <v>27</v>
      </c>
      <c r="L2057">
        <f t="shared" si="194"/>
        <v>1</v>
      </c>
      <c r="M2057">
        <f t="shared" si="195"/>
        <v>0</v>
      </c>
      <c r="N2057" t="s">
        <v>28</v>
      </c>
      <c r="O2057" t="s">
        <v>53</v>
      </c>
      <c r="Q2057" t="str">
        <f t="shared" si="196"/>
        <v>ACTIVE</v>
      </c>
      <c r="R2057" t="s">
        <v>106</v>
      </c>
      <c r="S2057" t="s">
        <v>2823</v>
      </c>
      <c r="T2057" s="2">
        <v>34090</v>
      </c>
      <c r="U2057" s="3">
        <f t="shared" ca="1" si="197"/>
        <v>32</v>
      </c>
      <c r="V2057" t="s">
        <v>4933</v>
      </c>
      <c r="W2057" t="s">
        <v>4942</v>
      </c>
      <c r="X2057" t="s">
        <v>6</v>
      </c>
      <c r="Y2057" t="s">
        <v>47</v>
      </c>
      <c r="Z2057" t="s">
        <v>36</v>
      </c>
      <c r="AA2057">
        <v>4</v>
      </c>
      <c r="AB2057" s="4">
        <v>42000</v>
      </c>
    </row>
    <row r="2058" spans="1:28" x14ac:dyDescent="0.25">
      <c r="A2058">
        <v>2483</v>
      </c>
      <c r="B2058" t="s">
        <v>3314</v>
      </c>
      <c r="C2058" t="s">
        <v>782</v>
      </c>
      <c r="D2058" s="1">
        <v>43793</v>
      </c>
      <c r="F2058">
        <f t="shared" ca="1" si="192"/>
        <v>70</v>
      </c>
      <c r="G2058" t="str">
        <f t="shared" ca="1" si="193"/>
        <v>&gt;5 years</v>
      </c>
      <c r="H2058" t="s">
        <v>5900</v>
      </c>
      <c r="I2058" t="s">
        <v>6584</v>
      </c>
      <c r="J2058" t="s">
        <v>6585</v>
      </c>
      <c r="K2058" t="s">
        <v>27</v>
      </c>
      <c r="L2058">
        <f t="shared" si="194"/>
        <v>1</v>
      </c>
      <c r="M2058">
        <f t="shared" si="195"/>
        <v>0</v>
      </c>
      <c r="N2058" t="s">
        <v>41</v>
      </c>
      <c r="O2058" t="s">
        <v>29</v>
      </c>
      <c r="Q2058" t="str">
        <f t="shared" si="196"/>
        <v>ACTIVE</v>
      </c>
      <c r="R2058" t="s">
        <v>106</v>
      </c>
      <c r="S2058" t="s">
        <v>189</v>
      </c>
      <c r="T2058" s="2">
        <v>27612</v>
      </c>
      <c r="U2058" s="3">
        <f t="shared" ca="1" si="197"/>
        <v>50</v>
      </c>
      <c r="V2058" t="s">
        <v>4933</v>
      </c>
      <c r="W2058" t="s">
        <v>4934</v>
      </c>
      <c r="X2058" t="s">
        <v>89</v>
      </c>
      <c r="Y2058" t="s">
        <v>47</v>
      </c>
      <c r="Z2058" t="s">
        <v>36</v>
      </c>
      <c r="AA2058">
        <v>2</v>
      </c>
      <c r="AB2058" s="4">
        <v>40093.33</v>
      </c>
    </row>
    <row r="2059" spans="1:28" x14ac:dyDescent="0.25">
      <c r="A2059">
        <v>2484</v>
      </c>
      <c r="B2059" t="s">
        <v>6586</v>
      </c>
      <c r="C2059" t="s">
        <v>6587</v>
      </c>
      <c r="D2059" s="1">
        <v>44556</v>
      </c>
      <c r="F2059">
        <f t="shared" ca="1" si="192"/>
        <v>45</v>
      </c>
      <c r="G2059" t="str">
        <f t="shared" ca="1" si="193"/>
        <v>2-5 years</v>
      </c>
      <c r="H2059" t="s">
        <v>2110</v>
      </c>
      <c r="I2059" t="s">
        <v>6588</v>
      </c>
      <c r="J2059" t="s">
        <v>6589</v>
      </c>
      <c r="K2059" t="s">
        <v>27</v>
      </c>
      <c r="L2059">
        <f t="shared" si="194"/>
        <v>1</v>
      </c>
      <c r="M2059">
        <f t="shared" si="195"/>
        <v>0</v>
      </c>
      <c r="N2059" t="s">
        <v>41</v>
      </c>
      <c r="O2059" t="s">
        <v>41</v>
      </c>
      <c r="Q2059" t="str">
        <f t="shared" si="196"/>
        <v>ACTIVE</v>
      </c>
      <c r="R2059" t="s">
        <v>106</v>
      </c>
      <c r="S2059" t="s">
        <v>74</v>
      </c>
      <c r="T2059" s="2">
        <v>33499</v>
      </c>
      <c r="U2059" s="3">
        <f t="shared" ca="1" si="197"/>
        <v>34</v>
      </c>
      <c r="V2059" t="s">
        <v>4933</v>
      </c>
      <c r="W2059" t="s">
        <v>4942</v>
      </c>
      <c r="X2059" t="s">
        <v>69</v>
      </c>
      <c r="Y2059" t="s">
        <v>47</v>
      </c>
      <c r="Z2059" t="s">
        <v>36</v>
      </c>
      <c r="AA2059">
        <v>4</v>
      </c>
      <c r="AB2059" s="4">
        <v>40013.33</v>
      </c>
    </row>
    <row r="2060" spans="1:28" x14ac:dyDescent="0.25">
      <c r="A2060">
        <v>2485</v>
      </c>
      <c r="B2060" t="s">
        <v>6590</v>
      </c>
      <c r="C2060" t="s">
        <v>6591</v>
      </c>
      <c r="D2060" s="1">
        <v>43894</v>
      </c>
      <c r="E2060" s="1">
        <v>44447</v>
      </c>
      <c r="F2060">
        <f t="shared" ca="1" si="192"/>
        <v>18</v>
      </c>
      <c r="G2060" t="str">
        <f t="shared" ca="1" si="193"/>
        <v>1-2 years</v>
      </c>
      <c r="H2060" t="s">
        <v>2127</v>
      </c>
      <c r="I2060" t="s">
        <v>6592</v>
      </c>
      <c r="J2060" t="s">
        <v>6593</v>
      </c>
      <c r="K2060" t="s">
        <v>27</v>
      </c>
      <c r="L2060">
        <f t="shared" si="194"/>
        <v>1</v>
      </c>
      <c r="M2060">
        <f t="shared" si="195"/>
        <v>0</v>
      </c>
      <c r="N2060" t="s">
        <v>41</v>
      </c>
      <c r="O2060" t="s">
        <v>41</v>
      </c>
      <c r="Q2060" t="str">
        <f t="shared" si="196"/>
        <v>ACTIVE</v>
      </c>
      <c r="R2060" t="s">
        <v>2134</v>
      </c>
      <c r="S2060" t="s">
        <v>520</v>
      </c>
      <c r="T2060" s="2">
        <v>35530</v>
      </c>
      <c r="U2060" s="3">
        <f t="shared" ca="1" si="197"/>
        <v>28</v>
      </c>
      <c r="V2060" t="s">
        <v>5016</v>
      </c>
      <c r="W2060" t="s">
        <v>5016</v>
      </c>
      <c r="X2060" t="s">
        <v>148</v>
      </c>
      <c r="Y2060" t="s">
        <v>47</v>
      </c>
      <c r="Z2060" t="s">
        <v>36</v>
      </c>
      <c r="AA2060">
        <v>4</v>
      </c>
      <c r="AB2060" s="4">
        <v>40013.33</v>
      </c>
    </row>
    <row r="2061" spans="1:28" x14ac:dyDescent="0.25">
      <c r="A2061">
        <v>2486</v>
      </c>
      <c r="B2061" t="s">
        <v>5297</v>
      </c>
      <c r="C2061" t="s">
        <v>980</v>
      </c>
      <c r="D2061" s="1">
        <v>43954</v>
      </c>
      <c r="F2061">
        <f t="shared" ca="1" si="192"/>
        <v>65</v>
      </c>
      <c r="G2061" t="str">
        <f t="shared" ca="1" si="193"/>
        <v>&gt;5 years</v>
      </c>
      <c r="H2061" t="s">
        <v>5904</v>
      </c>
      <c r="I2061" t="s">
        <v>6594</v>
      </c>
      <c r="J2061" t="s">
        <v>6595</v>
      </c>
      <c r="K2061" t="s">
        <v>27</v>
      </c>
      <c r="L2061">
        <f t="shared" si="194"/>
        <v>1</v>
      </c>
      <c r="M2061">
        <f t="shared" si="195"/>
        <v>0</v>
      </c>
      <c r="N2061" t="s">
        <v>41</v>
      </c>
      <c r="O2061" t="s">
        <v>29</v>
      </c>
      <c r="Q2061" t="str">
        <f t="shared" si="196"/>
        <v>ACTIVE</v>
      </c>
      <c r="R2061" t="s">
        <v>106</v>
      </c>
      <c r="S2061" t="s">
        <v>68</v>
      </c>
      <c r="T2061" s="2">
        <v>29066</v>
      </c>
      <c r="U2061" s="3">
        <f t="shared" ca="1" si="197"/>
        <v>46</v>
      </c>
      <c r="V2061" t="s">
        <v>2370</v>
      </c>
      <c r="W2061" t="s">
        <v>2371</v>
      </c>
      <c r="X2061" t="s">
        <v>138</v>
      </c>
      <c r="Y2061" t="s">
        <v>47</v>
      </c>
      <c r="Z2061" t="s">
        <v>36</v>
      </c>
      <c r="AA2061">
        <v>5</v>
      </c>
      <c r="AB2061" s="4">
        <v>50667</v>
      </c>
    </row>
    <row r="2062" spans="1:28" x14ac:dyDescent="0.25">
      <c r="A2062">
        <v>2487</v>
      </c>
      <c r="B2062" t="s">
        <v>5717</v>
      </c>
      <c r="C2062" t="s">
        <v>2462</v>
      </c>
      <c r="D2062" s="1">
        <v>43666</v>
      </c>
      <c r="F2062">
        <f t="shared" ca="1" si="192"/>
        <v>74</v>
      </c>
      <c r="G2062" t="str">
        <f t="shared" ca="1" si="193"/>
        <v>&gt;5 years</v>
      </c>
      <c r="H2062" t="s">
        <v>5904</v>
      </c>
      <c r="I2062" t="s">
        <v>6596</v>
      </c>
      <c r="J2062" t="s">
        <v>6597</v>
      </c>
      <c r="K2062" t="s">
        <v>27</v>
      </c>
      <c r="L2062">
        <f t="shared" si="194"/>
        <v>1</v>
      </c>
      <c r="M2062">
        <f t="shared" si="195"/>
        <v>0</v>
      </c>
      <c r="N2062" t="s">
        <v>41</v>
      </c>
      <c r="O2062" t="s">
        <v>29</v>
      </c>
      <c r="Q2062" t="str">
        <f t="shared" si="196"/>
        <v>ACTIVE</v>
      </c>
      <c r="R2062" t="s">
        <v>106</v>
      </c>
      <c r="S2062" t="s">
        <v>115</v>
      </c>
      <c r="T2062" s="2">
        <v>28566</v>
      </c>
      <c r="U2062" s="3">
        <f t="shared" ca="1" si="197"/>
        <v>47</v>
      </c>
      <c r="V2062" t="s">
        <v>1614</v>
      </c>
      <c r="W2062" t="s">
        <v>1615</v>
      </c>
      <c r="X2062" t="s">
        <v>69</v>
      </c>
      <c r="Y2062" t="s">
        <v>47</v>
      </c>
      <c r="Z2062" t="s">
        <v>36</v>
      </c>
      <c r="AA2062">
        <v>4</v>
      </c>
      <c r="AB2062" s="4">
        <v>48893.33</v>
      </c>
    </row>
    <row r="2063" spans="1:28" x14ac:dyDescent="0.25">
      <c r="A2063">
        <v>2488</v>
      </c>
      <c r="B2063" t="s">
        <v>3951</v>
      </c>
      <c r="C2063" t="s">
        <v>6598</v>
      </c>
      <c r="D2063" s="1">
        <v>44707</v>
      </c>
      <c r="E2063" s="1">
        <v>44839</v>
      </c>
      <c r="F2063">
        <f t="shared" ca="1" si="192"/>
        <v>4</v>
      </c>
      <c r="G2063" t="str">
        <f t="shared" ca="1" si="193"/>
        <v>&lt;6 months</v>
      </c>
      <c r="H2063" t="s">
        <v>6574</v>
      </c>
      <c r="I2063" t="s">
        <v>6599</v>
      </c>
      <c r="J2063" t="s">
        <v>6600</v>
      </c>
      <c r="K2063" t="s">
        <v>27</v>
      </c>
      <c r="L2063">
        <f t="shared" si="194"/>
        <v>1</v>
      </c>
      <c r="M2063">
        <f t="shared" si="195"/>
        <v>0</v>
      </c>
      <c r="N2063" t="s">
        <v>28</v>
      </c>
      <c r="O2063" t="s">
        <v>53</v>
      </c>
      <c r="Q2063" t="str">
        <f t="shared" si="196"/>
        <v>ACTIVE</v>
      </c>
      <c r="R2063" t="s">
        <v>106</v>
      </c>
      <c r="S2063" t="s">
        <v>74</v>
      </c>
      <c r="T2063" s="2">
        <v>34952</v>
      </c>
      <c r="U2063" s="3">
        <f t="shared" ca="1" si="197"/>
        <v>30</v>
      </c>
      <c r="V2063" t="s">
        <v>2085</v>
      </c>
      <c r="W2063" t="s">
        <v>2086</v>
      </c>
      <c r="X2063" t="s">
        <v>235</v>
      </c>
      <c r="Y2063" t="s">
        <v>47</v>
      </c>
      <c r="Z2063" t="s">
        <v>36</v>
      </c>
      <c r="AA2063">
        <v>1</v>
      </c>
      <c r="AB2063" s="4">
        <v>50667</v>
      </c>
    </row>
    <row r="2064" spans="1:28" x14ac:dyDescent="0.25">
      <c r="A2064">
        <v>2489</v>
      </c>
      <c r="B2064" t="s">
        <v>377</v>
      </c>
      <c r="C2064" t="s">
        <v>6601</v>
      </c>
      <c r="D2064" s="1">
        <v>44401</v>
      </c>
      <c r="F2064">
        <f t="shared" ca="1" si="192"/>
        <v>50</v>
      </c>
      <c r="G2064" t="str">
        <f t="shared" ca="1" si="193"/>
        <v>2-5 years</v>
      </c>
      <c r="H2064" t="s">
        <v>6099</v>
      </c>
      <c r="I2064" t="s">
        <v>6602</v>
      </c>
      <c r="J2064" t="s">
        <v>6603</v>
      </c>
      <c r="K2064" t="s">
        <v>27</v>
      </c>
      <c r="L2064">
        <f t="shared" si="194"/>
        <v>1</v>
      </c>
      <c r="M2064">
        <f t="shared" si="195"/>
        <v>0</v>
      </c>
      <c r="N2064" t="s">
        <v>28</v>
      </c>
      <c r="O2064" t="s">
        <v>41</v>
      </c>
      <c r="Q2064" t="str">
        <f t="shared" si="196"/>
        <v>ACTIVE</v>
      </c>
      <c r="R2064" t="s">
        <v>106</v>
      </c>
      <c r="S2064" t="s">
        <v>74</v>
      </c>
      <c r="T2064" s="2">
        <v>34306</v>
      </c>
      <c r="U2064" s="3">
        <f t="shared" ca="1" si="197"/>
        <v>31</v>
      </c>
      <c r="V2064" t="s">
        <v>2085</v>
      </c>
      <c r="W2064" t="s">
        <v>2086</v>
      </c>
      <c r="X2064" t="s">
        <v>81</v>
      </c>
      <c r="Y2064" t="s">
        <v>47</v>
      </c>
      <c r="Z2064" t="s">
        <v>36</v>
      </c>
      <c r="AA2064">
        <v>5</v>
      </c>
      <c r="AB2064" s="4">
        <v>48893.33</v>
      </c>
    </row>
    <row r="2065" spans="1:28" x14ac:dyDescent="0.25">
      <c r="A2065">
        <v>2490</v>
      </c>
      <c r="B2065" t="s">
        <v>3106</v>
      </c>
      <c r="C2065" t="s">
        <v>1351</v>
      </c>
      <c r="D2065" s="1">
        <v>44466</v>
      </c>
      <c r="F2065">
        <f t="shared" ca="1" si="192"/>
        <v>48</v>
      </c>
      <c r="G2065" t="str">
        <f t="shared" ca="1" si="193"/>
        <v>2-5 years</v>
      </c>
      <c r="H2065" t="s">
        <v>6103</v>
      </c>
      <c r="I2065" t="s">
        <v>6604</v>
      </c>
      <c r="J2065" t="s">
        <v>6605</v>
      </c>
      <c r="K2065" t="s">
        <v>27</v>
      </c>
      <c r="L2065">
        <f t="shared" si="194"/>
        <v>1</v>
      </c>
      <c r="M2065">
        <f t="shared" si="195"/>
        <v>0</v>
      </c>
      <c r="N2065" t="s">
        <v>28</v>
      </c>
      <c r="O2065" t="s">
        <v>41</v>
      </c>
      <c r="Q2065" t="str">
        <f t="shared" si="196"/>
        <v>ACTIVE</v>
      </c>
      <c r="R2065" t="s">
        <v>106</v>
      </c>
      <c r="S2065" t="s">
        <v>68</v>
      </c>
      <c r="T2065" s="2">
        <v>36549</v>
      </c>
      <c r="U2065" s="3">
        <f t="shared" ca="1" si="197"/>
        <v>25</v>
      </c>
      <c r="V2065" t="s">
        <v>4147</v>
      </c>
      <c r="W2065" t="s">
        <v>4147</v>
      </c>
      <c r="X2065" t="s">
        <v>69</v>
      </c>
      <c r="Y2065" t="s">
        <v>47</v>
      </c>
      <c r="Z2065" t="s">
        <v>36</v>
      </c>
      <c r="AA2065">
        <v>4</v>
      </c>
      <c r="AB2065" s="4">
        <v>80268</v>
      </c>
    </row>
    <row r="2066" spans="1:28" x14ac:dyDescent="0.25">
      <c r="A2066">
        <v>2491</v>
      </c>
      <c r="B2066" t="s">
        <v>4204</v>
      </c>
      <c r="C2066" t="s">
        <v>5930</v>
      </c>
      <c r="D2066" s="1">
        <v>43562</v>
      </c>
      <c r="F2066">
        <f t="shared" ca="1" si="192"/>
        <v>78</v>
      </c>
      <c r="G2066" t="str">
        <f t="shared" ca="1" si="193"/>
        <v>&gt;5 years</v>
      </c>
      <c r="H2066" t="s">
        <v>2131</v>
      </c>
      <c r="I2066" t="s">
        <v>6606</v>
      </c>
      <c r="J2066" t="s">
        <v>6607</v>
      </c>
      <c r="K2066" t="s">
        <v>27</v>
      </c>
      <c r="L2066">
        <f t="shared" si="194"/>
        <v>1</v>
      </c>
      <c r="M2066">
        <f t="shared" si="195"/>
        <v>0</v>
      </c>
      <c r="N2066" t="s">
        <v>28</v>
      </c>
      <c r="O2066" t="s">
        <v>53</v>
      </c>
      <c r="Q2066" t="str">
        <f t="shared" si="196"/>
        <v>ACTIVE</v>
      </c>
      <c r="R2066" t="s">
        <v>2134</v>
      </c>
      <c r="S2066" t="s">
        <v>68</v>
      </c>
      <c r="T2066" s="2">
        <v>28651</v>
      </c>
      <c r="U2066" s="3">
        <f t="shared" ca="1" si="197"/>
        <v>47</v>
      </c>
      <c r="V2066" t="s">
        <v>4147</v>
      </c>
      <c r="W2066" t="s">
        <v>4147</v>
      </c>
      <c r="X2066" t="s">
        <v>245</v>
      </c>
      <c r="Y2066" t="s">
        <v>47</v>
      </c>
      <c r="Z2066" t="s">
        <v>36</v>
      </c>
      <c r="AA2066">
        <v>1</v>
      </c>
      <c r="AB2066" s="4">
        <v>134400</v>
      </c>
    </row>
    <row r="2067" spans="1:28" x14ac:dyDescent="0.25">
      <c r="A2067">
        <v>2492</v>
      </c>
      <c r="B2067" t="s">
        <v>6608</v>
      </c>
      <c r="C2067" t="s">
        <v>4273</v>
      </c>
      <c r="D2067" s="1">
        <v>43666</v>
      </c>
      <c r="F2067">
        <f t="shared" ca="1" si="192"/>
        <v>74</v>
      </c>
      <c r="G2067" t="str">
        <f t="shared" ca="1" si="193"/>
        <v>&gt;5 years</v>
      </c>
      <c r="H2067" t="s">
        <v>2131</v>
      </c>
      <c r="I2067" t="s">
        <v>6609</v>
      </c>
      <c r="J2067" t="s">
        <v>6610</v>
      </c>
      <c r="K2067" t="s">
        <v>27</v>
      </c>
      <c r="L2067">
        <f t="shared" si="194"/>
        <v>1</v>
      </c>
      <c r="M2067">
        <f t="shared" si="195"/>
        <v>0</v>
      </c>
      <c r="N2067" t="s">
        <v>53</v>
      </c>
      <c r="O2067" t="s">
        <v>29</v>
      </c>
      <c r="Q2067" t="str">
        <f t="shared" si="196"/>
        <v>ACTIVE</v>
      </c>
      <c r="R2067" t="s">
        <v>2134</v>
      </c>
      <c r="S2067" t="s">
        <v>68</v>
      </c>
      <c r="T2067" s="2">
        <v>30362</v>
      </c>
      <c r="U2067" s="3">
        <f t="shared" ca="1" si="197"/>
        <v>42</v>
      </c>
      <c r="V2067" t="s">
        <v>4147</v>
      </c>
      <c r="W2067" t="s">
        <v>4147</v>
      </c>
      <c r="X2067" t="s">
        <v>69</v>
      </c>
      <c r="Y2067" t="s">
        <v>47</v>
      </c>
      <c r="Z2067" t="s">
        <v>36</v>
      </c>
      <c r="AA2067">
        <v>2</v>
      </c>
      <c r="AB2067" s="4">
        <v>117600</v>
      </c>
    </row>
    <row r="2068" spans="1:28" x14ac:dyDescent="0.25">
      <c r="A2068">
        <v>2493</v>
      </c>
      <c r="B2068" t="s">
        <v>3697</v>
      </c>
      <c r="C2068" t="s">
        <v>955</v>
      </c>
      <c r="D2068" s="1">
        <v>44898</v>
      </c>
      <c r="E2068" s="1">
        <v>45106</v>
      </c>
      <c r="F2068">
        <f t="shared" ca="1" si="192"/>
        <v>6</v>
      </c>
      <c r="G2068" t="str">
        <f t="shared" ca="1" si="193"/>
        <v>6-12 months</v>
      </c>
      <c r="H2068" t="s">
        <v>2131</v>
      </c>
      <c r="I2068" t="s">
        <v>6081</v>
      </c>
      <c r="J2068" t="s">
        <v>6611</v>
      </c>
      <c r="K2068" t="s">
        <v>27</v>
      </c>
      <c r="L2068">
        <f t="shared" si="194"/>
        <v>1</v>
      </c>
      <c r="M2068">
        <f t="shared" si="195"/>
        <v>0</v>
      </c>
      <c r="N2068" t="s">
        <v>28</v>
      </c>
      <c r="O2068" t="s">
        <v>53</v>
      </c>
      <c r="Q2068" t="str">
        <f t="shared" si="196"/>
        <v>ACTIVE</v>
      </c>
      <c r="R2068" t="s">
        <v>2134</v>
      </c>
      <c r="S2068" t="s">
        <v>74</v>
      </c>
      <c r="T2068" s="2">
        <v>33614</v>
      </c>
      <c r="U2068" s="3">
        <f t="shared" ca="1" si="197"/>
        <v>33</v>
      </c>
      <c r="V2068" t="s">
        <v>4923</v>
      </c>
      <c r="W2068" t="s">
        <v>4924</v>
      </c>
      <c r="X2068" t="s">
        <v>153</v>
      </c>
      <c r="Y2068" t="s">
        <v>47</v>
      </c>
      <c r="Z2068" t="s">
        <v>36</v>
      </c>
      <c r="AA2068">
        <v>4</v>
      </c>
      <c r="AB2068" s="4">
        <v>343192.8</v>
      </c>
    </row>
    <row r="2069" spans="1:28" x14ac:dyDescent="0.25">
      <c r="A2069">
        <v>2494</v>
      </c>
      <c r="B2069" t="s">
        <v>809</v>
      </c>
      <c r="C2069" t="s">
        <v>6612</v>
      </c>
      <c r="D2069" s="1">
        <v>43925</v>
      </c>
      <c r="E2069" s="1">
        <v>44875</v>
      </c>
      <c r="F2069">
        <f t="shared" ca="1" si="192"/>
        <v>31</v>
      </c>
      <c r="G2069" t="str">
        <f t="shared" ca="1" si="193"/>
        <v>2-5 years</v>
      </c>
      <c r="H2069" t="s">
        <v>5904</v>
      </c>
      <c r="I2069" t="s">
        <v>6613</v>
      </c>
      <c r="J2069" t="s">
        <v>6614</v>
      </c>
      <c r="K2069" t="s">
        <v>27</v>
      </c>
      <c r="L2069">
        <f t="shared" si="194"/>
        <v>1</v>
      </c>
      <c r="M2069">
        <f t="shared" si="195"/>
        <v>0</v>
      </c>
      <c r="N2069" t="s">
        <v>28</v>
      </c>
      <c r="O2069" t="s">
        <v>29</v>
      </c>
      <c r="Q2069" t="str">
        <f t="shared" si="196"/>
        <v>ACTIVE</v>
      </c>
      <c r="R2069" t="s">
        <v>106</v>
      </c>
      <c r="S2069" t="s">
        <v>74</v>
      </c>
      <c r="T2069" s="2">
        <v>32884</v>
      </c>
      <c r="U2069" s="3">
        <f t="shared" ca="1" si="197"/>
        <v>35</v>
      </c>
      <c r="V2069" t="s">
        <v>32</v>
      </c>
      <c r="W2069" t="s">
        <v>33</v>
      </c>
      <c r="X2069" t="s">
        <v>69</v>
      </c>
      <c r="Y2069" t="s">
        <v>47</v>
      </c>
      <c r="Z2069" t="s">
        <v>36</v>
      </c>
      <c r="AA2069">
        <v>4</v>
      </c>
      <c r="AB2069" s="4">
        <v>118560</v>
      </c>
    </row>
    <row r="2070" spans="1:28" x14ac:dyDescent="0.25">
      <c r="A2070">
        <v>2495</v>
      </c>
      <c r="B2070" t="s">
        <v>1892</v>
      </c>
      <c r="C2070" t="s">
        <v>5037</v>
      </c>
      <c r="D2070" s="1">
        <v>43898</v>
      </c>
      <c r="E2070" s="1">
        <v>44983</v>
      </c>
      <c r="F2070">
        <f t="shared" ca="1" si="192"/>
        <v>35</v>
      </c>
      <c r="G2070" t="str">
        <f t="shared" ca="1" si="193"/>
        <v>2-5 years</v>
      </c>
      <c r="H2070" t="s">
        <v>6574</v>
      </c>
      <c r="I2070" t="s">
        <v>938</v>
      </c>
      <c r="J2070" t="s">
        <v>6615</v>
      </c>
      <c r="K2070" t="s">
        <v>27</v>
      </c>
      <c r="L2070">
        <f t="shared" si="194"/>
        <v>1</v>
      </c>
      <c r="M2070">
        <f t="shared" si="195"/>
        <v>0</v>
      </c>
      <c r="N2070" t="s">
        <v>28</v>
      </c>
      <c r="O2070" t="s">
        <v>41</v>
      </c>
      <c r="Q2070" t="str">
        <f t="shared" si="196"/>
        <v>ACTIVE</v>
      </c>
      <c r="R2070" t="s">
        <v>106</v>
      </c>
      <c r="S2070" t="s">
        <v>189</v>
      </c>
      <c r="T2070" s="2">
        <v>35702</v>
      </c>
      <c r="U2070" s="3">
        <f t="shared" ca="1" si="197"/>
        <v>28</v>
      </c>
      <c r="V2070" t="s">
        <v>32</v>
      </c>
      <c r="W2070" t="s">
        <v>33</v>
      </c>
      <c r="X2070" t="s">
        <v>89</v>
      </c>
      <c r="Y2070" t="s">
        <v>47</v>
      </c>
      <c r="Z2070" t="s">
        <v>36</v>
      </c>
      <c r="AA2070">
        <v>1</v>
      </c>
      <c r="AB2070" s="4">
        <v>103077</v>
      </c>
    </row>
    <row r="2071" spans="1:28" x14ac:dyDescent="0.25">
      <c r="A2071">
        <v>2496</v>
      </c>
      <c r="B2071" t="s">
        <v>5069</v>
      </c>
      <c r="C2071" t="s">
        <v>2006</v>
      </c>
      <c r="D2071" s="1">
        <v>44102</v>
      </c>
      <c r="E2071" s="1">
        <v>45012</v>
      </c>
      <c r="F2071">
        <f t="shared" ca="1" si="192"/>
        <v>29</v>
      </c>
      <c r="G2071" t="str">
        <f t="shared" ca="1" si="193"/>
        <v>2-5 years</v>
      </c>
      <c r="H2071" t="s">
        <v>6099</v>
      </c>
      <c r="I2071" t="s">
        <v>6616</v>
      </c>
      <c r="J2071" t="s">
        <v>6617</v>
      </c>
      <c r="K2071" t="s">
        <v>27</v>
      </c>
      <c r="L2071">
        <f t="shared" si="194"/>
        <v>1</v>
      </c>
      <c r="M2071">
        <f t="shared" si="195"/>
        <v>0</v>
      </c>
      <c r="N2071" t="s">
        <v>41</v>
      </c>
      <c r="O2071" t="s">
        <v>29</v>
      </c>
      <c r="Q2071" t="str">
        <f t="shared" si="196"/>
        <v>ACTIVE</v>
      </c>
      <c r="R2071" t="s">
        <v>106</v>
      </c>
      <c r="S2071" t="s">
        <v>1805</v>
      </c>
      <c r="T2071" s="2">
        <v>34299</v>
      </c>
      <c r="U2071" s="3">
        <f t="shared" ca="1" si="197"/>
        <v>31</v>
      </c>
      <c r="V2071" t="s">
        <v>5222</v>
      </c>
      <c r="W2071" t="s">
        <v>5223</v>
      </c>
      <c r="X2071" t="s">
        <v>175</v>
      </c>
      <c r="Y2071" t="s">
        <v>47</v>
      </c>
      <c r="Z2071" t="s">
        <v>36</v>
      </c>
      <c r="AA2071">
        <v>2</v>
      </c>
      <c r="AB2071" s="4">
        <v>154800</v>
      </c>
    </row>
    <row r="2072" spans="1:28" x14ac:dyDescent="0.25">
      <c r="A2072">
        <v>2497</v>
      </c>
      <c r="B2072" t="s">
        <v>681</v>
      </c>
      <c r="C2072" t="s">
        <v>6618</v>
      </c>
      <c r="D2072" s="1">
        <v>44391</v>
      </c>
      <c r="E2072" s="1">
        <v>44782</v>
      </c>
      <c r="F2072">
        <f t="shared" ca="1" si="192"/>
        <v>12</v>
      </c>
      <c r="G2072" t="str">
        <f t="shared" ca="1" si="193"/>
        <v>1-2 years</v>
      </c>
      <c r="H2072" t="s">
        <v>6103</v>
      </c>
      <c r="I2072" t="s">
        <v>6619</v>
      </c>
      <c r="J2072" t="s">
        <v>6620</v>
      </c>
      <c r="K2072" t="s">
        <v>27</v>
      </c>
      <c r="L2072">
        <f t="shared" si="194"/>
        <v>1</v>
      </c>
      <c r="M2072">
        <f t="shared" si="195"/>
        <v>0</v>
      </c>
      <c r="N2072" t="s">
        <v>53</v>
      </c>
      <c r="O2072" t="s">
        <v>29</v>
      </c>
      <c r="Q2072" t="str">
        <f t="shared" si="196"/>
        <v>ACTIVE</v>
      </c>
      <c r="R2072" t="s">
        <v>106</v>
      </c>
      <c r="S2072" t="s">
        <v>74</v>
      </c>
      <c r="T2072" s="2">
        <v>34363</v>
      </c>
      <c r="U2072" s="3">
        <f t="shared" ca="1" si="197"/>
        <v>31</v>
      </c>
      <c r="V2072" t="s">
        <v>3198</v>
      </c>
      <c r="W2072" t="s">
        <v>3199</v>
      </c>
      <c r="X2072" t="s">
        <v>81</v>
      </c>
      <c r="Y2072" t="s">
        <v>47</v>
      </c>
      <c r="Z2072" t="s">
        <v>36</v>
      </c>
      <c r="AA2072">
        <v>4</v>
      </c>
      <c r="AB2072" s="4">
        <v>42102</v>
      </c>
    </row>
    <row r="2073" spans="1:28" x14ac:dyDescent="0.25">
      <c r="A2073">
        <v>2498</v>
      </c>
      <c r="B2073" t="s">
        <v>6480</v>
      </c>
      <c r="C2073" t="s">
        <v>3331</v>
      </c>
      <c r="D2073" s="1">
        <v>43755</v>
      </c>
      <c r="E2073" s="1">
        <v>43911</v>
      </c>
      <c r="F2073">
        <f t="shared" ca="1" si="192"/>
        <v>5</v>
      </c>
      <c r="G2073" t="str">
        <f t="shared" ca="1" si="193"/>
        <v>&lt;6 months</v>
      </c>
      <c r="H2073" t="s">
        <v>4225</v>
      </c>
      <c r="I2073" t="s">
        <v>6621</v>
      </c>
      <c r="J2073" t="s">
        <v>6622</v>
      </c>
      <c r="K2073" t="s">
        <v>158</v>
      </c>
      <c r="L2073">
        <f t="shared" si="194"/>
        <v>0</v>
      </c>
      <c r="M2073">
        <f t="shared" si="195"/>
        <v>1</v>
      </c>
      <c r="N2073" t="s">
        <v>53</v>
      </c>
      <c r="O2073" t="s">
        <v>29</v>
      </c>
      <c r="P2073" t="s">
        <v>3412</v>
      </c>
      <c r="Q2073" t="str">
        <f t="shared" si="196"/>
        <v>INVOLUNTARY</v>
      </c>
      <c r="R2073" t="s">
        <v>106</v>
      </c>
      <c r="S2073" t="s">
        <v>74</v>
      </c>
      <c r="T2073" s="2">
        <v>33095</v>
      </c>
      <c r="U2073" s="3">
        <f t="shared" ca="1" si="197"/>
        <v>35</v>
      </c>
      <c r="V2073" t="s">
        <v>3198</v>
      </c>
      <c r="W2073" t="s">
        <v>4092</v>
      </c>
      <c r="X2073" t="s">
        <v>184</v>
      </c>
      <c r="Y2073" t="s">
        <v>35</v>
      </c>
      <c r="Z2073" t="s">
        <v>36</v>
      </c>
      <c r="AA2073">
        <v>4</v>
      </c>
      <c r="AB2073" s="4">
        <v>154800</v>
      </c>
    </row>
    <row r="2074" spans="1:28" x14ac:dyDescent="0.25">
      <c r="A2074">
        <v>2499</v>
      </c>
      <c r="B2074" t="s">
        <v>1351</v>
      </c>
      <c r="C2074" t="s">
        <v>500</v>
      </c>
      <c r="D2074" s="1">
        <v>45024</v>
      </c>
      <c r="E2074" s="1">
        <v>45086</v>
      </c>
      <c r="F2074">
        <f t="shared" ca="1" si="192"/>
        <v>2</v>
      </c>
      <c r="G2074" t="str">
        <f t="shared" ca="1" si="193"/>
        <v>&lt;6 months</v>
      </c>
      <c r="H2074" t="s">
        <v>2131</v>
      </c>
      <c r="I2074" t="s">
        <v>6623</v>
      </c>
      <c r="J2074" t="s">
        <v>6624</v>
      </c>
      <c r="K2074" t="s">
        <v>27</v>
      </c>
      <c r="L2074">
        <f t="shared" si="194"/>
        <v>1</v>
      </c>
      <c r="M2074">
        <f t="shared" si="195"/>
        <v>0</v>
      </c>
      <c r="N2074" t="s">
        <v>28</v>
      </c>
      <c r="O2074" t="s">
        <v>53</v>
      </c>
      <c r="Q2074" t="str">
        <f t="shared" si="196"/>
        <v>ACTIVE</v>
      </c>
      <c r="R2074" t="s">
        <v>2134</v>
      </c>
      <c r="S2074" t="s">
        <v>137</v>
      </c>
      <c r="T2074" s="2">
        <v>32582</v>
      </c>
      <c r="U2074" s="3">
        <f t="shared" ca="1" si="197"/>
        <v>36</v>
      </c>
      <c r="V2074" t="s">
        <v>3829</v>
      </c>
      <c r="W2074" t="s">
        <v>3830</v>
      </c>
      <c r="X2074" t="s">
        <v>6</v>
      </c>
      <c r="Y2074" t="s">
        <v>47</v>
      </c>
      <c r="Z2074" t="s">
        <v>36</v>
      </c>
      <c r="AA2074">
        <v>4</v>
      </c>
      <c r="AB2074" s="4">
        <v>130596</v>
      </c>
    </row>
    <row r="2075" spans="1:28" x14ac:dyDescent="0.25">
      <c r="A2075">
        <v>2500</v>
      </c>
      <c r="B2075" t="s">
        <v>4622</v>
      </c>
      <c r="C2075" t="s">
        <v>2317</v>
      </c>
      <c r="D2075" s="1">
        <v>43671</v>
      </c>
      <c r="F2075">
        <f t="shared" ca="1" si="192"/>
        <v>74</v>
      </c>
      <c r="G2075" t="str">
        <f t="shared" ca="1" si="193"/>
        <v>&gt;5 years</v>
      </c>
      <c r="H2075" t="s">
        <v>2131</v>
      </c>
      <c r="I2075" t="s">
        <v>6625</v>
      </c>
      <c r="J2075" t="s">
        <v>6626</v>
      </c>
      <c r="K2075" t="s">
        <v>27</v>
      </c>
      <c r="L2075">
        <f t="shared" si="194"/>
        <v>1</v>
      </c>
      <c r="M2075">
        <f t="shared" si="195"/>
        <v>0</v>
      </c>
      <c r="N2075" t="s">
        <v>53</v>
      </c>
      <c r="O2075" t="s">
        <v>41</v>
      </c>
      <c r="Q2075" t="str">
        <f t="shared" si="196"/>
        <v>ACTIVE</v>
      </c>
      <c r="R2075" t="s">
        <v>2134</v>
      </c>
      <c r="S2075" t="s">
        <v>74</v>
      </c>
      <c r="T2075" s="2">
        <v>33005</v>
      </c>
      <c r="U2075" s="3">
        <f t="shared" ca="1" si="197"/>
        <v>35</v>
      </c>
      <c r="V2075" t="s">
        <v>3193</v>
      </c>
      <c r="W2075" t="s">
        <v>3194</v>
      </c>
      <c r="X2075" t="s">
        <v>69</v>
      </c>
      <c r="Y2075" t="s">
        <v>47</v>
      </c>
      <c r="Z2075" t="s">
        <v>36</v>
      </c>
      <c r="AA2075">
        <v>2</v>
      </c>
      <c r="AB2075" s="4">
        <v>84600</v>
      </c>
    </row>
    <row r="2076" spans="1:28" x14ac:dyDescent="0.25">
      <c r="A2076">
        <v>2501</v>
      </c>
      <c r="B2076" t="s">
        <v>6627</v>
      </c>
      <c r="C2076" t="s">
        <v>1494</v>
      </c>
      <c r="D2076" s="1">
        <v>44920</v>
      </c>
      <c r="F2076">
        <f t="shared" ca="1" si="192"/>
        <v>33</v>
      </c>
      <c r="G2076" t="str">
        <f t="shared" ca="1" si="193"/>
        <v>2-5 years</v>
      </c>
      <c r="H2076" t="s">
        <v>2131</v>
      </c>
      <c r="I2076" t="s">
        <v>6628</v>
      </c>
      <c r="J2076" t="s">
        <v>6629</v>
      </c>
      <c r="K2076" t="s">
        <v>27</v>
      </c>
      <c r="L2076">
        <f t="shared" si="194"/>
        <v>1</v>
      </c>
      <c r="M2076">
        <f t="shared" si="195"/>
        <v>0</v>
      </c>
      <c r="N2076" t="s">
        <v>53</v>
      </c>
      <c r="O2076" t="s">
        <v>29</v>
      </c>
      <c r="Q2076" t="str">
        <f t="shared" si="196"/>
        <v>ACTIVE</v>
      </c>
      <c r="R2076" t="s">
        <v>30</v>
      </c>
      <c r="S2076" t="s">
        <v>31</v>
      </c>
      <c r="T2076" s="2">
        <v>34875</v>
      </c>
      <c r="U2076" s="3">
        <f t="shared" ca="1" si="197"/>
        <v>30</v>
      </c>
      <c r="V2076" t="s">
        <v>2085</v>
      </c>
      <c r="W2076" t="s">
        <v>2086</v>
      </c>
      <c r="X2076" t="s">
        <v>6</v>
      </c>
      <c r="Y2076" t="s">
        <v>47</v>
      </c>
      <c r="Z2076" t="s">
        <v>36</v>
      </c>
      <c r="AA2076">
        <v>2</v>
      </c>
      <c r="AB2076" s="4">
        <v>94380</v>
      </c>
    </row>
    <row r="2077" spans="1:28" x14ac:dyDescent="0.25">
      <c r="A2077">
        <v>2502</v>
      </c>
      <c r="B2077" t="s">
        <v>287</v>
      </c>
      <c r="C2077" t="s">
        <v>1728</v>
      </c>
      <c r="D2077" s="1">
        <v>43492</v>
      </c>
      <c r="F2077">
        <f t="shared" ca="1" si="192"/>
        <v>80</v>
      </c>
      <c r="G2077" t="str">
        <f t="shared" ca="1" si="193"/>
        <v>&gt;5 years</v>
      </c>
      <c r="H2077" t="s">
        <v>2131</v>
      </c>
      <c r="I2077" t="s">
        <v>6630</v>
      </c>
      <c r="J2077" t="s">
        <v>6631</v>
      </c>
      <c r="K2077" t="s">
        <v>27</v>
      </c>
      <c r="L2077">
        <f t="shared" si="194"/>
        <v>1</v>
      </c>
      <c r="M2077">
        <f t="shared" si="195"/>
        <v>0</v>
      </c>
      <c r="N2077" t="s">
        <v>41</v>
      </c>
      <c r="O2077" t="s">
        <v>29</v>
      </c>
      <c r="Q2077" t="str">
        <f t="shared" si="196"/>
        <v>ACTIVE</v>
      </c>
      <c r="R2077" t="s">
        <v>2134</v>
      </c>
      <c r="S2077" t="s">
        <v>257</v>
      </c>
      <c r="T2077" s="2">
        <v>31353</v>
      </c>
      <c r="U2077" s="3">
        <f t="shared" ca="1" si="197"/>
        <v>39</v>
      </c>
      <c r="V2077" t="s">
        <v>32</v>
      </c>
      <c r="W2077" t="s">
        <v>33</v>
      </c>
      <c r="X2077" t="s">
        <v>148</v>
      </c>
      <c r="Y2077" t="s">
        <v>47</v>
      </c>
      <c r="Z2077" t="s">
        <v>36</v>
      </c>
      <c r="AA2077">
        <v>2</v>
      </c>
      <c r="AB2077" s="4">
        <v>106215</v>
      </c>
    </row>
    <row r="2078" spans="1:28" x14ac:dyDescent="0.25">
      <c r="A2078">
        <v>2503</v>
      </c>
      <c r="B2078" t="s">
        <v>824</v>
      </c>
      <c r="C2078" t="s">
        <v>1248</v>
      </c>
      <c r="D2078" s="1">
        <v>44556</v>
      </c>
      <c r="E2078" s="1">
        <v>44590</v>
      </c>
      <c r="F2078">
        <f t="shared" ca="1" si="192"/>
        <v>1</v>
      </c>
      <c r="G2078" t="str">
        <f t="shared" ca="1" si="193"/>
        <v>&lt;6 months</v>
      </c>
      <c r="H2078" t="s">
        <v>5904</v>
      </c>
      <c r="I2078" t="s">
        <v>6632</v>
      </c>
      <c r="J2078" t="s">
        <v>6633</v>
      </c>
      <c r="K2078" t="s">
        <v>27</v>
      </c>
      <c r="L2078">
        <f t="shared" si="194"/>
        <v>1</v>
      </c>
      <c r="M2078">
        <f t="shared" si="195"/>
        <v>0</v>
      </c>
      <c r="N2078" t="s">
        <v>28</v>
      </c>
      <c r="O2078" t="s">
        <v>29</v>
      </c>
      <c r="Q2078" t="str">
        <f t="shared" si="196"/>
        <v>ACTIVE</v>
      </c>
      <c r="R2078" t="s">
        <v>106</v>
      </c>
      <c r="S2078" t="s">
        <v>68</v>
      </c>
      <c r="T2078" s="2">
        <v>35765</v>
      </c>
      <c r="U2078" s="3">
        <f t="shared" ca="1" si="197"/>
        <v>27</v>
      </c>
      <c r="V2078" t="s">
        <v>2085</v>
      </c>
      <c r="W2078" t="s">
        <v>2086</v>
      </c>
      <c r="X2078" t="s">
        <v>63</v>
      </c>
      <c r="Y2078" t="s">
        <v>47</v>
      </c>
      <c r="Z2078" t="s">
        <v>36</v>
      </c>
      <c r="AA2078">
        <v>5</v>
      </c>
      <c r="AB2078" s="4">
        <v>36138</v>
      </c>
    </row>
    <row r="2079" spans="1:28" x14ac:dyDescent="0.25">
      <c r="A2079">
        <v>2504</v>
      </c>
      <c r="B2079" t="s">
        <v>1933</v>
      </c>
      <c r="C2079" t="s">
        <v>1068</v>
      </c>
      <c r="D2079" s="1">
        <v>44938</v>
      </c>
      <c r="F2079">
        <f t="shared" ca="1" si="192"/>
        <v>32</v>
      </c>
      <c r="G2079" t="str">
        <f t="shared" ca="1" si="193"/>
        <v>2-5 years</v>
      </c>
      <c r="H2079" t="s">
        <v>6574</v>
      </c>
      <c r="I2079" t="s">
        <v>6634</v>
      </c>
      <c r="J2079" t="s">
        <v>6635</v>
      </c>
      <c r="K2079" t="s">
        <v>27</v>
      </c>
      <c r="L2079">
        <f t="shared" si="194"/>
        <v>1</v>
      </c>
      <c r="M2079">
        <f t="shared" si="195"/>
        <v>0</v>
      </c>
      <c r="N2079" t="s">
        <v>53</v>
      </c>
      <c r="O2079" t="s">
        <v>41</v>
      </c>
      <c r="Q2079" t="str">
        <f t="shared" si="196"/>
        <v>ACTIVE</v>
      </c>
      <c r="R2079" t="s">
        <v>106</v>
      </c>
      <c r="S2079" t="s">
        <v>87</v>
      </c>
      <c r="T2079" s="2">
        <v>31537</v>
      </c>
      <c r="U2079" s="3">
        <f t="shared" ca="1" si="197"/>
        <v>39</v>
      </c>
      <c r="V2079" t="s">
        <v>2085</v>
      </c>
      <c r="W2079" t="s">
        <v>2086</v>
      </c>
      <c r="X2079" t="s">
        <v>89</v>
      </c>
      <c r="Y2079" t="s">
        <v>47</v>
      </c>
      <c r="Z2079" t="s">
        <v>36</v>
      </c>
      <c r="AA2079">
        <v>4</v>
      </c>
      <c r="AB2079" s="4">
        <v>151200</v>
      </c>
    </row>
    <row r="2080" spans="1:28" x14ac:dyDescent="0.25">
      <c r="A2080">
        <v>2505</v>
      </c>
      <c r="B2080" t="s">
        <v>6425</v>
      </c>
      <c r="C2080" t="s">
        <v>6229</v>
      </c>
      <c r="D2080" s="1">
        <v>43648</v>
      </c>
      <c r="F2080">
        <f t="shared" ca="1" si="192"/>
        <v>75</v>
      </c>
      <c r="G2080" t="str">
        <f t="shared" ca="1" si="193"/>
        <v>&gt;5 years</v>
      </c>
      <c r="H2080" t="s">
        <v>6099</v>
      </c>
      <c r="I2080" t="s">
        <v>6636</v>
      </c>
      <c r="J2080" t="s">
        <v>6637</v>
      </c>
      <c r="K2080" t="s">
        <v>27</v>
      </c>
      <c r="L2080">
        <f t="shared" si="194"/>
        <v>1</v>
      </c>
      <c r="M2080">
        <f t="shared" si="195"/>
        <v>0</v>
      </c>
      <c r="N2080" t="s">
        <v>28</v>
      </c>
      <c r="O2080" t="s">
        <v>29</v>
      </c>
      <c r="Q2080" t="str">
        <f t="shared" si="196"/>
        <v>ACTIVE</v>
      </c>
      <c r="R2080" t="s">
        <v>106</v>
      </c>
      <c r="S2080" t="s">
        <v>115</v>
      </c>
      <c r="T2080" s="2">
        <v>35331</v>
      </c>
      <c r="U2080" s="3">
        <f t="shared" ca="1" si="197"/>
        <v>29</v>
      </c>
      <c r="V2080" t="s">
        <v>2085</v>
      </c>
      <c r="W2080" t="s">
        <v>2086</v>
      </c>
      <c r="X2080" t="s">
        <v>1879</v>
      </c>
      <c r="Y2080" t="s">
        <v>47</v>
      </c>
      <c r="Z2080" t="s">
        <v>36</v>
      </c>
      <c r="AA2080">
        <v>1</v>
      </c>
      <c r="AB2080" s="4">
        <v>90125</v>
      </c>
    </row>
    <row r="2081" spans="1:28" x14ac:dyDescent="0.25">
      <c r="A2081">
        <v>2506</v>
      </c>
      <c r="B2081" t="s">
        <v>6638</v>
      </c>
      <c r="C2081" t="s">
        <v>3551</v>
      </c>
      <c r="D2081" s="1">
        <v>44742</v>
      </c>
      <c r="F2081">
        <f t="shared" ca="1" si="192"/>
        <v>39</v>
      </c>
      <c r="G2081" t="str">
        <f t="shared" ca="1" si="193"/>
        <v>2-5 years</v>
      </c>
      <c r="H2081" t="s">
        <v>6103</v>
      </c>
      <c r="I2081" t="s">
        <v>6639</v>
      </c>
      <c r="J2081" t="s">
        <v>6640</v>
      </c>
      <c r="K2081" t="s">
        <v>27</v>
      </c>
      <c r="L2081">
        <f t="shared" si="194"/>
        <v>1</v>
      </c>
      <c r="M2081">
        <f t="shared" si="195"/>
        <v>0</v>
      </c>
      <c r="N2081" t="s">
        <v>53</v>
      </c>
      <c r="O2081" t="s">
        <v>53</v>
      </c>
      <c r="Q2081" t="str">
        <f t="shared" si="196"/>
        <v>ACTIVE</v>
      </c>
      <c r="R2081" t="s">
        <v>106</v>
      </c>
      <c r="S2081" t="s">
        <v>74</v>
      </c>
      <c r="T2081" s="2">
        <v>34181</v>
      </c>
      <c r="U2081" s="3">
        <f t="shared" ca="1" si="197"/>
        <v>32</v>
      </c>
      <c r="V2081" t="s">
        <v>2085</v>
      </c>
      <c r="W2081" t="s">
        <v>2086</v>
      </c>
      <c r="X2081" t="s">
        <v>299</v>
      </c>
      <c r="Y2081" t="s">
        <v>47</v>
      </c>
      <c r="Z2081" t="s">
        <v>36</v>
      </c>
      <c r="AA2081">
        <v>5</v>
      </c>
      <c r="AB2081" s="4">
        <v>505645.2</v>
      </c>
    </row>
    <row r="2082" spans="1:28" x14ac:dyDescent="0.25">
      <c r="A2082">
        <v>2507</v>
      </c>
      <c r="B2082" t="s">
        <v>3215</v>
      </c>
      <c r="C2082" t="s">
        <v>1910</v>
      </c>
      <c r="D2082" s="1">
        <v>44931</v>
      </c>
      <c r="E2082" s="1">
        <v>44940</v>
      </c>
      <c r="F2082">
        <f t="shared" ca="1" si="192"/>
        <v>0</v>
      </c>
      <c r="G2082" t="str">
        <f t="shared" ca="1" si="193"/>
        <v>&lt;6 months</v>
      </c>
      <c r="H2082" t="s">
        <v>4225</v>
      </c>
      <c r="I2082" t="s">
        <v>6342</v>
      </c>
      <c r="J2082" t="s">
        <v>6641</v>
      </c>
      <c r="K2082" t="s">
        <v>158</v>
      </c>
      <c r="L2082">
        <f t="shared" si="194"/>
        <v>0</v>
      </c>
      <c r="M2082">
        <f t="shared" si="195"/>
        <v>1</v>
      </c>
      <c r="N2082" t="s">
        <v>41</v>
      </c>
      <c r="O2082" t="s">
        <v>29</v>
      </c>
      <c r="P2082" t="s">
        <v>159</v>
      </c>
      <c r="Q2082" t="str">
        <f t="shared" si="196"/>
        <v>VOLUNTARY</v>
      </c>
      <c r="R2082" t="s">
        <v>106</v>
      </c>
      <c r="S2082" t="s">
        <v>221</v>
      </c>
      <c r="T2082" s="2">
        <v>36515</v>
      </c>
      <c r="U2082" s="3">
        <f t="shared" ca="1" si="197"/>
        <v>25</v>
      </c>
      <c r="V2082" t="s">
        <v>61</v>
      </c>
      <c r="W2082" t="s">
        <v>222</v>
      </c>
      <c r="X2082" t="s">
        <v>184</v>
      </c>
      <c r="Y2082" t="s">
        <v>35</v>
      </c>
      <c r="Z2082" t="s">
        <v>36</v>
      </c>
      <c r="AA2082">
        <v>5</v>
      </c>
      <c r="AB2082" s="4">
        <v>363754.8</v>
      </c>
    </row>
    <row r="2083" spans="1:28" x14ac:dyDescent="0.25">
      <c r="A2083">
        <v>2508</v>
      </c>
      <c r="B2083" t="s">
        <v>5069</v>
      </c>
      <c r="C2083" t="s">
        <v>3982</v>
      </c>
      <c r="D2083" s="1">
        <v>43422</v>
      </c>
      <c r="F2083">
        <f t="shared" ca="1" si="192"/>
        <v>82</v>
      </c>
      <c r="G2083" t="str">
        <f t="shared" ca="1" si="193"/>
        <v>&gt;5 years</v>
      </c>
      <c r="H2083" t="s">
        <v>4225</v>
      </c>
      <c r="I2083" t="s">
        <v>6642</v>
      </c>
      <c r="J2083" t="s">
        <v>6643</v>
      </c>
      <c r="K2083" t="s">
        <v>27</v>
      </c>
      <c r="L2083">
        <f t="shared" si="194"/>
        <v>1</v>
      </c>
      <c r="M2083">
        <f t="shared" si="195"/>
        <v>0</v>
      </c>
      <c r="N2083" t="s">
        <v>53</v>
      </c>
      <c r="O2083" t="s">
        <v>41</v>
      </c>
      <c r="Q2083" t="str">
        <f t="shared" si="196"/>
        <v>ACTIVE</v>
      </c>
      <c r="R2083" t="s">
        <v>106</v>
      </c>
      <c r="S2083" t="s">
        <v>74</v>
      </c>
      <c r="T2083" s="2">
        <v>34341</v>
      </c>
      <c r="U2083" s="3">
        <f t="shared" ca="1" si="197"/>
        <v>31</v>
      </c>
      <c r="V2083" t="s">
        <v>61</v>
      </c>
      <c r="W2083" t="s">
        <v>222</v>
      </c>
      <c r="X2083" t="s">
        <v>81</v>
      </c>
      <c r="Y2083" t="s">
        <v>47</v>
      </c>
      <c r="Z2083" t="s">
        <v>36</v>
      </c>
      <c r="AA2083">
        <v>5</v>
      </c>
      <c r="AB2083" s="4">
        <v>120000</v>
      </c>
    </row>
    <row r="2084" spans="1:28" x14ac:dyDescent="0.25">
      <c r="A2084">
        <v>2509</v>
      </c>
      <c r="B2084" t="s">
        <v>2838</v>
      </c>
      <c r="C2084" t="s">
        <v>3486</v>
      </c>
      <c r="D2084" s="1">
        <v>44095</v>
      </c>
      <c r="E2084" s="1">
        <v>44485</v>
      </c>
      <c r="F2084">
        <f t="shared" ca="1" si="192"/>
        <v>12</v>
      </c>
      <c r="G2084" t="str">
        <f t="shared" ca="1" si="193"/>
        <v>1-2 years</v>
      </c>
      <c r="H2084" t="s">
        <v>2131</v>
      </c>
      <c r="I2084" t="s">
        <v>6644</v>
      </c>
      <c r="J2084" t="s">
        <v>6645</v>
      </c>
      <c r="K2084" t="s">
        <v>27</v>
      </c>
      <c r="L2084">
        <f t="shared" si="194"/>
        <v>1</v>
      </c>
      <c r="M2084">
        <f t="shared" si="195"/>
        <v>0</v>
      </c>
      <c r="N2084" t="s">
        <v>41</v>
      </c>
      <c r="O2084" t="s">
        <v>53</v>
      </c>
      <c r="Q2084" t="str">
        <f t="shared" si="196"/>
        <v>ACTIVE</v>
      </c>
      <c r="R2084" t="s">
        <v>2134</v>
      </c>
      <c r="S2084" t="s">
        <v>1913</v>
      </c>
      <c r="T2084" s="2">
        <v>34652</v>
      </c>
      <c r="U2084" s="3">
        <f t="shared" ca="1" si="197"/>
        <v>30</v>
      </c>
      <c r="V2084" t="s">
        <v>61</v>
      </c>
      <c r="W2084" t="s">
        <v>222</v>
      </c>
      <c r="X2084" t="s">
        <v>89</v>
      </c>
      <c r="Y2084" t="s">
        <v>35</v>
      </c>
      <c r="Z2084" t="s">
        <v>36</v>
      </c>
      <c r="AA2084">
        <v>2</v>
      </c>
      <c r="AB2084" s="4">
        <v>72230</v>
      </c>
    </row>
    <row r="2085" spans="1:28" x14ac:dyDescent="0.25">
      <c r="A2085">
        <v>2510</v>
      </c>
      <c r="B2085" t="s">
        <v>5147</v>
      </c>
      <c r="C2085" t="s">
        <v>6646</v>
      </c>
      <c r="D2085" s="1">
        <v>43794</v>
      </c>
      <c r="E2085" s="1">
        <v>44981</v>
      </c>
      <c r="F2085">
        <f t="shared" ca="1" si="192"/>
        <v>38</v>
      </c>
      <c r="G2085" t="str">
        <f t="shared" ca="1" si="193"/>
        <v>2-5 years</v>
      </c>
      <c r="H2085" t="s">
        <v>2131</v>
      </c>
      <c r="I2085" t="s">
        <v>6647</v>
      </c>
      <c r="J2085" t="s">
        <v>6648</v>
      </c>
      <c r="K2085" t="s">
        <v>27</v>
      </c>
      <c r="L2085">
        <f t="shared" si="194"/>
        <v>1</v>
      </c>
      <c r="M2085">
        <f t="shared" si="195"/>
        <v>0</v>
      </c>
      <c r="N2085" t="s">
        <v>28</v>
      </c>
      <c r="O2085" t="s">
        <v>29</v>
      </c>
      <c r="Q2085" t="str">
        <f t="shared" si="196"/>
        <v>ACTIVE</v>
      </c>
      <c r="R2085" t="s">
        <v>2134</v>
      </c>
      <c r="S2085" t="s">
        <v>221</v>
      </c>
      <c r="T2085" s="2">
        <v>35930</v>
      </c>
      <c r="U2085" s="3">
        <f t="shared" ca="1" si="197"/>
        <v>27</v>
      </c>
      <c r="V2085" t="s">
        <v>61</v>
      </c>
      <c r="W2085" t="s">
        <v>222</v>
      </c>
      <c r="X2085" t="s">
        <v>128</v>
      </c>
      <c r="Y2085" t="s">
        <v>47</v>
      </c>
      <c r="Z2085" t="s">
        <v>36</v>
      </c>
      <c r="AA2085">
        <v>1</v>
      </c>
      <c r="AB2085" s="4">
        <v>109083</v>
      </c>
    </row>
    <row r="2086" spans="1:28" x14ac:dyDescent="0.25">
      <c r="A2086">
        <v>2511</v>
      </c>
      <c r="B2086" t="s">
        <v>3968</v>
      </c>
      <c r="C2086" t="s">
        <v>6649</v>
      </c>
      <c r="D2086" s="1">
        <v>44232</v>
      </c>
      <c r="E2086" s="1">
        <v>44969</v>
      </c>
      <c r="F2086">
        <f t="shared" ca="1" si="192"/>
        <v>24</v>
      </c>
      <c r="G2086" t="str">
        <f t="shared" ca="1" si="193"/>
        <v>2-5 years</v>
      </c>
      <c r="H2086" t="s">
        <v>2131</v>
      </c>
      <c r="I2086" t="s">
        <v>6650</v>
      </c>
      <c r="J2086" t="s">
        <v>6651</v>
      </c>
      <c r="K2086" t="s">
        <v>27</v>
      </c>
      <c r="L2086">
        <f t="shared" si="194"/>
        <v>1</v>
      </c>
      <c r="M2086">
        <f t="shared" si="195"/>
        <v>0</v>
      </c>
      <c r="N2086" t="s">
        <v>53</v>
      </c>
      <c r="O2086" t="s">
        <v>41</v>
      </c>
      <c r="Q2086" t="str">
        <f t="shared" si="196"/>
        <v>ACTIVE</v>
      </c>
      <c r="R2086" t="s">
        <v>2134</v>
      </c>
      <c r="S2086" t="s">
        <v>87</v>
      </c>
      <c r="T2086" s="2">
        <v>31133</v>
      </c>
      <c r="U2086" s="3">
        <f t="shared" ca="1" si="197"/>
        <v>40</v>
      </c>
      <c r="V2086" t="s">
        <v>61</v>
      </c>
      <c r="W2086" t="s">
        <v>222</v>
      </c>
      <c r="X2086" t="s">
        <v>81</v>
      </c>
      <c r="Y2086" t="s">
        <v>47</v>
      </c>
      <c r="Z2086" t="s">
        <v>36</v>
      </c>
      <c r="AA2086">
        <v>4</v>
      </c>
      <c r="AB2086" s="4">
        <v>663996</v>
      </c>
    </row>
    <row r="2087" spans="1:28" x14ac:dyDescent="0.25">
      <c r="A2087">
        <v>2512</v>
      </c>
      <c r="B2087" t="s">
        <v>3206</v>
      </c>
      <c r="C2087" t="s">
        <v>623</v>
      </c>
      <c r="D2087" s="1">
        <v>45032</v>
      </c>
      <c r="E2087" s="1">
        <v>45071</v>
      </c>
      <c r="F2087">
        <f t="shared" ca="1" si="192"/>
        <v>1</v>
      </c>
      <c r="G2087" t="str">
        <f t="shared" ca="1" si="193"/>
        <v>&lt;6 months</v>
      </c>
      <c r="H2087" t="s">
        <v>2131</v>
      </c>
      <c r="I2087" t="s">
        <v>6652</v>
      </c>
      <c r="J2087" t="s">
        <v>6653</v>
      </c>
      <c r="K2087" t="s">
        <v>27</v>
      </c>
      <c r="L2087">
        <f t="shared" si="194"/>
        <v>1</v>
      </c>
      <c r="M2087">
        <f t="shared" si="195"/>
        <v>0</v>
      </c>
      <c r="N2087" t="s">
        <v>41</v>
      </c>
      <c r="O2087" t="s">
        <v>29</v>
      </c>
      <c r="Q2087" t="str">
        <f t="shared" si="196"/>
        <v>ACTIVE</v>
      </c>
      <c r="R2087" t="s">
        <v>2134</v>
      </c>
      <c r="S2087" t="s">
        <v>74</v>
      </c>
      <c r="T2087" s="2">
        <v>34682</v>
      </c>
      <c r="U2087" s="3">
        <f t="shared" ca="1" si="197"/>
        <v>30</v>
      </c>
      <c r="V2087" t="s">
        <v>61</v>
      </c>
      <c r="W2087" t="s">
        <v>222</v>
      </c>
      <c r="X2087" t="s">
        <v>69</v>
      </c>
      <c r="Y2087" t="s">
        <v>47</v>
      </c>
      <c r="Z2087" t="s">
        <v>36</v>
      </c>
      <c r="AA2087">
        <v>4</v>
      </c>
      <c r="AB2087" s="4">
        <v>470004</v>
      </c>
    </row>
    <row r="2088" spans="1:28" x14ac:dyDescent="0.25">
      <c r="A2088">
        <v>2513</v>
      </c>
      <c r="B2088" t="s">
        <v>6654</v>
      </c>
      <c r="C2088" t="s">
        <v>446</v>
      </c>
      <c r="D2088" s="1">
        <v>44427</v>
      </c>
      <c r="E2088" s="1">
        <v>44608</v>
      </c>
      <c r="F2088">
        <f t="shared" ca="1" si="192"/>
        <v>5</v>
      </c>
      <c r="G2088" t="str">
        <f t="shared" ca="1" si="193"/>
        <v>&lt;6 months</v>
      </c>
      <c r="H2088" t="s">
        <v>5904</v>
      </c>
      <c r="I2088" t="s">
        <v>6655</v>
      </c>
      <c r="J2088" t="s">
        <v>6656</v>
      </c>
      <c r="K2088" t="s">
        <v>27</v>
      </c>
      <c r="L2088">
        <f t="shared" si="194"/>
        <v>1</v>
      </c>
      <c r="M2088">
        <f t="shared" si="195"/>
        <v>0</v>
      </c>
      <c r="N2088" t="s">
        <v>53</v>
      </c>
      <c r="O2088" t="s">
        <v>53</v>
      </c>
      <c r="Q2088" t="str">
        <f t="shared" si="196"/>
        <v>ACTIVE</v>
      </c>
      <c r="R2088" t="s">
        <v>106</v>
      </c>
      <c r="S2088" t="s">
        <v>80</v>
      </c>
      <c r="T2088" s="2">
        <v>32435</v>
      </c>
      <c r="U2088" s="3">
        <f t="shared" ca="1" si="197"/>
        <v>36</v>
      </c>
      <c r="V2088" t="s">
        <v>61</v>
      </c>
      <c r="W2088" t="s">
        <v>222</v>
      </c>
      <c r="X2088" t="s">
        <v>89</v>
      </c>
      <c r="Y2088" t="s">
        <v>47</v>
      </c>
      <c r="Z2088" t="s">
        <v>36</v>
      </c>
      <c r="AA2088">
        <v>2</v>
      </c>
      <c r="AB2088" s="4">
        <v>96876</v>
      </c>
    </row>
    <row r="2089" spans="1:28" x14ac:dyDescent="0.25">
      <c r="A2089">
        <v>2514</v>
      </c>
      <c r="B2089" t="s">
        <v>6657</v>
      </c>
      <c r="C2089" t="s">
        <v>5037</v>
      </c>
      <c r="D2089" s="1">
        <v>44575</v>
      </c>
      <c r="F2089">
        <f t="shared" ca="1" si="192"/>
        <v>44</v>
      </c>
      <c r="G2089" t="str">
        <f t="shared" ca="1" si="193"/>
        <v>2-5 years</v>
      </c>
      <c r="H2089" t="s">
        <v>6574</v>
      </c>
      <c r="I2089" t="s">
        <v>6658</v>
      </c>
      <c r="J2089" t="s">
        <v>6659</v>
      </c>
      <c r="K2089" t="s">
        <v>27</v>
      </c>
      <c r="L2089">
        <f t="shared" si="194"/>
        <v>1</v>
      </c>
      <c r="M2089">
        <f t="shared" si="195"/>
        <v>0</v>
      </c>
      <c r="N2089" t="s">
        <v>41</v>
      </c>
      <c r="O2089" t="s">
        <v>53</v>
      </c>
      <c r="Q2089" t="str">
        <f t="shared" si="196"/>
        <v>ACTIVE</v>
      </c>
      <c r="R2089" t="s">
        <v>106</v>
      </c>
      <c r="S2089" t="s">
        <v>87</v>
      </c>
      <c r="T2089" s="2">
        <v>23546</v>
      </c>
      <c r="U2089" s="3">
        <f t="shared" ca="1" si="197"/>
        <v>61</v>
      </c>
      <c r="V2089" t="s">
        <v>2370</v>
      </c>
      <c r="W2089" t="s">
        <v>2371</v>
      </c>
      <c r="X2089" t="s">
        <v>89</v>
      </c>
      <c r="Y2089" t="s">
        <v>47</v>
      </c>
      <c r="Z2089" t="s">
        <v>36</v>
      </c>
      <c r="AA2089">
        <v>1</v>
      </c>
      <c r="AB2089" s="4">
        <v>462684</v>
      </c>
    </row>
    <row r="2090" spans="1:28" x14ac:dyDescent="0.25">
      <c r="A2090">
        <v>2515</v>
      </c>
      <c r="B2090" t="s">
        <v>1554</v>
      </c>
      <c r="C2090" t="s">
        <v>4068</v>
      </c>
      <c r="D2090" s="1">
        <v>43354</v>
      </c>
      <c r="F2090">
        <f t="shared" ca="1" si="192"/>
        <v>84</v>
      </c>
      <c r="G2090" t="str">
        <f t="shared" ca="1" si="193"/>
        <v>&gt;5 years</v>
      </c>
      <c r="H2090" t="s">
        <v>6099</v>
      </c>
      <c r="I2090" t="s">
        <v>6660</v>
      </c>
      <c r="J2090" t="s">
        <v>6661</v>
      </c>
      <c r="K2090" t="s">
        <v>27</v>
      </c>
      <c r="L2090">
        <f t="shared" si="194"/>
        <v>1</v>
      </c>
      <c r="M2090">
        <f t="shared" si="195"/>
        <v>0</v>
      </c>
      <c r="N2090" t="s">
        <v>28</v>
      </c>
      <c r="O2090" t="s">
        <v>53</v>
      </c>
      <c r="Q2090" t="str">
        <f t="shared" si="196"/>
        <v>ACTIVE</v>
      </c>
      <c r="R2090" t="s">
        <v>106</v>
      </c>
      <c r="S2090" t="s">
        <v>55</v>
      </c>
      <c r="T2090" s="2">
        <v>32945</v>
      </c>
      <c r="U2090" s="3">
        <f t="shared" ca="1" si="197"/>
        <v>35</v>
      </c>
      <c r="V2090" t="s">
        <v>2370</v>
      </c>
      <c r="W2090" t="s">
        <v>2371</v>
      </c>
      <c r="X2090" t="s">
        <v>339</v>
      </c>
      <c r="Y2090" t="s">
        <v>47</v>
      </c>
      <c r="Z2090" t="s">
        <v>36</v>
      </c>
      <c r="AA2090">
        <v>4</v>
      </c>
      <c r="AB2090" s="4">
        <v>846453.33</v>
      </c>
    </row>
    <row r="2091" spans="1:28" x14ac:dyDescent="0.25">
      <c r="A2091">
        <v>2516</v>
      </c>
      <c r="B2091" t="s">
        <v>824</v>
      </c>
      <c r="C2091" t="s">
        <v>1023</v>
      </c>
      <c r="D2091" s="1">
        <v>44610</v>
      </c>
      <c r="F2091">
        <f t="shared" ca="1" si="192"/>
        <v>43</v>
      </c>
      <c r="G2091" t="str">
        <f t="shared" ca="1" si="193"/>
        <v>2-5 years</v>
      </c>
      <c r="H2091" t="s">
        <v>6103</v>
      </c>
      <c r="I2091" t="s">
        <v>6662</v>
      </c>
      <c r="J2091" t="s">
        <v>6663</v>
      </c>
      <c r="K2091" t="s">
        <v>27</v>
      </c>
      <c r="L2091">
        <f t="shared" si="194"/>
        <v>1</v>
      </c>
      <c r="M2091">
        <f t="shared" si="195"/>
        <v>0</v>
      </c>
      <c r="N2091" t="s">
        <v>53</v>
      </c>
      <c r="O2091" t="s">
        <v>29</v>
      </c>
      <c r="Q2091" t="str">
        <f t="shared" si="196"/>
        <v>ACTIVE</v>
      </c>
      <c r="R2091" t="s">
        <v>106</v>
      </c>
      <c r="S2091" t="s">
        <v>74</v>
      </c>
      <c r="T2091" s="2">
        <v>33875</v>
      </c>
      <c r="U2091" s="3">
        <f t="shared" ca="1" si="197"/>
        <v>33</v>
      </c>
      <c r="V2091" t="s">
        <v>2370</v>
      </c>
      <c r="W2091" t="s">
        <v>2513</v>
      </c>
      <c r="X2091" t="s">
        <v>69</v>
      </c>
      <c r="Y2091" t="s">
        <v>47</v>
      </c>
      <c r="Z2091" t="s">
        <v>36</v>
      </c>
      <c r="AA2091">
        <v>5</v>
      </c>
      <c r="AB2091" s="4">
        <v>81000</v>
      </c>
    </row>
    <row r="2092" spans="1:28" x14ac:dyDescent="0.25">
      <c r="A2092">
        <v>2517</v>
      </c>
      <c r="B2092" t="s">
        <v>6664</v>
      </c>
      <c r="C2092" t="s">
        <v>5585</v>
      </c>
      <c r="D2092" s="1">
        <v>43800</v>
      </c>
      <c r="E2092" s="1">
        <v>44951</v>
      </c>
      <c r="F2092">
        <f t="shared" ca="1" si="192"/>
        <v>37</v>
      </c>
      <c r="G2092" t="str">
        <f t="shared" ca="1" si="193"/>
        <v>2-5 years</v>
      </c>
      <c r="H2092" t="s">
        <v>4225</v>
      </c>
      <c r="I2092" t="s">
        <v>6665</v>
      </c>
      <c r="J2092" t="s">
        <v>6666</v>
      </c>
      <c r="K2092" t="s">
        <v>27</v>
      </c>
      <c r="L2092">
        <f t="shared" si="194"/>
        <v>1</v>
      </c>
      <c r="M2092">
        <f t="shared" si="195"/>
        <v>0</v>
      </c>
      <c r="N2092" t="s">
        <v>53</v>
      </c>
      <c r="O2092" t="s">
        <v>53</v>
      </c>
      <c r="Q2092" t="str">
        <f t="shared" si="196"/>
        <v>ACTIVE</v>
      </c>
      <c r="R2092" t="s">
        <v>106</v>
      </c>
      <c r="S2092" t="s">
        <v>221</v>
      </c>
      <c r="T2092" s="2">
        <v>34987</v>
      </c>
      <c r="U2092" s="3">
        <f t="shared" ca="1" si="197"/>
        <v>29</v>
      </c>
      <c r="V2092" t="s">
        <v>4933</v>
      </c>
      <c r="W2092" t="s">
        <v>4934</v>
      </c>
      <c r="X2092" t="s">
        <v>69</v>
      </c>
      <c r="Y2092" t="s">
        <v>47</v>
      </c>
      <c r="Z2092" t="s">
        <v>36</v>
      </c>
      <c r="AA2092">
        <v>2</v>
      </c>
      <c r="AB2092" s="4">
        <v>115200</v>
      </c>
    </row>
    <row r="2093" spans="1:28" x14ac:dyDescent="0.25">
      <c r="A2093">
        <v>2518</v>
      </c>
      <c r="B2093" t="s">
        <v>6667</v>
      </c>
      <c r="C2093" t="s">
        <v>3223</v>
      </c>
      <c r="D2093" s="1">
        <v>44255</v>
      </c>
      <c r="E2093" s="1">
        <v>44773</v>
      </c>
      <c r="F2093">
        <f t="shared" ca="1" si="192"/>
        <v>17</v>
      </c>
      <c r="G2093" t="str">
        <f t="shared" ca="1" si="193"/>
        <v>1-2 years</v>
      </c>
      <c r="H2093" t="s">
        <v>4225</v>
      </c>
      <c r="I2093" t="s">
        <v>6668</v>
      </c>
      <c r="J2093" t="s">
        <v>6669</v>
      </c>
      <c r="K2093" t="s">
        <v>27</v>
      </c>
      <c r="L2093">
        <f t="shared" si="194"/>
        <v>1</v>
      </c>
      <c r="M2093">
        <f t="shared" si="195"/>
        <v>0</v>
      </c>
      <c r="N2093" t="s">
        <v>53</v>
      </c>
      <c r="O2093" t="s">
        <v>53</v>
      </c>
      <c r="Q2093" t="str">
        <f t="shared" si="196"/>
        <v>ACTIVE</v>
      </c>
      <c r="R2093" t="s">
        <v>106</v>
      </c>
      <c r="S2093" t="s">
        <v>257</v>
      </c>
      <c r="T2093" s="2">
        <v>30844</v>
      </c>
      <c r="U2093" s="3">
        <f t="shared" ca="1" si="197"/>
        <v>41</v>
      </c>
      <c r="V2093" t="s">
        <v>61</v>
      </c>
      <c r="W2093" t="s">
        <v>222</v>
      </c>
      <c r="X2093" t="s">
        <v>69</v>
      </c>
      <c r="Y2093" t="s">
        <v>47</v>
      </c>
      <c r="Z2093" t="s">
        <v>36</v>
      </c>
      <c r="AA2093">
        <v>4</v>
      </c>
      <c r="AB2093" s="4">
        <v>132000</v>
      </c>
    </row>
    <row r="2094" spans="1:28" x14ac:dyDescent="0.25">
      <c r="A2094">
        <v>2519</v>
      </c>
      <c r="B2094" t="s">
        <v>2802</v>
      </c>
      <c r="C2094" t="s">
        <v>1424</v>
      </c>
      <c r="D2094" s="1">
        <v>44513</v>
      </c>
      <c r="F2094">
        <f t="shared" ca="1" si="192"/>
        <v>46</v>
      </c>
      <c r="G2094" t="str">
        <f t="shared" ca="1" si="193"/>
        <v>2-5 years</v>
      </c>
      <c r="H2094" t="s">
        <v>2131</v>
      </c>
      <c r="I2094" t="s">
        <v>6670</v>
      </c>
      <c r="J2094" t="s">
        <v>6671</v>
      </c>
      <c r="K2094" t="s">
        <v>27</v>
      </c>
      <c r="L2094">
        <f t="shared" si="194"/>
        <v>1</v>
      </c>
      <c r="M2094">
        <f t="shared" si="195"/>
        <v>0</v>
      </c>
      <c r="N2094" t="s">
        <v>41</v>
      </c>
      <c r="O2094" t="s">
        <v>41</v>
      </c>
      <c r="Q2094" t="str">
        <f t="shared" si="196"/>
        <v>ACTIVE</v>
      </c>
      <c r="R2094" t="s">
        <v>2134</v>
      </c>
      <c r="S2094" t="s">
        <v>115</v>
      </c>
      <c r="T2094" s="2">
        <v>35761</v>
      </c>
      <c r="U2094" s="3">
        <f t="shared" ca="1" si="197"/>
        <v>27</v>
      </c>
      <c r="V2094" t="s">
        <v>61</v>
      </c>
      <c r="W2094" t="s">
        <v>222</v>
      </c>
      <c r="X2094" t="s">
        <v>116</v>
      </c>
      <c r="Y2094" t="s">
        <v>35</v>
      </c>
      <c r="Z2094" t="s">
        <v>36</v>
      </c>
      <c r="AA2094">
        <v>4</v>
      </c>
      <c r="AB2094" s="4">
        <v>741109.2</v>
      </c>
    </row>
    <row r="2095" spans="1:28" x14ac:dyDescent="0.25">
      <c r="A2095">
        <v>2520</v>
      </c>
      <c r="B2095" t="s">
        <v>2664</v>
      </c>
      <c r="C2095" t="s">
        <v>918</v>
      </c>
      <c r="D2095" s="1">
        <v>44101</v>
      </c>
      <c r="F2095">
        <f t="shared" ca="1" si="192"/>
        <v>60</v>
      </c>
      <c r="G2095" t="str">
        <f t="shared" ca="1" si="193"/>
        <v>&gt;5 years</v>
      </c>
      <c r="H2095" t="s">
        <v>2131</v>
      </c>
      <c r="I2095" t="s">
        <v>6672</v>
      </c>
      <c r="J2095" t="s">
        <v>6673</v>
      </c>
      <c r="K2095" t="s">
        <v>27</v>
      </c>
      <c r="L2095">
        <f t="shared" si="194"/>
        <v>1</v>
      </c>
      <c r="M2095">
        <f t="shared" si="195"/>
        <v>0</v>
      </c>
      <c r="N2095" t="s">
        <v>41</v>
      </c>
      <c r="O2095" t="s">
        <v>41</v>
      </c>
      <c r="Q2095" t="str">
        <f t="shared" si="196"/>
        <v>ACTIVE</v>
      </c>
      <c r="R2095" t="s">
        <v>2134</v>
      </c>
      <c r="S2095" t="s">
        <v>137</v>
      </c>
      <c r="T2095" s="2">
        <v>32758</v>
      </c>
      <c r="U2095" s="3">
        <f t="shared" ca="1" si="197"/>
        <v>36</v>
      </c>
      <c r="V2095" t="s">
        <v>61</v>
      </c>
      <c r="W2095" t="s">
        <v>62</v>
      </c>
      <c r="X2095" t="s">
        <v>138</v>
      </c>
      <c r="Y2095" t="s">
        <v>47</v>
      </c>
      <c r="Z2095" t="s">
        <v>36</v>
      </c>
      <c r="AA2095">
        <v>1</v>
      </c>
      <c r="AB2095" s="4">
        <v>432852</v>
      </c>
    </row>
    <row r="2096" spans="1:28" x14ac:dyDescent="0.25">
      <c r="A2096">
        <v>2521</v>
      </c>
      <c r="B2096" t="s">
        <v>6674</v>
      </c>
      <c r="C2096" t="s">
        <v>1248</v>
      </c>
      <c r="D2096" s="1">
        <v>44807</v>
      </c>
      <c r="F2096">
        <f t="shared" ca="1" si="192"/>
        <v>37</v>
      </c>
      <c r="G2096" t="str">
        <f t="shared" ca="1" si="193"/>
        <v>2-5 years</v>
      </c>
      <c r="H2096" t="s">
        <v>2131</v>
      </c>
      <c r="I2096" t="s">
        <v>6675</v>
      </c>
      <c r="J2096" t="s">
        <v>6676</v>
      </c>
      <c r="K2096" t="s">
        <v>27</v>
      </c>
      <c r="L2096">
        <f t="shared" si="194"/>
        <v>1</v>
      </c>
      <c r="M2096">
        <f t="shared" si="195"/>
        <v>0</v>
      </c>
      <c r="N2096" t="s">
        <v>28</v>
      </c>
      <c r="O2096" t="s">
        <v>29</v>
      </c>
      <c r="Q2096" t="str">
        <f t="shared" si="196"/>
        <v>ACTIVE</v>
      </c>
      <c r="R2096" t="s">
        <v>2134</v>
      </c>
      <c r="S2096" t="s">
        <v>87</v>
      </c>
      <c r="T2096" s="2">
        <v>34232</v>
      </c>
      <c r="U2096" s="3">
        <f t="shared" ca="1" si="197"/>
        <v>32</v>
      </c>
      <c r="V2096" t="s">
        <v>2961</v>
      </c>
      <c r="W2096" t="s">
        <v>2961</v>
      </c>
      <c r="X2096" t="s">
        <v>89</v>
      </c>
      <c r="Y2096" t="s">
        <v>47</v>
      </c>
      <c r="Z2096" t="s">
        <v>36</v>
      </c>
      <c r="AA2096">
        <v>1</v>
      </c>
      <c r="AB2096" s="4">
        <v>32600</v>
      </c>
    </row>
    <row r="2097" spans="1:28" x14ac:dyDescent="0.25">
      <c r="A2097">
        <v>2522</v>
      </c>
      <c r="B2097" t="s">
        <v>4024</v>
      </c>
      <c r="C2097" t="s">
        <v>6323</v>
      </c>
      <c r="D2097" s="1">
        <v>44113</v>
      </c>
      <c r="E2097" s="1">
        <v>44509</v>
      </c>
      <c r="F2097">
        <f t="shared" ca="1" si="192"/>
        <v>13</v>
      </c>
      <c r="G2097" t="str">
        <f t="shared" ca="1" si="193"/>
        <v>1-2 years</v>
      </c>
      <c r="H2097" t="s">
        <v>5904</v>
      </c>
      <c r="I2097" t="s">
        <v>6677</v>
      </c>
      <c r="J2097" t="s">
        <v>6678</v>
      </c>
      <c r="K2097" t="s">
        <v>27</v>
      </c>
      <c r="L2097">
        <f t="shared" si="194"/>
        <v>1</v>
      </c>
      <c r="M2097">
        <f t="shared" si="195"/>
        <v>0</v>
      </c>
      <c r="N2097" t="s">
        <v>53</v>
      </c>
      <c r="O2097" t="s">
        <v>29</v>
      </c>
      <c r="Q2097" t="str">
        <f t="shared" si="196"/>
        <v>ACTIVE</v>
      </c>
      <c r="R2097" t="s">
        <v>106</v>
      </c>
      <c r="S2097" t="s">
        <v>74</v>
      </c>
      <c r="T2097" s="2">
        <v>31948</v>
      </c>
      <c r="U2097" s="3">
        <f t="shared" ca="1" si="197"/>
        <v>38</v>
      </c>
      <c r="V2097" t="s">
        <v>32</v>
      </c>
      <c r="W2097" t="s">
        <v>355</v>
      </c>
      <c r="X2097" t="s">
        <v>153</v>
      </c>
      <c r="Y2097" t="s">
        <v>47</v>
      </c>
      <c r="Z2097" t="s">
        <v>36</v>
      </c>
      <c r="AA2097">
        <v>4</v>
      </c>
      <c r="AB2097" s="4">
        <v>631068</v>
      </c>
    </row>
    <row r="2098" spans="1:28" x14ac:dyDescent="0.25">
      <c r="A2098">
        <v>2523</v>
      </c>
      <c r="B2098" t="s">
        <v>2672</v>
      </c>
      <c r="C2098" t="s">
        <v>6679</v>
      </c>
      <c r="D2098" s="1">
        <v>44506</v>
      </c>
      <c r="F2098">
        <f t="shared" ca="1" si="192"/>
        <v>47</v>
      </c>
      <c r="G2098" t="str">
        <f t="shared" ca="1" si="193"/>
        <v>2-5 years</v>
      </c>
      <c r="H2098" t="s">
        <v>6574</v>
      </c>
      <c r="I2098" t="s">
        <v>6680</v>
      </c>
      <c r="J2098" t="s">
        <v>6681</v>
      </c>
      <c r="K2098" t="s">
        <v>27</v>
      </c>
      <c r="L2098">
        <f t="shared" si="194"/>
        <v>1</v>
      </c>
      <c r="M2098">
        <f t="shared" si="195"/>
        <v>0</v>
      </c>
      <c r="N2098" t="s">
        <v>53</v>
      </c>
      <c r="O2098" t="s">
        <v>29</v>
      </c>
      <c r="Q2098" t="str">
        <f t="shared" si="196"/>
        <v>ACTIVE</v>
      </c>
      <c r="R2098" t="s">
        <v>106</v>
      </c>
      <c r="S2098" t="s">
        <v>68</v>
      </c>
      <c r="T2098" s="2">
        <v>28994</v>
      </c>
      <c r="U2098" s="3">
        <f t="shared" ca="1" si="197"/>
        <v>46</v>
      </c>
      <c r="V2098" t="s">
        <v>3829</v>
      </c>
      <c r="W2098" t="s">
        <v>3830</v>
      </c>
      <c r="X2098" t="s">
        <v>128</v>
      </c>
      <c r="Y2098" t="s">
        <v>47</v>
      </c>
      <c r="Z2098" t="s">
        <v>36</v>
      </c>
      <c r="AA2098">
        <v>5</v>
      </c>
      <c r="AB2098" s="4">
        <v>74400</v>
      </c>
    </row>
    <row r="2099" spans="1:28" x14ac:dyDescent="0.25">
      <c r="A2099">
        <v>2524</v>
      </c>
      <c r="B2099" t="s">
        <v>5468</v>
      </c>
      <c r="C2099" t="s">
        <v>4740</v>
      </c>
      <c r="D2099" s="1">
        <v>45101</v>
      </c>
      <c r="F2099">
        <f t="shared" ca="1" si="192"/>
        <v>27</v>
      </c>
      <c r="G2099" t="str">
        <f t="shared" ca="1" si="193"/>
        <v>2-5 years</v>
      </c>
      <c r="H2099" t="s">
        <v>6099</v>
      </c>
      <c r="I2099" t="s">
        <v>6682</v>
      </c>
      <c r="J2099" t="s">
        <v>6683</v>
      </c>
      <c r="K2099" t="s">
        <v>27</v>
      </c>
      <c r="L2099">
        <f t="shared" si="194"/>
        <v>1</v>
      </c>
      <c r="M2099">
        <f t="shared" si="195"/>
        <v>0</v>
      </c>
      <c r="N2099" t="s">
        <v>28</v>
      </c>
      <c r="O2099" t="s">
        <v>41</v>
      </c>
      <c r="Q2099" t="str">
        <f t="shared" si="196"/>
        <v>ACTIVE</v>
      </c>
      <c r="R2099" t="s">
        <v>30</v>
      </c>
      <c r="S2099" t="s">
        <v>31</v>
      </c>
      <c r="T2099" s="2">
        <v>33881</v>
      </c>
      <c r="U2099" s="3">
        <f t="shared" ca="1" si="197"/>
        <v>33</v>
      </c>
      <c r="V2099" t="s">
        <v>1614</v>
      </c>
      <c r="W2099" t="s">
        <v>3214</v>
      </c>
      <c r="X2099" t="s">
        <v>6</v>
      </c>
      <c r="Y2099" t="s">
        <v>47</v>
      </c>
      <c r="Z2099" t="s">
        <v>36</v>
      </c>
      <c r="AA2099">
        <v>1</v>
      </c>
      <c r="AB2099" s="4">
        <v>102000</v>
      </c>
    </row>
    <row r="2100" spans="1:28" x14ac:dyDescent="0.25">
      <c r="A2100">
        <v>2525</v>
      </c>
      <c r="B2100" t="s">
        <v>6684</v>
      </c>
      <c r="C2100" t="s">
        <v>3453</v>
      </c>
      <c r="D2100" s="1">
        <v>44454</v>
      </c>
      <c r="E2100" s="1">
        <v>45109</v>
      </c>
      <c r="F2100">
        <f t="shared" ca="1" si="192"/>
        <v>21</v>
      </c>
      <c r="G2100" t="str">
        <f t="shared" ca="1" si="193"/>
        <v>1-2 years</v>
      </c>
      <c r="H2100" t="s">
        <v>6103</v>
      </c>
      <c r="I2100" t="s">
        <v>6685</v>
      </c>
      <c r="J2100" t="s">
        <v>6686</v>
      </c>
      <c r="K2100" t="s">
        <v>27</v>
      </c>
      <c r="L2100">
        <f t="shared" si="194"/>
        <v>1</v>
      </c>
      <c r="M2100">
        <f t="shared" si="195"/>
        <v>0</v>
      </c>
      <c r="N2100" t="s">
        <v>53</v>
      </c>
      <c r="O2100" t="s">
        <v>53</v>
      </c>
      <c r="Q2100" t="str">
        <f t="shared" si="196"/>
        <v>ACTIVE</v>
      </c>
      <c r="R2100" t="s">
        <v>54</v>
      </c>
      <c r="S2100" t="s">
        <v>68</v>
      </c>
      <c r="T2100" s="2">
        <v>35630</v>
      </c>
      <c r="U2100" s="3">
        <f t="shared" ca="1" si="197"/>
        <v>28</v>
      </c>
      <c r="V2100" t="s">
        <v>1614</v>
      </c>
      <c r="W2100" t="s">
        <v>1615</v>
      </c>
      <c r="X2100" t="s">
        <v>128</v>
      </c>
      <c r="Y2100" t="s">
        <v>47</v>
      </c>
      <c r="Z2100" t="s">
        <v>36</v>
      </c>
      <c r="AA2100">
        <v>2</v>
      </c>
      <c r="AB2100" s="4">
        <v>530088</v>
      </c>
    </row>
    <row r="2101" spans="1:28" x14ac:dyDescent="0.25">
      <c r="A2101">
        <v>2526</v>
      </c>
      <c r="B2101" t="s">
        <v>5092</v>
      </c>
      <c r="C2101" t="s">
        <v>1876</v>
      </c>
      <c r="D2101" s="1">
        <v>44848</v>
      </c>
      <c r="F2101">
        <f t="shared" ca="1" si="192"/>
        <v>35</v>
      </c>
      <c r="G2101" t="str">
        <f t="shared" ca="1" si="193"/>
        <v>2-5 years</v>
      </c>
      <c r="H2101" t="s">
        <v>4225</v>
      </c>
      <c r="I2101" t="s">
        <v>6687</v>
      </c>
      <c r="J2101" t="s">
        <v>6688</v>
      </c>
      <c r="K2101" t="s">
        <v>27</v>
      </c>
      <c r="L2101">
        <f t="shared" si="194"/>
        <v>1</v>
      </c>
      <c r="M2101">
        <f t="shared" si="195"/>
        <v>0</v>
      </c>
      <c r="N2101" t="s">
        <v>28</v>
      </c>
      <c r="O2101" t="s">
        <v>41</v>
      </c>
      <c r="Q2101" t="str">
        <f t="shared" si="196"/>
        <v>ACTIVE</v>
      </c>
      <c r="R2101" t="s">
        <v>106</v>
      </c>
      <c r="S2101" t="s">
        <v>87</v>
      </c>
      <c r="T2101" s="2">
        <v>34552</v>
      </c>
      <c r="U2101" s="3">
        <f t="shared" ca="1" si="197"/>
        <v>31</v>
      </c>
      <c r="V2101" t="s">
        <v>4806</v>
      </c>
      <c r="W2101" t="s">
        <v>4807</v>
      </c>
      <c r="X2101" t="s">
        <v>89</v>
      </c>
      <c r="Y2101" t="s">
        <v>35</v>
      </c>
      <c r="Z2101" t="s">
        <v>36</v>
      </c>
      <c r="AA2101">
        <v>1</v>
      </c>
      <c r="AB2101" s="4">
        <v>971604</v>
      </c>
    </row>
    <row r="2102" spans="1:28" x14ac:dyDescent="0.25">
      <c r="A2102">
        <v>2527</v>
      </c>
      <c r="B2102" t="s">
        <v>6689</v>
      </c>
      <c r="C2102" t="s">
        <v>1428</v>
      </c>
      <c r="D2102" s="1">
        <v>43668</v>
      </c>
      <c r="F2102">
        <f t="shared" ca="1" si="192"/>
        <v>74</v>
      </c>
      <c r="G2102" t="str">
        <f t="shared" ca="1" si="193"/>
        <v>&gt;5 years</v>
      </c>
      <c r="H2102" t="s">
        <v>4225</v>
      </c>
      <c r="I2102" t="s">
        <v>6690</v>
      </c>
      <c r="J2102" t="s">
        <v>6691</v>
      </c>
      <c r="K2102" t="s">
        <v>27</v>
      </c>
      <c r="L2102">
        <f t="shared" si="194"/>
        <v>1</v>
      </c>
      <c r="M2102">
        <f t="shared" si="195"/>
        <v>0</v>
      </c>
      <c r="N2102" t="s">
        <v>53</v>
      </c>
      <c r="O2102" t="s">
        <v>29</v>
      </c>
      <c r="Q2102" t="str">
        <f t="shared" si="196"/>
        <v>ACTIVE</v>
      </c>
      <c r="R2102" t="s">
        <v>106</v>
      </c>
      <c r="S2102" t="s">
        <v>87</v>
      </c>
      <c r="T2102" s="2">
        <v>30987</v>
      </c>
      <c r="U2102" s="3">
        <f t="shared" ca="1" si="197"/>
        <v>40</v>
      </c>
      <c r="V2102" t="s">
        <v>61</v>
      </c>
      <c r="W2102" t="s">
        <v>222</v>
      </c>
      <c r="X2102" t="s">
        <v>364</v>
      </c>
      <c r="Y2102" t="s">
        <v>47</v>
      </c>
      <c r="Z2102" t="s">
        <v>36</v>
      </c>
      <c r="AA2102">
        <v>2</v>
      </c>
      <c r="AB2102" s="4">
        <v>130135.2</v>
      </c>
    </row>
    <row r="2103" spans="1:28" x14ac:dyDescent="0.25">
      <c r="A2103">
        <v>2528</v>
      </c>
      <c r="B2103" t="s">
        <v>2862</v>
      </c>
      <c r="C2103" t="s">
        <v>310</v>
      </c>
      <c r="D2103" s="1">
        <v>45005</v>
      </c>
      <c r="E2103" s="1">
        <v>45052</v>
      </c>
      <c r="F2103">
        <f t="shared" ca="1" si="192"/>
        <v>1</v>
      </c>
      <c r="G2103" t="str">
        <f t="shared" ca="1" si="193"/>
        <v>&lt;6 months</v>
      </c>
      <c r="H2103" t="s">
        <v>4225</v>
      </c>
      <c r="I2103" t="s">
        <v>6692</v>
      </c>
      <c r="J2103" t="s">
        <v>6693</v>
      </c>
      <c r="K2103" t="s">
        <v>27</v>
      </c>
      <c r="L2103">
        <f t="shared" si="194"/>
        <v>1</v>
      </c>
      <c r="M2103">
        <f t="shared" si="195"/>
        <v>0</v>
      </c>
      <c r="N2103" t="s">
        <v>41</v>
      </c>
      <c r="O2103" t="s">
        <v>41</v>
      </c>
      <c r="Q2103" t="str">
        <f t="shared" si="196"/>
        <v>ACTIVE</v>
      </c>
      <c r="R2103" t="s">
        <v>106</v>
      </c>
      <c r="S2103" t="s">
        <v>137</v>
      </c>
      <c r="T2103" s="2">
        <v>32058</v>
      </c>
      <c r="U2103" s="3">
        <f t="shared" ca="1" si="197"/>
        <v>38</v>
      </c>
      <c r="V2103" t="s">
        <v>4916</v>
      </c>
      <c r="W2103" t="s">
        <v>4917</v>
      </c>
      <c r="X2103" t="s">
        <v>138</v>
      </c>
      <c r="Y2103" t="s">
        <v>47</v>
      </c>
      <c r="Z2103" t="s">
        <v>36</v>
      </c>
      <c r="AA2103">
        <v>1</v>
      </c>
      <c r="AB2103" s="4">
        <v>357408</v>
      </c>
    </row>
    <row r="2104" spans="1:28" x14ac:dyDescent="0.25">
      <c r="A2104">
        <v>2529</v>
      </c>
      <c r="B2104" t="s">
        <v>1388</v>
      </c>
      <c r="C2104" t="s">
        <v>4182</v>
      </c>
      <c r="D2104" s="1">
        <v>44683</v>
      </c>
      <c r="F2104">
        <f t="shared" ca="1" si="192"/>
        <v>41</v>
      </c>
      <c r="G2104" t="str">
        <f t="shared" ca="1" si="193"/>
        <v>2-5 years</v>
      </c>
      <c r="H2104" t="s">
        <v>2131</v>
      </c>
      <c r="I2104" t="s">
        <v>6694</v>
      </c>
      <c r="J2104" t="s">
        <v>6695</v>
      </c>
      <c r="K2104" t="s">
        <v>27</v>
      </c>
      <c r="L2104">
        <f t="shared" si="194"/>
        <v>1</v>
      </c>
      <c r="M2104">
        <f t="shared" si="195"/>
        <v>0</v>
      </c>
      <c r="N2104" t="s">
        <v>53</v>
      </c>
      <c r="O2104" t="s">
        <v>41</v>
      </c>
      <c r="Q2104" t="str">
        <f t="shared" si="196"/>
        <v>ACTIVE</v>
      </c>
      <c r="R2104" t="s">
        <v>2134</v>
      </c>
      <c r="S2104" t="s">
        <v>1805</v>
      </c>
      <c r="T2104" s="2">
        <v>33309</v>
      </c>
      <c r="U2104" s="3">
        <f t="shared" ca="1" si="197"/>
        <v>34</v>
      </c>
      <c r="V2104" t="s">
        <v>32</v>
      </c>
      <c r="W2104" t="s">
        <v>33</v>
      </c>
      <c r="X2104" t="s">
        <v>175</v>
      </c>
      <c r="Y2104" t="s">
        <v>35</v>
      </c>
      <c r="Z2104" t="s">
        <v>36</v>
      </c>
      <c r="AA2104">
        <v>2</v>
      </c>
      <c r="AB2104" s="4">
        <v>117936</v>
      </c>
    </row>
    <row r="2105" spans="1:28" x14ac:dyDescent="0.25">
      <c r="A2105">
        <v>2530</v>
      </c>
      <c r="B2105" t="s">
        <v>6696</v>
      </c>
      <c r="C2105" t="s">
        <v>6006</v>
      </c>
      <c r="D2105" s="1">
        <v>44854</v>
      </c>
      <c r="E2105" s="1">
        <v>45114</v>
      </c>
      <c r="F2105">
        <f t="shared" ca="1" si="192"/>
        <v>8</v>
      </c>
      <c r="G2105" t="str">
        <f t="shared" ca="1" si="193"/>
        <v>6-12 months</v>
      </c>
      <c r="H2105" t="s">
        <v>2131</v>
      </c>
      <c r="I2105" t="s">
        <v>6697</v>
      </c>
      <c r="J2105" t="s">
        <v>6698</v>
      </c>
      <c r="K2105" t="s">
        <v>27</v>
      </c>
      <c r="L2105">
        <f t="shared" si="194"/>
        <v>1</v>
      </c>
      <c r="M2105">
        <f t="shared" si="195"/>
        <v>0</v>
      </c>
      <c r="N2105" t="s">
        <v>41</v>
      </c>
      <c r="O2105" t="s">
        <v>29</v>
      </c>
      <c r="Q2105" t="str">
        <f t="shared" si="196"/>
        <v>ACTIVE</v>
      </c>
      <c r="R2105" t="s">
        <v>2134</v>
      </c>
      <c r="S2105" t="s">
        <v>440</v>
      </c>
      <c r="T2105" s="2">
        <v>33567</v>
      </c>
      <c r="U2105" s="3">
        <f t="shared" ca="1" si="197"/>
        <v>33</v>
      </c>
      <c r="V2105" t="s">
        <v>4147</v>
      </c>
      <c r="W2105" t="s">
        <v>4147</v>
      </c>
      <c r="X2105" t="s">
        <v>6699</v>
      </c>
      <c r="Y2105" t="s">
        <v>47</v>
      </c>
      <c r="Z2105" t="s">
        <v>36</v>
      </c>
      <c r="AA2105">
        <v>2</v>
      </c>
      <c r="AB2105" s="4">
        <v>69648</v>
      </c>
    </row>
    <row r="2106" spans="1:28" x14ac:dyDescent="0.25">
      <c r="A2106">
        <v>2531</v>
      </c>
      <c r="B2106" t="s">
        <v>6700</v>
      </c>
      <c r="C2106" t="s">
        <v>558</v>
      </c>
      <c r="D2106" s="1">
        <v>45131</v>
      </c>
      <c r="E2106" s="1">
        <v>45136</v>
      </c>
      <c r="F2106">
        <f t="shared" ca="1" si="192"/>
        <v>0</v>
      </c>
      <c r="G2106" t="str">
        <f t="shared" ca="1" si="193"/>
        <v>&lt;6 months</v>
      </c>
      <c r="H2106" t="s">
        <v>2131</v>
      </c>
      <c r="I2106" t="s">
        <v>6701</v>
      </c>
      <c r="J2106" t="s">
        <v>6702</v>
      </c>
      <c r="K2106" t="s">
        <v>27</v>
      </c>
      <c r="L2106">
        <f t="shared" si="194"/>
        <v>1</v>
      </c>
      <c r="M2106">
        <f t="shared" si="195"/>
        <v>0</v>
      </c>
      <c r="N2106" t="s">
        <v>41</v>
      </c>
      <c r="O2106" t="s">
        <v>53</v>
      </c>
      <c r="Q2106" t="str">
        <f t="shared" si="196"/>
        <v>ACTIVE</v>
      </c>
      <c r="R2106" t="s">
        <v>2134</v>
      </c>
      <c r="S2106" t="s">
        <v>94</v>
      </c>
      <c r="T2106" s="2">
        <v>32882</v>
      </c>
      <c r="U2106" s="3">
        <f t="shared" ca="1" si="197"/>
        <v>35</v>
      </c>
      <c r="V2106" t="s">
        <v>32</v>
      </c>
      <c r="W2106" t="s">
        <v>355</v>
      </c>
      <c r="X2106" t="s">
        <v>6</v>
      </c>
      <c r="Y2106" t="s">
        <v>47</v>
      </c>
      <c r="Z2106" t="s">
        <v>36</v>
      </c>
      <c r="AA2106">
        <v>2</v>
      </c>
      <c r="AB2106" s="4">
        <v>130000</v>
      </c>
    </row>
    <row r="2107" spans="1:28" x14ac:dyDescent="0.25">
      <c r="A2107">
        <v>2532</v>
      </c>
      <c r="B2107" t="s">
        <v>3957</v>
      </c>
      <c r="C2107" t="s">
        <v>4825</v>
      </c>
      <c r="D2107" s="1">
        <v>44030</v>
      </c>
      <c r="F2107">
        <f t="shared" ca="1" si="192"/>
        <v>62</v>
      </c>
      <c r="G2107" t="str">
        <f t="shared" ca="1" si="193"/>
        <v>&gt;5 years</v>
      </c>
      <c r="H2107" t="s">
        <v>5904</v>
      </c>
      <c r="I2107" t="s">
        <v>6703</v>
      </c>
      <c r="J2107" t="s">
        <v>6704</v>
      </c>
      <c r="K2107" t="s">
        <v>27</v>
      </c>
      <c r="L2107">
        <f t="shared" si="194"/>
        <v>1</v>
      </c>
      <c r="M2107">
        <f t="shared" si="195"/>
        <v>0</v>
      </c>
      <c r="N2107" t="s">
        <v>28</v>
      </c>
      <c r="O2107" t="s">
        <v>41</v>
      </c>
      <c r="Q2107" t="str">
        <f t="shared" si="196"/>
        <v>ACTIVE</v>
      </c>
      <c r="R2107" t="s">
        <v>106</v>
      </c>
      <c r="S2107" t="s">
        <v>68</v>
      </c>
      <c r="T2107" s="2">
        <v>33211</v>
      </c>
      <c r="U2107" s="3">
        <f t="shared" ca="1" si="197"/>
        <v>34</v>
      </c>
      <c r="V2107" t="s">
        <v>4147</v>
      </c>
      <c r="W2107" t="s">
        <v>4147</v>
      </c>
      <c r="X2107" t="s">
        <v>81</v>
      </c>
      <c r="Y2107" t="s">
        <v>47</v>
      </c>
      <c r="Z2107" t="s">
        <v>36</v>
      </c>
      <c r="AA2107">
        <v>4</v>
      </c>
      <c r="AB2107" s="4">
        <v>50112</v>
      </c>
    </row>
    <row r="2108" spans="1:28" x14ac:dyDescent="0.25">
      <c r="A2108">
        <v>2533</v>
      </c>
      <c r="B2108" t="s">
        <v>296</v>
      </c>
      <c r="C2108" t="s">
        <v>3260</v>
      </c>
      <c r="D2108" s="1">
        <v>44321</v>
      </c>
      <c r="F2108">
        <f t="shared" ca="1" si="192"/>
        <v>53</v>
      </c>
      <c r="G2108" t="str">
        <f t="shared" ca="1" si="193"/>
        <v>2-5 years</v>
      </c>
      <c r="H2108" t="s">
        <v>5904</v>
      </c>
      <c r="I2108" t="s">
        <v>6705</v>
      </c>
      <c r="J2108" t="s">
        <v>6706</v>
      </c>
      <c r="K2108" t="s">
        <v>27</v>
      </c>
      <c r="L2108">
        <f t="shared" si="194"/>
        <v>1</v>
      </c>
      <c r="M2108">
        <f t="shared" si="195"/>
        <v>0</v>
      </c>
      <c r="N2108" t="s">
        <v>53</v>
      </c>
      <c r="O2108" t="s">
        <v>29</v>
      </c>
      <c r="Q2108" t="str">
        <f t="shared" si="196"/>
        <v>ACTIVE</v>
      </c>
      <c r="R2108" t="s">
        <v>106</v>
      </c>
      <c r="S2108" t="s">
        <v>74</v>
      </c>
      <c r="T2108" s="2">
        <v>30809</v>
      </c>
      <c r="U2108" s="3">
        <f t="shared" ca="1" si="197"/>
        <v>41</v>
      </c>
      <c r="V2108" t="s">
        <v>61</v>
      </c>
      <c r="W2108" t="s">
        <v>222</v>
      </c>
      <c r="X2108" t="s">
        <v>81</v>
      </c>
      <c r="Y2108" t="s">
        <v>47</v>
      </c>
      <c r="Z2108" t="s">
        <v>36</v>
      </c>
      <c r="AA2108">
        <v>1</v>
      </c>
      <c r="AB2108" s="4">
        <v>116400</v>
      </c>
    </row>
    <row r="2109" spans="1:28" x14ac:dyDescent="0.25">
      <c r="A2109">
        <v>2534</v>
      </c>
      <c r="B2109" t="s">
        <v>6707</v>
      </c>
      <c r="C2109" t="s">
        <v>500</v>
      </c>
      <c r="D2109" s="1">
        <v>43570</v>
      </c>
      <c r="E2109" s="1">
        <v>44339</v>
      </c>
      <c r="F2109">
        <f t="shared" ca="1" si="192"/>
        <v>25</v>
      </c>
      <c r="G2109" t="str">
        <f t="shared" ca="1" si="193"/>
        <v>2-5 years</v>
      </c>
      <c r="H2109" t="s">
        <v>6574</v>
      </c>
      <c r="I2109" t="s">
        <v>6708</v>
      </c>
      <c r="J2109" t="s">
        <v>6709</v>
      </c>
      <c r="K2109" t="s">
        <v>27</v>
      </c>
      <c r="L2109">
        <f t="shared" si="194"/>
        <v>1</v>
      </c>
      <c r="M2109">
        <f t="shared" si="195"/>
        <v>0</v>
      </c>
      <c r="N2109" t="s">
        <v>41</v>
      </c>
      <c r="O2109" t="s">
        <v>29</v>
      </c>
      <c r="Q2109" t="str">
        <f t="shared" si="196"/>
        <v>ACTIVE</v>
      </c>
      <c r="R2109" t="s">
        <v>106</v>
      </c>
      <c r="S2109" t="s">
        <v>137</v>
      </c>
      <c r="T2109" s="2">
        <v>34217</v>
      </c>
      <c r="U2109" s="3">
        <f t="shared" ca="1" si="197"/>
        <v>32</v>
      </c>
      <c r="V2109" t="s">
        <v>1614</v>
      </c>
      <c r="W2109" t="s">
        <v>3214</v>
      </c>
      <c r="X2109" t="s">
        <v>138</v>
      </c>
      <c r="Y2109" t="s">
        <v>47</v>
      </c>
      <c r="Z2109" t="s">
        <v>36</v>
      </c>
      <c r="AA2109">
        <v>1</v>
      </c>
      <c r="AB2109" s="4">
        <v>702552</v>
      </c>
    </row>
    <row r="2110" spans="1:28" x14ac:dyDescent="0.25">
      <c r="A2110">
        <v>2535</v>
      </c>
      <c r="B2110" t="s">
        <v>3631</v>
      </c>
      <c r="C2110" t="s">
        <v>4936</v>
      </c>
      <c r="D2110" s="1">
        <v>44067</v>
      </c>
      <c r="E2110" s="1">
        <v>45048</v>
      </c>
      <c r="F2110">
        <f t="shared" ca="1" si="192"/>
        <v>32</v>
      </c>
      <c r="G2110" t="str">
        <f t="shared" ca="1" si="193"/>
        <v>2-5 years</v>
      </c>
      <c r="H2110" t="s">
        <v>6099</v>
      </c>
      <c r="I2110" t="s">
        <v>6710</v>
      </c>
      <c r="J2110" t="s">
        <v>6711</v>
      </c>
      <c r="K2110" t="s">
        <v>27</v>
      </c>
      <c r="L2110">
        <f t="shared" si="194"/>
        <v>1</v>
      </c>
      <c r="M2110">
        <f t="shared" si="195"/>
        <v>0</v>
      </c>
      <c r="N2110" t="s">
        <v>28</v>
      </c>
      <c r="O2110" t="s">
        <v>41</v>
      </c>
      <c r="Q2110" t="str">
        <f t="shared" si="196"/>
        <v>ACTIVE</v>
      </c>
      <c r="R2110" t="s">
        <v>54</v>
      </c>
      <c r="S2110" t="s">
        <v>74</v>
      </c>
      <c r="T2110" s="2">
        <v>24021</v>
      </c>
      <c r="U2110" s="3">
        <f t="shared" ca="1" si="197"/>
        <v>60</v>
      </c>
      <c r="V2110" t="s">
        <v>32</v>
      </c>
      <c r="W2110" t="s">
        <v>33</v>
      </c>
      <c r="X2110" t="s">
        <v>89</v>
      </c>
      <c r="Y2110" t="s">
        <v>47</v>
      </c>
      <c r="Z2110" t="s">
        <v>36</v>
      </c>
      <c r="AA2110">
        <v>2</v>
      </c>
      <c r="AB2110" s="4">
        <v>62950</v>
      </c>
    </row>
    <row r="2111" spans="1:28" x14ac:dyDescent="0.25">
      <c r="A2111">
        <v>2536</v>
      </c>
      <c r="B2111" t="s">
        <v>5500</v>
      </c>
      <c r="C2111" t="s">
        <v>2699</v>
      </c>
      <c r="D2111" s="1">
        <v>44926</v>
      </c>
      <c r="F2111">
        <f t="shared" ca="1" si="192"/>
        <v>33</v>
      </c>
      <c r="G2111" t="str">
        <f t="shared" ca="1" si="193"/>
        <v>2-5 years</v>
      </c>
      <c r="H2111" t="s">
        <v>6103</v>
      </c>
      <c r="I2111" t="s">
        <v>6712</v>
      </c>
      <c r="J2111" t="s">
        <v>6713</v>
      </c>
      <c r="K2111" t="s">
        <v>27</v>
      </c>
      <c r="L2111">
        <f t="shared" si="194"/>
        <v>1</v>
      </c>
      <c r="M2111">
        <f t="shared" si="195"/>
        <v>0</v>
      </c>
      <c r="N2111" t="s">
        <v>28</v>
      </c>
      <c r="O2111" t="s">
        <v>29</v>
      </c>
      <c r="Q2111" t="str">
        <f t="shared" si="196"/>
        <v>ACTIVE</v>
      </c>
      <c r="R2111" t="s">
        <v>54</v>
      </c>
      <c r="S2111" t="s">
        <v>74</v>
      </c>
      <c r="T2111" s="2">
        <v>34090</v>
      </c>
      <c r="U2111" s="3">
        <f t="shared" ca="1" si="197"/>
        <v>32</v>
      </c>
      <c r="V2111" t="s">
        <v>61</v>
      </c>
      <c r="W2111" t="s">
        <v>222</v>
      </c>
      <c r="X2111" t="s">
        <v>153</v>
      </c>
      <c r="Y2111" t="s">
        <v>47</v>
      </c>
      <c r="Z2111" t="s">
        <v>36</v>
      </c>
      <c r="AA2111">
        <v>2</v>
      </c>
      <c r="AB2111" s="4">
        <v>58200</v>
      </c>
    </row>
    <row r="2112" spans="1:28" x14ac:dyDescent="0.25">
      <c r="A2112">
        <v>2537</v>
      </c>
      <c r="B2112" t="s">
        <v>6379</v>
      </c>
      <c r="C2112" t="s">
        <v>4736</v>
      </c>
      <c r="D2112" s="1">
        <v>44822</v>
      </c>
      <c r="E2112" s="1">
        <v>45084</v>
      </c>
      <c r="F2112">
        <f t="shared" ca="1" si="192"/>
        <v>8</v>
      </c>
      <c r="G2112" t="str">
        <f t="shared" ca="1" si="193"/>
        <v>6-12 months</v>
      </c>
      <c r="H2112" t="s">
        <v>4225</v>
      </c>
      <c r="I2112" t="s">
        <v>6714</v>
      </c>
      <c r="J2112" t="s">
        <v>6715</v>
      </c>
      <c r="K2112" t="s">
        <v>27</v>
      </c>
      <c r="L2112">
        <f t="shared" si="194"/>
        <v>1</v>
      </c>
      <c r="M2112">
        <f t="shared" si="195"/>
        <v>0</v>
      </c>
      <c r="N2112" t="s">
        <v>53</v>
      </c>
      <c r="O2112" t="s">
        <v>53</v>
      </c>
      <c r="Q2112" t="str">
        <f t="shared" si="196"/>
        <v>ACTIVE</v>
      </c>
      <c r="R2112" t="s">
        <v>106</v>
      </c>
      <c r="S2112" t="s">
        <v>74</v>
      </c>
      <c r="T2112" s="2">
        <v>32450</v>
      </c>
      <c r="U2112" s="3">
        <f t="shared" ca="1" si="197"/>
        <v>36</v>
      </c>
      <c r="V2112" t="s">
        <v>32</v>
      </c>
      <c r="W2112" t="s">
        <v>843</v>
      </c>
      <c r="X2112" t="s">
        <v>235</v>
      </c>
      <c r="Y2112" t="s">
        <v>35</v>
      </c>
      <c r="Z2112" t="s">
        <v>36</v>
      </c>
      <c r="AA2112">
        <v>2</v>
      </c>
      <c r="AB2112" s="4">
        <v>195601.2</v>
      </c>
    </row>
    <row r="2113" spans="1:28" x14ac:dyDescent="0.25">
      <c r="A2113">
        <v>2538</v>
      </c>
      <c r="B2113" t="s">
        <v>4326</v>
      </c>
      <c r="C2113" t="s">
        <v>2787</v>
      </c>
      <c r="D2113" s="1">
        <v>43722</v>
      </c>
      <c r="F2113">
        <f t="shared" ca="1" si="192"/>
        <v>72</v>
      </c>
      <c r="G2113" t="str">
        <f t="shared" ca="1" si="193"/>
        <v>&gt;5 years</v>
      </c>
      <c r="H2113" t="s">
        <v>4225</v>
      </c>
      <c r="I2113" t="s">
        <v>6716</v>
      </c>
      <c r="J2113" t="s">
        <v>6717</v>
      </c>
      <c r="K2113" t="s">
        <v>27</v>
      </c>
      <c r="L2113">
        <f t="shared" si="194"/>
        <v>1</v>
      </c>
      <c r="M2113">
        <f t="shared" si="195"/>
        <v>0</v>
      </c>
      <c r="N2113" t="s">
        <v>53</v>
      </c>
      <c r="O2113" t="s">
        <v>41</v>
      </c>
      <c r="Q2113" t="str">
        <f t="shared" si="196"/>
        <v>ACTIVE</v>
      </c>
      <c r="R2113" t="s">
        <v>106</v>
      </c>
      <c r="S2113" t="s">
        <v>257</v>
      </c>
      <c r="T2113" s="2">
        <v>35747</v>
      </c>
      <c r="U2113" s="3">
        <f t="shared" ca="1" si="197"/>
        <v>27</v>
      </c>
      <c r="V2113" t="s">
        <v>3470</v>
      </c>
      <c r="W2113" t="s">
        <v>3470</v>
      </c>
      <c r="X2113" t="s">
        <v>299</v>
      </c>
      <c r="Y2113" t="s">
        <v>35</v>
      </c>
      <c r="Z2113" t="s">
        <v>36</v>
      </c>
      <c r="AA2113">
        <v>5</v>
      </c>
      <c r="AB2113" s="4">
        <v>135000</v>
      </c>
    </row>
    <row r="2114" spans="1:28" x14ac:dyDescent="0.25">
      <c r="A2114">
        <v>2539</v>
      </c>
      <c r="B2114" t="s">
        <v>4877</v>
      </c>
      <c r="C2114" t="s">
        <v>473</v>
      </c>
      <c r="D2114" s="1">
        <v>43543</v>
      </c>
      <c r="F2114">
        <f t="shared" ca="1" si="192"/>
        <v>78</v>
      </c>
      <c r="G2114" t="str">
        <f t="shared" ca="1" si="193"/>
        <v>&gt;5 years</v>
      </c>
      <c r="H2114" t="s">
        <v>4225</v>
      </c>
      <c r="I2114" t="s">
        <v>6602</v>
      </c>
      <c r="J2114" t="s">
        <v>6718</v>
      </c>
      <c r="K2114" t="s">
        <v>27</v>
      </c>
      <c r="L2114">
        <f t="shared" si="194"/>
        <v>1</v>
      </c>
      <c r="M2114">
        <f t="shared" si="195"/>
        <v>0</v>
      </c>
      <c r="N2114" t="s">
        <v>41</v>
      </c>
      <c r="O2114" t="s">
        <v>29</v>
      </c>
      <c r="Q2114" t="str">
        <f t="shared" si="196"/>
        <v>ACTIVE</v>
      </c>
      <c r="R2114" t="s">
        <v>106</v>
      </c>
      <c r="S2114" t="s">
        <v>257</v>
      </c>
      <c r="T2114" s="2">
        <v>35503</v>
      </c>
      <c r="U2114" s="3">
        <f t="shared" ca="1" si="197"/>
        <v>28</v>
      </c>
      <c r="V2114" t="s">
        <v>2085</v>
      </c>
      <c r="W2114" t="s">
        <v>2086</v>
      </c>
      <c r="X2114" t="s">
        <v>184</v>
      </c>
      <c r="Y2114" t="s">
        <v>47</v>
      </c>
      <c r="Z2114" t="s">
        <v>36</v>
      </c>
      <c r="AA2114">
        <v>2</v>
      </c>
      <c r="AB2114" s="4">
        <v>430000.8</v>
      </c>
    </row>
    <row r="2115" spans="1:28" x14ac:dyDescent="0.25">
      <c r="A2115">
        <v>2540</v>
      </c>
      <c r="B2115" t="s">
        <v>3214</v>
      </c>
      <c r="C2115" t="s">
        <v>3628</v>
      </c>
      <c r="D2115" s="1">
        <v>44852</v>
      </c>
      <c r="E2115" s="1">
        <v>44936</v>
      </c>
      <c r="F2115">
        <f t="shared" ref="F2115:F2178" ca="1" si="198">DATEDIF($D2115,IF($E2115=$E$2,TODAY(),$E2115),"m")</f>
        <v>2</v>
      </c>
      <c r="G2115" t="str">
        <f t="shared" ref="G2115:G2178" ca="1" si="199">IF(F2115&lt;6,"&lt;6 months",IF(F2115&lt;12,"6-12 months",IF(F2115&lt;24,"1-2 years",IF(F2115&lt;60,"2-5 years","&gt;5 years"))))</f>
        <v>&lt;6 months</v>
      </c>
      <c r="H2115" t="s">
        <v>2127</v>
      </c>
      <c r="I2115" t="s">
        <v>6719</v>
      </c>
      <c r="J2115" t="s">
        <v>6720</v>
      </c>
      <c r="K2115" t="s">
        <v>27</v>
      </c>
      <c r="L2115">
        <f t="shared" ref="L2115:L2178" si="200">IF($K2115=$K$2,1,0)</f>
        <v>1</v>
      </c>
      <c r="M2115">
        <f t="shared" ref="M2115:M2178" si="201">IF($K2115=$K$2,0,1)</f>
        <v>0</v>
      </c>
      <c r="N2115" t="s">
        <v>28</v>
      </c>
      <c r="O2115" t="s">
        <v>41</v>
      </c>
      <c r="Q2115" t="str">
        <f t="shared" ref="Q2115:Q2178" si="202">IF(OR($P2115=$AF$14,$P2115=$AF$16,$P2115=$AF$19,$P2115=$AF$20,$P2115=$AF$21,$P2115=$AF$23),"VOLUNTARY",IF(OR($P2115=$AF$17,$P2115=$AF$18,$P2115=$AF$22,$P2115=$AF$15),"INVOLUNTARY","ACTIVE"))</f>
        <v>ACTIVE</v>
      </c>
      <c r="R2115" t="s">
        <v>30</v>
      </c>
      <c r="S2115" t="s">
        <v>31</v>
      </c>
      <c r="T2115" s="2">
        <v>33472</v>
      </c>
      <c r="U2115" s="3">
        <f t="shared" ref="U2115:U2178" ca="1" si="203">DATEDIF($T2115,TODAY(),"y")</f>
        <v>34</v>
      </c>
      <c r="V2115" t="s">
        <v>2370</v>
      </c>
      <c r="W2115" t="s">
        <v>2371</v>
      </c>
      <c r="X2115" t="s">
        <v>6721</v>
      </c>
      <c r="Y2115" t="s">
        <v>35</v>
      </c>
      <c r="Z2115" t="s">
        <v>36</v>
      </c>
      <c r="AA2115">
        <v>4</v>
      </c>
      <c r="AB2115" s="4">
        <v>225648</v>
      </c>
    </row>
    <row r="2116" spans="1:28" x14ac:dyDescent="0.25">
      <c r="A2116">
        <v>2541</v>
      </c>
      <c r="B2116" t="s">
        <v>828</v>
      </c>
      <c r="C2116" t="s">
        <v>801</v>
      </c>
      <c r="D2116" s="1">
        <v>44773</v>
      </c>
      <c r="F2116">
        <f t="shared" ca="1" si="198"/>
        <v>38</v>
      </c>
      <c r="G2116" t="str">
        <f t="shared" ca="1" si="199"/>
        <v>2-5 years</v>
      </c>
      <c r="H2116" t="s">
        <v>2131</v>
      </c>
      <c r="I2116" t="s">
        <v>6722</v>
      </c>
      <c r="J2116" t="s">
        <v>6723</v>
      </c>
      <c r="K2116" t="s">
        <v>27</v>
      </c>
      <c r="L2116">
        <f t="shared" si="200"/>
        <v>1</v>
      </c>
      <c r="M2116">
        <f t="shared" si="201"/>
        <v>0</v>
      </c>
      <c r="N2116" t="s">
        <v>53</v>
      </c>
      <c r="O2116" t="s">
        <v>29</v>
      </c>
      <c r="Q2116" t="str">
        <f t="shared" si="202"/>
        <v>ACTIVE</v>
      </c>
      <c r="R2116" t="s">
        <v>2134</v>
      </c>
      <c r="S2116" t="s">
        <v>87</v>
      </c>
      <c r="T2116" s="2">
        <v>35707</v>
      </c>
      <c r="U2116" s="3">
        <f t="shared" ca="1" si="203"/>
        <v>28</v>
      </c>
      <c r="V2116" t="s">
        <v>32</v>
      </c>
      <c r="W2116" t="s">
        <v>355</v>
      </c>
      <c r="X2116" t="s">
        <v>89</v>
      </c>
      <c r="Y2116" t="s">
        <v>35</v>
      </c>
      <c r="Z2116" t="s">
        <v>36</v>
      </c>
      <c r="AA2116">
        <v>1</v>
      </c>
      <c r="AB2116" s="4">
        <v>114000</v>
      </c>
    </row>
    <row r="2117" spans="1:28" x14ac:dyDescent="0.25">
      <c r="A2117">
        <v>2542</v>
      </c>
      <c r="B2117" t="s">
        <v>6724</v>
      </c>
      <c r="C2117" t="s">
        <v>3360</v>
      </c>
      <c r="D2117" s="1">
        <v>44991</v>
      </c>
      <c r="F2117">
        <f t="shared" ca="1" si="198"/>
        <v>31</v>
      </c>
      <c r="G2117" t="str">
        <f t="shared" ca="1" si="199"/>
        <v>2-5 years</v>
      </c>
      <c r="H2117" t="s">
        <v>2131</v>
      </c>
      <c r="I2117" t="s">
        <v>6725</v>
      </c>
      <c r="J2117" t="s">
        <v>6726</v>
      </c>
      <c r="K2117" t="s">
        <v>27</v>
      </c>
      <c r="L2117">
        <f t="shared" si="200"/>
        <v>1</v>
      </c>
      <c r="M2117">
        <f t="shared" si="201"/>
        <v>0</v>
      </c>
      <c r="N2117" t="s">
        <v>41</v>
      </c>
      <c r="O2117" t="s">
        <v>41</v>
      </c>
      <c r="Q2117" t="str">
        <f t="shared" si="202"/>
        <v>ACTIVE</v>
      </c>
      <c r="R2117" t="s">
        <v>2134</v>
      </c>
      <c r="S2117" t="s">
        <v>87</v>
      </c>
      <c r="T2117" s="2">
        <v>30782</v>
      </c>
      <c r="U2117" s="3">
        <f t="shared" ca="1" si="203"/>
        <v>41</v>
      </c>
      <c r="V2117" t="s">
        <v>3829</v>
      </c>
      <c r="W2117" t="s">
        <v>3830</v>
      </c>
      <c r="X2117" t="s">
        <v>89</v>
      </c>
      <c r="Y2117" t="s">
        <v>47</v>
      </c>
      <c r="Z2117" t="s">
        <v>36</v>
      </c>
      <c r="AA2117">
        <v>4</v>
      </c>
      <c r="AB2117" s="4">
        <v>127975.2</v>
      </c>
    </row>
    <row r="2118" spans="1:28" x14ac:dyDescent="0.25">
      <c r="A2118">
        <v>2543</v>
      </c>
      <c r="B2118" t="s">
        <v>2733</v>
      </c>
      <c r="C2118" t="s">
        <v>6727</v>
      </c>
      <c r="D2118" s="1">
        <v>43495</v>
      </c>
      <c r="E2118" s="1">
        <v>44277</v>
      </c>
      <c r="F2118">
        <f t="shared" ca="1" si="198"/>
        <v>25</v>
      </c>
      <c r="G2118" t="str">
        <f t="shared" ca="1" si="199"/>
        <v>2-5 years</v>
      </c>
      <c r="H2118" t="s">
        <v>2131</v>
      </c>
      <c r="I2118" t="s">
        <v>6728</v>
      </c>
      <c r="J2118" t="s">
        <v>6729</v>
      </c>
      <c r="K2118" t="s">
        <v>158</v>
      </c>
      <c r="L2118">
        <f t="shared" si="200"/>
        <v>0</v>
      </c>
      <c r="M2118">
        <f t="shared" si="201"/>
        <v>1</v>
      </c>
      <c r="N2118" t="s">
        <v>53</v>
      </c>
      <c r="O2118" t="s">
        <v>53</v>
      </c>
      <c r="P2118" t="s">
        <v>159</v>
      </c>
      <c r="Q2118" t="str">
        <f t="shared" si="202"/>
        <v>VOLUNTARY</v>
      </c>
      <c r="R2118" t="s">
        <v>2134</v>
      </c>
      <c r="S2118" t="s">
        <v>68</v>
      </c>
      <c r="T2118" s="2">
        <v>32858</v>
      </c>
      <c r="U2118" s="3">
        <f t="shared" ca="1" si="203"/>
        <v>35</v>
      </c>
      <c r="V2118" t="s">
        <v>1614</v>
      </c>
      <c r="W2118" t="s">
        <v>3214</v>
      </c>
      <c r="X2118" t="s">
        <v>175</v>
      </c>
      <c r="Y2118" t="s">
        <v>47</v>
      </c>
      <c r="Z2118" t="s">
        <v>36</v>
      </c>
      <c r="AA2118">
        <v>2</v>
      </c>
      <c r="AB2118" s="4">
        <v>907400</v>
      </c>
    </row>
    <row r="2119" spans="1:28" x14ac:dyDescent="0.25">
      <c r="A2119">
        <v>2544</v>
      </c>
      <c r="B2119" t="s">
        <v>5066</v>
      </c>
      <c r="C2119" t="s">
        <v>2017</v>
      </c>
      <c r="D2119" s="1">
        <v>45068</v>
      </c>
      <c r="E2119" s="1">
        <v>45119</v>
      </c>
      <c r="F2119">
        <f t="shared" ca="1" si="198"/>
        <v>1</v>
      </c>
      <c r="G2119" t="str">
        <f t="shared" ca="1" si="199"/>
        <v>&lt;6 months</v>
      </c>
      <c r="H2119" t="s">
        <v>5904</v>
      </c>
      <c r="I2119" t="s">
        <v>6730</v>
      </c>
      <c r="J2119" t="s">
        <v>6731</v>
      </c>
      <c r="K2119" t="s">
        <v>27</v>
      </c>
      <c r="L2119">
        <f t="shared" si="200"/>
        <v>1</v>
      </c>
      <c r="M2119">
        <f t="shared" si="201"/>
        <v>0</v>
      </c>
      <c r="N2119" t="s">
        <v>53</v>
      </c>
      <c r="O2119" t="s">
        <v>29</v>
      </c>
      <c r="Q2119" t="str">
        <f t="shared" si="202"/>
        <v>ACTIVE</v>
      </c>
      <c r="R2119" t="s">
        <v>106</v>
      </c>
      <c r="S2119" t="s">
        <v>115</v>
      </c>
      <c r="T2119" s="2">
        <v>33622</v>
      </c>
      <c r="U2119" s="3">
        <f t="shared" ca="1" si="203"/>
        <v>33</v>
      </c>
      <c r="V2119" t="s">
        <v>3829</v>
      </c>
      <c r="W2119" t="s">
        <v>3830</v>
      </c>
      <c r="X2119" t="s">
        <v>69</v>
      </c>
      <c r="Y2119" t="s">
        <v>47</v>
      </c>
      <c r="Z2119" t="s">
        <v>36</v>
      </c>
      <c r="AA2119">
        <v>1</v>
      </c>
      <c r="AB2119" s="4">
        <v>702000</v>
      </c>
    </row>
    <row r="2120" spans="1:28" x14ac:dyDescent="0.25">
      <c r="A2120">
        <v>2545</v>
      </c>
      <c r="B2120" t="s">
        <v>4169</v>
      </c>
      <c r="C2120" t="s">
        <v>2199</v>
      </c>
      <c r="D2120" s="1">
        <v>43456</v>
      </c>
      <c r="F2120">
        <f t="shared" ca="1" si="198"/>
        <v>81</v>
      </c>
      <c r="G2120" t="str">
        <f t="shared" ca="1" si="199"/>
        <v>&gt;5 years</v>
      </c>
      <c r="H2120" t="s">
        <v>5904</v>
      </c>
      <c r="I2120" t="s">
        <v>6732</v>
      </c>
      <c r="J2120" t="s">
        <v>6733</v>
      </c>
      <c r="K2120" t="s">
        <v>27</v>
      </c>
      <c r="L2120">
        <f t="shared" si="200"/>
        <v>1</v>
      </c>
      <c r="M2120">
        <f t="shared" si="201"/>
        <v>0</v>
      </c>
      <c r="N2120" t="s">
        <v>28</v>
      </c>
      <c r="O2120" t="s">
        <v>53</v>
      </c>
      <c r="Q2120" t="str">
        <f t="shared" si="202"/>
        <v>ACTIVE</v>
      </c>
      <c r="R2120" t="s">
        <v>106</v>
      </c>
      <c r="S2120" t="s">
        <v>137</v>
      </c>
      <c r="T2120" s="2">
        <v>32365</v>
      </c>
      <c r="U2120" s="3">
        <f t="shared" ca="1" si="203"/>
        <v>37</v>
      </c>
      <c r="V2120" t="s">
        <v>2961</v>
      </c>
      <c r="W2120" t="s">
        <v>2961</v>
      </c>
      <c r="X2120" t="s">
        <v>138</v>
      </c>
      <c r="Y2120" t="s">
        <v>47</v>
      </c>
      <c r="Z2120" t="s">
        <v>36</v>
      </c>
      <c r="AA2120">
        <v>4</v>
      </c>
      <c r="AB2120" s="4">
        <v>907400</v>
      </c>
    </row>
    <row r="2121" spans="1:28" x14ac:dyDescent="0.25">
      <c r="A2121">
        <v>2546</v>
      </c>
      <c r="B2121" t="s">
        <v>1364</v>
      </c>
      <c r="C2121" t="s">
        <v>418</v>
      </c>
      <c r="D2121" s="1">
        <v>44873</v>
      </c>
      <c r="F2121">
        <f t="shared" ca="1" si="198"/>
        <v>35</v>
      </c>
      <c r="G2121" t="str">
        <f t="shared" ca="1" si="199"/>
        <v>2-5 years</v>
      </c>
      <c r="H2121" t="s">
        <v>6574</v>
      </c>
      <c r="I2121" t="s">
        <v>6734</v>
      </c>
      <c r="J2121" t="s">
        <v>6735</v>
      </c>
      <c r="K2121" t="s">
        <v>27</v>
      </c>
      <c r="L2121">
        <f t="shared" si="200"/>
        <v>1</v>
      </c>
      <c r="M2121">
        <f t="shared" si="201"/>
        <v>0</v>
      </c>
      <c r="N2121" t="s">
        <v>41</v>
      </c>
      <c r="O2121" t="s">
        <v>41</v>
      </c>
      <c r="Q2121" t="str">
        <f t="shared" si="202"/>
        <v>ACTIVE</v>
      </c>
      <c r="R2121" t="s">
        <v>30</v>
      </c>
      <c r="S2121" t="s">
        <v>31</v>
      </c>
      <c r="T2121" s="2">
        <v>32865</v>
      </c>
      <c r="U2121" s="3">
        <f t="shared" ca="1" si="203"/>
        <v>35</v>
      </c>
      <c r="V2121" t="s">
        <v>3829</v>
      </c>
      <c r="W2121" t="s">
        <v>3830</v>
      </c>
      <c r="X2121" t="s">
        <v>63</v>
      </c>
      <c r="Y2121" t="s">
        <v>47</v>
      </c>
      <c r="Z2121" t="s">
        <v>36</v>
      </c>
      <c r="AA2121">
        <v>4</v>
      </c>
      <c r="AB2121" s="4">
        <v>702000</v>
      </c>
    </row>
    <row r="2122" spans="1:28" x14ac:dyDescent="0.25">
      <c r="A2122">
        <v>2547</v>
      </c>
      <c r="B2122" t="s">
        <v>4338</v>
      </c>
      <c r="C2122" t="s">
        <v>2762</v>
      </c>
      <c r="D2122" s="1">
        <v>44380</v>
      </c>
      <c r="F2122">
        <f t="shared" ca="1" si="198"/>
        <v>51</v>
      </c>
      <c r="G2122" t="str">
        <f t="shared" ca="1" si="199"/>
        <v>2-5 years</v>
      </c>
      <c r="H2122" t="s">
        <v>6099</v>
      </c>
      <c r="I2122" t="s">
        <v>6736</v>
      </c>
      <c r="J2122" t="s">
        <v>6737</v>
      </c>
      <c r="K2122" t="s">
        <v>27</v>
      </c>
      <c r="L2122">
        <f t="shared" si="200"/>
        <v>1</v>
      </c>
      <c r="M2122">
        <f t="shared" si="201"/>
        <v>0</v>
      </c>
      <c r="N2122" t="s">
        <v>53</v>
      </c>
      <c r="O2122" t="s">
        <v>29</v>
      </c>
      <c r="Q2122" t="str">
        <f t="shared" si="202"/>
        <v>ACTIVE</v>
      </c>
      <c r="R2122" t="s">
        <v>54</v>
      </c>
      <c r="S2122" t="s">
        <v>68</v>
      </c>
      <c r="T2122" s="2">
        <v>34685</v>
      </c>
      <c r="U2122" s="3">
        <f t="shared" ca="1" si="203"/>
        <v>30</v>
      </c>
      <c r="V2122" t="s">
        <v>32</v>
      </c>
      <c r="W2122" t="s">
        <v>33</v>
      </c>
      <c r="X2122" t="s">
        <v>69</v>
      </c>
      <c r="Y2122" t="s">
        <v>47</v>
      </c>
      <c r="Z2122" t="s">
        <v>36</v>
      </c>
      <c r="AA2122">
        <v>4</v>
      </c>
      <c r="AB2122" s="4">
        <v>787860</v>
      </c>
    </row>
    <row r="2123" spans="1:28" x14ac:dyDescent="0.25">
      <c r="A2123">
        <v>2548</v>
      </c>
      <c r="B2123" t="s">
        <v>6738</v>
      </c>
      <c r="C2123" t="s">
        <v>1035</v>
      </c>
      <c r="D2123" s="1">
        <v>43418</v>
      </c>
      <c r="E2123" s="1">
        <v>44385</v>
      </c>
      <c r="F2123">
        <f t="shared" ca="1" si="198"/>
        <v>31</v>
      </c>
      <c r="G2123" t="str">
        <f t="shared" ca="1" si="199"/>
        <v>2-5 years</v>
      </c>
      <c r="H2123" t="s">
        <v>4225</v>
      </c>
      <c r="I2123" t="s">
        <v>6739</v>
      </c>
      <c r="J2123" t="s">
        <v>6740</v>
      </c>
      <c r="K2123" t="s">
        <v>27</v>
      </c>
      <c r="L2123">
        <f t="shared" si="200"/>
        <v>1</v>
      </c>
      <c r="M2123">
        <f t="shared" si="201"/>
        <v>0</v>
      </c>
      <c r="N2123" t="s">
        <v>28</v>
      </c>
      <c r="O2123" t="s">
        <v>29</v>
      </c>
      <c r="Q2123" t="str">
        <f t="shared" si="202"/>
        <v>ACTIVE</v>
      </c>
      <c r="R2123" t="s">
        <v>106</v>
      </c>
      <c r="S2123" t="s">
        <v>55</v>
      </c>
      <c r="T2123" s="2">
        <v>25419</v>
      </c>
      <c r="U2123" s="3">
        <f t="shared" ca="1" si="203"/>
        <v>56</v>
      </c>
      <c r="V2123" t="s">
        <v>5016</v>
      </c>
      <c r="W2123" t="s">
        <v>5016</v>
      </c>
      <c r="X2123" t="s">
        <v>6</v>
      </c>
      <c r="Y2123" t="s">
        <v>35</v>
      </c>
      <c r="Z2123" t="s">
        <v>36</v>
      </c>
      <c r="AA2123">
        <v>1</v>
      </c>
      <c r="AB2123" s="4">
        <v>205977.60000000001</v>
      </c>
    </row>
    <row r="2124" spans="1:28" x14ac:dyDescent="0.25">
      <c r="A2124">
        <v>2549</v>
      </c>
      <c r="B2124" t="s">
        <v>6741</v>
      </c>
      <c r="C2124" t="s">
        <v>2478</v>
      </c>
      <c r="D2124" s="1">
        <v>44457</v>
      </c>
      <c r="F2124">
        <f t="shared" ca="1" si="198"/>
        <v>48</v>
      </c>
      <c r="G2124" t="str">
        <f t="shared" ca="1" si="199"/>
        <v>2-5 years</v>
      </c>
      <c r="H2124" t="s">
        <v>4225</v>
      </c>
      <c r="I2124" t="s">
        <v>6742</v>
      </c>
      <c r="J2124" t="s">
        <v>6743</v>
      </c>
      <c r="K2124" t="s">
        <v>27</v>
      </c>
      <c r="L2124">
        <f t="shared" si="200"/>
        <v>1</v>
      </c>
      <c r="M2124">
        <f t="shared" si="201"/>
        <v>0</v>
      </c>
      <c r="N2124" t="s">
        <v>28</v>
      </c>
      <c r="O2124" t="s">
        <v>41</v>
      </c>
      <c r="Q2124" t="str">
        <f t="shared" si="202"/>
        <v>ACTIVE</v>
      </c>
      <c r="R2124" t="s">
        <v>106</v>
      </c>
      <c r="S2124" t="s">
        <v>74</v>
      </c>
      <c r="T2124" s="2">
        <v>33014</v>
      </c>
      <c r="U2124" s="3">
        <f t="shared" ca="1" si="203"/>
        <v>35</v>
      </c>
      <c r="V2124" t="s">
        <v>2961</v>
      </c>
      <c r="W2124" t="s">
        <v>2961</v>
      </c>
      <c r="X2124" t="s">
        <v>364</v>
      </c>
      <c r="Y2124" t="s">
        <v>35</v>
      </c>
      <c r="Z2124" t="s">
        <v>36</v>
      </c>
      <c r="AA2124">
        <v>5</v>
      </c>
      <c r="AB2124" s="4">
        <v>547788</v>
      </c>
    </row>
    <row r="2125" spans="1:28" x14ac:dyDescent="0.25">
      <c r="A2125">
        <v>2550</v>
      </c>
      <c r="B2125" t="s">
        <v>4401</v>
      </c>
      <c r="C2125" t="s">
        <v>6744</v>
      </c>
      <c r="D2125" s="1">
        <v>44154</v>
      </c>
      <c r="E2125" s="1">
        <v>44503</v>
      </c>
      <c r="F2125">
        <f t="shared" ca="1" si="198"/>
        <v>11</v>
      </c>
      <c r="G2125" t="str">
        <f t="shared" ca="1" si="199"/>
        <v>6-12 months</v>
      </c>
      <c r="H2125" t="s">
        <v>2127</v>
      </c>
      <c r="I2125" t="s">
        <v>6745</v>
      </c>
      <c r="J2125" t="s">
        <v>6746</v>
      </c>
      <c r="K2125" t="s">
        <v>27</v>
      </c>
      <c r="L2125">
        <f t="shared" si="200"/>
        <v>1</v>
      </c>
      <c r="M2125">
        <f t="shared" si="201"/>
        <v>0</v>
      </c>
      <c r="N2125" t="s">
        <v>28</v>
      </c>
      <c r="O2125" t="s">
        <v>41</v>
      </c>
      <c r="Q2125" t="str">
        <f t="shared" si="202"/>
        <v>ACTIVE</v>
      </c>
      <c r="R2125" t="s">
        <v>2134</v>
      </c>
      <c r="S2125" t="s">
        <v>68</v>
      </c>
      <c r="T2125" s="2">
        <v>31917</v>
      </c>
      <c r="U2125" s="3">
        <f t="shared" ca="1" si="203"/>
        <v>38</v>
      </c>
      <c r="V2125" t="s">
        <v>2961</v>
      </c>
      <c r="W2125" t="s">
        <v>2961</v>
      </c>
      <c r="X2125" t="s">
        <v>245</v>
      </c>
      <c r="Y2125" t="s">
        <v>35</v>
      </c>
      <c r="Z2125" t="s">
        <v>36</v>
      </c>
      <c r="AA2125">
        <v>5</v>
      </c>
      <c r="AB2125" s="4">
        <v>114408</v>
      </c>
    </row>
    <row r="2126" spans="1:28" x14ac:dyDescent="0.25">
      <c r="A2126">
        <v>2551</v>
      </c>
      <c r="B2126" t="s">
        <v>6747</v>
      </c>
      <c r="C2126" t="s">
        <v>2082</v>
      </c>
      <c r="D2126" s="1">
        <v>45050</v>
      </c>
      <c r="E2126" s="1">
        <v>45109</v>
      </c>
      <c r="F2126">
        <f t="shared" ca="1" si="198"/>
        <v>1</v>
      </c>
      <c r="G2126" t="str">
        <f t="shared" ca="1" si="199"/>
        <v>&lt;6 months</v>
      </c>
      <c r="H2126" t="s">
        <v>2131</v>
      </c>
      <c r="I2126" t="s">
        <v>6748</v>
      </c>
      <c r="J2126" t="s">
        <v>6749</v>
      </c>
      <c r="K2126" t="s">
        <v>27</v>
      </c>
      <c r="L2126">
        <f t="shared" si="200"/>
        <v>1</v>
      </c>
      <c r="M2126">
        <f t="shared" si="201"/>
        <v>0</v>
      </c>
      <c r="N2126" t="s">
        <v>53</v>
      </c>
      <c r="O2126" t="s">
        <v>29</v>
      </c>
      <c r="Q2126" t="str">
        <f t="shared" si="202"/>
        <v>ACTIVE</v>
      </c>
      <c r="R2126" t="s">
        <v>2134</v>
      </c>
      <c r="S2126" t="s">
        <v>68</v>
      </c>
      <c r="T2126" s="2">
        <v>26511</v>
      </c>
      <c r="U2126" s="3">
        <f t="shared" ca="1" si="203"/>
        <v>53</v>
      </c>
      <c r="V2126" t="s">
        <v>1614</v>
      </c>
      <c r="W2126" t="s">
        <v>3214</v>
      </c>
      <c r="X2126" t="s">
        <v>6</v>
      </c>
      <c r="Y2126" t="s">
        <v>35</v>
      </c>
      <c r="Z2126" t="s">
        <v>36</v>
      </c>
      <c r="AA2126">
        <v>1</v>
      </c>
      <c r="AB2126" s="4">
        <v>470000.4</v>
      </c>
    </row>
    <row r="2127" spans="1:28" x14ac:dyDescent="0.25">
      <c r="A2127">
        <v>2552</v>
      </c>
      <c r="B2127" t="s">
        <v>6750</v>
      </c>
      <c r="C2127" t="s">
        <v>2184</v>
      </c>
      <c r="D2127" s="1">
        <v>44947</v>
      </c>
      <c r="F2127">
        <f t="shared" ca="1" si="198"/>
        <v>32</v>
      </c>
      <c r="G2127" t="str">
        <f t="shared" ca="1" si="199"/>
        <v>2-5 years</v>
      </c>
      <c r="H2127" t="s">
        <v>2131</v>
      </c>
      <c r="I2127" t="s">
        <v>6751</v>
      </c>
      <c r="J2127" t="s">
        <v>6752</v>
      </c>
      <c r="K2127" t="s">
        <v>27</v>
      </c>
      <c r="L2127">
        <f t="shared" si="200"/>
        <v>1</v>
      </c>
      <c r="M2127">
        <f t="shared" si="201"/>
        <v>0</v>
      </c>
      <c r="N2127" t="s">
        <v>53</v>
      </c>
      <c r="O2127" t="s">
        <v>29</v>
      </c>
      <c r="Q2127" t="str">
        <f t="shared" si="202"/>
        <v>ACTIVE</v>
      </c>
      <c r="R2127" t="s">
        <v>2134</v>
      </c>
      <c r="S2127" t="s">
        <v>137</v>
      </c>
      <c r="T2127" s="2">
        <v>34940</v>
      </c>
      <c r="U2127" s="3">
        <f t="shared" ca="1" si="203"/>
        <v>30</v>
      </c>
      <c r="V2127" t="s">
        <v>1614</v>
      </c>
      <c r="W2127" t="s">
        <v>3214</v>
      </c>
      <c r="X2127" t="s">
        <v>184</v>
      </c>
      <c r="Y2127" t="s">
        <v>47</v>
      </c>
      <c r="Z2127" t="s">
        <v>36</v>
      </c>
      <c r="AA2127">
        <v>5</v>
      </c>
      <c r="AB2127" s="4">
        <v>401962</v>
      </c>
    </row>
    <row r="2128" spans="1:28" x14ac:dyDescent="0.25">
      <c r="A2128">
        <v>2553</v>
      </c>
      <c r="B2128" t="s">
        <v>6753</v>
      </c>
      <c r="C2128" t="s">
        <v>2725</v>
      </c>
      <c r="D2128" s="1">
        <v>44792</v>
      </c>
      <c r="E2128" s="1">
        <v>44944</v>
      </c>
      <c r="F2128">
        <f t="shared" ca="1" si="198"/>
        <v>4</v>
      </c>
      <c r="G2128" t="str">
        <f t="shared" ca="1" si="199"/>
        <v>&lt;6 months</v>
      </c>
      <c r="H2128" t="s">
        <v>5904</v>
      </c>
      <c r="I2128" t="s">
        <v>6754</v>
      </c>
      <c r="J2128" t="s">
        <v>6755</v>
      </c>
      <c r="K2128" t="s">
        <v>27</v>
      </c>
      <c r="L2128">
        <f t="shared" si="200"/>
        <v>1</v>
      </c>
      <c r="M2128">
        <f t="shared" si="201"/>
        <v>0</v>
      </c>
      <c r="N2128" t="s">
        <v>28</v>
      </c>
      <c r="O2128" t="s">
        <v>41</v>
      </c>
      <c r="Q2128" t="str">
        <f t="shared" si="202"/>
        <v>ACTIVE</v>
      </c>
      <c r="R2128" t="s">
        <v>106</v>
      </c>
      <c r="S2128" t="s">
        <v>221</v>
      </c>
      <c r="T2128" s="2">
        <v>26712</v>
      </c>
      <c r="U2128" s="3">
        <f t="shared" ca="1" si="203"/>
        <v>52</v>
      </c>
      <c r="V2128" t="s">
        <v>32</v>
      </c>
      <c r="W2128" t="s">
        <v>33</v>
      </c>
      <c r="X2128" t="s">
        <v>69</v>
      </c>
      <c r="Y2128" t="s">
        <v>47</v>
      </c>
      <c r="Z2128" t="s">
        <v>36</v>
      </c>
      <c r="AA2128">
        <v>2</v>
      </c>
      <c r="AB2128" s="4">
        <v>87646</v>
      </c>
    </row>
    <row r="2129" spans="1:28" x14ac:dyDescent="0.25">
      <c r="A2129">
        <v>2554</v>
      </c>
      <c r="B2129" t="s">
        <v>3613</v>
      </c>
      <c r="C2129" t="s">
        <v>2740</v>
      </c>
      <c r="D2129" s="1">
        <v>44760</v>
      </c>
      <c r="E2129" s="1">
        <v>45055</v>
      </c>
      <c r="F2129">
        <f t="shared" ca="1" si="198"/>
        <v>9</v>
      </c>
      <c r="G2129" t="str">
        <f t="shared" ca="1" si="199"/>
        <v>6-12 months</v>
      </c>
      <c r="H2129" t="s">
        <v>5904</v>
      </c>
      <c r="I2129" t="s">
        <v>6756</v>
      </c>
      <c r="J2129" t="s">
        <v>6757</v>
      </c>
      <c r="K2129" t="s">
        <v>27</v>
      </c>
      <c r="L2129">
        <f t="shared" si="200"/>
        <v>1</v>
      </c>
      <c r="M2129">
        <f t="shared" si="201"/>
        <v>0</v>
      </c>
      <c r="N2129" t="s">
        <v>41</v>
      </c>
      <c r="O2129" t="s">
        <v>53</v>
      </c>
      <c r="Q2129" t="str">
        <f t="shared" si="202"/>
        <v>ACTIVE</v>
      </c>
      <c r="R2129" t="s">
        <v>106</v>
      </c>
      <c r="S2129" t="s">
        <v>80</v>
      </c>
      <c r="T2129" s="2">
        <v>32464</v>
      </c>
      <c r="U2129" s="3">
        <f t="shared" ca="1" si="203"/>
        <v>36</v>
      </c>
      <c r="V2129" t="s">
        <v>2370</v>
      </c>
      <c r="W2129" t="s">
        <v>2521</v>
      </c>
      <c r="X2129" t="s">
        <v>89</v>
      </c>
      <c r="Y2129" t="s">
        <v>47</v>
      </c>
      <c r="Z2129" t="s">
        <v>36</v>
      </c>
      <c r="AA2129">
        <v>1</v>
      </c>
      <c r="AB2129" s="4">
        <v>96204</v>
      </c>
    </row>
    <row r="2130" spans="1:28" x14ac:dyDescent="0.25">
      <c r="A2130">
        <v>2555</v>
      </c>
      <c r="B2130" t="s">
        <v>2264</v>
      </c>
      <c r="C2130" t="s">
        <v>292</v>
      </c>
      <c r="D2130" s="1">
        <v>43691</v>
      </c>
      <c r="E2130" s="1">
        <v>44329</v>
      </c>
      <c r="F2130">
        <f t="shared" ca="1" si="198"/>
        <v>20</v>
      </c>
      <c r="G2130" t="str">
        <f t="shared" ca="1" si="199"/>
        <v>1-2 years</v>
      </c>
      <c r="H2130" t="s">
        <v>6574</v>
      </c>
      <c r="I2130" t="s">
        <v>6758</v>
      </c>
      <c r="J2130" t="s">
        <v>6759</v>
      </c>
      <c r="K2130" t="s">
        <v>27</v>
      </c>
      <c r="L2130">
        <f t="shared" si="200"/>
        <v>1</v>
      </c>
      <c r="M2130">
        <f t="shared" si="201"/>
        <v>0</v>
      </c>
      <c r="N2130" t="s">
        <v>53</v>
      </c>
      <c r="O2130" t="s">
        <v>29</v>
      </c>
      <c r="Q2130" t="str">
        <f t="shared" si="202"/>
        <v>ACTIVE</v>
      </c>
      <c r="R2130" t="s">
        <v>106</v>
      </c>
      <c r="S2130" t="s">
        <v>520</v>
      </c>
      <c r="T2130" s="2">
        <v>36918</v>
      </c>
      <c r="U2130" s="3">
        <f t="shared" ca="1" si="203"/>
        <v>24</v>
      </c>
      <c r="V2130" t="s">
        <v>2370</v>
      </c>
      <c r="W2130" t="s">
        <v>2371</v>
      </c>
      <c r="X2130" t="s">
        <v>184</v>
      </c>
      <c r="Y2130" t="s">
        <v>47</v>
      </c>
      <c r="Z2130" t="s">
        <v>36</v>
      </c>
      <c r="AA2130">
        <v>2</v>
      </c>
      <c r="AB2130" s="4">
        <v>464196</v>
      </c>
    </row>
    <row r="2131" spans="1:28" x14ac:dyDescent="0.25">
      <c r="A2131">
        <v>2556</v>
      </c>
      <c r="B2131" t="s">
        <v>3610</v>
      </c>
      <c r="C2131" t="s">
        <v>4703</v>
      </c>
      <c r="D2131" s="1">
        <v>44175</v>
      </c>
      <c r="E2131" s="1">
        <v>44711</v>
      </c>
      <c r="F2131">
        <f t="shared" ca="1" si="198"/>
        <v>17</v>
      </c>
      <c r="G2131" t="str">
        <f t="shared" ca="1" si="199"/>
        <v>1-2 years</v>
      </c>
      <c r="H2131" t="s">
        <v>6099</v>
      </c>
      <c r="I2131" t="s">
        <v>2627</v>
      </c>
      <c r="J2131" t="s">
        <v>6760</v>
      </c>
      <c r="K2131" t="s">
        <v>27</v>
      </c>
      <c r="L2131">
        <f t="shared" si="200"/>
        <v>1</v>
      </c>
      <c r="M2131">
        <f t="shared" si="201"/>
        <v>0</v>
      </c>
      <c r="N2131" t="s">
        <v>41</v>
      </c>
      <c r="O2131" t="s">
        <v>53</v>
      </c>
      <c r="Q2131" t="str">
        <f t="shared" si="202"/>
        <v>ACTIVE</v>
      </c>
      <c r="R2131" t="s">
        <v>54</v>
      </c>
      <c r="S2131" t="s">
        <v>199</v>
      </c>
      <c r="T2131" s="2">
        <v>34515</v>
      </c>
      <c r="U2131" s="3">
        <f t="shared" ca="1" si="203"/>
        <v>31</v>
      </c>
      <c r="V2131" t="s">
        <v>1614</v>
      </c>
      <c r="W2131" t="s">
        <v>3214</v>
      </c>
      <c r="X2131" t="s">
        <v>6</v>
      </c>
      <c r="Y2131" t="s">
        <v>47</v>
      </c>
      <c r="Z2131" t="s">
        <v>36</v>
      </c>
      <c r="AA2131">
        <v>2</v>
      </c>
      <c r="AB2131" s="4">
        <v>876864</v>
      </c>
    </row>
    <row r="2132" spans="1:28" x14ac:dyDescent="0.25">
      <c r="A2132">
        <v>2557</v>
      </c>
      <c r="B2132" t="s">
        <v>715</v>
      </c>
      <c r="C2132" t="s">
        <v>2451</v>
      </c>
      <c r="D2132" s="1">
        <v>43728</v>
      </c>
      <c r="F2132">
        <f t="shared" ca="1" si="198"/>
        <v>72</v>
      </c>
      <c r="G2132" t="str">
        <f t="shared" ca="1" si="199"/>
        <v>&gt;5 years</v>
      </c>
      <c r="H2132" t="s">
        <v>4225</v>
      </c>
      <c r="I2132" t="s">
        <v>6761</v>
      </c>
      <c r="J2132" t="s">
        <v>6762</v>
      </c>
      <c r="K2132" t="s">
        <v>27</v>
      </c>
      <c r="L2132">
        <f t="shared" si="200"/>
        <v>1</v>
      </c>
      <c r="M2132">
        <f t="shared" si="201"/>
        <v>0</v>
      </c>
      <c r="N2132" t="s">
        <v>53</v>
      </c>
      <c r="O2132" t="s">
        <v>29</v>
      </c>
      <c r="Q2132" t="str">
        <f t="shared" si="202"/>
        <v>ACTIVE</v>
      </c>
      <c r="R2132" t="s">
        <v>106</v>
      </c>
      <c r="S2132" t="s">
        <v>87</v>
      </c>
      <c r="T2132" s="2">
        <v>35794</v>
      </c>
      <c r="U2132" s="3">
        <f t="shared" ca="1" si="203"/>
        <v>27</v>
      </c>
      <c r="V2132" t="s">
        <v>3916</v>
      </c>
      <c r="W2132" t="s">
        <v>3917</v>
      </c>
      <c r="X2132" t="s">
        <v>89</v>
      </c>
      <c r="Y2132" t="s">
        <v>35</v>
      </c>
      <c r="Z2132" t="s">
        <v>36</v>
      </c>
      <c r="AA2132">
        <v>2</v>
      </c>
      <c r="AB2132" s="4">
        <v>143509.20000000001</v>
      </c>
    </row>
    <row r="2133" spans="1:28" x14ac:dyDescent="0.25">
      <c r="A2133">
        <v>2558</v>
      </c>
      <c r="B2133" t="s">
        <v>3033</v>
      </c>
      <c r="C2133" t="s">
        <v>2167</v>
      </c>
      <c r="D2133" s="1">
        <v>44519</v>
      </c>
      <c r="E2133" s="1">
        <v>44557</v>
      </c>
      <c r="F2133">
        <f t="shared" ca="1" si="198"/>
        <v>1</v>
      </c>
      <c r="G2133" t="str">
        <f t="shared" ca="1" si="199"/>
        <v>&lt;6 months</v>
      </c>
      <c r="H2133" t="s">
        <v>2127</v>
      </c>
      <c r="I2133" t="s">
        <v>6763</v>
      </c>
      <c r="J2133" t="s">
        <v>6764</v>
      </c>
      <c r="K2133" t="s">
        <v>27</v>
      </c>
      <c r="L2133">
        <f t="shared" si="200"/>
        <v>1</v>
      </c>
      <c r="M2133">
        <f t="shared" si="201"/>
        <v>0</v>
      </c>
      <c r="N2133" t="s">
        <v>53</v>
      </c>
      <c r="O2133" t="s">
        <v>53</v>
      </c>
      <c r="Q2133" t="str">
        <f t="shared" si="202"/>
        <v>ACTIVE</v>
      </c>
      <c r="R2133" t="s">
        <v>2134</v>
      </c>
      <c r="S2133" t="s">
        <v>74</v>
      </c>
      <c r="T2133" s="2">
        <v>33070</v>
      </c>
      <c r="U2133" s="3">
        <f t="shared" ca="1" si="203"/>
        <v>35</v>
      </c>
      <c r="V2133" t="s">
        <v>3470</v>
      </c>
      <c r="W2133" t="s">
        <v>3470</v>
      </c>
      <c r="X2133" t="s">
        <v>175</v>
      </c>
      <c r="Y2133" t="s">
        <v>35</v>
      </c>
      <c r="Z2133" t="s">
        <v>36</v>
      </c>
      <c r="AA2133">
        <v>4</v>
      </c>
      <c r="AB2133" s="4">
        <v>96000</v>
      </c>
    </row>
    <row r="2134" spans="1:28" x14ac:dyDescent="0.25">
      <c r="A2134">
        <v>2559</v>
      </c>
      <c r="B2134" t="s">
        <v>6765</v>
      </c>
      <c r="C2134" t="s">
        <v>4727</v>
      </c>
      <c r="D2134" s="1">
        <v>44680</v>
      </c>
      <c r="F2134">
        <f t="shared" ca="1" si="198"/>
        <v>41</v>
      </c>
      <c r="G2134" t="str">
        <f t="shared" ca="1" si="199"/>
        <v>2-5 years</v>
      </c>
      <c r="H2134" t="s">
        <v>2131</v>
      </c>
      <c r="I2134" t="s">
        <v>6766</v>
      </c>
      <c r="J2134" t="s">
        <v>6767</v>
      </c>
      <c r="K2134" t="s">
        <v>27</v>
      </c>
      <c r="L2134">
        <f t="shared" si="200"/>
        <v>1</v>
      </c>
      <c r="M2134">
        <f t="shared" si="201"/>
        <v>0</v>
      </c>
      <c r="N2134" t="s">
        <v>41</v>
      </c>
      <c r="O2134" t="s">
        <v>53</v>
      </c>
      <c r="Q2134" t="str">
        <f t="shared" si="202"/>
        <v>ACTIVE</v>
      </c>
      <c r="R2134" t="s">
        <v>2134</v>
      </c>
      <c r="S2134" t="s">
        <v>74</v>
      </c>
      <c r="T2134" s="2">
        <v>35182</v>
      </c>
      <c r="U2134" s="3">
        <f t="shared" ca="1" si="203"/>
        <v>29</v>
      </c>
      <c r="V2134" t="s">
        <v>3995</v>
      </c>
      <c r="W2134" t="s">
        <v>3996</v>
      </c>
      <c r="X2134" t="s">
        <v>81</v>
      </c>
      <c r="Y2134" t="s">
        <v>47</v>
      </c>
      <c r="Z2134" t="s">
        <v>36</v>
      </c>
      <c r="AA2134">
        <v>1</v>
      </c>
      <c r="AB2134" s="4">
        <v>47907</v>
      </c>
    </row>
    <row r="2135" spans="1:28" x14ac:dyDescent="0.25">
      <c r="A2135">
        <v>2560</v>
      </c>
      <c r="B2135" t="s">
        <v>3505</v>
      </c>
      <c r="C2135" t="s">
        <v>2719</v>
      </c>
      <c r="D2135" s="1">
        <v>44377</v>
      </c>
      <c r="E2135" s="1">
        <v>44405</v>
      </c>
      <c r="F2135">
        <f t="shared" ca="1" si="198"/>
        <v>0</v>
      </c>
      <c r="G2135" t="str">
        <f t="shared" ca="1" si="199"/>
        <v>&lt;6 months</v>
      </c>
      <c r="H2135" t="s">
        <v>5900</v>
      </c>
      <c r="I2135" t="s">
        <v>6768</v>
      </c>
      <c r="J2135" t="s">
        <v>6769</v>
      </c>
      <c r="K2135" t="s">
        <v>27</v>
      </c>
      <c r="L2135">
        <f t="shared" si="200"/>
        <v>1</v>
      </c>
      <c r="M2135">
        <f t="shared" si="201"/>
        <v>0</v>
      </c>
      <c r="N2135" t="s">
        <v>41</v>
      </c>
      <c r="O2135" t="s">
        <v>41</v>
      </c>
      <c r="Q2135" t="str">
        <f t="shared" si="202"/>
        <v>ACTIVE</v>
      </c>
      <c r="R2135" t="s">
        <v>106</v>
      </c>
      <c r="S2135" t="s">
        <v>74</v>
      </c>
      <c r="T2135" s="2">
        <v>35244</v>
      </c>
      <c r="U2135" s="3">
        <f t="shared" ca="1" si="203"/>
        <v>29</v>
      </c>
      <c r="V2135" t="s">
        <v>32</v>
      </c>
      <c r="W2135" t="s">
        <v>33</v>
      </c>
      <c r="X2135" t="s">
        <v>621</v>
      </c>
      <c r="Y2135" t="s">
        <v>47</v>
      </c>
      <c r="Z2135" t="s">
        <v>36</v>
      </c>
      <c r="AA2135">
        <v>4</v>
      </c>
      <c r="AB2135" s="4">
        <v>224507</v>
      </c>
    </row>
    <row r="2136" spans="1:28" x14ac:dyDescent="0.25">
      <c r="A2136">
        <v>2561</v>
      </c>
      <c r="B2136" t="s">
        <v>6770</v>
      </c>
      <c r="C2136" t="s">
        <v>754</v>
      </c>
      <c r="D2136" s="1">
        <v>44392</v>
      </c>
      <c r="F2136">
        <f t="shared" ca="1" si="198"/>
        <v>50</v>
      </c>
      <c r="G2136" t="str">
        <f t="shared" ca="1" si="199"/>
        <v>2-5 years</v>
      </c>
      <c r="H2136" t="s">
        <v>5904</v>
      </c>
      <c r="I2136" t="s">
        <v>6771</v>
      </c>
      <c r="J2136" t="s">
        <v>6772</v>
      </c>
      <c r="K2136" t="s">
        <v>27</v>
      </c>
      <c r="L2136">
        <f t="shared" si="200"/>
        <v>1</v>
      </c>
      <c r="M2136">
        <f t="shared" si="201"/>
        <v>0</v>
      </c>
      <c r="N2136" t="s">
        <v>28</v>
      </c>
      <c r="O2136" t="s">
        <v>29</v>
      </c>
      <c r="Q2136" t="str">
        <f t="shared" si="202"/>
        <v>ACTIVE</v>
      </c>
      <c r="R2136" t="s">
        <v>106</v>
      </c>
      <c r="S2136" t="s">
        <v>68</v>
      </c>
      <c r="T2136" s="2">
        <v>32928</v>
      </c>
      <c r="U2136" s="3">
        <f t="shared" ca="1" si="203"/>
        <v>35</v>
      </c>
      <c r="V2136" t="s">
        <v>3470</v>
      </c>
      <c r="W2136" t="s">
        <v>3470</v>
      </c>
      <c r="X2136" t="s">
        <v>69</v>
      </c>
      <c r="Y2136" t="s">
        <v>47</v>
      </c>
      <c r="Z2136" t="s">
        <v>36</v>
      </c>
      <c r="AA2136">
        <v>2</v>
      </c>
      <c r="AB2136" s="4">
        <v>821604</v>
      </c>
    </row>
    <row r="2137" spans="1:28" x14ac:dyDescent="0.25">
      <c r="A2137">
        <v>2562</v>
      </c>
      <c r="B2137" t="s">
        <v>2244</v>
      </c>
      <c r="C2137" t="s">
        <v>4005</v>
      </c>
      <c r="D2137" s="1">
        <v>44298</v>
      </c>
      <c r="E2137" s="1">
        <v>44991</v>
      </c>
      <c r="F2137">
        <f t="shared" ca="1" si="198"/>
        <v>22</v>
      </c>
      <c r="G2137" t="str">
        <f t="shared" ca="1" si="199"/>
        <v>1-2 years</v>
      </c>
      <c r="H2137" t="s">
        <v>5904</v>
      </c>
      <c r="I2137" t="s">
        <v>6773</v>
      </c>
      <c r="J2137" t="s">
        <v>6774</v>
      </c>
      <c r="K2137" t="s">
        <v>27</v>
      </c>
      <c r="L2137">
        <f t="shared" si="200"/>
        <v>1</v>
      </c>
      <c r="M2137">
        <f t="shared" si="201"/>
        <v>0</v>
      </c>
      <c r="N2137" t="s">
        <v>28</v>
      </c>
      <c r="O2137" t="s">
        <v>53</v>
      </c>
      <c r="Q2137" t="str">
        <f t="shared" si="202"/>
        <v>ACTIVE</v>
      </c>
      <c r="R2137" t="s">
        <v>106</v>
      </c>
      <c r="S2137" t="s">
        <v>74</v>
      </c>
      <c r="T2137" s="2">
        <v>31353</v>
      </c>
      <c r="U2137" s="3">
        <f t="shared" ca="1" si="203"/>
        <v>39</v>
      </c>
      <c r="V2137" t="s">
        <v>4147</v>
      </c>
      <c r="W2137" t="s">
        <v>4147</v>
      </c>
      <c r="X2137" t="s">
        <v>81</v>
      </c>
      <c r="Y2137" t="s">
        <v>47</v>
      </c>
      <c r="Z2137" t="s">
        <v>36</v>
      </c>
      <c r="AA2137">
        <v>4</v>
      </c>
      <c r="AB2137" s="4">
        <v>431148</v>
      </c>
    </row>
    <row r="2138" spans="1:28" x14ac:dyDescent="0.25">
      <c r="A2138">
        <v>2563</v>
      </c>
      <c r="B2138" t="s">
        <v>6775</v>
      </c>
      <c r="C2138" t="s">
        <v>3587</v>
      </c>
      <c r="D2138" s="1">
        <v>44173</v>
      </c>
      <c r="F2138">
        <f t="shared" ca="1" si="198"/>
        <v>58</v>
      </c>
      <c r="G2138" t="str">
        <f t="shared" ca="1" si="199"/>
        <v>2-5 years</v>
      </c>
      <c r="H2138" t="s">
        <v>6574</v>
      </c>
      <c r="I2138" t="s">
        <v>6776</v>
      </c>
      <c r="J2138" t="s">
        <v>6777</v>
      </c>
      <c r="K2138" t="s">
        <v>27</v>
      </c>
      <c r="L2138">
        <f t="shared" si="200"/>
        <v>1</v>
      </c>
      <c r="M2138">
        <f t="shared" si="201"/>
        <v>0</v>
      </c>
      <c r="N2138" t="s">
        <v>28</v>
      </c>
      <c r="O2138" t="s">
        <v>29</v>
      </c>
      <c r="Q2138" t="str">
        <f t="shared" si="202"/>
        <v>ACTIVE</v>
      </c>
      <c r="R2138" t="s">
        <v>106</v>
      </c>
      <c r="S2138" t="s">
        <v>189</v>
      </c>
      <c r="T2138" s="2">
        <v>33897</v>
      </c>
      <c r="U2138" s="3">
        <f t="shared" ca="1" si="203"/>
        <v>32</v>
      </c>
      <c r="V2138" t="s">
        <v>32</v>
      </c>
      <c r="W2138" t="s">
        <v>33</v>
      </c>
      <c r="X2138" t="s">
        <v>89</v>
      </c>
      <c r="Y2138" t="s">
        <v>47</v>
      </c>
      <c r="Z2138" t="s">
        <v>36</v>
      </c>
      <c r="AA2138">
        <v>2</v>
      </c>
      <c r="AB2138" s="4">
        <v>702000</v>
      </c>
    </row>
    <row r="2139" spans="1:28" x14ac:dyDescent="0.25">
      <c r="A2139">
        <v>2564</v>
      </c>
      <c r="B2139" t="s">
        <v>6118</v>
      </c>
      <c r="C2139" t="s">
        <v>4930</v>
      </c>
      <c r="D2139" s="1">
        <v>43769</v>
      </c>
      <c r="E2139" s="1">
        <v>43891</v>
      </c>
      <c r="F2139">
        <f t="shared" ca="1" si="198"/>
        <v>4</v>
      </c>
      <c r="G2139" t="str">
        <f t="shared" ca="1" si="199"/>
        <v>&lt;6 months</v>
      </c>
      <c r="H2139" t="s">
        <v>6099</v>
      </c>
      <c r="I2139" t="s">
        <v>6778</v>
      </c>
      <c r="J2139" t="s">
        <v>6779</v>
      </c>
      <c r="K2139" t="s">
        <v>27</v>
      </c>
      <c r="L2139">
        <f t="shared" si="200"/>
        <v>1</v>
      </c>
      <c r="M2139">
        <f t="shared" si="201"/>
        <v>0</v>
      </c>
      <c r="N2139" t="s">
        <v>28</v>
      </c>
      <c r="O2139" t="s">
        <v>53</v>
      </c>
      <c r="Q2139" t="str">
        <f t="shared" si="202"/>
        <v>ACTIVE</v>
      </c>
      <c r="R2139" t="s">
        <v>54</v>
      </c>
      <c r="S2139" t="s">
        <v>68</v>
      </c>
      <c r="T2139" s="2">
        <v>31597</v>
      </c>
      <c r="U2139" s="3">
        <f t="shared" ca="1" si="203"/>
        <v>39</v>
      </c>
      <c r="V2139" t="s">
        <v>2961</v>
      </c>
      <c r="W2139" t="s">
        <v>2961</v>
      </c>
      <c r="X2139" t="s">
        <v>245</v>
      </c>
      <c r="Y2139" t="s">
        <v>47</v>
      </c>
      <c r="Z2139" t="s">
        <v>36</v>
      </c>
      <c r="AA2139">
        <v>1</v>
      </c>
      <c r="AB2139" s="4">
        <v>77400</v>
      </c>
    </row>
    <row r="2140" spans="1:28" x14ac:dyDescent="0.25">
      <c r="A2140">
        <v>2565</v>
      </c>
      <c r="B2140" t="s">
        <v>6780</v>
      </c>
      <c r="C2140" t="s">
        <v>3101</v>
      </c>
      <c r="D2140" s="1">
        <v>43852</v>
      </c>
      <c r="F2140">
        <f t="shared" ca="1" si="198"/>
        <v>68</v>
      </c>
      <c r="G2140" t="str">
        <f t="shared" ca="1" si="199"/>
        <v>&gt;5 years</v>
      </c>
      <c r="H2140" t="s">
        <v>4225</v>
      </c>
      <c r="I2140" t="s">
        <v>6781</v>
      </c>
      <c r="J2140" t="s">
        <v>6782</v>
      </c>
      <c r="K2140" t="s">
        <v>27</v>
      </c>
      <c r="L2140">
        <f t="shared" si="200"/>
        <v>1</v>
      </c>
      <c r="M2140">
        <f t="shared" si="201"/>
        <v>0</v>
      </c>
      <c r="N2140" t="s">
        <v>28</v>
      </c>
      <c r="O2140" t="s">
        <v>29</v>
      </c>
      <c r="Q2140" t="str">
        <f t="shared" si="202"/>
        <v>ACTIVE</v>
      </c>
      <c r="R2140" t="s">
        <v>106</v>
      </c>
      <c r="S2140" t="s">
        <v>74</v>
      </c>
      <c r="T2140" s="2">
        <v>30074</v>
      </c>
      <c r="U2140" s="3">
        <f t="shared" ca="1" si="203"/>
        <v>43</v>
      </c>
      <c r="V2140" t="s">
        <v>3916</v>
      </c>
      <c r="W2140" t="s">
        <v>3917</v>
      </c>
      <c r="X2140" t="s">
        <v>81</v>
      </c>
      <c r="Y2140" t="s">
        <v>35</v>
      </c>
      <c r="Z2140" t="s">
        <v>36</v>
      </c>
      <c r="AA2140">
        <v>2</v>
      </c>
      <c r="AB2140" s="4">
        <v>116000</v>
      </c>
    </row>
    <row r="2141" spans="1:28" x14ac:dyDescent="0.25">
      <c r="A2141">
        <v>2566</v>
      </c>
      <c r="B2141" t="s">
        <v>3748</v>
      </c>
      <c r="C2141" t="s">
        <v>3847</v>
      </c>
      <c r="D2141" s="1">
        <v>44824</v>
      </c>
      <c r="F2141">
        <f t="shared" ca="1" si="198"/>
        <v>36</v>
      </c>
      <c r="G2141" t="str">
        <f t="shared" ca="1" si="199"/>
        <v>2-5 years</v>
      </c>
      <c r="H2141" t="s">
        <v>2127</v>
      </c>
      <c r="I2141" t="s">
        <v>6783</v>
      </c>
      <c r="J2141" t="s">
        <v>6784</v>
      </c>
      <c r="K2141" t="s">
        <v>27</v>
      </c>
      <c r="L2141">
        <f t="shared" si="200"/>
        <v>1</v>
      </c>
      <c r="M2141">
        <f t="shared" si="201"/>
        <v>0</v>
      </c>
      <c r="N2141" t="s">
        <v>53</v>
      </c>
      <c r="O2141" t="s">
        <v>53</v>
      </c>
      <c r="Q2141" t="str">
        <f t="shared" si="202"/>
        <v>ACTIVE</v>
      </c>
      <c r="R2141" t="s">
        <v>2134</v>
      </c>
      <c r="S2141" t="s">
        <v>68</v>
      </c>
      <c r="T2141" s="2">
        <v>33270</v>
      </c>
      <c r="U2141" s="3">
        <f t="shared" ca="1" si="203"/>
        <v>34</v>
      </c>
      <c r="V2141" t="s">
        <v>5016</v>
      </c>
      <c r="W2141" t="s">
        <v>5016</v>
      </c>
      <c r="X2141" t="s">
        <v>138</v>
      </c>
      <c r="Y2141" t="s">
        <v>47</v>
      </c>
      <c r="Z2141" t="s">
        <v>36</v>
      </c>
      <c r="AA2141">
        <v>2</v>
      </c>
      <c r="AB2141" s="4">
        <v>772200</v>
      </c>
    </row>
    <row r="2142" spans="1:28" x14ac:dyDescent="0.25">
      <c r="A2142">
        <v>2567</v>
      </c>
      <c r="B2142" t="s">
        <v>6785</v>
      </c>
      <c r="C2142" t="s">
        <v>3584</v>
      </c>
      <c r="D2142" s="1">
        <v>44917</v>
      </c>
      <c r="E2142" s="1">
        <v>45133</v>
      </c>
      <c r="F2142">
        <f t="shared" ca="1" si="198"/>
        <v>7</v>
      </c>
      <c r="G2142" t="str">
        <f t="shared" ca="1" si="199"/>
        <v>6-12 months</v>
      </c>
      <c r="H2142" t="s">
        <v>5900</v>
      </c>
      <c r="I2142" t="s">
        <v>6786</v>
      </c>
      <c r="J2142" t="s">
        <v>6787</v>
      </c>
      <c r="K2142" t="s">
        <v>27</v>
      </c>
      <c r="L2142">
        <f t="shared" si="200"/>
        <v>1</v>
      </c>
      <c r="M2142">
        <f t="shared" si="201"/>
        <v>0</v>
      </c>
      <c r="N2142" t="s">
        <v>53</v>
      </c>
      <c r="O2142" t="s">
        <v>41</v>
      </c>
      <c r="Q2142" t="str">
        <f t="shared" si="202"/>
        <v>ACTIVE</v>
      </c>
      <c r="R2142" t="s">
        <v>106</v>
      </c>
      <c r="S2142" t="s">
        <v>74</v>
      </c>
      <c r="T2142" s="2">
        <v>34948</v>
      </c>
      <c r="U2142" s="3">
        <f t="shared" ca="1" si="203"/>
        <v>30</v>
      </c>
      <c r="V2142" t="s">
        <v>32</v>
      </c>
      <c r="W2142" t="s">
        <v>33</v>
      </c>
      <c r="X2142" t="s">
        <v>184</v>
      </c>
      <c r="Y2142" t="s">
        <v>47</v>
      </c>
      <c r="Z2142" t="s">
        <v>36</v>
      </c>
      <c r="AA2142">
        <v>5</v>
      </c>
      <c r="AB2142" s="4">
        <v>74727</v>
      </c>
    </row>
    <row r="2143" spans="1:28" x14ac:dyDescent="0.25">
      <c r="A2143">
        <v>2568</v>
      </c>
      <c r="B2143" t="s">
        <v>1754</v>
      </c>
      <c r="C2143" t="s">
        <v>2965</v>
      </c>
      <c r="D2143" s="1">
        <v>43536</v>
      </c>
      <c r="F2143">
        <f t="shared" ca="1" si="198"/>
        <v>78</v>
      </c>
      <c r="G2143" t="str">
        <f t="shared" ca="1" si="199"/>
        <v>&gt;5 years</v>
      </c>
      <c r="H2143" t="s">
        <v>5904</v>
      </c>
      <c r="I2143" t="s">
        <v>6788</v>
      </c>
      <c r="J2143" t="s">
        <v>6789</v>
      </c>
      <c r="K2143" t="s">
        <v>27</v>
      </c>
      <c r="L2143">
        <f t="shared" si="200"/>
        <v>1</v>
      </c>
      <c r="M2143">
        <f t="shared" si="201"/>
        <v>0</v>
      </c>
      <c r="N2143" t="s">
        <v>53</v>
      </c>
      <c r="O2143" t="s">
        <v>53</v>
      </c>
      <c r="Q2143" t="str">
        <f t="shared" si="202"/>
        <v>ACTIVE</v>
      </c>
      <c r="R2143" t="s">
        <v>106</v>
      </c>
      <c r="S2143" t="s">
        <v>221</v>
      </c>
      <c r="T2143" s="2">
        <v>26088</v>
      </c>
      <c r="U2143" s="3">
        <f t="shared" ca="1" si="203"/>
        <v>54</v>
      </c>
      <c r="V2143" t="s">
        <v>3470</v>
      </c>
      <c r="W2143" t="s">
        <v>3470</v>
      </c>
      <c r="X2143" t="s">
        <v>128</v>
      </c>
      <c r="Y2143" t="s">
        <v>47</v>
      </c>
      <c r="Z2143" t="s">
        <v>36</v>
      </c>
      <c r="AA2143">
        <v>4</v>
      </c>
      <c r="AB2143" s="4">
        <v>64557.09</v>
      </c>
    </row>
    <row r="2144" spans="1:28" x14ac:dyDescent="0.25">
      <c r="A2144">
        <v>2569</v>
      </c>
      <c r="B2144" t="s">
        <v>812</v>
      </c>
      <c r="C2144" t="s">
        <v>5948</v>
      </c>
      <c r="D2144" s="1">
        <v>44476</v>
      </c>
      <c r="E2144" s="1">
        <v>44561</v>
      </c>
      <c r="F2144">
        <f t="shared" ca="1" si="198"/>
        <v>2</v>
      </c>
      <c r="G2144" t="str">
        <f t="shared" ca="1" si="199"/>
        <v>&lt;6 months</v>
      </c>
      <c r="H2144" t="s">
        <v>5904</v>
      </c>
      <c r="I2144" t="s">
        <v>6790</v>
      </c>
      <c r="J2144" t="s">
        <v>6791</v>
      </c>
      <c r="K2144" t="s">
        <v>27</v>
      </c>
      <c r="L2144">
        <f t="shared" si="200"/>
        <v>1</v>
      </c>
      <c r="M2144">
        <f t="shared" si="201"/>
        <v>0</v>
      </c>
      <c r="N2144" t="s">
        <v>53</v>
      </c>
      <c r="O2144" t="s">
        <v>29</v>
      </c>
      <c r="Q2144" t="str">
        <f t="shared" si="202"/>
        <v>ACTIVE</v>
      </c>
      <c r="R2144" t="s">
        <v>106</v>
      </c>
      <c r="S2144" t="s">
        <v>68</v>
      </c>
      <c r="T2144" s="2">
        <v>31975</v>
      </c>
      <c r="U2144" s="3">
        <f t="shared" ca="1" si="203"/>
        <v>38</v>
      </c>
      <c r="V2144" t="s">
        <v>32</v>
      </c>
      <c r="W2144" t="s">
        <v>843</v>
      </c>
      <c r="X2144" t="s">
        <v>69</v>
      </c>
      <c r="Y2144" t="s">
        <v>47</v>
      </c>
      <c r="Z2144" t="s">
        <v>36</v>
      </c>
      <c r="AA2144">
        <v>2</v>
      </c>
      <c r="AB2144" s="4">
        <v>221331.8</v>
      </c>
    </row>
    <row r="2145" spans="1:28" x14ac:dyDescent="0.25">
      <c r="A2145">
        <v>2570</v>
      </c>
      <c r="B2145" t="s">
        <v>1510</v>
      </c>
      <c r="C2145" t="s">
        <v>1345</v>
      </c>
      <c r="D2145" s="1">
        <v>43632</v>
      </c>
      <c r="E2145" s="1">
        <v>45067</v>
      </c>
      <c r="F2145">
        <f t="shared" ca="1" si="198"/>
        <v>47</v>
      </c>
      <c r="G2145" t="str">
        <f t="shared" ca="1" si="199"/>
        <v>2-5 years</v>
      </c>
      <c r="H2145" t="s">
        <v>6574</v>
      </c>
      <c r="I2145" t="s">
        <v>6792</v>
      </c>
      <c r="J2145" t="s">
        <v>6793</v>
      </c>
      <c r="K2145" t="s">
        <v>27</v>
      </c>
      <c r="L2145">
        <f t="shared" si="200"/>
        <v>1</v>
      </c>
      <c r="M2145">
        <f t="shared" si="201"/>
        <v>0</v>
      </c>
      <c r="N2145" t="s">
        <v>28</v>
      </c>
      <c r="O2145" t="s">
        <v>53</v>
      </c>
      <c r="Q2145" t="str">
        <f t="shared" si="202"/>
        <v>ACTIVE</v>
      </c>
      <c r="R2145" t="s">
        <v>106</v>
      </c>
      <c r="S2145" t="s">
        <v>74</v>
      </c>
      <c r="T2145" s="2">
        <v>35285</v>
      </c>
      <c r="U2145" s="3">
        <f t="shared" ca="1" si="203"/>
        <v>29</v>
      </c>
      <c r="V2145" t="s">
        <v>3470</v>
      </c>
      <c r="W2145" t="s">
        <v>3470</v>
      </c>
      <c r="X2145" t="s">
        <v>69</v>
      </c>
      <c r="Y2145" t="s">
        <v>47</v>
      </c>
      <c r="Z2145" t="s">
        <v>36</v>
      </c>
      <c r="AA2145">
        <v>4</v>
      </c>
      <c r="AB2145" s="4">
        <v>89372</v>
      </c>
    </row>
    <row r="2146" spans="1:28" x14ac:dyDescent="0.25">
      <c r="A2146">
        <v>2571</v>
      </c>
      <c r="B2146" t="s">
        <v>4666</v>
      </c>
      <c r="C2146" t="s">
        <v>3331</v>
      </c>
      <c r="D2146" s="1">
        <v>44272</v>
      </c>
      <c r="E2146" s="1">
        <v>44812</v>
      </c>
      <c r="F2146">
        <f t="shared" ca="1" si="198"/>
        <v>17</v>
      </c>
      <c r="G2146" t="str">
        <f t="shared" ca="1" si="199"/>
        <v>1-2 years</v>
      </c>
      <c r="H2146" t="s">
        <v>2110</v>
      </c>
      <c r="I2146" t="s">
        <v>6794</v>
      </c>
      <c r="J2146" t="s">
        <v>6795</v>
      </c>
      <c r="K2146" t="s">
        <v>27</v>
      </c>
      <c r="L2146">
        <f t="shared" si="200"/>
        <v>1</v>
      </c>
      <c r="M2146">
        <f t="shared" si="201"/>
        <v>0</v>
      </c>
      <c r="N2146" t="s">
        <v>41</v>
      </c>
      <c r="O2146" t="s">
        <v>53</v>
      </c>
      <c r="Q2146" t="str">
        <f t="shared" si="202"/>
        <v>ACTIVE</v>
      </c>
      <c r="R2146" t="s">
        <v>106</v>
      </c>
      <c r="S2146" t="s">
        <v>74</v>
      </c>
      <c r="T2146" s="2">
        <v>35601</v>
      </c>
      <c r="U2146" s="3">
        <f t="shared" ca="1" si="203"/>
        <v>28</v>
      </c>
      <c r="V2146" t="s">
        <v>32</v>
      </c>
      <c r="W2146" t="s">
        <v>33</v>
      </c>
      <c r="X2146" t="s">
        <v>81</v>
      </c>
      <c r="Y2146" t="s">
        <v>35</v>
      </c>
      <c r="Z2146" t="s">
        <v>36</v>
      </c>
      <c r="AA2146">
        <v>2</v>
      </c>
      <c r="AB2146" s="4">
        <v>126000</v>
      </c>
    </row>
    <row r="2147" spans="1:28" x14ac:dyDescent="0.25">
      <c r="A2147">
        <v>2572</v>
      </c>
      <c r="B2147" t="s">
        <v>6796</v>
      </c>
      <c r="C2147" t="s">
        <v>2699</v>
      </c>
      <c r="D2147" s="1">
        <v>44780</v>
      </c>
      <c r="E2147" s="1">
        <v>45042</v>
      </c>
      <c r="F2147">
        <f t="shared" ca="1" si="198"/>
        <v>8</v>
      </c>
      <c r="G2147" t="str">
        <f t="shared" ca="1" si="199"/>
        <v>6-12 months</v>
      </c>
      <c r="H2147" t="s">
        <v>4225</v>
      </c>
      <c r="I2147" t="s">
        <v>6797</v>
      </c>
      <c r="J2147" t="s">
        <v>6798</v>
      </c>
      <c r="K2147" t="s">
        <v>27</v>
      </c>
      <c r="L2147">
        <f t="shared" si="200"/>
        <v>1</v>
      </c>
      <c r="M2147">
        <f t="shared" si="201"/>
        <v>0</v>
      </c>
      <c r="N2147" t="s">
        <v>28</v>
      </c>
      <c r="O2147" t="s">
        <v>29</v>
      </c>
      <c r="Q2147" t="str">
        <f t="shared" si="202"/>
        <v>ACTIVE</v>
      </c>
      <c r="R2147" t="s">
        <v>106</v>
      </c>
      <c r="S2147" t="s">
        <v>87</v>
      </c>
      <c r="T2147" s="2">
        <v>35166</v>
      </c>
      <c r="U2147" s="3">
        <f t="shared" ca="1" si="203"/>
        <v>29</v>
      </c>
      <c r="V2147" t="s">
        <v>3470</v>
      </c>
      <c r="W2147" t="s">
        <v>3470</v>
      </c>
      <c r="X2147" t="s">
        <v>81</v>
      </c>
      <c r="Y2147" t="s">
        <v>47</v>
      </c>
      <c r="Z2147" t="s">
        <v>36</v>
      </c>
      <c r="AA2147">
        <v>4</v>
      </c>
      <c r="AB2147" s="4">
        <v>108000</v>
      </c>
    </row>
    <row r="2148" spans="1:28" x14ac:dyDescent="0.25">
      <c r="A2148">
        <v>2573</v>
      </c>
      <c r="B2148" t="s">
        <v>6799</v>
      </c>
      <c r="C2148" t="s">
        <v>6800</v>
      </c>
      <c r="D2148" s="1">
        <v>43847</v>
      </c>
      <c r="E2148" s="1">
        <v>44985</v>
      </c>
      <c r="F2148">
        <f t="shared" ca="1" si="198"/>
        <v>37</v>
      </c>
      <c r="G2148" t="str">
        <f t="shared" ca="1" si="199"/>
        <v>2-5 years</v>
      </c>
      <c r="H2148" t="s">
        <v>50</v>
      </c>
      <c r="I2148" t="s">
        <v>6801</v>
      </c>
      <c r="J2148" t="s">
        <v>6802</v>
      </c>
      <c r="K2148" t="s">
        <v>158</v>
      </c>
      <c r="L2148">
        <f t="shared" si="200"/>
        <v>0</v>
      </c>
      <c r="M2148">
        <f t="shared" si="201"/>
        <v>1</v>
      </c>
      <c r="N2148" t="s">
        <v>28</v>
      </c>
      <c r="O2148" t="s">
        <v>29</v>
      </c>
      <c r="P2148" t="s">
        <v>212</v>
      </c>
      <c r="Q2148" t="str">
        <f t="shared" si="202"/>
        <v>INVOLUNTARY</v>
      </c>
      <c r="R2148" t="s">
        <v>54</v>
      </c>
      <c r="S2148" t="s">
        <v>74</v>
      </c>
      <c r="T2148" s="2">
        <v>35502</v>
      </c>
      <c r="U2148" s="3">
        <f t="shared" ca="1" si="203"/>
        <v>28</v>
      </c>
      <c r="V2148" t="s">
        <v>32</v>
      </c>
      <c r="W2148" t="s">
        <v>33</v>
      </c>
      <c r="X2148" t="s">
        <v>69</v>
      </c>
      <c r="Y2148" t="s">
        <v>35</v>
      </c>
      <c r="Z2148" t="s">
        <v>36</v>
      </c>
      <c r="AA2148">
        <v>4</v>
      </c>
      <c r="AB2148" s="4">
        <v>111840</v>
      </c>
    </row>
    <row r="2149" spans="1:28" x14ac:dyDescent="0.25">
      <c r="A2149">
        <v>2574</v>
      </c>
      <c r="B2149" t="s">
        <v>2325</v>
      </c>
      <c r="C2149" t="s">
        <v>6803</v>
      </c>
      <c r="D2149" s="1">
        <v>44723</v>
      </c>
      <c r="E2149" s="1">
        <v>44977</v>
      </c>
      <c r="F2149">
        <f t="shared" ca="1" si="198"/>
        <v>8</v>
      </c>
      <c r="G2149" t="str">
        <f t="shared" ca="1" si="199"/>
        <v>6-12 months</v>
      </c>
      <c r="H2149" t="s">
        <v>50</v>
      </c>
      <c r="I2149" t="s">
        <v>6804</v>
      </c>
      <c r="J2149" t="s">
        <v>6805</v>
      </c>
      <c r="K2149" t="s">
        <v>27</v>
      </c>
      <c r="L2149">
        <f t="shared" si="200"/>
        <v>1</v>
      </c>
      <c r="M2149">
        <f t="shared" si="201"/>
        <v>0</v>
      </c>
      <c r="N2149" t="s">
        <v>53</v>
      </c>
      <c r="O2149" t="s">
        <v>53</v>
      </c>
      <c r="Q2149" t="str">
        <f t="shared" si="202"/>
        <v>ACTIVE</v>
      </c>
      <c r="R2149" t="s">
        <v>54</v>
      </c>
      <c r="S2149" t="s">
        <v>1913</v>
      </c>
      <c r="T2149" s="2">
        <v>33343</v>
      </c>
      <c r="U2149" s="3">
        <f t="shared" ca="1" si="203"/>
        <v>34</v>
      </c>
      <c r="V2149" t="s">
        <v>3198</v>
      </c>
      <c r="W2149" t="s">
        <v>4092</v>
      </c>
      <c r="X2149" t="s">
        <v>89</v>
      </c>
      <c r="Y2149" t="s">
        <v>47</v>
      </c>
      <c r="Z2149" t="s">
        <v>36</v>
      </c>
      <c r="AA2149">
        <v>2</v>
      </c>
      <c r="AB2149" s="4">
        <v>94536</v>
      </c>
    </row>
    <row r="2150" spans="1:28" x14ac:dyDescent="0.25">
      <c r="A2150">
        <v>2575</v>
      </c>
      <c r="B2150" t="s">
        <v>5297</v>
      </c>
      <c r="C2150" t="s">
        <v>4600</v>
      </c>
      <c r="D2150" s="1">
        <v>44258</v>
      </c>
      <c r="E2150" s="1">
        <v>44956</v>
      </c>
      <c r="F2150">
        <f t="shared" ca="1" si="198"/>
        <v>22</v>
      </c>
      <c r="G2150" t="str">
        <f t="shared" ca="1" si="199"/>
        <v>1-2 years</v>
      </c>
      <c r="H2150" t="s">
        <v>50</v>
      </c>
      <c r="I2150" t="s">
        <v>6806</v>
      </c>
      <c r="J2150" t="s">
        <v>6807</v>
      </c>
      <c r="K2150" t="s">
        <v>27</v>
      </c>
      <c r="L2150">
        <f t="shared" si="200"/>
        <v>1</v>
      </c>
      <c r="M2150">
        <f t="shared" si="201"/>
        <v>0</v>
      </c>
      <c r="N2150" t="s">
        <v>28</v>
      </c>
      <c r="O2150" t="s">
        <v>29</v>
      </c>
      <c r="Q2150" t="str">
        <f t="shared" si="202"/>
        <v>ACTIVE</v>
      </c>
      <c r="R2150" t="s">
        <v>54</v>
      </c>
      <c r="S2150" t="s">
        <v>115</v>
      </c>
      <c r="T2150" s="2">
        <v>34070</v>
      </c>
      <c r="U2150" s="3">
        <f t="shared" ca="1" si="203"/>
        <v>32</v>
      </c>
      <c r="V2150" t="s">
        <v>3198</v>
      </c>
      <c r="W2150" t="s">
        <v>6808</v>
      </c>
      <c r="X2150" t="s">
        <v>116</v>
      </c>
      <c r="Y2150" t="s">
        <v>47</v>
      </c>
      <c r="Z2150" t="s">
        <v>36</v>
      </c>
      <c r="AA2150">
        <v>4</v>
      </c>
      <c r="AB2150" s="4">
        <v>147348</v>
      </c>
    </row>
    <row r="2151" spans="1:28" x14ac:dyDescent="0.25">
      <c r="A2151">
        <v>2576</v>
      </c>
      <c r="B2151" t="s">
        <v>6809</v>
      </c>
      <c r="C2151" t="s">
        <v>3415</v>
      </c>
      <c r="D2151" s="1">
        <v>43937</v>
      </c>
      <c r="E2151" s="1">
        <v>44270</v>
      </c>
      <c r="F2151">
        <f t="shared" ca="1" si="198"/>
        <v>10</v>
      </c>
      <c r="G2151" t="str">
        <f t="shared" ca="1" si="199"/>
        <v>6-12 months</v>
      </c>
      <c r="H2151" t="s">
        <v>50</v>
      </c>
      <c r="I2151" t="s">
        <v>6810</v>
      </c>
      <c r="J2151" t="s">
        <v>6811</v>
      </c>
      <c r="K2151" t="s">
        <v>27</v>
      </c>
      <c r="L2151">
        <f t="shared" si="200"/>
        <v>1</v>
      </c>
      <c r="M2151">
        <f t="shared" si="201"/>
        <v>0</v>
      </c>
      <c r="N2151" t="s">
        <v>28</v>
      </c>
      <c r="O2151" t="s">
        <v>41</v>
      </c>
      <c r="Q2151" t="str">
        <f t="shared" si="202"/>
        <v>ACTIVE</v>
      </c>
      <c r="R2151" t="s">
        <v>54</v>
      </c>
      <c r="S2151" t="s">
        <v>55</v>
      </c>
      <c r="T2151" s="2">
        <v>30169</v>
      </c>
      <c r="U2151" s="3">
        <f t="shared" ca="1" si="203"/>
        <v>43</v>
      </c>
      <c r="V2151" t="s">
        <v>1908</v>
      </c>
      <c r="W2151" t="s">
        <v>1908</v>
      </c>
      <c r="X2151" t="s">
        <v>148</v>
      </c>
      <c r="Y2151" t="s">
        <v>35</v>
      </c>
      <c r="Z2151" t="s">
        <v>36</v>
      </c>
      <c r="AA2151">
        <v>1</v>
      </c>
      <c r="AB2151" s="4">
        <v>150373.32999999999</v>
      </c>
    </row>
    <row r="2152" spans="1:28" x14ac:dyDescent="0.25">
      <c r="A2152">
        <v>2577</v>
      </c>
      <c r="B2152" t="s">
        <v>1883</v>
      </c>
      <c r="C2152" t="s">
        <v>6812</v>
      </c>
      <c r="D2152" s="1">
        <v>44826</v>
      </c>
      <c r="E2152" s="1">
        <v>44954</v>
      </c>
      <c r="F2152">
        <f t="shared" ca="1" si="198"/>
        <v>4</v>
      </c>
      <c r="G2152" t="str">
        <f t="shared" ca="1" si="199"/>
        <v>&lt;6 months</v>
      </c>
      <c r="H2152" t="s">
        <v>50</v>
      </c>
      <c r="I2152" t="s">
        <v>6813</v>
      </c>
      <c r="J2152" t="s">
        <v>6814</v>
      </c>
      <c r="K2152" t="s">
        <v>27</v>
      </c>
      <c r="L2152">
        <f t="shared" si="200"/>
        <v>1</v>
      </c>
      <c r="M2152">
        <f t="shared" si="201"/>
        <v>0</v>
      </c>
      <c r="N2152" t="s">
        <v>53</v>
      </c>
      <c r="O2152" t="s">
        <v>29</v>
      </c>
      <c r="Q2152" t="str">
        <f t="shared" si="202"/>
        <v>ACTIVE</v>
      </c>
      <c r="R2152" t="s">
        <v>54</v>
      </c>
      <c r="S2152" t="s">
        <v>257</v>
      </c>
      <c r="T2152" s="2">
        <v>35753</v>
      </c>
      <c r="U2152" s="3">
        <f t="shared" ca="1" si="203"/>
        <v>27</v>
      </c>
      <c r="V2152" t="s">
        <v>3198</v>
      </c>
      <c r="W2152" t="s">
        <v>4083</v>
      </c>
      <c r="X2152" t="s">
        <v>128</v>
      </c>
      <c r="Y2152" t="s">
        <v>35</v>
      </c>
      <c r="Z2152" t="s">
        <v>36</v>
      </c>
      <c r="AA2152">
        <v>2</v>
      </c>
      <c r="AB2152" s="4">
        <v>104400</v>
      </c>
    </row>
    <row r="2153" spans="1:28" x14ac:dyDescent="0.25">
      <c r="A2153">
        <v>2578</v>
      </c>
      <c r="B2153" t="s">
        <v>6815</v>
      </c>
      <c r="C2153" t="s">
        <v>186</v>
      </c>
      <c r="D2153" s="1">
        <v>45076</v>
      </c>
      <c r="F2153">
        <f t="shared" ca="1" si="198"/>
        <v>28</v>
      </c>
      <c r="G2153" t="str">
        <f t="shared" ca="1" si="199"/>
        <v>2-5 years</v>
      </c>
      <c r="H2153" t="s">
        <v>50</v>
      </c>
      <c r="I2153" t="s">
        <v>6816</v>
      </c>
      <c r="J2153" t="s">
        <v>6817</v>
      </c>
      <c r="K2153" t="s">
        <v>27</v>
      </c>
      <c r="L2153">
        <f t="shared" si="200"/>
        <v>1</v>
      </c>
      <c r="M2153">
        <f t="shared" si="201"/>
        <v>0</v>
      </c>
      <c r="N2153" t="s">
        <v>41</v>
      </c>
      <c r="O2153" t="s">
        <v>53</v>
      </c>
      <c r="Q2153" t="str">
        <f t="shared" si="202"/>
        <v>ACTIVE</v>
      </c>
      <c r="R2153" t="s">
        <v>54</v>
      </c>
      <c r="S2153" t="s">
        <v>239</v>
      </c>
      <c r="T2153" s="2">
        <v>35642</v>
      </c>
      <c r="U2153" s="3">
        <f t="shared" ca="1" si="203"/>
        <v>28</v>
      </c>
      <c r="V2153" t="s">
        <v>2370</v>
      </c>
      <c r="W2153" t="s">
        <v>2371</v>
      </c>
      <c r="X2153" t="s">
        <v>56</v>
      </c>
      <c r="Y2153" t="s">
        <v>35</v>
      </c>
      <c r="Z2153" t="s">
        <v>36</v>
      </c>
      <c r="AA2153">
        <v>5</v>
      </c>
      <c r="AB2153" s="4">
        <v>975216</v>
      </c>
    </row>
    <row r="2154" spans="1:28" x14ac:dyDescent="0.25">
      <c r="A2154">
        <v>2579</v>
      </c>
      <c r="B2154" t="s">
        <v>6818</v>
      </c>
      <c r="C2154" t="s">
        <v>254</v>
      </c>
      <c r="D2154" s="1">
        <v>44210</v>
      </c>
      <c r="F2154">
        <f t="shared" ca="1" si="198"/>
        <v>56</v>
      </c>
      <c r="G2154" t="str">
        <f t="shared" ca="1" si="199"/>
        <v>2-5 years</v>
      </c>
      <c r="H2154" t="s">
        <v>50</v>
      </c>
      <c r="I2154" t="s">
        <v>6819</v>
      </c>
      <c r="J2154" t="s">
        <v>6820</v>
      </c>
      <c r="K2154" t="s">
        <v>27</v>
      </c>
      <c r="L2154">
        <f t="shared" si="200"/>
        <v>1</v>
      </c>
      <c r="M2154">
        <f t="shared" si="201"/>
        <v>0</v>
      </c>
      <c r="N2154" t="s">
        <v>53</v>
      </c>
      <c r="O2154" t="s">
        <v>53</v>
      </c>
      <c r="Q2154" t="str">
        <f t="shared" si="202"/>
        <v>ACTIVE</v>
      </c>
      <c r="R2154" t="s">
        <v>54</v>
      </c>
      <c r="S2154" t="s">
        <v>80</v>
      </c>
      <c r="T2154" s="2">
        <v>33156</v>
      </c>
      <c r="U2154" s="3">
        <f t="shared" ca="1" si="203"/>
        <v>34</v>
      </c>
      <c r="V2154" t="s">
        <v>2370</v>
      </c>
      <c r="W2154" t="s">
        <v>2371</v>
      </c>
      <c r="X2154" t="s">
        <v>537</v>
      </c>
      <c r="Y2154" t="s">
        <v>35</v>
      </c>
      <c r="Z2154" t="s">
        <v>36</v>
      </c>
      <c r="AA2154">
        <v>2</v>
      </c>
      <c r="AB2154" s="4">
        <v>100800</v>
      </c>
    </row>
    <row r="2155" spans="1:28" x14ac:dyDescent="0.25">
      <c r="A2155">
        <v>2580</v>
      </c>
      <c r="B2155" t="s">
        <v>5500</v>
      </c>
      <c r="C2155" t="s">
        <v>6821</v>
      </c>
      <c r="D2155" s="1">
        <v>43950</v>
      </c>
      <c r="E2155" s="1">
        <v>44489</v>
      </c>
      <c r="F2155">
        <f t="shared" ca="1" si="198"/>
        <v>17</v>
      </c>
      <c r="G2155" t="str">
        <f t="shared" ca="1" si="199"/>
        <v>1-2 years</v>
      </c>
      <c r="H2155" t="s">
        <v>50</v>
      </c>
      <c r="I2155" t="s">
        <v>6822</v>
      </c>
      <c r="J2155" t="s">
        <v>6823</v>
      </c>
      <c r="K2155" t="s">
        <v>27</v>
      </c>
      <c r="L2155">
        <f t="shared" si="200"/>
        <v>1</v>
      </c>
      <c r="M2155">
        <f t="shared" si="201"/>
        <v>0</v>
      </c>
      <c r="N2155" t="s">
        <v>53</v>
      </c>
      <c r="O2155" t="s">
        <v>41</v>
      </c>
      <c r="Q2155" t="str">
        <f t="shared" si="202"/>
        <v>ACTIVE</v>
      </c>
      <c r="R2155" t="s">
        <v>30</v>
      </c>
      <c r="S2155" t="s">
        <v>31</v>
      </c>
      <c r="T2155" s="2">
        <v>34533</v>
      </c>
      <c r="U2155" s="3">
        <f t="shared" ca="1" si="203"/>
        <v>31</v>
      </c>
      <c r="V2155" t="s">
        <v>5016</v>
      </c>
      <c r="W2155" t="s">
        <v>5016</v>
      </c>
      <c r="X2155" t="s">
        <v>1107</v>
      </c>
      <c r="Y2155" t="s">
        <v>47</v>
      </c>
      <c r="Z2155" t="s">
        <v>36</v>
      </c>
      <c r="AA2155">
        <v>2</v>
      </c>
      <c r="AB2155" s="4">
        <v>150000</v>
      </c>
    </row>
    <row r="2156" spans="1:28" x14ac:dyDescent="0.25">
      <c r="A2156">
        <v>2581</v>
      </c>
      <c r="B2156" t="s">
        <v>3300</v>
      </c>
      <c r="C2156" t="s">
        <v>6824</v>
      </c>
      <c r="D2156" s="1">
        <v>44384</v>
      </c>
      <c r="F2156">
        <f t="shared" ca="1" si="198"/>
        <v>51</v>
      </c>
      <c r="G2156" t="str">
        <f t="shared" ca="1" si="199"/>
        <v>2-5 years</v>
      </c>
      <c r="H2156" t="s">
        <v>50</v>
      </c>
      <c r="I2156" t="s">
        <v>6825</v>
      </c>
      <c r="J2156" t="s">
        <v>6826</v>
      </c>
      <c r="K2156" t="s">
        <v>27</v>
      </c>
      <c r="L2156">
        <f t="shared" si="200"/>
        <v>1</v>
      </c>
      <c r="M2156">
        <f t="shared" si="201"/>
        <v>0</v>
      </c>
      <c r="N2156" t="s">
        <v>53</v>
      </c>
      <c r="O2156" t="s">
        <v>53</v>
      </c>
      <c r="Q2156" t="str">
        <f t="shared" si="202"/>
        <v>ACTIVE</v>
      </c>
      <c r="R2156" t="s">
        <v>54</v>
      </c>
      <c r="S2156" t="s">
        <v>74</v>
      </c>
      <c r="T2156" s="2">
        <v>34899</v>
      </c>
      <c r="U2156" s="3">
        <f t="shared" ca="1" si="203"/>
        <v>30</v>
      </c>
      <c r="V2156" t="s">
        <v>2085</v>
      </c>
      <c r="W2156" t="s">
        <v>2086</v>
      </c>
      <c r="X2156" t="s">
        <v>69</v>
      </c>
      <c r="Y2156" t="s">
        <v>47</v>
      </c>
      <c r="Z2156" t="s">
        <v>36</v>
      </c>
      <c r="AA2156">
        <v>1</v>
      </c>
      <c r="AB2156" s="4">
        <v>132000</v>
      </c>
    </row>
    <row r="2157" spans="1:28" x14ac:dyDescent="0.25">
      <c r="A2157">
        <v>2582</v>
      </c>
      <c r="B2157" t="s">
        <v>3271</v>
      </c>
      <c r="C2157" t="s">
        <v>558</v>
      </c>
      <c r="D2157" s="1">
        <v>44040</v>
      </c>
      <c r="F2157">
        <f t="shared" ca="1" si="198"/>
        <v>62</v>
      </c>
      <c r="G2157" t="str">
        <f t="shared" ca="1" si="199"/>
        <v>&gt;5 years</v>
      </c>
      <c r="H2157" t="s">
        <v>50</v>
      </c>
      <c r="I2157" t="s">
        <v>6827</v>
      </c>
      <c r="J2157" t="s">
        <v>6828</v>
      </c>
      <c r="K2157" t="s">
        <v>27</v>
      </c>
      <c r="L2157">
        <f t="shared" si="200"/>
        <v>1</v>
      </c>
      <c r="M2157">
        <f t="shared" si="201"/>
        <v>0</v>
      </c>
      <c r="N2157" t="s">
        <v>41</v>
      </c>
      <c r="O2157" t="s">
        <v>29</v>
      </c>
      <c r="Q2157" t="str">
        <f t="shared" si="202"/>
        <v>ACTIVE</v>
      </c>
      <c r="R2157" t="s">
        <v>54</v>
      </c>
      <c r="S2157" t="s">
        <v>257</v>
      </c>
      <c r="T2157" s="2">
        <v>24359</v>
      </c>
      <c r="U2157" s="3">
        <f t="shared" ca="1" si="203"/>
        <v>59</v>
      </c>
      <c r="V2157" t="s">
        <v>44</v>
      </c>
      <c r="W2157" t="s">
        <v>45</v>
      </c>
      <c r="X2157" t="s">
        <v>69</v>
      </c>
      <c r="Y2157" t="s">
        <v>35</v>
      </c>
      <c r="Z2157" t="s">
        <v>36</v>
      </c>
      <c r="AA2157">
        <v>1</v>
      </c>
      <c r="AB2157" s="4">
        <v>103212</v>
      </c>
    </row>
    <row r="2158" spans="1:28" x14ac:dyDescent="0.25">
      <c r="A2158">
        <v>2583</v>
      </c>
      <c r="B2158" t="s">
        <v>6829</v>
      </c>
      <c r="C2158" t="s">
        <v>6334</v>
      </c>
      <c r="D2158" s="1">
        <v>44090</v>
      </c>
      <c r="F2158">
        <f t="shared" ca="1" si="198"/>
        <v>60</v>
      </c>
      <c r="G2158" t="str">
        <f t="shared" ca="1" si="199"/>
        <v>&gt;5 years</v>
      </c>
      <c r="H2158" t="s">
        <v>50</v>
      </c>
      <c r="I2158" t="s">
        <v>6830</v>
      </c>
      <c r="J2158" t="s">
        <v>6831</v>
      </c>
      <c r="K2158" t="s">
        <v>27</v>
      </c>
      <c r="L2158">
        <f t="shared" si="200"/>
        <v>1</v>
      </c>
      <c r="M2158">
        <f t="shared" si="201"/>
        <v>0</v>
      </c>
      <c r="N2158" t="s">
        <v>28</v>
      </c>
      <c r="O2158" t="s">
        <v>29</v>
      </c>
      <c r="Q2158" t="str">
        <f t="shared" si="202"/>
        <v>ACTIVE</v>
      </c>
      <c r="R2158" t="s">
        <v>54</v>
      </c>
      <c r="S2158" t="s">
        <v>87</v>
      </c>
      <c r="T2158" s="2">
        <v>33391</v>
      </c>
      <c r="U2158" s="3">
        <f t="shared" ca="1" si="203"/>
        <v>34</v>
      </c>
      <c r="V2158" t="s">
        <v>32</v>
      </c>
      <c r="W2158" t="s">
        <v>843</v>
      </c>
      <c r="X2158" t="s">
        <v>364</v>
      </c>
      <c r="Y2158" t="s">
        <v>47</v>
      </c>
      <c r="Z2158" t="s">
        <v>36</v>
      </c>
      <c r="AA2158">
        <v>5</v>
      </c>
      <c r="AB2158" s="4">
        <v>28350</v>
      </c>
    </row>
    <row r="2159" spans="1:28" x14ac:dyDescent="0.25">
      <c r="A2159">
        <v>2584</v>
      </c>
      <c r="B2159" t="s">
        <v>6832</v>
      </c>
      <c r="C2159" t="s">
        <v>1257</v>
      </c>
      <c r="D2159" s="1">
        <v>45039</v>
      </c>
      <c r="F2159">
        <f t="shared" ca="1" si="198"/>
        <v>29</v>
      </c>
      <c r="G2159" t="str">
        <f t="shared" ca="1" si="199"/>
        <v>2-5 years</v>
      </c>
      <c r="H2159" t="s">
        <v>50</v>
      </c>
      <c r="I2159" t="s">
        <v>6833</v>
      </c>
      <c r="J2159" t="s">
        <v>6834</v>
      </c>
      <c r="K2159" t="s">
        <v>27</v>
      </c>
      <c r="L2159">
        <f t="shared" si="200"/>
        <v>1</v>
      </c>
      <c r="M2159">
        <f t="shared" si="201"/>
        <v>0</v>
      </c>
      <c r="N2159" t="s">
        <v>41</v>
      </c>
      <c r="O2159" t="s">
        <v>41</v>
      </c>
      <c r="Q2159" t="str">
        <f t="shared" si="202"/>
        <v>ACTIVE</v>
      </c>
      <c r="R2159" t="s">
        <v>54</v>
      </c>
      <c r="S2159" t="s">
        <v>87</v>
      </c>
      <c r="T2159" s="2">
        <v>35117</v>
      </c>
      <c r="U2159" s="3">
        <f t="shared" ca="1" si="203"/>
        <v>29</v>
      </c>
      <c r="V2159" t="s">
        <v>2961</v>
      </c>
      <c r="W2159" t="s">
        <v>2961</v>
      </c>
      <c r="X2159" t="s">
        <v>89</v>
      </c>
      <c r="Y2159" t="s">
        <v>47</v>
      </c>
      <c r="Z2159" t="s">
        <v>36</v>
      </c>
      <c r="AA2159">
        <v>4</v>
      </c>
      <c r="AB2159" s="4">
        <v>527780.4</v>
      </c>
    </row>
    <row r="2160" spans="1:28" x14ac:dyDescent="0.25">
      <c r="A2160">
        <v>2585</v>
      </c>
      <c r="B2160" t="s">
        <v>6835</v>
      </c>
      <c r="C2160" t="s">
        <v>6836</v>
      </c>
      <c r="D2160" s="1">
        <v>44351</v>
      </c>
      <c r="F2160">
        <f t="shared" ca="1" si="198"/>
        <v>52</v>
      </c>
      <c r="G2160" t="str">
        <f t="shared" ca="1" si="199"/>
        <v>2-5 years</v>
      </c>
      <c r="H2160" t="s">
        <v>50</v>
      </c>
      <c r="I2160" t="s">
        <v>6837</v>
      </c>
      <c r="J2160" t="s">
        <v>6838</v>
      </c>
      <c r="K2160" t="s">
        <v>27</v>
      </c>
      <c r="L2160">
        <f t="shared" si="200"/>
        <v>1</v>
      </c>
      <c r="M2160">
        <f t="shared" si="201"/>
        <v>0</v>
      </c>
      <c r="N2160" t="s">
        <v>28</v>
      </c>
      <c r="O2160" t="s">
        <v>29</v>
      </c>
      <c r="Q2160" t="str">
        <f t="shared" si="202"/>
        <v>ACTIVE</v>
      </c>
      <c r="R2160" t="s">
        <v>54</v>
      </c>
      <c r="S2160" t="s">
        <v>68</v>
      </c>
      <c r="T2160" s="2">
        <v>31151</v>
      </c>
      <c r="U2160" s="3">
        <f t="shared" ca="1" si="203"/>
        <v>40</v>
      </c>
      <c r="V2160" t="s">
        <v>3995</v>
      </c>
      <c r="W2160" t="s">
        <v>3996</v>
      </c>
      <c r="X2160" t="s">
        <v>69</v>
      </c>
      <c r="Y2160" t="s">
        <v>47</v>
      </c>
      <c r="Z2160" t="s">
        <v>36</v>
      </c>
      <c r="AA2160">
        <v>2</v>
      </c>
      <c r="AB2160" s="4">
        <v>77562</v>
      </c>
    </row>
    <row r="2161" spans="1:28" x14ac:dyDescent="0.25">
      <c r="A2161">
        <v>2586</v>
      </c>
      <c r="B2161" t="s">
        <v>2450</v>
      </c>
      <c r="C2161" t="s">
        <v>6839</v>
      </c>
      <c r="D2161" s="1">
        <v>43936</v>
      </c>
      <c r="F2161">
        <f t="shared" ca="1" si="198"/>
        <v>65</v>
      </c>
      <c r="G2161" t="str">
        <f t="shared" ca="1" si="199"/>
        <v>&gt;5 years</v>
      </c>
      <c r="H2161" t="s">
        <v>50</v>
      </c>
      <c r="I2161" t="s">
        <v>6840</v>
      </c>
      <c r="J2161" t="s">
        <v>6841</v>
      </c>
      <c r="K2161" t="s">
        <v>27</v>
      </c>
      <c r="L2161">
        <f t="shared" si="200"/>
        <v>1</v>
      </c>
      <c r="M2161">
        <f t="shared" si="201"/>
        <v>0</v>
      </c>
      <c r="N2161" t="s">
        <v>53</v>
      </c>
      <c r="O2161" t="s">
        <v>29</v>
      </c>
      <c r="Q2161" t="str">
        <f t="shared" si="202"/>
        <v>ACTIVE</v>
      </c>
      <c r="R2161" t="s">
        <v>54</v>
      </c>
      <c r="S2161" t="s">
        <v>74</v>
      </c>
      <c r="T2161" s="2">
        <v>35105</v>
      </c>
      <c r="U2161" s="3">
        <f t="shared" ca="1" si="203"/>
        <v>29</v>
      </c>
      <c r="V2161" t="s">
        <v>4147</v>
      </c>
      <c r="W2161" t="s">
        <v>4147</v>
      </c>
      <c r="X2161" t="s">
        <v>69</v>
      </c>
      <c r="Y2161" t="s">
        <v>47</v>
      </c>
      <c r="Z2161" t="s">
        <v>36</v>
      </c>
      <c r="AA2161">
        <v>4</v>
      </c>
      <c r="AB2161" s="4">
        <v>563213.76</v>
      </c>
    </row>
    <row r="2162" spans="1:28" x14ac:dyDescent="0.25">
      <c r="A2162">
        <v>2587</v>
      </c>
      <c r="B2162" t="s">
        <v>4984</v>
      </c>
      <c r="C2162" t="s">
        <v>526</v>
      </c>
      <c r="D2162" s="1">
        <v>43712</v>
      </c>
      <c r="E2162" s="1">
        <v>43934</v>
      </c>
      <c r="F2162">
        <f t="shared" ca="1" si="198"/>
        <v>7</v>
      </c>
      <c r="G2162" t="str">
        <f t="shared" ca="1" si="199"/>
        <v>6-12 months</v>
      </c>
      <c r="H2162" t="s">
        <v>50</v>
      </c>
      <c r="I2162" t="s">
        <v>6842</v>
      </c>
      <c r="J2162" t="s">
        <v>6843</v>
      </c>
      <c r="K2162" t="s">
        <v>27</v>
      </c>
      <c r="L2162">
        <f t="shared" si="200"/>
        <v>1</v>
      </c>
      <c r="M2162">
        <f t="shared" si="201"/>
        <v>0</v>
      </c>
      <c r="N2162" t="s">
        <v>53</v>
      </c>
      <c r="O2162" t="s">
        <v>41</v>
      </c>
      <c r="Q2162" t="str">
        <f t="shared" si="202"/>
        <v>ACTIVE</v>
      </c>
      <c r="R2162" t="s">
        <v>54</v>
      </c>
      <c r="S2162" t="s">
        <v>74</v>
      </c>
      <c r="T2162" s="2">
        <v>32220</v>
      </c>
      <c r="U2162" s="3">
        <f t="shared" ca="1" si="203"/>
        <v>37</v>
      </c>
      <c r="V2162" t="s">
        <v>2961</v>
      </c>
      <c r="W2162" t="s">
        <v>2961</v>
      </c>
      <c r="X2162" t="s">
        <v>81</v>
      </c>
      <c r="Y2162" t="s">
        <v>47</v>
      </c>
      <c r="Z2162" t="s">
        <v>36</v>
      </c>
      <c r="AA2162">
        <v>5</v>
      </c>
      <c r="AB2162" s="4">
        <v>35407</v>
      </c>
    </row>
    <row r="2163" spans="1:28" x14ac:dyDescent="0.25">
      <c r="A2163">
        <v>2588</v>
      </c>
      <c r="B2163" t="s">
        <v>503</v>
      </c>
      <c r="C2163" t="s">
        <v>517</v>
      </c>
      <c r="D2163" s="1">
        <v>44061</v>
      </c>
      <c r="F2163">
        <f t="shared" ca="1" si="198"/>
        <v>61</v>
      </c>
      <c r="G2163" t="str">
        <f t="shared" ca="1" si="199"/>
        <v>&gt;5 years</v>
      </c>
      <c r="H2163" t="s">
        <v>50</v>
      </c>
      <c r="I2163" t="s">
        <v>6844</v>
      </c>
      <c r="J2163" t="s">
        <v>6845</v>
      </c>
      <c r="K2163" t="s">
        <v>27</v>
      </c>
      <c r="L2163">
        <f t="shared" si="200"/>
        <v>1</v>
      </c>
      <c r="M2163">
        <f t="shared" si="201"/>
        <v>0</v>
      </c>
      <c r="N2163" t="s">
        <v>53</v>
      </c>
      <c r="O2163" t="s">
        <v>53</v>
      </c>
      <c r="Q2163" t="str">
        <f t="shared" si="202"/>
        <v>ACTIVE</v>
      </c>
      <c r="R2163" t="s">
        <v>54</v>
      </c>
      <c r="S2163" t="s">
        <v>74</v>
      </c>
      <c r="T2163" s="2">
        <v>35621</v>
      </c>
      <c r="U2163" s="3">
        <f t="shared" ca="1" si="203"/>
        <v>28</v>
      </c>
      <c r="V2163" t="s">
        <v>61</v>
      </c>
      <c r="W2163" t="s">
        <v>222</v>
      </c>
      <c r="X2163" t="s">
        <v>69</v>
      </c>
      <c r="Y2163" t="s">
        <v>47</v>
      </c>
      <c r="Z2163" t="s">
        <v>36</v>
      </c>
      <c r="AA2163">
        <v>5</v>
      </c>
      <c r="AB2163" s="4">
        <v>650000</v>
      </c>
    </row>
    <row r="2164" spans="1:28" x14ac:dyDescent="0.25">
      <c r="A2164">
        <v>2589</v>
      </c>
      <c r="B2164" t="s">
        <v>5011</v>
      </c>
      <c r="C2164" t="s">
        <v>4329</v>
      </c>
      <c r="D2164" s="1">
        <v>44170</v>
      </c>
      <c r="F2164">
        <f t="shared" ca="1" si="198"/>
        <v>58</v>
      </c>
      <c r="G2164" t="str">
        <f t="shared" ca="1" si="199"/>
        <v>2-5 years</v>
      </c>
      <c r="H2164" t="s">
        <v>50</v>
      </c>
      <c r="I2164" t="s">
        <v>6846</v>
      </c>
      <c r="J2164" t="s">
        <v>6847</v>
      </c>
      <c r="K2164" t="s">
        <v>27</v>
      </c>
      <c r="L2164">
        <f t="shared" si="200"/>
        <v>1</v>
      </c>
      <c r="M2164">
        <f t="shared" si="201"/>
        <v>0</v>
      </c>
      <c r="N2164" t="s">
        <v>28</v>
      </c>
      <c r="O2164" t="s">
        <v>29</v>
      </c>
      <c r="Q2164" t="str">
        <f t="shared" si="202"/>
        <v>ACTIVE</v>
      </c>
      <c r="R2164" t="s">
        <v>54</v>
      </c>
      <c r="S2164" t="s">
        <v>189</v>
      </c>
      <c r="T2164" s="2">
        <v>35767</v>
      </c>
      <c r="U2164" s="3">
        <f t="shared" ca="1" si="203"/>
        <v>27</v>
      </c>
      <c r="V2164" t="s">
        <v>61</v>
      </c>
      <c r="W2164" t="s">
        <v>222</v>
      </c>
      <c r="X2164" t="s">
        <v>89</v>
      </c>
      <c r="Y2164" t="s">
        <v>47</v>
      </c>
      <c r="Z2164" t="s">
        <v>36</v>
      </c>
      <c r="AA2164">
        <v>5</v>
      </c>
      <c r="AB2164" s="4">
        <v>632472</v>
      </c>
    </row>
    <row r="2165" spans="1:28" x14ac:dyDescent="0.25">
      <c r="A2165">
        <v>2590</v>
      </c>
      <c r="B2165" t="s">
        <v>909</v>
      </c>
      <c r="C2165" t="s">
        <v>6848</v>
      </c>
      <c r="D2165" s="1">
        <v>44939</v>
      </c>
      <c r="E2165" s="1">
        <v>44969</v>
      </c>
      <c r="F2165">
        <f t="shared" ca="1" si="198"/>
        <v>0</v>
      </c>
      <c r="G2165" t="str">
        <f t="shared" ca="1" si="199"/>
        <v>&lt;6 months</v>
      </c>
      <c r="H2165" t="s">
        <v>50</v>
      </c>
      <c r="I2165" t="s">
        <v>6849</v>
      </c>
      <c r="J2165" t="s">
        <v>6850</v>
      </c>
      <c r="K2165" t="s">
        <v>27</v>
      </c>
      <c r="L2165">
        <f t="shared" si="200"/>
        <v>1</v>
      </c>
      <c r="M2165">
        <f t="shared" si="201"/>
        <v>0</v>
      </c>
      <c r="N2165" t="s">
        <v>41</v>
      </c>
      <c r="O2165" t="s">
        <v>53</v>
      </c>
      <c r="Q2165" t="str">
        <f t="shared" si="202"/>
        <v>ACTIVE</v>
      </c>
      <c r="R2165" t="s">
        <v>54</v>
      </c>
      <c r="S2165" t="s">
        <v>87</v>
      </c>
      <c r="T2165" s="2">
        <v>33468</v>
      </c>
      <c r="U2165" s="3">
        <f t="shared" ca="1" si="203"/>
        <v>34</v>
      </c>
      <c r="V2165" t="s">
        <v>61</v>
      </c>
      <c r="W2165" t="s">
        <v>222</v>
      </c>
      <c r="X2165" t="s">
        <v>89</v>
      </c>
      <c r="Y2165" t="s">
        <v>47</v>
      </c>
      <c r="Z2165" t="s">
        <v>36</v>
      </c>
      <c r="AA2165">
        <v>5</v>
      </c>
      <c r="AB2165" s="4">
        <v>180360</v>
      </c>
    </row>
    <row r="2166" spans="1:28" x14ac:dyDescent="0.25">
      <c r="A2166">
        <v>2591</v>
      </c>
      <c r="B2166" t="s">
        <v>424</v>
      </c>
      <c r="C2166" t="s">
        <v>5903</v>
      </c>
      <c r="D2166" s="1">
        <v>43725</v>
      </c>
      <c r="F2166">
        <f t="shared" ca="1" si="198"/>
        <v>72</v>
      </c>
      <c r="G2166" t="str">
        <f t="shared" ca="1" si="199"/>
        <v>&gt;5 years</v>
      </c>
      <c r="H2166" t="s">
        <v>50</v>
      </c>
      <c r="I2166" t="s">
        <v>6851</v>
      </c>
      <c r="J2166" t="s">
        <v>6852</v>
      </c>
      <c r="K2166" t="s">
        <v>27</v>
      </c>
      <c r="L2166">
        <f t="shared" si="200"/>
        <v>1</v>
      </c>
      <c r="M2166">
        <f t="shared" si="201"/>
        <v>0</v>
      </c>
      <c r="N2166" t="s">
        <v>53</v>
      </c>
      <c r="O2166" t="s">
        <v>53</v>
      </c>
      <c r="Q2166" t="str">
        <f t="shared" si="202"/>
        <v>ACTIVE</v>
      </c>
      <c r="R2166" t="s">
        <v>54</v>
      </c>
      <c r="S2166" t="s">
        <v>68</v>
      </c>
      <c r="T2166" s="2">
        <v>35627</v>
      </c>
      <c r="U2166" s="3">
        <f t="shared" ca="1" si="203"/>
        <v>28</v>
      </c>
      <c r="V2166" t="s">
        <v>4147</v>
      </c>
      <c r="W2166" t="s">
        <v>4147</v>
      </c>
      <c r="X2166" t="s">
        <v>69</v>
      </c>
      <c r="Y2166" t="s">
        <v>47</v>
      </c>
      <c r="Z2166" t="s">
        <v>36</v>
      </c>
      <c r="AA2166">
        <v>4</v>
      </c>
      <c r="AB2166" s="4">
        <v>53040</v>
      </c>
    </row>
    <row r="2167" spans="1:28" x14ac:dyDescent="0.25">
      <c r="A2167">
        <v>2592</v>
      </c>
      <c r="B2167" t="s">
        <v>6853</v>
      </c>
      <c r="C2167" t="s">
        <v>1072</v>
      </c>
      <c r="D2167" s="1">
        <v>44119</v>
      </c>
      <c r="F2167">
        <f t="shared" ca="1" si="198"/>
        <v>59</v>
      </c>
      <c r="G2167" t="str">
        <f t="shared" ca="1" si="199"/>
        <v>2-5 years</v>
      </c>
      <c r="H2167" t="s">
        <v>50</v>
      </c>
      <c r="I2167" t="s">
        <v>6854</v>
      </c>
      <c r="J2167" t="s">
        <v>6855</v>
      </c>
      <c r="K2167" t="s">
        <v>27</v>
      </c>
      <c r="L2167">
        <f t="shared" si="200"/>
        <v>1</v>
      </c>
      <c r="M2167">
        <f t="shared" si="201"/>
        <v>0</v>
      </c>
      <c r="N2167" t="s">
        <v>28</v>
      </c>
      <c r="O2167" t="s">
        <v>41</v>
      </c>
      <c r="Q2167" t="str">
        <f t="shared" si="202"/>
        <v>ACTIVE</v>
      </c>
      <c r="R2167" t="s">
        <v>54</v>
      </c>
      <c r="S2167" t="s">
        <v>74</v>
      </c>
      <c r="T2167" s="2">
        <v>34999</v>
      </c>
      <c r="U2167" s="3">
        <f t="shared" ca="1" si="203"/>
        <v>29</v>
      </c>
      <c r="V2167" t="s">
        <v>3470</v>
      </c>
      <c r="W2167" t="s">
        <v>3470</v>
      </c>
      <c r="X2167" t="s">
        <v>116</v>
      </c>
      <c r="Y2167" t="s">
        <v>47</v>
      </c>
      <c r="Z2167" t="s">
        <v>36</v>
      </c>
      <c r="AA2167">
        <v>2</v>
      </c>
      <c r="AB2167" s="4">
        <v>64450</v>
      </c>
    </row>
    <row r="2168" spans="1:28" x14ac:dyDescent="0.25">
      <c r="A2168">
        <v>2593</v>
      </c>
      <c r="B2168" t="s">
        <v>4018</v>
      </c>
      <c r="C2168" t="s">
        <v>4699</v>
      </c>
      <c r="D2168" s="1">
        <v>43435</v>
      </c>
      <c r="E2168" s="1">
        <v>44370</v>
      </c>
      <c r="F2168">
        <f t="shared" ca="1" si="198"/>
        <v>30</v>
      </c>
      <c r="G2168" t="str">
        <f t="shared" ca="1" si="199"/>
        <v>2-5 years</v>
      </c>
      <c r="H2168" t="s">
        <v>50</v>
      </c>
      <c r="I2168" t="s">
        <v>6856</v>
      </c>
      <c r="J2168" t="s">
        <v>6857</v>
      </c>
      <c r="K2168" t="s">
        <v>27</v>
      </c>
      <c r="L2168">
        <f t="shared" si="200"/>
        <v>1</v>
      </c>
      <c r="M2168">
        <f t="shared" si="201"/>
        <v>0</v>
      </c>
      <c r="N2168" t="s">
        <v>28</v>
      </c>
      <c r="O2168" t="s">
        <v>29</v>
      </c>
      <c r="Q2168" t="str">
        <f t="shared" si="202"/>
        <v>ACTIVE</v>
      </c>
      <c r="R2168" t="s">
        <v>54</v>
      </c>
      <c r="S2168" t="s">
        <v>68</v>
      </c>
      <c r="T2168" s="2">
        <v>32399</v>
      </c>
      <c r="U2168" s="3">
        <f t="shared" ca="1" si="203"/>
        <v>37</v>
      </c>
      <c r="V2168" t="s">
        <v>1908</v>
      </c>
      <c r="W2168" t="s">
        <v>1908</v>
      </c>
      <c r="X2168" t="s">
        <v>69</v>
      </c>
      <c r="Y2168" t="s">
        <v>47</v>
      </c>
      <c r="Z2168" t="s">
        <v>36</v>
      </c>
      <c r="AA2168">
        <v>1</v>
      </c>
      <c r="AB2168" s="4">
        <v>90476</v>
      </c>
    </row>
    <row r="2169" spans="1:28" x14ac:dyDescent="0.25">
      <c r="A2169">
        <v>2594</v>
      </c>
      <c r="B2169" t="s">
        <v>5967</v>
      </c>
      <c r="C2169" t="s">
        <v>1424</v>
      </c>
      <c r="D2169" s="1">
        <v>45131</v>
      </c>
      <c r="F2169">
        <f t="shared" ca="1" si="198"/>
        <v>26</v>
      </c>
      <c r="G2169" t="str">
        <f t="shared" ca="1" si="199"/>
        <v>2-5 years</v>
      </c>
      <c r="H2169" t="s">
        <v>50</v>
      </c>
      <c r="I2169" t="s">
        <v>6858</v>
      </c>
      <c r="J2169" t="s">
        <v>6859</v>
      </c>
      <c r="K2169" t="s">
        <v>27</v>
      </c>
      <c r="L2169">
        <f t="shared" si="200"/>
        <v>1</v>
      </c>
      <c r="M2169">
        <f t="shared" si="201"/>
        <v>0</v>
      </c>
      <c r="N2169" t="s">
        <v>41</v>
      </c>
      <c r="O2169" t="s">
        <v>29</v>
      </c>
      <c r="Q2169" t="str">
        <f t="shared" si="202"/>
        <v>ACTIVE</v>
      </c>
      <c r="R2169" t="s">
        <v>54</v>
      </c>
      <c r="S2169" t="s">
        <v>189</v>
      </c>
      <c r="T2169" s="2">
        <v>30155</v>
      </c>
      <c r="U2169" s="3">
        <f t="shared" ca="1" si="203"/>
        <v>43</v>
      </c>
      <c r="V2169" t="s">
        <v>32</v>
      </c>
      <c r="W2169" t="s">
        <v>843</v>
      </c>
      <c r="X2169" t="s">
        <v>89</v>
      </c>
      <c r="Y2169" t="s">
        <v>47</v>
      </c>
      <c r="Z2169" t="s">
        <v>36</v>
      </c>
      <c r="AA2169">
        <v>1</v>
      </c>
      <c r="AB2169" s="4">
        <v>401514</v>
      </c>
    </row>
    <row r="2170" spans="1:28" x14ac:dyDescent="0.25">
      <c r="A2170">
        <v>2595</v>
      </c>
      <c r="B2170" t="s">
        <v>6860</v>
      </c>
      <c r="C2170" t="s">
        <v>6861</v>
      </c>
      <c r="D2170" s="1">
        <v>43746</v>
      </c>
      <c r="F2170">
        <f t="shared" ca="1" si="198"/>
        <v>72</v>
      </c>
      <c r="G2170" t="str">
        <f t="shared" ca="1" si="199"/>
        <v>&gt;5 years</v>
      </c>
      <c r="H2170" t="s">
        <v>50</v>
      </c>
      <c r="I2170" t="s">
        <v>6862</v>
      </c>
      <c r="J2170" t="s">
        <v>6863</v>
      </c>
      <c r="K2170" t="s">
        <v>27</v>
      </c>
      <c r="L2170">
        <f t="shared" si="200"/>
        <v>1</v>
      </c>
      <c r="M2170">
        <f t="shared" si="201"/>
        <v>0</v>
      </c>
      <c r="N2170" t="s">
        <v>41</v>
      </c>
      <c r="O2170" t="s">
        <v>53</v>
      </c>
      <c r="Q2170" t="str">
        <f t="shared" si="202"/>
        <v>ACTIVE</v>
      </c>
      <c r="R2170" t="s">
        <v>54</v>
      </c>
      <c r="S2170" t="s">
        <v>221</v>
      </c>
      <c r="T2170" s="2">
        <v>34742</v>
      </c>
      <c r="U2170" s="3">
        <f t="shared" ca="1" si="203"/>
        <v>30</v>
      </c>
      <c r="V2170" t="s">
        <v>3470</v>
      </c>
      <c r="W2170" t="s">
        <v>3470</v>
      </c>
      <c r="X2170" t="s">
        <v>339</v>
      </c>
      <c r="Y2170" t="s">
        <v>47</v>
      </c>
      <c r="Z2170" t="s">
        <v>36</v>
      </c>
      <c r="AA2170">
        <v>4</v>
      </c>
      <c r="AB2170" s="4">
        <v>1168527.6000000001</v>
      </c>
    </row>
    <row r="2171" spans="1:28" x14ac:dyDescent="0.25">
      <c r="A2171">
        <v>2596</v>
      </c>
      <c r="B2171" t="s">
        <v>6864</v>
      </c>
      <c r="C2171" t="s">
        <v>5469</v>
      </c>
      <c r="D2171" s="1">
        <v>44485</v>
      </c>
      <c r="E2171" s="1">
        <v>44685</v>
      </c>
      <c r="F2171">
        <f t="shared" ca="1" si="198"/>
        <v>6</v>
      </c>
      <c r="G2171" t="str">
        <f t="shared" ca="1" si="199"/>
        <v>6-12 months</v>
      </c>
      <c r="H2171" t="s">
        <v>50</v>
      </c>
      <c r="I2171" t="s">
        <v>6865</v>
      </c>
      <c r="J2171" t="s">
        <v>6866</v>
      </c>
      <c r="K2171" t="s">
        <v>27</v>
      </c>
      <c r="L2171">
        <f t="shared" si="200"/>
        <v>1</v>
      </c>
      <c r="M2171">
        <f t="shared" si="201"/>
        <v>0</v>
      </c>
      <c r="N2171" t="s">
        <v>28</v>
      </c>
      <c r="O2171" t="s">
        <v>53</v>
      </c>
      <c r="Q2171" t="str">
        <f t="shared" si="202"/>
        <v>ACTIVE</v>
      </c>
      <c r="R2171" t="s">
        <v>54</v>
      </c>
      <c r="S2171" t="s">
        <v>6558</v>
      </c>
      <c r="T2171" s="2">
        <v>34063</v>
      </c>
      <c r="U2171" s="3">
        <f t="shared" ca="1" si="203"/>
        <v>32</v>
      </c>
      <c r="V2171" t="s">
        <v>32</v>
      </c>
      <c r="W2171" t="s">
        <v>33</v>
      </c>
      <c r="X2171" t="s">
        <v>537</v>
      </c>
      <c r="Y2171" t="s">
        <v>47</v>
      </c>
      <c r="Z2171" t="s">
        <v>36</v>
      </c>
      <c r="AA2171">
        <v>2</v>
      </c>
      <c r="AB2171" s="4">
        <v>536568</v>
      </c>
    </row>
    <row r="2172" spans="1:28" x14ac:dyDescent="0.25">
      <c r="A2172">
        <v>2597</v>
      </c>
      <c r="B2172" t="s">
        <v>4721</v>
      </c>
      <c r="C2172" t="s">
        <v>808</v>
      </c>
      <c r="D2172" s="1">
        <v>43924</v>
      </c>
      <c r="F2172">
        <f t="shared" ca="1" si="198"/>
        <v>66</v>
      </c>
      <c r="G2172" t="str">
        <f t="shared" ca="1" si="199"/>
        <v>&gt;5 years</v>
      </c>
      <c r="H2172" t="s">
        <v>50</v>
      </c>
      <c r="I2172" t="s">
        <v>6867</v>
      </c>
      <c r="J2172" t="s">
        <v>6868</v>
      </c>
      <c r="K2172" t="s">
        <v>27</v>
      </c>
      <c r="L2172">
        <f t="shared" si="200"/>
        <v>1</v>
      </c>
      <c r="M2172">
        <f t="shared" si="201"/>
        <v>0</v>
      </c>
      <c r="N2172" t="s">
        <v>28</v>
      </c>
      <c r="O2172" t="s">
        <v>53</v>
      </c>
      <c r="Q2172" t="str">
        <f t="shared" si="202"/>
        <v>ACTIVE</v>
      </c>
      <c r="R2172" t="s">
        <v>54</v>
      </c>
      <c r="S2172" t="s">
        <v>74</v>
      </c>
      <c r="T2172" s="2">
        <v>33990</v>
      </c>
      <c r="U2172" s="3">
        <f t="shared" ca="1" si="203"/>
        <v>32</v>
      </c>
      <c r="V2172" t="s">
        <v>2961</v>
      </c>
      <c r="W2172" t="s">
        <v>2961</v>
      </c>
      <c r="X2172" t="s">
        <v>81</v>
      </c>
      <c r="Y2172" t="s">
        <v>47</v>
      </c>
      <c r="Z2172" t="s">
        <v>36</v>
      </c>
      <c r="AA2172">
        <v>2</v>
      </c>
      <c r="AB2172" s="4">
        <v>383232</v>
      </c>
    </row>
    <row r="2173" spans="1:28" x14ac:dyDescent="0.25">
      <c r="A2173">
        <v>2598</v>
      </c>
      <c r="B2173" t="s">
        <v>1871</v>
      </c>
      <c r="C2173" t="s">
        <v>6869</v>
      </c>
      <c r="D2173" s="1">
        <v>43838</v>
      </c>
      <c r="F2173">
        <f t="shared" ca="1" si="198"/>
        <v>69</v>
      </c>
      <c r="G2173" t="str">
        <f t="shared" ca="1" si="199"/>
        <v>&gt;5 years</v>
      </c>
      <c r="H2173" t="s">
        <v>50</v>
      </c>
      <c r="I2173" t="s">
        <v>6870</v>
      </c>
      <c r="J2173" t="s">
        <v>6871</v>
      </c>
      <c r="K2173" t="s">
        <v>27</v>
      </c>
      <c r="L2173">
        <f t="shared" si="200"/>
        <v>1</v>
      </c>
      <c r="M2173">
        <f t="shared" si="201"/>
        <v>0</v>
      </c>
      <c r="N2173" t="s">
        <v>41</v>
      </c>
      <c r="O2173" t="s">
        <v>29</v>
      </c>
      <c r="Q2173" t="str">
        <f t="shared" si="202"/>
        <v>ACTIVE</v>
      </c>
      <c r="R2173" t="s">
        <v>54</v>
      </c>
      <c r="S2173" t="s">
        <v>68</v>
      </c>
      <c r="T2173" s="2">
        <v>32401</v>
      </c>
      <c r="U2173" s="3">
        <f t="shared" ca="1" si="203"/>
        <v>37</v>
      </c>
      <c r="V2173" t="s">
        <v>2961</v>
      </c>
      <c r="W2173" t="s">
        <v>2961</v>
      </c>
      <c r="X2173" t="s">
        <v>116</v>
      </c>
      <c r="Y2173" t="s">
        <v>47</v>
      </c>
      <c r="Z2173" t="s">
        <v>36</v>
      </c>
      <c r="AA2173">
        <v>4</v>
      </c>
      <c r="AB2173" s="4">
        <v>120000</v>
      </c>
    </row>
    <row r="2174" spans="1:28" x14ac:dyDescent="0.25">
      <c r="A2174">
        <v>2599</v>
      </c>
      <c r="B2174" t="s">
        <v>6872</v>
      </c>
      <c r="C2174" t="s">
        <v>5089</v>
      </c>
      <c r="D2174" s="1">
        <v>44647</v>
      </c>
      <c r="E2174" s="1">
        <v>45091</v>
      </c>
      <c r="F2174">
        <f t="shared" ca="1" si="198"/>
        <v>14</v>
      </c>
      <c r="G2174" t="str">
        <f t="shared" ca="1" si="199"/>
        <v>1-2 years</v>
      </c>
      <c r="H2174" t="s">
        <v>3292</v>
      </c>
      <c r="I2174" t="s">
        <v>6873</v>
      </c>
      <c r="J2174" t="s">
        <v>6874</v>
      </c>
      <c r="K2174" t="s">
        <v>27</v>
      </c>
      <c r="L2174">
        <f t="shared" si="200"/>
        <v>1</v>
      </c>
      <c r="M2174">
        <f t="shared" si="201"/>
        <v>0</v>
      </c>
      <c r="N2174" t="s">
        <v>28</v>
      </c>
      <c r="O2174" t="s">
        <v>29</v>
      </c>
      <c r="Q2174" t="str">
        <f t="shared" si="202"/>
        <v>ACTIVE</v>
      </c>
      <c r="R2174" t="s">
        <v>54</v>
      </c>
      <c r="S2174" t="s">
        <v>440</v>
      </c>
      <c r="T2174" s="2">
        <v>34543</v>
      </c>
      <c r="U2174" s="3">
        <f t="shared" ca="1" si="203"/>
        <v>31</v>
      </c>
      <c r="V2174" t="s">
        <v>1614</v>
      </c>
      <c r="W2174" t="s">
        <v>3214</v>
      </c>
      <c r="X2174" t="s">
        <v>933</v>
      </c>
      <c r="Y2174" t="s">
        <v>35</v>
      </c>
      <c r="Z2174" t="s">
        <v>36</v>
      </c>
      <c r="AA2174">
        <v>2</v>
      </c>
      <c r="AB2174" s="4">
        <v>743885.04</v>
      </c>
    </row>
    <row r="2175" spans="1:28" x14ac:dyDescent="0.25">
      <c r="A2175">
        <v>2600</v>
      </c>
      <c r="B2175" t="s">
        <v>295</v>
      </c>
      <c r="C2175" t="s">
        <v>712</v>
      </c>
      <c r="D2175" s="1">
        <v>43361</v>
      </c>
      <c r="F2175">
        <f t="shared" ca="1" si="198"/>
        <v>84</v>
      </c>
      <c r="G2175" t="str">
        <f t="shared" ca="1" si="199"/>
        <v>&gt;5 years</v>
      </c>
      <c r="H2175" t="s">
        <v>3292</v>
      </c>
      <c r="I2175" t="s">
        <v>6875</v>
      </c>
      <c r="J2175" t="s">
        <v>6876</v>
      </c>
      <c r="K2175" t="s">
        <v>27</v>
      </c>
      <c r="L2175">
        <f t="shared" si="200"/>
        <v>1</v>
      </c>
      <c r="M2175">
        <f t="shared" si="201"/>
        <v>0</v>
      </c>
      <c r="N2175" t="s">
        <v>53</v>
      </c>
      <c r="O2175" t="s">
        <v>29</v>
      </c>
      <c r="Q2175" t="str">
        <f t="shared" si="202"/>
        <v>ACTIVE</v>
      </c>
      <c r="R2175" t="s">
        <v>54</v>
      </c>
      <c r="S2175" t="s">
        <v>221</v>
      </c>
      <c r="T2175" s="2">
        <v>35681</v>
      </c>
      <c r="U2175" s="3">
        <f t="shared" ca="1" si="203"/>
        <v>28</v>
      </c>
      <c r="V2175" t="s">
        <v>1614</v>
      </c>
      <c r="W2175" t="s">
        <v>3339</v>
      </c>
      <c r="X2175" t="s">
        <v>128</v>
      </c>
      <c r="Y2175" t="s">
        <v>35</v>
      </c>
      <c r="Z2175" t="s">
        <v>36</v>
      </c>
      <c r="AA2175">
        <v>2</v>
      </c>
      <c r="AB2175" s="4">
        <v>79755</v>
      </c>
    </row>
    <row r="2176" spans="1:28" x14ac:dyDescent="0.25">
      <c r="A2176">
        <v>2601</v>
      </c>
      <c r="B2176" t="s">
        <v>5391</v>
      </c>
      <c r="C2176" t="s">
        <v>1015</v>
      </c>
      <c r="D2176" s="1">
        <v>43798</v>
      </c>
      <c r="E2176" s="1">
        <v>43942</v>
      </c>
      <c r="F2176">
        <f t="shared" ca="1" si="198"/>
        <v>4</v>
      </c>
      <c r="G2176" t="str">
        <f t="shared" ca="1" si="199"/>
        <v>&lt;6 months</v>
      </c>
      <c r="H2176" t="s">
        <v>3292</v>
      </c>
      <c r="I2176" t="s">
        <v>6877</v>
      </c>
      <c r="J2176" t="s">
        <v>6878</v>
      </c>
      <c r="K2176" t="s">
        <v>27</v>
      </c>
      <c r="L2176">
        <f t="shared" si="200"/>
        <v>1</v>
      </c>
      <c r="M2176">
        <f t="shared" si="201"/>
        <v>0</v>
      </c>
      <c r="N2176" t="s">
        <v>53</v>
      </c>
      <c r="O2176" t="s">
        <v>41</v>
      </c>
      <c r="Q2176" t="str">
        <f t="shared" si="202"/>
        <v>ACTIVE</v>
      </c>
      <c r="R2176" t="s">
        <v>54</v>
      </c>
      <c r="S2176" t="s">
        <v>68</v>
      </c>
      <c r="T2176" s="2">
        <v>30054</v>
      </c>
      <c r="U2176" s="3">
        <f t="shared" ca="1" si="203"/>
        <v>43</v>
      </c>
      <c r="V2176" t="s">
        <v>4147</v>
      </c>
      <c r="W2176" t="s">
        <v>4147</v>
      </c>
      <c r="X2176" t="s">
        <v>69</v>
      </c>
      <c r="Y2176" t="s">
        <v>35</v>
      </c>
      <c r="Z2176" t="s">
        <v>36</v>
      </c>
      <c r="AA2176">
        <v>1</v>
      </c>
      <c r="AB2176" s="4">
        <v>57528</v>
      </c>
    </row>
    <row r="2177" spans="1:28" x14ac:dyDescent="0.25">
      <c r="A2177">
        <v>2602</v>
      </c>
      <c r="B2177" t="s">
        <v>2419</v>
      </c>
      <c r="C2177" t="s">
        <v>6206</v>
      </c>
      <c r="D2177" s="1">
        <v>43571</v>
      </c>
      <c r="E2177" s="1">
        <v>44778</v>
      </c>
      <c r="F2177">
        <f t="shared" ca="1" si="198"/>
        <v>39</v>
      </c>
      <c r="G2177" t="str">
        <f t="shared" ca="1" si="199"/>
        <v>2-5 years</v>
      </c>
      <c r="H2177" t="s">
        <v>3296</v>
      </c>
      <c r="I2177" t="s">
        <v>6879</v>
      </c>
      <c r="J2177" t="s">
        <v>6880</v>
      </c>
      <c r="K2177" t="s">
        <v>27</v>
      </c>
      <c r="L2177">
        <f t="shared" si="200"/>
        <v>1</v>
      </c>
      <c r="M2177">
        <f t="shared" si="201"/>
        <v>0</v>
      </c>
      <c r="N2177" t="s">
        <v>53</v>
      </c>
      <c r="O2177" t="s">
        <v>53</v>
      </c>
      <c r="Q2177" t="str">
        <f t="shared" si="202"/>
        <v>ACTIVE</v>
      </c>
      <c r="R2177" t="s">
        <v>1251</v>
      </c>
      <c r="S2177" t="s">
        <v>257</v>
      </c>
      <c r="T2177" s="2">
        <v>34084</v>
      </c>
      <c r="U2177" s="3">
        <f t="shared" ca="1" si="203"/>
        <v>32</v>
      </c>
      <c r="V2177" t="s">
        <v>3829</v>
      </c>
      <c r="W2177" t="s">
        <v>3830</v>
      </c>
      <c r="X2177" t="s">
        <v>63</v>
      </c>
      <c r="Y2177" t="s">
        <v>35</v>
      </c>
      <c r="Z2177" t="s">
        <v>36</v>
      </c>
      <c r="AA2177">
        <v>2</v>
      </c>
      <c r="AB2177" s="4">
        <v>147600</v>
      </c>
    </row>
    <row r="2178" spans="1:28" x14ac:dyDescent="0.25">
      <c r="A2178">
        <v>2603</v>
      </c>
      <c r="B2178" t="s">
        <v>1313</v>
      </c>
      <c r="C2178" t="s">
        <v>805</v>
      </c>
      <c r="D2178" s="1">
        <v>43529</v>
      </c>
      <c r="E2178" s="1">
        <v>43750</v>
      </c>
      <c r="F2178">
        <f t="shared" ca="1" si="198"/>
        <v>7</v>
      </c>
      <c r="G2178" t="str">
        <f t="shared" ca="1" si="199"/>
        <v>6-12 months</v>
      </c>
      <c r="H2178" t="s">
        <v>50</v>
      </c>
      <c r="I2178" t="s">
        <v>6881</v>
      </c>
      <c r="J2178" t="s">
        <v>6882</v>
      </c>
      <c r="K2178" t="s">
        <v>27</v>
      </c>
      <c r="L2178">
        <f t="shared" si="200"/>
        <v>1</v>
      </c>
      <c r="M2178">
        <f t="shared" si="201"/>
        <v>0</v>
      </c>
      <c r="N2178" t="s">
        <v>41</v>
      </c>
      <c r="O2178" t="s">
        <v>53</v>
      </c>
      <c r="Q2178" t="str">
        <f t="shared" si="202"/>
        <v>ACTIVE</v>
      </c>
      <c r="R2178" t="s">
        <v>54</v>
      </c>
      <c r="S2178" t="s">
        <v>115</v>
      </c>
      <c r="T2178" s="2">
        <v>33308</v>
      </c>
      <c r="U2178" s="3">
        <f t="shared" ca="1" si="203"/>
        <v>34</v>
      </c>
      <c r="V2178" t="s">
        <v>32</v>
      </c>
      <c r="W2178" t="s">
        <v>355</v>
      </c>
      <c r="X2178" t="s">
        <v>116</v>
      </c>
      <c r="Y2178" t="s">
        <v>47</v>
      </c>
      <c r="Z2178" t="s">
        <v>36</v>
      </c>
      <c r="AA2178">
        <v>2</v>
      </c>
      <c r="AB2178" s="4">
        <v>881952</v>
      </c>
    </row>
    <row r="2179" spans="1:28" x14ac:dyDescent="0.25">
      <c r="A2179">
        <v>2604</v>
      </c>
      <c r="B2179" t="s">
        <v>4979</v>
      </c>
      <c r="C2179" t="s">
        <v>6883</v>
      </c>
      <c r="D2179" s="1">
        <v>43454</v>
      </c>
      <c r="E2179" s="1">
        <v>43980</v>
      </c>
      <c r="F2179">
        <f t="shared" ref="F2179:F2242" ca="1" si="204">DATEDIF($D2179,IF($E2179=$E$2,TODAY(),$E2179),"m")</f>
        <v>17</v>
      </c>
      <c r="G2179" t="str">
        <f t="shared" ref="G2179:G2242" ca="1" si="205">IF(F2179&lt;6,"&lt;6 months",IF(F2179&lt;12,"6-12 months",IF(F2179&lt;24,"1-2 years",IF(F2179&lt;60,"2-5 years","&gt;5 years"))))</f>
        <v>1-2 years</v>
      </c>
      <c r="H2179" t="s">
        <v>50</v>
      </c>
      <c r="I2179" t="s">
        <v>6884</v>
      </c>
      <c r="J2179" t="s">
        <v>6885</v>
      </c>
      <c r="K2179" t="s">
        <v>27</v>
      </c>
      <c r="L2179">
        <f t="shared" ref="L2179:L2242" si="206">IF($K2179=$K$2,1,0)</f>
        <v>1</v>
      </c>
      <c r="M2179">
        <f t="shared" ref="M2179:M2242" si="207">IF($K2179=$K$2,0,1)</f>
        <v>0</v>
      </c>
      <c r="N2179" t="s">
        <v>28</v>
      </c>
      <c r="O2179" t="s">
        <v>53</v>
      </c>
      <c r="Q2179" t="str">
        <f t="shared" ref="Q2179:Q2242" si="208">IF(OR($P2179=$AF$14,$P2179=$AF$16,$P2179=$AF$19,$P2179=$AF$20,$P2179=$AF$21,$P2179=$AF$23),"VOLUNTARY",IF(OR($P2179=$AF$17,$P2179=$AF$18,$P2179=$AF$22,$P2179=$AF$15),"INVOLUNTARY","ACTIVE"))</f>
        <v>ACTIVE</v>
      </c>
      <c r="R2179" t="s">
        <v>54</v>
      </c>
      <c r="S2179" t="s">
        <v>221</v>
      </c>
      <c r="T2179" s="2">
        <v>33880</v>
      </c>
      <c r="U2179" s="3">
        <f t="shared" ref="U2179:U2242" ca="1" si="209">DATEDIF($T2179,TODAY(),"y")</f>
        <v>33</v>
      </c>
      <c r="V2179" t="s">
        <v>2370</v>
      </c>
      <c r="W2179" t="s">
        <v>2371</v>
      </c>
      <c r="X2179" t="s">
        <v>89</v>
      </c>
      <c r="Y2179" t="s">
        <v>47</v>
      </c>
      <c r="Z2179" t="s">
        <v>36</v>
      </c>
      <c r="AA2179">
        <v>5</v>
      </c>
      <c r="AB2179" s="4">
        <v>412392</v>
      </c>
    </row>
    <row r="2180" spans="1:28" x14ac:dyDescent="0.25">
      <c r="A2180">
        <v>2605</v>
      </c>
      <c r="B2180" t="s">
        <v>4724</v>
      </c>
      <c r="C2180" t="s">
        <v>6886</v>
      </c>
      <c r="D2180" s="1">
        <v>44263</v>
      </c>
      <c r="E2180" s="1">
        <v>45075</v>
      </c>
      <c r="F2180">
        <f t="shared" ca="1" si="204"/>
        <v>26</v>
      </c>
      <c r="G2180" t="str">
        <f t="shared" ca="1" si="205"/>
        <v>2-5 years</v>
      </c>
      <c r="H2180" t="s">
        <v>50</v>
      </c>
      <c r="I2180" t="s">
        <v>6887</v>
      </c>
      <c r="J2180" t="s">
        <v>6888</v>
      </c>
      <c r="K2180" t="s">
        <v>27</v>
      </c>
      <c r="L2180">
        <f t="shared" si="206"/>
        <v>1</v>
      </c>
      <c r="M2180">
        <f t="shared" si="207"/>
        <v>0</v>
      </c>
      <c r="N2180" t="s">
        <v>53</v>
      </c>
      <c r="O2180" t="s">
        <v>41</v>
      </c>
      <c r="Q2180" t="str">
        <f t="shared" si="208"/>
        <v>ACTIVE</v>
      </c>
      <c r="R2180" t="s">
        <v>54</v>
      </c>
      <c r="S2180" t="s">
        <v>257</v>
      </c>
      <c r="T2180" s="2">
        <v>30597</v>
      </c>
      <c r="U2180" s="3">
        <f t="shared" ca="1" si="209"/>
        <v>42</v>
      </c>
      <c r="V2180" t="s">
        <v>4147</v>
      </c>
      <c r="W2180" t="s">
        <v>4147</v>
      </c>
      <c r="X2180" t="s">
        <v>148</v>
      </c>
      <c r="Y2180" t="s">
        <v>47</v>
      </c>
      <c r="Z2180" t="s">
        <v>36</v>
      </c>
      <c r="AA2180">
        <v>4</v>
      </c>
      <c r="AB2180" s="4">
        <v>779532</v>
      </c>
    </row>
    <row r="2181" spans="1:28" x14ac:dyDescent="0.25">
      <c r="A2181">
        <v>2606</v>
      </c>
      <c r="B2181" t="s">
        <v>373</v>
      </c>
      <c r="C2181" t="s">
        <v>1868</v>
      </c>
      <c r="D2181" s="1">
        <v>44127</v>
      </c>
      <c r="F2181">
        <f t="shared" ca="1" si="204"/>
        <v>59</v>
      </c>
      <c r="G2181" t="str">
        <f t="shared" ca="1" si="205"/>
        <v>2-5 years</v>
      </c>
      <c r="H2181" t="s">
        <v>50</v>
      </c>
      <c r="I2181" t="s">
        <v>6889</v>
      </c>
      <c r="J2181" t="s">
        <v>6890</v>
      </c>
      <c r="K2181" t="s">
        <v>27</v>
      </c>
      <c r="L2181">
        <f t="shared" si="206"/>
        <v>1</v>
      </c>
      <c r="M2181">
        <f t="shared" si="207"/>
        <v>0</v>
      </c>
      <c r="N2181" t="s">
        <v>53</v>
      </c>
      <c r="O2181" t="s">
        <v>41</v>
      </c>
      <c r="Q2181" t="str">
        <f t="shared" si="208"/>
        <v>ACTIVE</v>
      </c>
      <c r="R2181" t="s">
        <v>54</v>
      </c>
      <c r="S2181" t="s">
        <v>137</v>
      </c>
      <c r="T2181" s="2">
        <v>35600</v>
      </c>
      <c r="U2181" s="3">
        <f t="shared" ca="1" si="209"/>
        <v>28</v>
      </c>
      <c r="V2181" t="s">
        <v>4147</v>
      </c>
      <c r="W2181" t="s">
        <v>4147</v>
      </c>
      <c r="X2181" t="s">
        <v>364</v>
      </c>
      <c r="Y2181" t="s">
        <v>47</v>
      </c>
      <c r="Z2181" t="s">
        <v>36</v>
      </c>
      <c r="AA2181">
        <v>2</v>
      </c>
      <c r="AB2181" s="4">
        <v>178224</v>
      </c>
    </row>
    <row r="2182" spans="1:28" x14ac:dyDescent="0.25">
      <c r="A2182">
        <v>2607</v>
      </c>
      <c r="B2182" t="s">
        <v>2660</v>
      </c>
      <c r="C2182" t="s">
        <v>2893</v>
      </c>
      <c r="D2182" s="1">
        <v>43553</v>
      </c>
      <c r="F2182">
        <f t="shared" ca="1" si="204"/>
        <v>78</v>
      </c>
      <c r="G2182" t="str">
        <f t="shared" ca="1" si="205"/>
        <v>&gt;5 years</v>
      </c>
      <c r="H2182" t="s">
        <v>50</v>
      </c>
      <c r="I2182" t="s">
        <v>6891</v>
      </c>
      <c r="J2182" t="s">
        <v>6892</v>
      </c>
      <c r="K2182" t="s">
        <v>27</v>
      </c>
      <c r="L2182">
        <f t="shared" si="206"/>
        <v>1</v>
      </c>
      <c r="M2182">
        <f t="shared" si="207"/>
        <v>0</v>
      </c>
      <c r="N2182" t="s">
        <v>28</v>
      </c>
      <c r="O2182" t="s">
        <v>41</v>
      </c>
      <c r="Q2182" t="str">
        <f t="shared" si="208"/>
        <v>ACTIVE</v>
      </c>
      <c r="R2182" t="s">
        <v>54</v>
      </c>
      <c r="S2182" t="s">
        <v>189</v>
      </c>
      <c r="T2182" s="2">
        <v>36379</v>
      </c>
      <c r="U2182" s="3">
        <f t="shared" ca="1" si="209"/>
        <v>26</v>
      </c>
      <c r="V2182" t="s">
        <v>1908</v>
      </c>
      <c r="W2182" t="s">
        <v>1908</v>
      </c>
      <c r="X2182" t="s">
        <v>89</v>
      </c>
      <c r="Y2182" t="s">
        <v>47</v>
      </c>
      <c r="Z2182" t="s">
        <v>36</v>
      </c>
      <c r="AA2182">
        <v>2</v>
      </c>
      <c r="AB2182" s="4">
        <v>43440</v>
      </c>
    </row>
    <row r="2183" spans="1:28" x14ac:dyDescent="0.25">
      <c r="A2183">
        <v>2608</v>
      </c>
      <c r="B2183" t="s">
        <v>856</v>
      </c>
      <c r="C2183" t="s">
        <v>6893</v>
      </c>
      <c r="D2183" s="1">
        <v>44129</v>
      </c>
      <c r="F2183">
        <f t="shared" ca="1" si="204"/>
        <v>59</v>
      </c>
      <c r="G2183" t="str">
        <f t="shared" ca="1" si="205"/>
        <v>2-5 years</v>
      </c>
      <c r="H2183" t="s">
        <v>50</v>
      </c>
      <c r="I2183" t="s">
        <v>6894</v>
      </c>
      <c r="J2183" t="s">
        <v>6895</v>
      </c>
      <c r="K2183" t="s">
        <v>27</v>
      </c>
      <c r="L2183">
        <f t="shared" si="206"/>
        <v>1</v>
      </c>
      <c r="M2183">
        <f t="shared" si="207"/>
        <v>0</v>
      </c>
      <c r="N2183" t="s">
        <v>28</v>
      </c>
      <c r="O2183" t="s">
        <v>53</v>
      </c>
      <c r="Q2183" t="str">
        <f t="shared" si="208"/>
        <v>ACTIVE</v>
      </c>
      <c r="R2183" t="s">
        <v>54</v>
      </c>
      <c r="S2183" t="s">
        <v>74</v>
      </c>
      <c r="T2183" s="2">
        <v>36127</v>
      </c>
      <c r="U2183" s="3">
        <f t="shared" ca="1" si="209"/>
        <v>26</v>
      </c>
      <c r="V2183" t="s">
        <v>2085</v>
      </c>
      <c r="W2183" t="s">
        <v>2194</v>
      </c>
      <c r="X2183" t="s">
        <v>128</v>
      </c>
      <c r="Y2183" t="s">
        <v>47</v>
      </c>
      <c r="Z2183" t="s">
        <v>36</v>
      </c>
      <c r="AA2183">
        <v>4</v>
      </c>
      <c r="AB2183" s="4">
        <v>885840</v>
      </c>
    </row>
    <row r="2184" spans="1:28" x14ac:dyDescent="0.25">
      <c r="A2184">
        <v>2609</v>
      </c>
      <c r="B2184" t="s">
        <v>1090</v>
      </c>
      <c r="C2184" t="s">
        <v>6896</v>
      </c>
      <c r="D2184" s="1">
        <v>43805</v>
      </c>
      <c r="E2184" s="1">
        <v>44395</v>
      </c>
      <c r="F2184">
        <f t="shared" ca="1" si="204"/>
        <v>19</v>
      </c>
      <c r="G2184" t="str">
        <f t="shared" ca="1" si="205"/>
        <v>1-2 years</v>
      </c>
      <c r="H2184" t="s">
        <v>50</v>
      </c>
      <c r="I2184" t="s">
        <v>6897</v>
      </c>
      <c r="J2184" t="s">
        <v>6898</v>
      </c>
      <c r="K2184" t="s">
        <v>27</v>
      </c>
      <c r="L2184">
        <f t="shared" si="206"/>
        <v>1</v>
      </c>
      <c r="M2184">
        <f t="shared" si="207"/>
        <v>0</v>
      </c>
      <c r="N2184" t="s">
        <v>41</v>
      </c>
      <c r="O2184" t="s">
        <v>29</v>
      </c>
      <c r="Q2184" t="str">
        <f t="shared" si="208"/>
        <v>ACTIVE</v>
      </c>
      <c r="R2184" t="s">
        <v>54</v>
      </c>
      <c r="S2184" t="s">
        <v>55</v>
      </c>
      <c r="T2184" s="2">
        <v>33153</v>
      </c>
      <c r="U2184" s="3">
        <f t="shared" ca="1" si="209"/>
        <v>35</v>
      </c>
      <c r="V2184" t="s">
        <v>4147</v>
      </c>
      <c r="W2184" t="s">
        <v>4147</v>
      </c>
      <c r="X2184" t="s">
        <v>537</v>
      </c>
      <c r="Y2184" t="s">
        <v>47</v>
      </c>
      <c r="Z2184" t="s">
        <v>36</v>
      </c>
      <c r="AA2184">
        <v>2</v>
      </c>
      <c r="AB2184" s="4">
        <v>84000</v>
      </c>
    </row>
    <row r="2185" spans="1:28" x14ac:dyDescent="0.25">
      <c r="A2185">
        <v>2610</v>
      </c>
      <c r="B2185" t="s">
        <v>5147</v>
      </c>
      <c r="C2185" t="s">
        <v>1714</v>
      </c>
      <c r="D2185" s="1">
        <v>44827</v>
      </c>
      <c r="E2185" s="1">
        <v>44951</v>
      </c>
      <c r="F2185">
        <f t="shared" ca="1" si="204"/>
        <v>4</v>
      </c>
      <c r="G2185" t="str">
        <f t="shared" ca="1" si="205"/>
        <v>&lt;6 months</v>
      </c>
      <c r="H2185" t="s">
        <v>50</v>
      </c>
      <c r="I2185" t="s">
        <v>6899</v>
      </c>
      <c r="J2185" t="s">
        <v>6900</v>
      </c>
      <c r="K2185" t="s">
        <v>27</v>
      </c>
      <c r="L2185">
        <f t="shared" si="206"/>
        <v>1</v>
      </c>
      <c r="M2185">
        <f t="shared" si="207"/>
        <v>0</v>
      </c>
      <c r="N2185" t="s">
        <v>53</v>
      </c>
      <c r="O2185" t="s">
        <v>53</v>
      </c>
      <c r="Q2185" t="str">
        <f t="shared" si="208"/>
        <v>ACTIVE</v>
      </c>
      <c r="R2185" t="s">
        <v>54</v>
      </c>
      <c r="S2185" t="s">
        <v>68</v>
      </c>
      <c r="T2185" s="2">
        <v>33092</v>
      </c>
      <c r="U2185" s="3">
        <f t="shared" ca="1" si="209"/>
        <v>35</v>
      </c>
      <c r="V2185" t="s">
        <v>4394</v>
      </c>
      <c r="W2185" t="s">
        <v>4394</v>
      </c>
      <c r="X2185" t="s">
        <v>184</v>
      </c>
      <c r="Y2185" t="s">
        <v>47</v>
      </c>
      <c r="Z2185" t="s">
        <v>36</v>
      </c>
      <c r="AA2185">
        <v>2</v>
      </c>
      <c r="AB2185" s="4">
        <v>64800</v>
      </c>
    </row>
    <row r="2186" spans="1:28" x14ac:dyDescent="0.25">
      <c r="A2186">
        <v>2611</v>
      </c>
      <c r="B2186" t="s">
        <v>6901</v>
      </c>
      <c r="C2186" t="s">
        <v>1138</v>
      </c>
      <c r="D2186" s="1">
        <v>43825</v>
      </c>
      <c r="E2186" s="1">
        <v>44716</v>
      </c>
      <c r="F2186">
        <f t="shared" ca="1" si="204"/>
        <v>29</v>
      </c>
      <c r="G2186" t="str">
        <f t="shared" ca="1" si="205"/>
        <v>2-5 years</v>
      </c>
      <c r="H2186" t="s">
        <v>50</v>
      </c>
      <c r="I2186" t="s">
        <v>6902</v>
      </c>
      <c r="J2186" t="s">
        <v>6903</v>
      </c>
      <c r="K2186" t="s">
        <v>27</v>
      </c>
      <c r="L2186">
        <f t="shared" si="206"/>
        <v>1</v>
      </c>
      <c r="M2186">
        <f t="shared" si="207"/>
        <v>0</v>
      </c>
      <c r="N2186" t="s">
        <v>41</v>
      </c>
      <c r="O2186" t="s">
        <v>29</v>
      </c>
      <c r="Q2186" t="str">
        <f t="shared" si="208"/>
        <v>ACTIVE</v>
      </c>
      <c r="R2186" t="s">
        <v>54</v>
      </c>
      <c r="S2186" t="s">
        <v>257</v>
      </c>
      <c r="T2186" s="2">
        <v>32040</v>
      </c>
      <c r="U2186" s="3">
        <f t="shared" ca="1" si="209"/>
        <v>38</v>
      </c>
      <c r="V2186" t="s">
        <v>3198</v>
      </c>
      <c r="W2186" t="s">
        <v>3199</v>
      </c>
      <c r="X2186" t="s">
        <v>6</v>
      </c>
      <c r="Y2186" t="s">
        <v>47</v>
      </c>
      <c r="Z2186" t="s">
        <v>36</v>
      </c>
      <c r="AA2186">
        <v>2</v>
      </c>
      <c r="AB2186" s="4">
        <v>210672</v>
      </c>
    </row>
    <row r="2187" spans="1:28" x14ac:dyDescent="0.25">
      <c r="A2187">
        <v>2612</v>
      </c>
      <c r="B2187" t="s">
        <v>6904</v>
      </c>
      <c r="C2187" t="s">
        <v>1802</v>
      </c>
      <c r="D2187" s="1">
        <v>43339</v>
      </c>
      <c r="E2187" s="1">
        <v>43818</v>
      </c>
      <c r="F2187">
        <f t="shared" ca="1" si="204"/>
        <v>15</v>
      </c>
      <c r="G2187" t="str">
        <f t="shared" ca="1" si="205"/>
        <v>1-2 years</v>
      </c>
      <c r="H2187" t="s">
        <v>50</v>
      </c>
      <c r="I2187" t="s">
        <v>6905</v>
      </c>
      <c r="J2187" t="s">
        <v>6906</v>
      </c>
      <c r="K2187" t="s">
        <v>27</v>
      </c>
      <c r="L2187">
        <f t="shared" si="206"/>
        <v>1</v>
      </c>
      <c r="M2187">
        <f t="shared" si="207"/>
        <v>0</v>
      </c>
      <c r="N2187" t="s">
        <v>41</v>
      </c>
      <c r="O2187" t="s">
        <v>41</v>
      </c>
      <c r="Q2187" t="str">
        <f t="shared" si="208"/>
        <v>ACTIVE</v>
      </c>
      <c r="R2187" t="s">
        <v>54</v>
      </c>
      <c r="S2187" t="s">
        <v>74</v>
      </c>
      <c r="T2187" s="2">
        <v>35268</v>
      </c>
      <c r="U2187" s="3">
        <f t="shared" ca="1" si="209"/>
        <v>29</v>
      </c>
      <c r="V2187" t="s">
        <v>3829</v>
      </c>
      <c r="W2187" t="s">
        <v>3830</v>
      </c>
      <c r="X2187" t="s">
        <v>153</v>
      </c>
      <c r="Y2187" t="s">
        <v>47</v>
      </c>
      <c r="Z2187" t="s">
        <v>36</v>
      </c>
      <c r="AA2187">
        <v>4</v>
      </c>
      <c r="AB2187" s="4">
        <v>21235500</v>
      </c>
    </row>
    <row r="2188" spans="1:28" x14ac:dyDescent="0.25">
      <c r="A2188">
        <v>2613</v>
      </c>
      <c r="B2188" t="s">
        <v>6907</v>
      </c>
      <c r="C2188" t="s">
        <v>437</v>
      </c>
      <c r="D2188" s="1">
        <v>44907</v>
      </c>
      <c r="E2188" s="1">
        <v>44992</v>
      </c>
      <c r="F2188">
        <f t="shared" ca="1" si="204"/>
        <v>2</v>
      </c>
      <c r="G2188" t="str">
        <f t="shared" ca="1" si="205"/>
        <v>&lt;6 months</v>
      </c>
      <c r="H2188" t="s">
        <v>50</v>
      </c>
      <c r="I2188" t="s">
        <v>6908</v>
      </c>
      <c r="J2188" t="s">
        <v>6909</v>
      </c>
      <c r="K2188" t="s">
        <v>27</v>
      </c>
      <c r="L2188">
        <f t="shared" si="206"/>
        <v>1</v>
      </c>
      <c r="M2188">
        <f t="shared" si="207"/>
        <v>0</v>
      </c>
      <c r="N2188" t="s">
        <v>41</v>
      </c>
      <c r="O2188" t="s">
        <v>53</v>
      </c>
      <c r="Q2188" t="str">
        <f t="shared" si="208"/>
        <v>ACTIVE</v>
      </c>
      <c r="R2188" t="s">
        <v>54</v>
      </c>
      <c r="S2188" t="s">
        <v>199</v>
      </c>
      <c r="T2188" s="2">
        <v>35183</v>
      </c>
      <c r="U2188" s="3">
        <f t="shared" ca="1" si="209"/>
        <v>29</v>
      </c>
      <c r="V2188" t="s">
        <v>3470</v>
      </c>
      <c r="W2188" t="s">
        <v>3470</v>
      </c>
      <c r="X2188" t="s">
        <v>364</v>
      </c>
      <c r="Y2188" t="s">
        <v>47</v>
      </c>
      <c r="Z2188" t="s">
        <v>36</v>
      </c>
      <c r="AA2188">
        <v>5</v>
      </c>
      <c r="AB2188" s="4">
        <v>529392</v>
      </c>
    </row>
    <row r="2189" spans="1:28" x14ac:dyDescent="0.25">
      <c r="A2189">
        <v>2614</v>
      </c>
      <c r="B2189" t="s">
        <v>6910</v>
      </c>
      <c r="C2189" t="s">
        <v>4883</v>
      </c>
      <c r="D2189" s="1">
        <v>44329</v>
      </c>
      <c r="F2189">
        <f t="shared" ca="1" si="204"/>
        <v>52</v>
      </c>
      <c r="G2189" t="str">
        <f t="shared" ca="1" si="205"/>
        <v>2-5 years</v>
      </c>
      <c r="H2189" t="s">
        <v>50</v>
      </c>
      <c r="I2189" t="s">
        <v>6911</v>
      </c>
      <c r="J2189" t="s">
        <v>6912</v>
      </c>
      <c r="K2189" t="s">
        <v>27</v>
      </c>
      <c r="L2189">
        <f t="shared" si="206"/>
        <v>1</v>
      </c>
      <c r="M2189">
        <f t="shared" si="207"/>
        <v>0</v>
      </c>
      <c r="N2189" t="s">
        <v>41</v>
      </c>
      <c r="O2189" t="s">
        <v>53</v>
      </c>
      <c r="Q2189" t="str">
        <f t="shared" si="208"/>
        <v>ACTIVE</v>
      </c>
      <c r="R2189" t="s">
        <v>54</v>
      </c>
      <c r="S2189" t="s">
        <v>74</v>
      </c>
      <c r="T2189" s="2">
        <v>33914</v>
      </c>
      <c r="U2189" s="3">
        <f t="shared" ca="1" si="209"/>
        <v>32</v>
      </c>
      <c r="V2189" t="s">
        <v>2961</v>
      </c>
      <c r="W2189" t="s">
        <v>2961</v>
      </c>
      <c r="X2189" t="s">
        <v>184</v>
      </c>
      <c r="Y2189" t="s">
        <v>47</v>
      </c>
      <c r="Z2189" t="s">
        <v>36</v>
      </c>
      <c r="AA2189">
        <v>5</v>
      </c>
      <c r="AB2189" s="4">
        <v>351614.4</v>
      </c>
    </row>
    <row r="2190" spans="1:28" x14ac:dyDescent="0.25">
      <c r="A2190">
        <v>2615</v>
      </c>
      <c r="B2190" t="s">
        <v>2820</v>
      </c>
      <c r="C2190" t="s">
        <v>2677</v>
      </c>
      <c r="D2190" s="1">
        <v>44286</v>
      </c>
      <c r="F2190">
        <f t="shared" ca="1" si="204"/>
        <v>54</v>
      </c>
      <c r="G2190" t="str">
        <f t="shared" ca="1" si="205"/>
        <v>2-5 years</v>
      </c>
      <c r="H2190" t="s">
        <v>3292</v>
      </c>
      <c r="I2190" t="s">
        <v>6913</v>
      </c>
      <c r="J2190" t="s">
        <v>6914</v>
      </c>
      <c r="K2190" t="s">
        <v>27</v>
      </c>
      <c r="L2190">
        <f t="shared" si="206"/>
        <v>1</v>
      </c>
      <c r="M2190">
        <f t="shared" si="207"/>
        <v>0</v>
      </c>
      <c r="N2190" t="s">
        <v>28</v>
      </c>
      <c r="O2190" t="s">
        <v>41</v>
      </c>
      <c r="Q2190" t="str">
        <f t="shared" si="208"/>
        <v>ACTIVE</v>
      </c>
      <c r="R2190" t="s">
        <v>30</v>
      </c>
      <c r="S2190" t="s">
        <v>31</v>
      </c>
      <c r="T2190" s="2">
        <v>34911</v>
      </c>
      <c r="U2190" s="3">
        <f t="shared" ca="1" si="209"/>
        <v>30</v>
      </c>
      <c r="V2190" t="s">
        <v>1614</v>
      </c>
      <c r="W2190" t="s">
        <v>3214</v>
      </c>
      <c r="X2190" t="s">
        <v>122</v>
      </c>
      <c r="Y2190" t="s">
        <v>35</v>
      </c>
      <c r="Z2190" t="s">
        <v>36</v>
      </c>
      <c r="AA2190">
        <v>4</v>
      </c>
      <c r="AB2190" s="4">
        <v>123704</v>
      </c>
    </row>
    <row r="2191" spans="1:28" x14ac:dyDescent="0.25">
      <c r="A2191">
        <v>2616</v>
      </c>
      <c r="B2191" t="s">
        <v>4709</v>
      </c>
      <c r="C2191" t="s">
        <v>5477</v>
      </c>
      <c r="D2191" s="1">
        <v>43691</v>
      </c>
      <c r="E2191" s="1">
        <v>44808</v>
      </c>
      <c r="F2191">
        <f t="shared" ca="1" si="204"/>
        <v>36</v>
      </c>
      <c r="G2191" t="str">
        <f t="shared" ca="1" si="205"/>
        <v>2-5 years</v>
      </c>
      <c r="H2191" t="s">
        <v>3292</v>
      </c>
      <c r="I2191" t="s">
        <v>6915</v>
      </c>
      <c r="J2191" t="s">
        <v>6916</v>
      </c>
      <c r="K2191" t="s">
        <v>27</v>
      </c>
      <c r="L2191">
        <f t="shared" si="206"/>
        <v>1</v>
      </c>
      <c r="M2191">
        <f t="shared" si="207"/>
        <v>0</v>
      </c>
      <c r="N2191" t="s">
        <v>53</v>
      </c>
      <c r="O2191" t="s">
        <v>41</v>
      </c>
      <c r="Q2191" t="str">
        <f t="shared" si="208"/>
        <v>ACTIVE</v>
      </c>
      <c r="R2191" t="s">
        <v>54</v>
      </c>
      <c r="S2191" t="s">
        <v>87</v>
      </c>
      <c r="T2191" s="2">
        <v>31032</v>
      </c>
      <c r="U2191" s="3">
        <f t="shared" ca="1" si="209"/>
        <v>40</v>
      </c>
      <c r="V2191" t="s">
        <v>32</v>
      </c>
      <c r="W2191" t="s">
        <v>33</v>
      </c>
      <c r="X2191" t="s">
        <v>89</v>
      </c>
      <c r="Y2191" t="s">
        <v>35</v>
      </c>
      <c r="Z2191" t="s">
        <v>36</v>
      </c>
      <c r="AA2191">
        <v>1</v>
      </c>
      <c r="AB2191" s="4">
        <v>137280</v>
      </c>
    </row>
    <row r="2192" spans="1:28" x14ac:dyDescent="0.25">
      <c r="A2192">
        <v>2617</v>
      </c>
      <c r="B2192" t="s">
        <v>2481</v>
      </c>
      <c r="C2192" t="s">
        <v>3858</v>
      </c>
      <c r="D2192" s="1">
        <v>44045</v>
      </c>
      <c r="E2192" s="1">
        <v>44925</v>
      </c>
      <c r="F2192">
        <f t="shared" ca="1" si="204"/>
        <v>28</v>
      </c>
      <c r="G2192" t="str">
        <f t="shared" ca="1" si="205"/>
        <v>2-5 years</v>
      </c>
      <c r="H2192" t="s">
        <v>3292</v>
      </c>
      <c r="I2192" t="s">
        <v>6917</v>
      </c>
      <c r="J2192" t="s">
        <v>6918</v>
      </c>
      <c r="K2192" t="s">
        <v>27</v>
      </c>
      <c r="L2192">
        <f t="shared" si="206"/>
        <v>1</v>
      </c>
      <c r="M2192">
        <f t="shared" si="207"/>
        <v>0</v>
      </c>
      <c r="N2192" t="s">
        <v>53</v>
      </c>
      <c r="O2192" t="s">
        <v>53</v>
      </c>
      <c r="Q2192" t="str">
        <f t="shared" si="208"/>
        <v>ACTIVE</v>
      </c>
      <c r="R2192" t="s">
        <v>54</v>
      </c>
      <c r="S2192" t="s">
        <v>282</v>
      </c>
      <c r="T2192" s="2">
        <v>61</v>
      </c>
      <c r="U2192" s="3">
        <f t="shared" ca="1" si="209"/>
        <v>125</v>
      </c>
      <c r="V2192" t="s">
        <v>44</v>
      </c>
      <c r="W2192" t="s">
        <v>45</v>
      </c>
      <c r="X2192" t="s">
        <v>184</v>
      </c>
      <c r="Y2192" t="s">
        <v>35</v>
      </c>
      <c r="Z2192" t="s">
        <v>36</v>
      </c>
      <c r="AA2192">
        <v>4</v>
      </c>
      <c r="AB2192" s="4">
        <v>88881</v>
      </c>
    </row>
    <row r="2193" spans="1:28" x14ac:dyDescent="0.25">
      <c r="A2193">
        <v>2618</v>
      </c>
      <c r="B2193" t="s">
        <v>6919</v>
      </c>
      <c r="C2193" t="s">
        <v>2630</v>
      </c>
      <c r="D2193" s="1">
        <v>43620</v>
      </c>
      <c r="F2193">
        <f t="shared" ca="1" si="204"/>
        <v>76</v>
      </c>
      <c r="G2193" t="str">
        <f t="shared" ca="1" si="205"/>
        <v>&gt;5 years</v>
      </c>
      <c r="H2193" t="s">
        <v>3296</v>
      </c>
      <c r="I2193" t="s">
        <v>6920</v>
      </c>
      <c r="J2193" t="s">
        <v>6921</v>
      </c>
      <c r="K2193" t="s">
        <v>27</v>
      </c>
      <c r="L2193">
        <f t="shared" si="206"/>
        <v>1</v>
      </c>
      <c r="M2193">
        <f t="shared" si="207"/>
        <v>0</v>
      </c>
      <c r="N2193" t="s">
        <v>41</v>
      </c>
      <c r="O2193" t="s">
        <v>53</v>
      </c>
      <c r="Q2193" t="str">
        <f t="shared" si="208"/>
        <v>ACTIVE</v>
      </c>
      <c r="R2193" t="s">
        <v>1251</v>
      </c>
      <c r="S2193" t="s">
        <v>257</v>
      </c>
      <c r="T2193" s="2">
        <v>33225</v>
      </c>
      <c r="U2193" s="3">
        <f t="shared" ca="1" si="209"/>
        <v>34</v>
      </c>
      <c r="V2193" t="s">
        <v>3470</v>
      </c>
      <c r="W2193" t="s">
        <v>3470</v>
      </c>
      <c r="X2193" t="s">
        <v>69</v>
      </c>
      <c r="Y2193" t="s">
        <v>35</v>
      </c>
      <c r="Z2193" t="s">
        <v>36</v>
      </c>
      <c r="AA2193">
        <v>4</v>
      </c>
      <c r="AB2193" s="4">
        <v>55341</v>
      </c>
    </row>
    <row r="2194" spans="1:28" x14ac:dyDescent="0.25">
      <c r="A2194">
        <v>2619</v>
      </c>
      <c r="B2194" t="s">
        <v>5964</v>
      </c>
      <c r="C2194" t="s">
        <v>2082</v>
      </c>
      <c r="D2194" s="1">
        <v>43999</v>
      </c>
      <c r="E2194" s="1">
        <v>44600</v>
      </c>
      <c r="F2194">
        <f t="shared" ca="1" si="204"/>
        <v>19</v>
      </c>
      <c r="G2194" t="str">
        <f t="shared" ca="1" si="205"/>
        <v>1-2 years</v>
      </c>
      <c r="H2194" t="s">
        <v>50</v>
      </c>
      <c r="I2194" t="s">
        <v>6922</v>
      </c>
      <c r="J2194" t="s">
        <v>6923</v>
      </c>
      <c r="K2194" t="s">
        <v>27</v>
      </c>
      <c r="L2194">
        <f t="shared" si="206"/>
        <v>1</v>
      </c>
      <c r="M2194">
        <f t="shared" si="207"/>
        <v>0</v>
      </c>
      <c r="N2194" t="s">
        <v>28</v>
      </c>
      <c r="O2194" t="s">
        <v>29</v>
      </c>
      <c r="Q2194" t="str">
        <f t="shared" si="208"/>
        <v>ACTIVE</v>
      </c>
      <c r="R2194" t="s">
        <v>54</v>
      </c>
      <c r="S2194" t="s">
        <v>74</v>
      </c>
      <c r="T2194" s="2">
        <v>36434</v>
      </c>
      <c r="U2194" s="3">
        <f t="shared" ca="1" si="209"/>
        <v>26</v>
      </c>
      <c r="V2194" t="s">
        <v>1614</v>
      </c>
      <c r="W2194" t="s">
        <v>3214</v>
      </c>
      <c r="X2194" t="s">
        <v>69</v>
      </c>
      <c r="Y2194" t="s">
        <v>47</v>
      </c>
      <c r="Z2194" t="s">
        <v>36</v>
      </c>
      <c r="AA2194">
        <v>5</v>
      </c>
      <c r="AB2194" s="4">
        <v>77000</v>
      </c>
    </row>
    <row r="2195" spans="1:28" x14ac:dyDescent="0.25">
      <c r="A2195">
        <v>2620</v>
      </c>
      <c r="B2195" t="s">
        <v>6924</v>
      </c>
      <c r="C2195" t="s">
        <v>989</v>
      </c>
      <c r="D2195" s="1">
        <v>44259</v>
      </c>
      <c r="F2195">
        <f t="shared" ca="1" si="204"/>
        <v>55</v>
      </c>
      <c r="G2195" t="str">
        <f t="shared" ca="1" si="205"/>
        <v>2-5 years</v>
      </c>
      <c r="H2195" t="s">
        <v>50</v>
      </c>
      <c r="I2195" t="s">
        <v>6925</v>
      </c>
      <c r="J2195" t="s">
        <v>6926</v>
      </c>
      <c r="K2195" t="s">
        <v>27</v>
      </c>
      <c r="L2195">
        <f t="shared" si="206"/>
        <v>1</v>
      </c>
      <c r="M2195">
        <f t="shared" si="207"/>
        <v>0</v>
      </c>
      <c r="N2195" t="s">
        <v>53</v>
      </c>
      <c r="O2195" t="s">
        <v>53</v>
      </c>
      <c r="Q2195" t="str">
        <f t="shared" si="208"/>
        <v>ACTIVE</v>
      </c>
      <c r="R2195" t="s">
        <v>54</v>
      </c>
      <c r="S2195" t="s">
        <v>68</v>
      </c>
      <c r="T2195" s="2">
        <v>34052</v>
      </c>
      <c r="U2195" s="3">
        <f t="shared" ca="1" si="209"/>
        <v>32</v>
      </c>
      <c r="V2195" t="s">
        <v>3470</v>
      </c>
      <c r="W2195" t="s">
        <v>3470</v>
      </c>
      <c r="X2195" t="s">
        <v>69</v>
      </c>
      <c r="Y2195" t="s">
        <v>47</v>
      </c>
      <c r="Z2195" t="s">
        <v>36</v>
      </c>
      <c r="AA2195">
        <v>1</v>
      </c>
      <c r="AB2195" s="4">
        <v>625860</v>
      </c>
    </row>
    <row r="2196" spans="1:28" x14ac:dyDescent="0.25">
      <c r="A2196">
        <v>2621</v>
      </c>
      <c r="B2196" t="s">
        <v>5300</v>
      </c>
      <c r="C2196" t="s">
        <v>2536</v>
      </c>
      <c r="D2196" s="1">
        <v>43357</v>
      </c>
      <c r="F2196">
        <f t="shared" ca="1" si="204"/>
        <v>84</v>
      </c>
      <c r="G2196" t="str">
        <f t="shared" ca="1" si="205"/>
        <v>&gt;5 years</v>
      </c>
      <c r="H2196" t="s">
        <v>50</v>
      </c>
      <c r="I2196" t="s">
        <v>6927</v>
      </c>
      <c r="J2196" t="s">
        <v>6928</v>
      </c>
      <c r="K2196" t="s">
        <v>27</v>
      </c>
      <c r="L2196">
        <f t="shared" si="206"/>
        <v>1</v>
      </c>
      <c r="M2196">
        <f t="shared" si="207"/>
        <v>0</v>
      </c>
      <c r="N2196" t="s">
        <v>41</v>
      </c>
      <c r="O2196" t="s">
        <v>29</v>
      </c>
      <c r="Q2196" t="str">
        <f t="shared" si="208"/>
        <v>ACTIVE</v>
      </c>
      <c r="R2196" t="s">
        <v>106</v>
      </c>
      <c r="S2196" t="s">
        <v>1301</v>
      </c>
      <c r="T2196" s="2">
        <v>29148</v>
      </c>
      <c r="U2196" s="3">
        <f t="shared" ca="1" si="209"/>
        <v>45</v>
      </c>
      <c r="V2196" t="s">
        <v>2370</v>
      </c>
      <c r="W2196" t="s">
        <v>2371</v>
      </c>
      <c r="X2196" t="s">
        <v>6</v>
      </c>
      <c r="Y2196" t="s">
        <v>47</v>
      </c>
      <c r="Z2196" t="s">
        <v>36</v>
      </c>
      <c r="AA2196">
        <v>2</v>
      </c>
      <c r="AB2196" s="4">
        <v>93600</v>
      </c>
    </row>
    <row r="2197" spans="1:28" x14ac:dyDescent="0.25">
      <c r="A2197">
        <v>2622</v>
      </c>
      <c r="B2197" t="s">
        <v>6929</v>
      </c>
      <c r="C2197" t="s">
        <v>3496</v>
      </c>
      <c r="D2197" s="1">
        <v>44032</v>
      </c>
      <c r="F2197">
        <f t="shared" ca="1" si="204"/>
        <v>62</v>
      </c>
      <c r="G2197" t="str">
        <f t="shared" ca="1" si="205"/>
        <v>&gt;5 years</v>
      </c>
      <c r="H2197" t="s">
        <v>50</v>
      </c>
      <c r="I2197" t="s">
        <v>6930</v>
      </c>
      <c r="J2197" t="s">
        <v>6931</v>
      </c>
      <c r="K2197" t="s">
        <v>27</v>
      </c>
      <c r="L2197">
        <f t="shared" si="206"/>
        <v>1</v>
      </c>
      <c r="M2197">
        <f t="shared" si="207"/>
        <v>0</v>
      </c>
      <c r="N2197" t="s">
        <v>28</v>
      </c>
      <c r="O2197" t="s">
        <v>53</v>
      </c>
      <c r="Q2197" t="str">
        <f t="shared" si="208"/>
        <v>ACTIVE</v>
      </c>
      <c r="R2197" t="s">
        <v>54</v>
      </c>
      <c r="S2197" t="s">
        <v>94</v>
      </c>
      <c r="T2197" s="2">
        <v>32393</v>
      </c>
      <c r="U2197" s="3">
        <f t="shared" ca="1" si="209"/>
        <v>37</v>
      </c>
      <c r="V2197" t="s">
        <v>32</v>
      </c>
      <c r="W2197" t="s">
        <v>33</v>
      </c>
      <c r="X2197" t="s">
        <v>621</v>
      </c>
      <c r="Y2197" t="s">
        <v>47</v>
      </c>
      <c r="Z2197" t="s">
        <v>36</v>
      </c>
      <c r="AA2197">
        <v>4</v>
      </c>
      <c r="AB2197" s="4">
        <v>60666.67</v>
      </c>
    </row>
    <row r="2198" spans="1:28" x14ac:dyDescent="0.25">
      <c r="A2198">
        <v>2623</v>
      </c>
      <c r="B2198" t="s">
        <v>599</v>
      </c>
      <c r="C2198" t="s">
        <v>1326</v>
      </c>
      <c r="D2198" s="1">
        <v>43972</v>
      </c>
      <c r="E2198" s="1">
        <v>44360</v>
      </c>
      <c r="F2198">
        <f t="shared" ca="1" si="204"/>
        <v>12</v>
      </c>
      <c r="G2198" t="str">
        <f t="shared" ca="1" si="205"/>
        <v>1-2 years</v>
      </c>
      <c r="H2198" t="s">
        <v>50</v>
      </c>
      <c r="I2198" t="s">
        <v>6932</v>
      </c>
      <c r="J2198" t="s">
        <v>6933</v>
      </c>
      <c r="K2198" t="s">
        <v>27</v>
      </c>
      <c r="L2198">
        <f t="shared" si="206"/>
        <v>1</v>
      </c>
      <c r="M2198">
        <f t="shared" si="207"/>
        <v>0</v>
      </c>
      <c r="N2198" t="s">
        <v>28</v>
      </c>
      <c r="O2198" t="s">
        <v>53</v>
      </c>
      <c r="Q2198" t="str">
        <f t="shared" si="208"/>
        <v>ACTIVE</v>
      </c>
      <c r="R2198" t="s">
        <v>54</v>
      </c>
      <c r="S2198" t="s">
        <v>74</v>
      </c>
      <c r="T2198" s="2">
        <v>31216</v>
      </c>
      <c r="U2198" s="3">
        <f t="shared" ca="1" si="209"/>
        <v>40</v>
      </c>
      <c r="V2198" t="s">
        <v>61</v>
      </c>
      <c r="W2198" t="s">
        <v>127</v>
      </c>
      <c r="X2198" t="s">
        <v>235</v>
      </c>
      <c r="Y2198" t="s">
        <v>47</v>
      </c>
      <c r="Z2198" t="s">
        <v>36</v>
      </c>
      <c r="AA2198">
        <v>2</v>
      </c>
      <c r="AB2198" s="4">
        <v>121165.2</v>
      </c>
    </row>
    <row r="2199" spans="1:28" x14ac:dyDescent="0.25">
      <c r="A2199">
        <v>2624</v>
      </c>
      <c r="B2199" t="s">
        <v>5294</v>
      </c>
      <c r="C2199" t="s">
        <v>3300</v>
      </c>
      <c r="D2199" s="1">
        <v>45088</v>
      </c>
      <c r="E2199" s="1">
        <v>45135</v>
      </c>
      <c r="F2199">
        <f t="shared" ca="1" si="204"/>
        <v>1</v>
      </c>
      <c r="G2199" t="str">
        <f t="shared" ca="1" si="205"/>
        <v>&lt;6 months</v>
      </c>
      <c r="H2199" t="s">
        <v>50</v>
      </c>
      <c r="I2199" t="s">
        <v>6934</v>
      </c>
      <c r="J2199" t="s">
        <v>6935</v>
      </c>
      <c r="K2199" t="s">
        <v>27</v>
      </c>
      <c r="L2199">
        <f t="shared" si="206"/>
        <v>1</v>
      </c>
      <c r="M2199">
        <f t="shared" si="207"/>
        <v>0</v>
      </c>
      <c r="N2199" t="s">
        <v>41</v>
      </c>
      <c r="O2199" t="s">
        <v>29</v>
      </c>
      <c r="Q2199" t="str">
        <f t="shared" si="208"/>
        <v>ACTIVE</v>
      </c>
      <c r="R2199" t="s">
        <v>54</v>
      </c>
      <c r="S2199" t="s">
        <v>257</v>
      </c>
      <c r="T2199" s="2">
        <v>28425</v>
      </c>
      <c r="U2199" s="3">
        <f t="shared" ca="1" si="209"/>
        <v>47</v>
      </c>
      <c r="V2199" t="s">
        <v>61</v>
      </c>
      <c r="W2199" t="s">
        <v>222</v>
      </c>
      <c r="X2199" t="s">
        <v>148</v>
      </c>
      <c r="Y2199" t="s">
        <v>47</v>
      </c>
      <c r="Z2199" t="s">
        <v>36</v>
      </c>
      <c r="AA2199">
        <v>2</v>
      </c>
      <c r="AB2199" s="4">
        <v>138208.79999999999</v>
      </c>
    </row>
    <row r="2200" spans="1:28" x14ac:dyDescent="0.25">
      <c r="A2200">
        <v>2625</v>
      </c>
      <c r="B2200" t="s">
        <v>6936</v>
      </c>
      <c r="C2200" t="s">
        <v>3587</v>
      </c>
      <c r="D2200" s="1">
        <v>44892</v>
      </c>
      <c r="E2200" s="1">
        <v>45065</v>
      </c>
      <c r="F2200">
        <f t="shared" ca="1" si="204"/>
        <v>5</v>
      </c>
      <c r="G2200" t="str">
        <f t="shared" ca="1" si="205"/>
        <v>&lt;6 months</v>
      </c>
      <c r="H2200" t="s">
        <v>50</v>
      </c>
      <c r="I2200" t="s">
        <v>6937</v>
      </c>
      <c r="J2200" t="s">
        <v>6938</v>
      </c>
      <c r="K2200" t="s">
        <v>27</v>
      </c>
      <c r="L2200">
        <f t="shared" si="206"/>
        <v>1</v>
      </c>
      <c r="M2200">
        <f t="shared" si="207"/>
        <v>0</v>
      </c>
      <c r="N2200" t="s">
        <v>53</v>
      </c>
      <c r="O2200" t="s">
        <v>53</v>
      </c>
      <c r="Q2200" t="str">
        <f t="shared" si="208"/>
        <v>ACTIVE</v>
      </c>
      <c r="R2200" t="s">
        <v>54</v>
      </c>
      <c r="S2200" t="s">
        <v>115</v>
      </c>
      <c r="T2200" s="2">
        <v>31328</v>
      </c>
      <c r="U2200" s="3">
        <f t="shared" ca="1" si="209"/>
        <v>40</v>
      </c>
      <c r="V2200" t="s">
        <v>4147</v>
      </c>
      <c r="W2200" t="s">
        <v>4147</v>
      </c>
      <c r="X2200" t="s">
        <v>153</v>
      </c>
      <c r="Y2200" t="s">
        <v>47</v>
      </c>
      <c r="Z2200" t="s">
        <v>36</v>
      </c>
      <c r="AA2200">
        <v>2</v>
      </c>
      <c r="AB2200" s="4">
        <v>245892</v>
      </c>
    </row>
    <row r="2201" spans="1:28" x14ac:dyDescent="0.25">
      <c r="A2201">
        <v>2626</v>
      </c>
      <c r="B2201" t="s">
        <v>3163</v>
      </c>
      <c r="C2201" t="s">
        <v>3394</v>
      </c>
      <c r="D2201" s="1">
        <v>43892</v>
      </c>
      <c r="E2201" s="1">
        <v>44708</v>
      </c>
      <c r="F2201">
        <f t="shared" ca="1" si="204"/>
        <v>26</v>
      </c>
      <c r="G2201" t="str">
        <f t="shared" ca="1" si="205"/>
        <v>2-5 years</v>
      </c>
      <c r="H2201" t="s">
        <v>50</v>
      </c>
      <c r="I2201" t="s">
        <v>6939</v>
      </c>
      <c r="J2201" t="s">
        <v>6940</v>
      </c>
      <c r="K2201" t="s">
        <v>27</v>
      </c>
      <c r="L2201">
        <f t="shared" si="206"/>
        <v>1</v>
      </c>
      <c r="M2201">
        <f t="shared" si="207"/>
        <v>0</v>
      </c>
      <c r="N2201" t="s">
        <v>53</v>
      </c>
      <c r="O2201" t="s">
        <v>29</v>
      </c>
      <c r="Q2201" t="str">
        <f t="shared" si="208"/>
        <v>ACTIVE</v>
      </c>
      <c r="R2201" t="s">
        <v>54</v>
      </c>
      <c r="S2201" t="s">
        <v>137</v>
      </c>
      <c r="T2201" s="2">
        <v>35696</v>
      </c>
      <c r="U2201" s="3">
        <f t="shared" ca="1" si="209"/>
        <v>28</v>
      </c>
      <c r="V2201" t="s">
        <v>4147</v>
      </c>
      <c r="W2201" t="s">
        <v>4147</v>
      </c>
      <c r="X2201" t="s">
        <v>6</v>
      </c>
      <c r="Y2201" t="s">
        <v>47</v>
      </c>
      <c r="Z2201" t="s">
        <v>36</v>
      </c>
      <c r="AA2201">
        <v>4</v>
      </c>
      <c r="AB2201" s="4">
        <v>55238</v>
      </c>
    </row>
    <row r="2202" spans="1:28" x14ac:dyDescent="0.25">
      <c r="A2202">
        <v>2627</v>
      </c>
      <c r="B2202" t="s">
        <v>6941</v>
      </c>
      <c r="C2202" t="s">
        <v>833</v>
      </c>
      <c r="D2202" s="1">
        <v>44955</v>
      </c>
      <c r="E2202" s="1">
        <v>45070</v>
      </c>
      <c r="F2202">
        <f t="shared" ca="1" si="204"/>
        <v>3</v>
      </c>
      <c r="G2202" t="str">
        <f t="shared" ca="1" si="205"/>
        <v>&lt;6 months</v>
      </c>
      <c r="H2202" t="s">
        <v>50</v>
      </c>
      <c r="I2202" t="s">
        <v>6942</v>
      </c>
      <c r="J2202" t="s">
        <v>6943</v>
      </c>
      <c r="K2202" t="s">
        <v>27</v>
      </c>
      <c r="L2202">
        <f t="shared" si="206"/>
        <v>1</v>
      </c>
      <c r="M2202">
        <f t="shared" si="207"/>
        <v>0</v>
      </c>
      <c r="N2202" t="s">
        <v>53</v>
      </c>
      <c r="O2202" t="s">
        <v>41</v>
      </c>
      <c r="Q2202" t="str">
        <f t="shared" si="208"/>
        <v>ACTIVE</v>
      </c>
      <c r="R2202" t="s">
        <v>54</v>
      </c>
      <c r="S2202" t="s">
        <v>257</v>
      </c>
      <c r="T2202" s="2">
        <v>34125</v>
      </c>
      <c r="U2202" s="3">
        <f t="shared" ca="1" si="209"/>
        <v>32</v>
      </c>
      <c r="V2202" t="s">
        <v>4147</v>
      </c>
      <c r="W2202" t="s">
        <v>4147</v>
      </c>
      <c r="X2202" t="s">
        <v>184</v>
      </c>
      <c r="Y2202" t="s">
        <v>47</v>
      </c>
      <c r="Z2202" t="s">
        <v>36</v>
      </c>
      <c r="AA2202">
        <v>4</v>
      </c>
      <c r="AB2202" s="4">
        <v>121200</v>
      </c>
    </row>
    <row r="2203" spans="1:28" x14ac:dyDescent="0.25">
      <c r="A2203">
        <v>2628</v>
      </c>
      <c r="B2203" t="s">
        <v>5294</v>
      </c>
      <c r="C2203" t="s">
        <v>1174</v>
      </c>
      <c r="D2203" s="1">
        <v>44537</v>
      </c>
      <c r="F2203">
        <f t="shared" ca="1" si="204"/>
        <v>46</v>
      </c>
      <c r="G2203" t="str">
        <f t="shared" ca="1" si="205"/>
        <v>2-5 years</v>
      </c>
      <c r="H2203" t="s">
        <v>50</v>
      </c>
      <c r="I2203" t="s">
        <v>6944</v>
      </c>
      <c r="J2203" t="s">
        <v>6945</v>
      </c>
      <c r="K2203" t="s">
        <v>27</v>
      </c>
      <c r="L2203">
        <f t="shared" si="206"/>
        <v>1</v>
      </c>
      <c r="M2203">
        <f t="shared" si="207"/>
        <v>0</v>
      </c>
      <c r="N2203" t="s">
        <v>41</v>
      </c>
      <c r="O2203" t="s">
        <v>29</v>
      </c>
      <c r="Q2203" t="str">
        <f t="shared" si="208"/>
        <v>ACTIVE</v>
      </c>
      <c r="R2203" t="s">
        <v>54</v>
      </c>
      <c r="S2203" t="s">
        <v>1766</v>
      </c>
      <c r="T2203" s="2">
        <v>34298</v>
      </c>
      <c r="U2203" s="3">
        <f t="shared" ca="1" si="209"/>
        <v>31</v>
      </c>
      <c r="V2203" t="s">
        <v>4147</v>
      </c>
      <c r="W2203" t="s">
        <v>4147</v>
      </c>
      <c r="X2203" t="s">
        <v>621</v>
      </c>
      <c r="Y2203" t="s">
        <v>47</v>
      </c>
      <c r="Z2203" t="s">
        <v>36</v>
      </c>
      <c r="AA2203">
        <v>2</v>
      </c>
      <c r="AB2203" s="4">
        <v>101530</v>
      </c>
    </row>
    <row r="2204" spans="1:28" x14ac:dyDescent="0.25">
      <c r="A2204">
        <v>2629</v>
      </c>
      <c r="B2204" t="s">
        <v>4144</v>
      </c>
      <c r="C2204" t="s">
        <v>1466</v>
      </c>
      <c r="D2204" s="1">
        <v>45004</v>
      </c>
      <c r="E2204" s="1">
        <v>45118</v>
      </c>
      <c r="F2204">
        <f t="shared" ca="1" si="204"/>
        <v>3</v>
      </c>
      <c r="G2204" t="str">
        <f t="shared" ca="1" si="205"/>
        <v>&lt;6 months</v>
      </c>
      <c r="H2204" t="s">
        <v>50</v>
      </c>
      <c r="I2204" t="s">
        <v>981</v>
      </c>
      <c r="J2204" t="s">
        <v>6946</v>
      </c>
      <c r="K2204" t="s">
        <v>27</v>
      </c>
      <c r="L2204">
        <f t="shared" si="206"/>
        <v>1</v>
      </c>
      <c r="M2204">
        <f t="shared" si="207"/>
        <v>0</v>
      </c>
      <c r="N2204" t="s">
        <v>28</v>
      </c>
      <c r="O2204" t="s">
        <v>29</v>
      </c>
      <c r="Q2204" t="str">
        <f t="shared" si="208"/>
        <v>ACTIVE</v>
      </c>
      <c r="R2204" t="s">
        <v>54</v>
      </c>
      <c r="S2204" t="s">
        <v>1805</v>
      </c>
      <c r="T2204" s="2">
        <v>33597</v>
      </c>
      <c r="U2204" s="3">
        <f t="shared" ca="1" si="209"/>
        <v>33</v>
      </c>
      <c r="V2204" t="s">
        <v>32</v>
      </c>
      <c r="W2204" t="s">
        <v>33</v>
      </c>
      <c r="X2204" t="s">
        <v>69</v>
      </c>
      <c r="Y2204" t="s">
        <v>47</v>
      </c>
      <c r="Z2204" t="s">
        <v>36</v>
      </c>
      <c r="AA2204">
        <v>1</v>
      </c>
      <c r="AB2204" s="4">
        <v>566580</v>
      </c>
    </row>
    <row r="2205" spans="1:28" x14ac:dyDescent="0.25">
      <c r="A2205">
        <v>2630</v>
      </c>
      <c r="B2205" t="s">
        <v>2350</v>
      </c>
      <c r="C2205" t="s">
        <v>2114</v>
      </c>
      <c r="D2205" s="1">
        <v>44722</v>
      </c>
      <c r="E2205" s="1">
        <v>44971</v>
      </c>
      <c r="F2205">
        <f t="shared" ca="1" si="204"/>
        <v>8</v>
      </c>
      <c r="G2205" t="str">
        <f t="shared" ca="1" si="205"/>
        <v>6-12 months</v>
      </c>
      <c r="H2205" t="s">
        <v>50</v>
      </c>
      <c r="I2205" t="s">
        <v>6947</v>
      </c>
      <c r="J2205" t="s">
        <v>6948</v>
      </c>
      <c r="K2205" t="s">
        <v>27</v>
      </c>
      <c r="L2205">
        <f t="shared" si="206"/>
        <v>1</v>
      </c>
      <c r="M2205">
        <f t="shared" si="207"/>
        <v>0</v>
      </c>
      <c r="N2205" t="s">
        <v>41</v>
      </c>
      <c r="O2205" t="s">
        <v>53</v>
      </c>
      <c r="Q2205" t="str">
        <f t="shared" si="208"/>
        <v>ACTIVE</v>
      </c>
      <c r="R2205" t="s">
        <v>54</v>
      </c>
      <c r="S2205" t="s">
        <v>74</v>
      </c>
      <c r="T2205" s="2">
        <v>30303</v>
      </c>
      <c r="U2205" s="3">
        <f t="shared" ca="1" si="209"/>
        <v>42</v>
      </c>
      <c r="V2205" t="s">
        <v>61</v>
      </c>
      <c r="W2205" t="s">
        <v>127</v>
      </c>
      <c r="X2205" t="s">
        <v>69</v>
      </c>
      <c r="Y2205" t="s">
        <v>47</v>
      </c>
      <c r="Z2205" t="s">
        <v>36</v>
      </c>
      <c r="AA2205">
        <v>5</v>
      </c>
      <c r="AB2205" s="4">
        <v>124608</v>
      </c>
    </row>
    <row r="2206" spans="1:28" x14ac:dyDescent="0.25">
      <c r="A2206">
        <v>2631</v>
      </c>
      <c r="B2206" t="s">
        <v>6379</v>
      </c>
      <c r="C2206" t="s">
        <v>3073</v>
      </c>
      <c r="D2206" s="1">
        <v>44258</v>
      </c>
      <c r="F2206">
        <f t="shared" ca="1" si="204"/>
        <v>55</v>
      </c>
      <c r="G2206" t="str">
        <f t="shared" ca="1" si="205"/>
        <v>2-5 years</v>
      </c>
      <c r="H2206" t="s">
        <v>50</v>
      </c>
      <c r="I2206" t="s">
        <v>6949</v>
      </c>
      <c r="J2206" t="s">
        <v>6381</v>
      </c>
      <c r="K2206" t="s">
        <v>27</v>
      </c>
      <c r="L2206">
        <f t="shared" si="206"/>
        <v>1</v>
      </c>
      <c r="M2206">
        <f t="shared" si="207"/>
        <v>0</v>
      </c>
      <c r="N2206" t="s">
        <v>53</v>
      </c>
      <c r="O2206" t="s">
        <v>53</v>
      </c>
      <c r="Q2206" t="str">
        <f t="shared" si="208"/>
        <v>ACTIVE</v>
      </c>
      <c r="R2206" t="s">
        <v>54</v>
      </c>
      <c r="S2206" t="s">
        <v>282</v>
      </c>
      <c r="T2206" s="2">
        <v>25969</v>
      </c>
      <c r="U2206" s="3">
        <f t="shared" ca="1" si="209"/>
        <v>54</v>
      </c>
      <c r="V2206" t="s">
        <v>32</v>
      </c>
      <c r="W2206" t="s">
        <v>33</v>
      </c>
      <c r="X2206" t="s">
        <v>184</v>
      </c>
      <c r="Y2206" t="s">
        <v>35</v>
      </c>
      <c r="Z2206" t="s">
        <v>36</v>
      </c>
      <c r="AA2206">
        <v>2</v>
      </c>
      <c r="AB2206" s="4">
        <v>625404</v>
      </c>
    </row>
    <row r="2207" spans="1:28" x14ac:dyDescent="0.25">
      <c r="A2207">
        <v>2632</v>
      </c>
      <c r="B2207" t="s">
        <v>3652</v>
      </c>
      <c r="C2207" t="s">
        <v>6950</v>
      </c>
      <c r="D2207" s="1">
        <v>44626</v>
      </c>
      <c r="F2207">
        <f t="shared" ca="1" si="204"/>
        <v>43</v>
      </c>
      <c r="G2207" t="str">
        <f t="shared" ca="1" si="205"/>
        <v>2-5 years</v>
      </c>
      <c r="H2207" t="s">
        <v>3292</v>
      </c>
      <c r="I2207" t="s">
        <v>6951</v>
      </c>
      <c r="J2207" t="s">
        <v>6952</v>
      </c>
      <c r="K2207" t="s">
        <v>27</v>
      </c>
      <c r="L2207">
        <f t="shared" si="206"/>
        <v>1</v>
      </c>
      <c r="M2207">
        <f t="shared" si="207"/>
        <v>0</v>
      </c>
      <c r="N2207" t="s">
        <v>28</v>
      </c>
      <c r="O2207" t="s">
        <v>41</v>
      </c>
      <c r="Q2207" t="str">
        <f t="shared" si="208"/>
        <v>ACTIVE</v>
      </c>
      <c r="R2207" t="s">
        <v>54</v>
      </c>
      <c r="S2207" t="s">
        <v>74</v>
      </c>
      <c r="T2207" s="2">
        <v>33970</v>
      </c>
      <c r="U2207" s="3">
        <f t="shared" ca="1" si="209"/>
        <v>32</v>
      </c>
      <c r="V2207" t="s">
        <v>1614</v>
      </c>
      <c r="W2207" t="s">
        <v>3214</v>
      </c>
      <c r="X2207" t="s">
        <v>184</v>
      </c>
      <c r="Y2207" t="s">
        <v>35</v>
      </c>
      <c r="Z2207" t="s">
        <v>36</v>
      </c>
      <c r="AA2207">
        <v>4</v>
      </c>
      <c r="AB2207" s="4">
        <v>87360</v>
      </c>
    </row>
    <row r="2208" spans="1:28" x14ac:dyDescent="0.25">
      <c r="A2208">
        <v>2633</v>
      </c>
      <c r="B2208" t="s">
        <v>5627</v>
      </c>
      <c r="C2208" t="s">
        <v>228</v>
      </c>
      <c r="D2208" s="1">
        <v>44781</v>
      </c>
      <c r="F2208">
        <f t="shared" ca="1" si="204"/>
        <v>38</v>
      </c>
      <c r="G2208" t="str">
        <f t="shared" ca="1" si="205"/>
        <v>2-5 years</v>
      </c>
      <c r="H2208" t="s">
        <v>3292</v>
      </c>
      <c r="I2208" t="s">
        <v>6953</v>
      </c>
      <c r="J2208" t="s">
        <v>6954</v>
      </c>
      <c r="K2208" t="s">
        <v>27</v>
      </c>
      <c r="L2208">
        <f t="shared" si="206"/>
        <v>1</v>
      </c>
      <c r="M2208">
        <f t="shared" si="207"/>
        <v>0</v>
      </c>
      <c r="N2208" t="s">
        <v>41</v>
      </c>
      <c r="O2208" t="s">
        <v>53</v>
      </c>
      <c r="Q2208" t="str">
        <f t="shared" si="208"/>
        <v>ACTIVE</v>
      </c>
      <c r="R2208" t="s">
        <v>54</v>
      </c>
      <c r="S2208" t="s">
        <v>137</v>
      </c>
      <c r="T2208" s="2">
        <v>29708</v>
      </c>
      <c r="U2208" s="3">
        <f t="shared" ca="1" si="209"/>
        <v>44</v>
      </c>
      <c r="V2208" t="s">
        <v>1614</v>
      </c>
      <c r="W2208" t="s">
        <v>1615</v>
      </c>
      <c r="X2208" t="s">
        <v>6</v>
      </c>
      <c r="Y2208" t="s">
        <v>35</v>
      </c>
      <c r="Z2208" t="s">
        <v>36</v>
      </c>
      <c r="AA2208">
        <v>5</v>
      </c>
      <c r="AB2208" s="4">
        <v>67275</v>
      </c>
    </row>
    <row r="2209" spans="1:28" x14ac:dyDescent="0.25">
      <c r="A2209">
        <v>2634</v>
      </c>
      <c r="B2209" t="s">
        <v>1465</v>
      </c>
      <c r="C2209" t="s">
        <v>6955</v>
      </c>
      <c r="D2209" s="1">
        <v>44997</v>
      </c>
      <c r="F2209">
        <f t="shared" ca="1" si="204"/>
        <v>30</v>
      </c>
      <c r="G2209" t="str">
        <f t="shared" ca="1" si="205"/>
        <v>2-5 years</v>
      </c>
      <c r="H2209" t="s">
        <v>3292</v>
      </c>
      <c r="I2209" t="s">
        <v>6956</v>
      </c>
      <c r="J2209" t="s">
        <v>6957</v>
      </c>
      <c r="K2209" t="s">
        <v>27</v>
      </c>
      <c r="L2209">
        <f t="shared" si="206"/>
        <v>1</v>
      </c>
      <c r="M2209">
        <f t="shared" si="207"/>
        <v>0</v>
      </c>
      <c r="N2209" t="s">
        <v>41</v>
      </c>
      <c r="O2209" t="s">
        <v>29</v>
      </c>
      <c r="Q2209" t="str">
        <f t="shared" si="208"/>
        <v>ACTIVE</v>
      </c>
      <c r="R2209" t="s">
        <v>54</v>
      </c>
      <c r="S2209" t="s">
        <v>74</v>
      </c>
      <c r="T2209" s="2">
        <v>36565</v>
      </c>
      <c r="U2209" s="3">
        <f t="shared" ca="1" si="209"/>
        <v>25</v>
      </c>
      <c r="V2209" t="s">
        <v>32</v>
      </c>
      <c r="W2209" t="s">
        <v>33</v>
      </c>
      <c r="X2209" t="s">
        <v>81</v>
      </c>
      <c r="Y2209" t="s">
        <v>35</v>
      </c>
      <c r="Z2209" t="s">
        <v>36</v>
      </c>
      <c r="AA2209">
        <v>4</v>
      </c>
      <c r="AB2209" s="4">
        <v>796287</v>
      </c>
    </row>
    <row r="2210" spans="1:28" x14ac:dyDescent="0.25">
      <c r="A2210">
        <v>2635</v>
      </c>
      <c r="B2210" t="s">
        <v>1490</v>
      </c>
      <c r="C2210" t="s">
        <v>4282</v>
      </c>
      <c r="D2210" s="1">
        <v>43586</v>
      </c>
      <c r="E2210" s="1">
        <v>44973</v>
      </c>
      <c r="F2210">
        <f t="shared" ca="1" si="204"/>
        <v>45</v>
      </c>
      <c r="G2210" t="str">
        <f t="shared" ca="1" si="205"/>
        <v>2-5 years</v>
      </c>
      <c r="H2210" t="s">
        <v>3296</v>
      </c>
      <c r="I2210" t="s">
        <v>6958</v>
      </c>
      <c r="J2210" t="s">
        <v>6959</v>
      </c>
      <c r="K2210" t="s">
        <v>27</v>
      </c>
      <c r="L2210">
        <f t="shared" si="206"/>
        <v>1</v>
      </c>
      <c r="M2210">
        <f t="shared" si="207"/>
        <v>0</v>
      </c>
      <c r="N2210" t="s">
        <v>53</v>
      </c>
      <c r="O2210" t="s">
        <v>29</v>
      </c>
      <c r="Q2210" t="str">
        <f t="shared" si="208"/>
        <v>ACTIVE</v>
      </c>
      <c r="R2210" t="s">
        <v>1251</v>
      </c>
      <c r="S2210" t="s">
        <v>68</v>
      </c>
      <c r="T2210" s="2">
        <v>34810</v>
      </c>
      <c r="U2210" s="3">
        <f t="shared" ca="1" si="209"/>
        <v>30</v>
      </c>
      <c r="V2210" t="s">
        <v>3829</v>
      </c>
      <c r="W2210" t="s">
        <v>3830</v>
      </c>
      <c r="X2210" t="s">
        <v>573</v>
      </c>
      <c r="Y2210" t="s">
        <v>35</v>
      </c>
      <c r="Z2210" t="s">
        <v>36</v>
      </c>
      <c r="AA2210">
        <v>1</v>
      </c>
      <c r="AB2210" s="4">
        <v>77571</v>
      </c>
    </row>
    <row r="2211" spans="1:28" x14ac:dyDescent="0.25">
      <c r="A2211">
        <v>2636</v>
      </c>
      <c r="B2211" t="s">
        <v>5472</v>
      </c>
      <c r="C2211" t="s">
        <v>3372</v>
      </c>
      <c r="D2211" s="1">
        <v>43356</v>
      </c>
      <c r="E2211" s="1">
        <v>44139</v>
      </c>
      <c r="F2211">
        <f t="shared" ca="1" si="204"/>
        <v>25</v>
      </c>
      <c r="G2211" t="str">
        <f t="shared" ca="1" si="205"/>
        <v>2-5 years</v>
      </c>
      <c r="H2211" t="s">
        <v>50</v>
      </c>
      <c r="I2211" t="s">
        <v>6960</v>
      </c>
      <c r="J2211" t="s">
        <v>6961</v>
      </c>
      <c r="K2211" t="s">
        <v>27</v>
      </c>
      <c r="L2211">
        <f t="shared" si="206"/>
        <v>1</v>
      </c>
      <c r="M2211">
        <f t="shared" si="207"/>
        <v>0</v>
      </c>
      <c r="N2211" t="s">
        <v>53</v>
      </c>
      <c r="O2211" t="s">
        <v>29</v>
      </c>
      <c r="Q2211" t="str">
        <f t="shared" si="208"/>
        <v>ACTIVE</v>
      </c>
      <c r="R2211" t="s">
        <v>54</v>
      </c>
      <c r="S2211" t="s">
        <v>80</v>
      </c>
      <c r="T2211" s="2">
        <v>34626</v>
      </c>
      <c r="U2211" s="3">
        <f t="shared" ca="1" si="209"/>
        <v>30</v>
      </c>
      <c r="V2211" t="s">
        <v>32</v>
      </c>
      <c r="W2211" t="s">
        <v>33</v>
      </c>
      <c r="X2211" t="s">
        <v>81</v>
      </c>
      <c r="Y2211" t="s">
        <v>47</v>
      </c>
      <c r="Z2211" t="s">
        <v>36</v>
      </c>
      <c r="AA2211">
        <v>5</v>
      </c>
      <c r="AB2211" s="4">
        <v>188106</v>
      </c>
    </row>
    <row r="2212" spans="1:28" x14ac:dyDescent="0.25">
      <c r="A2212">
        <v>2637</v>
      </c>
      <c r="B2212" t="s">
        <v>6962</v>
      </c>
      <c r="C2212" t="s">
        <v>2017</v>
      </c>
      <c r="D2212" s="1">
        <v>44881</v>
      </c>
      <c r="F2212">
        <f t="shared" ca="1" si="204"/>
        <v>34</v>
      </c>
      <c r="G2212" t="str">
        <f t="shared" ca="1" si="205"/>
        <v>2-5 years</v>
      </c>
      <c r="H2212" t="s">
        <v>50</v>
      </c>
      <c r="I2212" t="s">
        <v>6963</v>
      </c>
      <c r="J2212" t="s">
        <v>6964</v>
      </c>
      <c r="K2212" t="s">
        <v>27</v>
      </c>
      <c r="L2212">
        <f t="shared" si="206"/>
        <v>1</v>
      </c>
      <c r="M2212">
        <f t="shared" si="207"/>
        <v>0</v>
      </c>
      <c r="N2212" t="s">
        <v>28</v>
      </c>
      <c r="O2212" t="s">
        <v>29</v>
      </c>
      <c r="Q2212" t="str">
        <f t="shared" si="208"/>
        <v>ACTIVE</v>
      </c>
      <c r="R2212" t="s">
        <v>54</v>
      </c>
      <c r="S2212" t="s">
        <v>137</v>
      </c>
      <c r="T2212" s="2">
        <v>30567</v>
      </c>
      <c r="U2212" s="3">
        <f t="shared" ca="1" si="209"/>
        <v>42</v>
      </c>
      <c r="V2212" t="s">
        <v>3829</v>
      </c>
      <c r="W2212" t="s">
        <v>3830</v>
      </c>
      <c r="X2212" t="s">
        <v>148</v>
      </c>
      <c r="Y2212" t="s">
        <v>47</v>
      </c>
      <c r="Z2212" t="s">
        <v>36</v>
      </c>
      <c r="AA2212">
        <v>5</v>
      </c>
      <c r="AB2212" s="4">
        <v>595884</v>
      </c>
    </row>
    <row r="2213" spans="1:28" x14ac:dyDescent="0.25">
      <c r="A2213">
        <v>2638</v>
      </c>
      <c r="B2213" t="s">
        <v>6965</v>
      </c>
      <c r="C2213" t="s">
        <v>4872</v>
      </c>
      <c r="D2213" s="1">
        <v>44520</v>
      </c>
      <c r="E2213" s="1">
        <v>45002</v>
      </c>
      <c r="F2213">
        <f t="shared" ca="1" si="204"/>
        <v>15</v>
      </c>
      <c r="G2213" t="str">
        <f t="shared" ca="1" si="205"/>
        <v>1-2 years</v>
      </c>
      <c r="H2213" t="s">
        <v>50</v>
      </c>
      <c r="I2213" t="s">
        <v>6966</v>
      </c>
      <c r="J2213" t="s">
        <v>6967</v>
      </c>
      <c r="K2213" t="s">
        <v>27</v>
      </c>
      <c r="L2213">
        <f t="shared" si="206"/>
        <v>1</v>
      </c>
      <c r="M2213">
        <f t="shared" si="207"/>
        <v>0</v>
      </c>
      <c r="N2213" t="s">
        <v>28</v>
      </c>
      <c r="O2213" t="s">
        <v>53</v>
      </c>
      <c r="Q2213" t="str">
        <f t="shared" si="208"/>
        <v>ACTIVE</v>
      </c>
      <c r="R2213" t="s">
        <v>54</v>
      </c>
      <c r="S2213" t="s">
        <v>282</v>
      </c>
      <c r="T2213" s="2">
        <v>36414</v>
      </c>
      <c r="U2213" s="3">
        <f t="shared" ca="1" si="209"/>
        <v>26</v>
      </c>
      <c r="V2213" t="s">
        <v>2029</v>
      </c>
      <c r="W2213" t="s">
        <v>2029</v>
      </c>
      <c r="X2213" t="s">
        <v>148</v>
      </c>
      <c r="Y2213" t="s">
        <v>47</v>
      </c>
      <c r="Z2213" t="s">
        <v>36</v>
      </c>
      <c r="AA2213">
        <v>2</v>
      </c>
      <c r="AB2213" s="4">
        <v>191580</v>
      </c>
    </row>
    <row r="2214" spans="1:28" x14ac:dyDescent="0.25">
      <c r="A2214">
        <v>2639</v>
      </c>
      <c r="B2214" t="s">
        <v>5651</v>
      </c>
      <c r="C2214" t="s">
        <v>750</v>
      </c>
      <c r="D2214" s="1">
        <v>44103</v>
      </c>
      <c r="F2214">
        <f t="shared" ca="1" si="204"/>
        <v>60</v>
      </c>
      <c r="G2214" t="str">
        <f t="shared" ca="1" si="205"/>
        <v>&gt;5 years</v>
      </c>
      <c r="H2214" t="s">
        <v>50</v>
      </c>
      <c r="I2214" t="s">
        <v>6968</v>
      </c>
      <c r="J2214" t="s">
        <v>6969</v>
      </c>
      <c r="K2214" t="s">
        <v>27</v>
      </c>
      <c r="L2214">
        <f t="shared" si="206"/>
        <v>1</v>
      </c>
      <c r="M2214">
        <f t="shared" si="207"/>
        <v>0</v>
      </c>
      <c r="N2214" t="s">
        <v>41</v>
      </c>
      <c r="O2214" t="s">
        <v>29</v>
      </c>
      <c r="Q2214" t="str">
        <f t="shared" si="208"/>
        <v>ACTIVE</v>
      </c>
      <c r="R2214" t="s">
        <v>54</v>
      </c>
      <c r="S2214" t="s">
        <v>137</v>
      </c>
      <c r="T2214" s="2">
        <v>33284</v>
      </c>
      <c r="U2214" s="3">
        <f t="shared" ca="1" si="209"/>
        <v>34</v>
      </c>
      <c r="V2214" t="s">
        <v>2029</v>
      </c>
      <c r="W2214" t="s">
        <v>2029</v>
      </c>
      <c r="X2214" t="s">
        <v>6</v>
      </c>
      <c r="Y2214" t="s">
        <v>47</v>
      </c>
      <c r="Z2214" t="s">
        <v>36</v>
      </c>
      <c r="AA2214">
        <v>2</v>
      </c>
      <c r="AB2214" s="4">
        <v>80699</v>
      </c>
    </row>
    <row r="2215" spans="1:28" x14ac:dyDescent="0.25">
      <c r="A2215">
        <v>2640</v>
      </c>
      <c r="B2215" t="s">
        <v>6214</v>
      </c>
      <c r="C2215" t="s">
        <v>959</v>
      </c>
      <c r="D2215" s="1">
        <v>44436</v>
      </c>
      <c r="E2215" s="1">
        <v>44810</v>
      </c>
      <c r="F2215">
        <f t="shared" ca="1" si="204"/>
        <v>12</v>
      </c>
      <c r="G2215" t="str">
        <f t="shared" ca="1" si="205"/>
        <v>1-2 years</v>
      </c>
      <c r="H2215" t="s">
        <v>50</v>
      </c>
      <c r="I2215" t="s">
        <v>6970</v>
      </c>
      <c r="J2215" t="s">
        <v>6971</v>
      </c>
      <c r="K2215" t="s">
        <v>27</v>
      </c>
      <c r="L2215">
        <f t="shared" si="206"/>
        <v>1</v>
      </c>
      <c r="M2215">
        <f t="shared" si="207"/>
        <v>0</v>
      </c>
      <c r="N2215" t="s">
        <v>28</v>
      </c>
      <c r="O2215" t="s">
        <v>53</v>
      </c>
      <c r="Q2215" t="str">
        <f t="shared" si="208"/>
        <v>ACTIVE</v>
      </c>
      <c r="R2215" t="s">
        <v>54</v>
      </c>
      <c r="S2215" t="s">
        <v>257</v>
      </c>
      <c r="T2215" s="2">
        <v>35521</v>
      </c>
      <c r="U2215" s="3">
        <f t="shared" ca="1" si="209"/>
        <v>28</v>
      </c>
      <c r="V2215" t="s">
        <v>32</v>
      </c>
      <c r="W2215" t="s">
        <v>355</v>
      </c>
      <c r="X2215" t="s">
        <v>184</v>
      </c>
      <c r="Y2215" t="s">
        <v>47</v>
      </c>
      <c r="Z2215" t="s">
        <v>36</v>
      </c>
      <c r="AA2215">
        <v>4</v>
      </c>
      <c r="AB2215" s="4">
        <v>133884</v>
      </c>
    </row>
    <row r="2216" spans="1:28" x14ac:dyDescent="0.25">
      <c r="A2216">
        <v>2641</v>
      </c>
      <c r="B2216" t="s">
        <v>5472</v>
      </c>
      <c r="C2216" t="s">
        <v>2492</v>
      </c>
      <c r="D2216" s="1">
        <v>44314</v>
      </c>
      <c r="E2216" s="1">
        <v>44642</v>
      </c>
      <c r="F2216">
        <f t="shared" ca="1" si="204"/>
        <v>10</v>
      </c>
      <c r="G2216" t="str">
        <f t="shared" ca="1" si="205"/>
        <v>6-12 months</v>
      </c>
      <c r="H2216" t="s">
        <v>50</v>
      </c>
      <c r="I2216" t="s">
        <v>6972</v>
      </c>
      <c r="J2216" t="s">
        <v>6973</v>
      </c>
      <c r="K2216" t="s">
        <v>27</v>
      </c>
      <c r="L2216">
        <f t="shared" si="206"/>
        <v>1</v>
      </c>
      <c r="M2216">
        <f t="shared" si="207"/>
        <v>0</v>
      </c>
      <c r="N2216" t="s">
        <v>53</v>
      </c>
      <c r="O2216" t="s">
        <v>53</v>
      </c>
      <c r="Q2216" t="str">
        <f t="shared" si="208"/>
        <v>ACTIVE</v>
      </c>
      <c r="R2216" t="s">
        <v>54</v>
      </c>
      <c r="S2216" t="s">
        <v>221</v>
      </c>
      <c r="T2216" s="2">
        <v>33914</v>
      </c>
      <c r="U2216" s="3">
        <f t="shared" ca="1" si="209"/>
        <v>32</v>
      </c>
      <c r="V2216" t="s">
        <v>32</v>
      </c>
      <c r="W2216" t="s">
        <v>33</v>
      </c>
      <c r="X2216" t="s">
        <v>299</v>
      </c>
      <c r="Y2216" t="s">
        <v>47</v>
      </c>
      <c r="Z2216" t="s">
        <v>36</v>
      </c>
      <c r="AA2216">
        <v>2</v>
      </c>
      <c r="AB2216" s="4">
        <v>121200</v>
      </c>
    </row>
    <row r="2217" spans="1:28" x14ac:dyDescent="0.25">
      <c r="A2217">
        <v>2642</v>
      </c>
      <c r="B2217" t="s">
        <v>2408</v>
      </c>
      <c r="C2217" t="s">
        <v>4308</v>
      </c>
      <c r="D2217" s="1">
        <v>44727</v>
      </c>
      <c r="E2217" s="1">
        <v>45051</v>
      </c>
      <c r="F2217">
        <f t="shared" ca="1" si="204"/>
        <v>10</v>
      </c>
      <c r="G2217" t="str">
        <f t="shared" ca="1" si="205"/>
        <v>6-12 months</v>
      </c>
      <c r="H2217" t="s">
        <v>50</v>
      </c>
      <c r="I2217" t="s">
        <v>6974</v>
      </c>
      <c r="J2217" t="s">
        <v>6975</v>
      </c>
      <c r="K2217" t="s">
        <v>27</v>
      </c>
      <c r="L2217">
        <f t="shared" si="206"/>
        <v>1</v>
      </c>
      <c r="M2217">
        <f t="shared" si="207"/>
        <v>0</v>
      </c>
      <c r="N2217" t="s">
        <v>53</v>
      </c>
      <c r="O2217" t="s">
        <v>53</v>
      </c>
      <c r="Q2217" t="str">
        <f t="shared" si="208"/>
        <v>ACTIVE</v>
      </c>
      <c r="R2217" t="s">
        <v>54</v>
      </c>
      <c r="S2217" t="s">
        <v>74</v>
      </c>
      <c r="T2217" s="2">
        <v>30980</v>
      </c>
      <c r="U2217" s="3">
        <f t="shared" ca="1" si="209"/>
        <v>40</v>
      </c>
      <c r="V2217" t="s">
        <v>2370</v>
      </c>
      <c r="W2217" t="s">
        <v>2371</v>
      </c>
      <c r="X2217" t="s">
        <v>69</v>
      </c>
      <c r="Y2217" t="s">
        <v>47</v>
      </c>
      <c r="Z2217" t="s">
        <v>36</v>
      </c>
      <c r="AA2217">
        <v>4</v>
      </c>
      <c r="AB2217" s="4">
        <v>92400</v>
      </c>
    </row>
    <row r="2218" spans="1:28" x14ac:dyDescent="0.25">
      <c r="A2218">
        <v>2643</v>
      </c>
      <c r="B2218" t="s">
        <v>4507</v>
      </c>
      <c r="C2218" t="s">
        <v>3308</v>
      </c>
      <c r="D2218" s="1">
        <v>44666</v>
      </c>
      <c r="E2218" s="1">
        <v>44844</v>
      </c>
      <c r="F2218">
        <f t="shared" ca="1" si="204"/>
        <v>5</v>
      </c>
      <c r="G2218" t="str">
        <f t="shared" ca="1" si="205"/>
        <v>&lt;6 months</v>
      </c>
      <c r="H2218" t="s">
        <v>50</v>
      </c>
      <c r="I2218" t="s">
        <v>6976</v>
      </c>
      <c r="J2218" t="s">
        <v>6977</v>
      </c>
      <c r="K2218" t="s">
        <v>27</v>
      </c>
      <c r="L2218">
        <f t="shared" si="206"/>
        <v>1</v>
      </c>
      <c r="M2218">
        <f t="shared" si="207"/>
        <v>0</v>
      </c>
      <c r="N2218" t="s">
        <v>53</v>
      </c>
      <c r="O2218" t="s">
        <v>29</v>
      </c>
      <c r="Q2218" t="str">
        <f t="shared" si="208"/>
        <v>ACTIVE</v>
      </c>
      <c r="R2218" t="s">
        <v>54</v>
      </c>
      <c r="S2218" t="s">
        <v>257</v>
      </c>
      <c r="T2218" s="2">
        <v>30956</v>
      </c>
      <c r="U2218" s="3">
        <f t="shared" ca="1" si="209"/>
        <v>41</v>
      </c>
      <c r="V2218" t="s">
        <v>2370</v>
      </c>
      <c r="W2218" t="s">
        <v>2593</v>
      </c>
      <c r="X2218" t="s">
        <v>1823</v>
      </c>
      <c r="Y2218" t="s">
        <v>47</v>
      </c>
      <c r="Z2218" t="s">
        <v>36</v>
      </c>
      <c r="AA2218">
        <v>5</v>
      </c>
      <c r="AB2218" s="4">
        <v>799985.04</v>
      </c>
    </row>
    <row r="2219" spans="1:28" x14ac:dyDescent="0.25">
      <c r="A2219">
        <v>2644</v>
      </c>
      <c r="B2219" t="s">
        <v>196</v>
      </c>
      <c r="C2219" t="s">
        <v>541</v>
      </c>
      <c r="D2219" s="1">
        <v>44031</v>
      </c>
      <c r="E2219" s="1">
        <v>44296</v>
      </c>
      <c r="F2219">
        <f t="shared" ca="1" si="204"/>
        <v>8</v>
      </c>
      <c r="G2219" t="str">
        <f t="shared" ca="1" si="205"/>
        <v>6-12 months</v>
      </c>
      <c r="H2219" t="s">
        <v>50</v>
      </c>
      <c r="I2219" t="s">
        <v>6978</v>
      </c>
      <c r="J2219" t="s">
        <v>6979</v>
      </c>
      <c r="K2219" t="s">
        <v>27</v>
      </c>
      <c r="L2219">
        <f t="shared" si="206"/>
        <v>1</v>
      </c>
      <c r="M2219">
        <f t="shared" si="207"/>
        <v>0</v>
      </c>
      <c r="N2219" t="s">
        <v>53</v>
      </c>
      <c r="O2219" t="s">
        <v>41</v>
      </c>
      <c r="Q2219" t="str">
        <f t="shared" si="208"/>
        <v>ACTIVE</v>
      </c>
      <c r="R2219" t="s">
        <v>54</v>
      </c>
      <c r="S2219" t="s">
        <v>221</v>
      </c>
      <c r="T2219" s="2">
        <v>32878</v>
      </c>
      <c r="U2219" s="3">
        <f t="shared" ca="1" si="209"/>
        <v>35</v>
      </c>
      <c r="V2219" t="s">
        <v>2961</v>
      </c>
      <c r="W2219" t="s">
        <v>2961</v>
      </c>
      <c r="X2219" t="s">
        <v>128</v>
      </c>
      <c r="Y2219" t="s">
        <v>47</v>
      </c>
      <c r="Z2219" t="s">
        <v>36</v>
      </c>
      <c r="AA2219">
        <v>5</v>
      </c>
      <c r="AB2219" s="4">
        <v>41200</v>
      </c>
    </row>
    <row r="2220" spans="1:28" x14ac:dyDescent="0.25">
      <c r="A2220">
        <v>2645</v>
      </c>
      <c r="B2220" t="s">
        <v>4908</v>
      </c>
      <c r="C2220" t="s">
        <v>562</v>
      </c>
      <c r="D2220" s="1">
        <v>44014</v>
      </c>
      <c r="F2220">
        <f t="shared" ca="1" si="204"/>
        <v>63</v>
      </c>
      <c r="G2220" t="str">
        <f t="shared" ca="1" si="205"/>
        <v>&gt;5 years</v>
      </c>
      <c r="H2220" t="s">
        <v>50</v>
      </c>
      <c r="I2220" t="s">
        <v>2496</v>
      </c>
      <c r="J2220" t="s">
        <v>6980</v>
      </c>
      <c r="K2220" t="s">
        <v>27</v>
      </c>
      <c r="L2220">
        <f t="shared" si="206"/>
        <v>1</v>
      </c>
      <c r="M2220">
        <f t="shared" si="207"/>
        <v>0</v>
      </c>
      <c r="N2220" t="s">
        <v>28</v>
      </c>
      <c r="O2220" t="s">
        <v>29</v>
      </c>
      <c r="Q2220" t="str">
        <f t="shared" si="208"/>
        <v>ACTIVE</v>
      </c>
      <c r="R2220" t="s">
        <v>54</v>
      </c>
      <c r="S2220" t="s">
        <v>257</v>
      </c>
      <c r="T2220" s="2">
        <v>33561</v>
      </c>
      <c r="U2220" s="3">
        <f t="shared" ca="1" si="209"/>
        <v>33</v>
      </c>
      <c r="V2220" t="s">
        <v>3193</v>
      </c>
      <c r="W2220" t="s">
        <v>3194</v>
      </c>
      <c r="X2220" t="s">
        <v>6</v>
      </c>
      <c r="Y2220" t="s">
        <v>47</v>
      </c>
      <c r="Z2220" t="s">
        <v>36</v>
      </c>
      <c r="AA2220">
        <v>4</v>
      </c>
      <c r="AB2220" s="4">
        <v>604200</v>
      </c>
    </row>
    <row r="2221" spans="1:28" x14ac:dyDescent="0.25">
      <c r="A2221">
        <v>2646</v>
      </c>
      <c r="B2221" t="s">
        <v>213</v>
      </c>
      <c r="C2221" t="s">
        <v>6861</v>
      </c>
      <c r="D2221" s="1">
        <v>43681</v>
      </c>
      <c r="F2221">
        <f t="shared" ca="1" si="204"/>
        <v>74</v>
      </c>
      <c r="G2221" t="str">
        <f t="shared" ca="1" si="205"/>
        <v>&gt;5 years</v>
      </c>
      <c r="H2221" t="s">
        <v>50</v>
      </c>
      <c r="I2221" t="s">
        <v>6981</v>
      </c>
      <c r="J2221" t="s">
        <v>6982</v>
      </c>
      <c r="K2221" t="s">
        <v>27</v>
      </c>
      <c r="L2221">
        <f t="shared" si="206"/>
        <v>1</v>
      </c>
      <c r="M2221">
        <f t="shared" si="207"/>
        <v>0</v>
      </c>
      <c r="N2221" t="s">
        <v>28</v>
      </c>
      <c r="O2221" t="s">
        <v>41</v>
      </c>
      <c r="Q2221" t="str">
        <f t="shared" si="208"/>
        <v>ACTIVE</v>
      </c>
      <c r="R2221" t="s">
        <v>54</v>
      </c>
      <c r="S2221" t="s">
        <v>137</v>
      </c>
      <c r="T2221" s="2">
        <v>27834</v>
      </c>
      <c r="U2221" s="3">
        <f t="shared" ca="1" si="209"/>
        <v>49</v>
      </c>
      <c r="V2221" t="s">
        <v>2961</v>
      </c>
      <c r="W2221" t="s">
        <v>2961</v>
      </c>
      <c r="X2221" t="s">
        <v>6</v>
      </c>
      <c r="Y2221" t="s">
        <v>47</v>
      </c>
      <c r="Z2221" t="s">
        <v>36</v>
      </c>
      <c r="AA2221">
        <v>1</v>
      </c>
      <c r="AB2221" s="4">
        <v>85992</v>
      </c>
    </row>
    <row r="2222" spans="1:28" x14ac:dyDescent="0.25">
      <c r="A2222">
        <v>2647</v>
      </c>
      <c r="B2222" t="s">
        <v>6983</v>
      </c>
      <c r="C2222" t="s">
        <v>2199</v>
      </c>
      <c r="D2222" s="1">
        <v>43474</v>
      </c>
      <c r="F2222">
        <f t="shared" ca="1" si="204"/>
        <v>81</v>
      </c>
      <c r="G2222" t="str">
        <f t="shared" ca="1" si="205"/>
        <v>&gt;5 years</v>
      </c>
      <c r="H2222" t="s">
        <v>50</v>
      </c>
      <c r="I2222" t="s">
        <v>6984</v>
      </c>
      <c r="J2222" t="s">
        <v>6985</v>
      </c>
      <c r="K2222" t="s">
        <v>27</v>
      </c>
      <c r="L2222">
        <f t="shared" si="206"/>
        <v>1</v>
      </c>
      <c r="M2222">
        <f t="shared" si="207"/>
        <v>0</v>
      </c>
      <c r="N2222" t="s">
        <v>28</v>
      </c>
      <c r="O2222" t="s">
        <v>29</v>
      </c>
      <c r="Q2222" t="str">
        <f t="shared" si="208"/>
        <v>ACTIVE</v>
      </c>
      <c r="R2222" t="s">
        <v>54</v>
      </c>
      <c r="S2222" t="s">
        <v>137</v>
      </c>
      <c r="T2222" s="2">
        <v>36122</v>
      </c>
      <c r="U2222" s="3">
        <f t="shared" ca="1" si="209"/>
        <v>26</v>
      </c>
      <c r="V2222" t="s">
        <v>32</v>
      </c>
      <c r="W2222" t="s">
        <v>598</v>
      </c>
      <c r="X2222" t="s">
        <v>138</v>
      </c>
      <c r="Y2222" t="s">
        <v>47</v>
      </c>
      <c r="Z2222" t="s">
        <v>36</v>
      </c>
      <c r="AA2222">
        <v>5</v>
      </c>
      <c r="AB2222" s="4">
        <v>494964</v>
      </c>
    </row>
    <row r="2223" spans="1:28" x14ac:dyDescent="0.25">
      <c r="A2223">
        <v>2648</v>
      </c>
      <c r="B2223" t="s">
        <v>1705</v>
      </c>
      <c r="C2223" t="s">
        <v>2123</v>
      </c>
      <c r="D2223" s="1">
        <v>44835</v>
      </c>
      <c r="F2223">
        <f t="shared" ca="1" si="204"/>
        <v>36</v>
      </c>
      <c r="G2223" t="str">
        <f t="shared" ca="1" si="205"/>
        <v>2-5 years</v>
      </c>
      <c r="H2223" t="s">
        <v>50</v>
      </c>
      <c r="I2223" t="s">
        <v>6986</v>
      </c>
      <c r="J2223" t="s">
        <v>6987</v>
      </c>
      <c r="K2223" t="s">
        <v>27</v>
      </c>
      <c r="L2223">
        <f t="shared" si="206"/>
        <v>1</v>
      </c>
      <c r="M2223">
        <f t="shared" si="207"/>
        <v>0</v>
      </c>
      <c r="N2223" t="s">
        <v>41</v>
      </c>
      <c r="O2223" t="s">
        <v>41</v>
      </c>
      <c r="Q2223" t="str">
        <f t="shared" si="208"/>
        <v>ACTIVE</v>
      </c>
      <c r="R2223" t="s">
        <v>54</v>
      </c>
      <c r="S2223" t="s">
        <v>189</v>
      </c>
      <c r="T2223" s="2">
        <v>35823</v>
      </c>
      <c r="U2223" s="3">
        <f t="shared" ca="1" si="209"/>
        <v>27</v>
      </c>
      <c r="V2223" t="s">
        <v>32</v>
      </c>
      <c r="W2223" t="s">
        <v>33</v>
      </c>
      <c r="X2223" t="s">
        <v>89</v>
      </c>
      <c r="Y2223" t="s">
        <v>47</v>
      </c>
      <c r="Z2223" t="s">
        <v>36</v>
      </c>
      <c r="AA2223">
        <v>2</v>
      </c>
      <c r="AB2223" s="4">
        <v>85008</v>
      </c>
    </row>
    <row r="2224" spans="1:28" x14ac:dyDescent="0.25">
      <c r="A2224">
        <v>2649</v>
      </c>
      <c r="B2224" t="s">
        <v>1286</v>
      </c>
      <c r="C2224" t="s">
        <v>5321</v>
      </c>
      <c r="D2224" s="1">
        <v>44102</v>
      </c>
      <c r="E2224" s="1">
        <v>45079</v>
      </c>
      <c r="F2224">
        <f t="shared" ca="1" si="204"/>
        <v>32</v>
      </c>
      <c r="G2224" t="str">
        <f t="shared" ca="1" si="205"/>
        <v>2-5 years</v>
      </c>
      <c r="H2224" t="s">
        <v>50</v>
      </c>
      <c r="I2224" t="s">
        <v>6988</v>
      </c>
      <c r="J2224" t="s">
        <v>6989</v>
      </c>
      <c r="K2224" t="s">
        <v>27</v>
      </c>
      <c r="L2224">
        <f t="shared" si="206"/>
        <v>1</v>
      </c>
      <c r="M2224">
        <f t="shared" si="207"/>
        <v>0</v>
      </c>
      <c r="N2224" t="s">
        <v>41</v>
      </c>
      <c r="O2224" t="s">
        <v>53</v>
      </c>
      <c r="Q2224" t="str">
        <f t="shared" si="208"/>
        <v>ACTIVE</v>
      </c>
      <c r="R2224" t="s">
        <v>54</v>
      </c>
      <c r="S2224" t="s">
        <v>137</v>
      </c>
      <c r="T2224" s="2">
        <v>30761</v>
      </c>
      <c r="U2224" s="3">
        <f t="shared" ca="1" si="209"/>
        <v>41</v>
      </c>
      <c r="V2224" t="s">
        <v>2370</v>
      </c>
      <c r="W2224" t="s">
        <v>2513</v>
      </c>
      <c r="X2224" t="s">
        <v>138</v>
      </c>
      <c r="Y2224" t="s">
        <v>35</v>
      </c>
      <c r="Z2224" t="s">
        <v>36</v>
      </c>
      <c r="AA2224">
        <v>4</v>
      </c>
      <c r="AB2224" s="4">
        <v>492756</v>
      </c>
    </row>
    <row r="2225" spans="1:28" x14ac:dyDescent="0.25">
      <c r="A2225">
        <v>2650</v>
      </c>
      <c r="B2225" t="s">
        <v>6247</v>
      </c>
      <c r="C2225" t="s">
        <v>5952</v>
      </c>
      <c r="D2225" s="1">
        <v>43419</v>
      </c>
      <c r="F2225">
        <f t="shared" ca="1" si="204"/>
        <v>82</v>
      </c>
      <c r="G2225" t="str">
        <f t="shared" ca="1" si="205"/>
        <v>&gt;5 years</v>
      </c>
      <c r="H2225" t="s">
        <v>3292</v>
      </c>
      <c r="I2225" t="s">
        <v>6990</v>
      </c>
      <c r="J2225" t="s">
        <v>6991</v>
      </c>
      <c r="K2225" t="s">
        <v>27</v>
      </c>
      <c r="L2225">
        <f t="shared" si="206"/>
        <v>1</v>
      </c>
      <c r="M2225">
        <f t="shared" si="207"/>
        <v>0</v>
      </c>
      <c r="N2225" t="s">
        <v>41</v>
      </c>
      <c r="O2225" t="s">
        <v>53</v>
      </c>
      <c r="Q2225" t="str">
        <f t="shared" si="208"/>
        <v>ACTIVE</v>
      </c>
      <c r="R2225" t="s">
        <v>54</v>
      </c>
      <c r="S2225" t="s">
        <v>137</v>
      </c>
      <c r="T2225" s="2">
        <v>32307</v>
      </c>
      <c r="U2225" s="3">
        <f t="shared" ca="1" si="209"/>
        <v>37</v>
      </c>
      <c r="V2225" t="s">
        <v>1614</v>
      </c>
      <c r="W2225" t="s">
        <v>3214</v>
      </c>
      <c r="X2225" t="s">
        <v>364</v>
      </c>
      <c r="Y2225" t="s">
        <v>35</v>
      </c>
      <c r="Z2225" t="s">
        <v>36</v>
      </c>
      <c r="AA2225">
        <v>1</v>
      </c>
      <c r="AB2225" s="4">
        <v>48792</v>
      </c>
    </row>
    <row r="2226" spans="1:28" x14ac:dyDescent="0.25">
      <c r="A2226">
        <v>2651</v>
      </c>
      <c r="B2226" t="s">
        <v>4163</v>
      </c>
      <c r="C2226" t="s">
        <v>1237</v>
      </c>
      <c r="D2226" s="1">
        <v>44159</v>
      </c>
      <c r="F2226">
        <f t="shared" ca="1" si="204"/>
        <v>58</v>
      </c>
      <c r="G2226" t="str">
        <f t="shared" ca="1" si="205"/>
        <v>2-5 years</v>
      </c>
      <c r="H2226" t="s">
        <v>3292</v>
      </c>
      <c r="I2226" t="s">
        <v>6992</v>
      </c>
      <c r="J2226" t="s">
        <v>6993</v>
      </c>
      <c r="K2226" t="s">
        <v>27</v>
      </c>
      <c r="L2226">
        <f t="shared" si="206"/>
        <v>1</v>
      </c>
      <c r="M2226">
        <f t="shared" si="207"/>
        <v>0</v>
      </c>
      <c r="N2226" t="s">
        <v>28</v>
      </c>
      <c r="O2226" t="s">
        <v>53</v>
      </c>
      <c r="Q2226" t="str">
        <f t="shared" si="208"/>
        <v>ACTIVE</v>
      </c>
      <c r="R2226" t="s">
        <v>54</v>
      </c>
      <c r="S2226" t="s">
        <v>137</v>
      </c>
      <c r="T2226" s="2">
        <v>34955</v>
      </c>
      <c r="U2226" s="3">
        <f t="shared" ca="1" si="209"/>
        <v>30</v>
      </c>
      <c r="V2226" t="s">
        <v>3829</v>
      </c>
      <c r="W2226" t="s">
        <v>3830</v>
      </c>
      <c r="X2226" t="s">
        <v>138</v>
      </c>
      <c r="Y2226" t="s">
        <v>35</v>
      </c>
      <c r="Z2226" t="s">
        <v>36</v>
      </c>
      <c r="AA2226">
        <v>2</v>
      </c>
      <c r="AB2226" s="4">
        <v>591252</v>
      </c>
    </row>
    <row r="2227" spans="1:28" x14ac:dyDescent="0.25">
      <c r="A2227">
        <v>2652</v>
      </c>
      <c r="B2227" t="s">
        <v>2484</v>
      </c>
      <c r="C2227" t="s">
        <v>2664</v>
      </c>
      <c r="D2227" s="1">
        <v>45116</v>
      </c>
      <c r="E2227" s="1">
        <v>45121</v>
      </c>
      <c r="F2227">
        <f t="shared" ca="1" si="204"/>
        <v>0</v>
      </c>
      <c r="G2227" t="str">
        <f t="shared" ca="1" si="205"/>
        <v>&lt;6 months</v>
      </c>
      <c r="H2227" t="s">
        <v>3292</v>
      </c>
      <c r="I2227" t="s">
        <v>6994</v>
      </c>
      <c r="J2227" t="s">
        <v>6995</v>
      </c>
      <c r="K2227" t="s">
        <v>27</v>
      </c>
      <c r="L2227">
        <f t="shared" si="206"/>
        <v>1</v>
      </c>
      <c r="M2227">
        <f t="shared" si="207"/>
        <v>0</v>
      </c>
      <c r="N2227" t="s">
        <v>28</v>
      </c>
      <c r="O2227" t="s">
        <v>29</v>
      </c>
      <c r="Q2227" t="str">
        <f t="shared" si="208"/>
        <v>ACTIVE</v>
      </c>
      <c r="R2227" t="s">
        <v>54</v>
      </c>
      <c r="S2227" t="s">
        <v>55</v>
      </c>
      <c r="T2227" s="2">
        <v>33162</v>
      </c>
      <c r="U2227" s="3">
        <f t="shared" ca="1" si="209"/>
        <v>34</v>
      </c>
      <c r="V2227" t="s">
        <v>2370</v>
      </c>
      <c r="W2227" t="s">
        <v>2371</v>
      </c>
      <c r="X2227" t="s">
        <v>6</v>
      </c>
      <c r="Y2227" t="s">
        <v>35</v>
      </c>
      <c r="Z2227" t="s">
        <v>36</v>
      </c>
      <c r="AA2227">
        <v>4</v>
      </c>
      <c r="AB2227" s="4">
        <v>96720</v>
      </c>
    </row>
    <row r="2228" spans="1:28" x14ac:dyDescent="0.25">
      <c r="A2228">
        <v>2653</v>
      </c>
      <c r="B2228" t="s">
        <v>6996</v>
      </c>
      <c r="C2228" t="s">
        <v>323</v>
      </c>
      <c r="D2228" s="1">
        <v>45036</v>
      </c>
      <c r="E2228" s="1">
        <v>45054</v>
      </c>
      <c r="F2228">
        <f t="shared" ca="1" si="204"/>
        <v>0</v>
      </c>
      <c r="G2228" t="str">
        <f t="shared" ca="1" si="205"/>
        <v>&lt;6 months</v>
      </c>
      <c r="H2228" t="s">
        <v>50</v>
      </c>
      <c r="I2228" t="s">
        <v>6997</v>
      </c>
      <c r="J2228" t="s">
        <v>6998</v>
      </c>
      <c r="K2228" t="s">
        <v>27</v>
      </c>
      <c r="L2228">
        <f t="shared" si="206"/>
        <v>1</v>
      </c>
      <c r="M2228">
        <f t="shared" si="207"/>
        <v>0</v>
      </c>
      <c r="N2228" t="s">
        <v>53</v>
      </c>
      <c r="O2228" t="s">
        <v>41</v>
      </c>
      <c r="Q2228" t="str">
        <f t="shared" si="208"/>
        <v>ACTIVE</v>
      </c>
      <c r="R2228" t="s">
        <v>54</v>
      </c>
      <c r="S2228" t="s">
        <v>257</v>
      </c>
      <c r="T2228" s="2">
        <v>36675</v>
      </c>
      <c r="U2228" s="3">
        <f t="shared" ca="1" si="209"/>
        <v>25</v>
      </c>
      <c r="V2228" t="s">
        <v>1614</v>
      </c>
      <c r="W2228" t="s">
        <v>1615</v>
      </c>
      <c r="X2228" t="s">
        <v>175</v>
      </c>
      <c r="Y2228" t="s">
        <v>47</v>
      </c>
      <c r="Z2228" t="s">
        <v>36</v>
      </c>
      <c r="AA2228">
        <v>1</v>
      </c>
      <c r="AB2228" s="4">
        <v>819000</v>
      </c>
    </row>
    <row r="2229" spans="1:28" x14ac:dyDescent="0.25">
      <c r="A2229">
        <v>2654</v>
      </c>
      <c r="B2229" t="s">
        <v>6999</v>
      </c>
      <c r="C2229" t="s">
        <v>1590</v>
      </c>
      <c r="D2229" s="1">
        <v>43699</v>
      </c>
      <c r="E2229" s="1">
        <v>43837</v>
      </c>
      <c r="F2229">
        <f t="shared" ca="1" si="204"/>
        <v>4</v>
      </c>
      <c r="G2229" t="str">
        <f t="shared" ca="1" si="205"/>
        <v>&lt;6 months</v>
      </c>
      <c r="H2229" t="s">
        <v>50</v>
      </c>
      <c r="I2229" t="s">
        <v>2618</v>
      </c>
      <c r="J2229" t="s">
        <v>7000</v>
      </c>
      <c r="K2229" t="s">
        <v>27</v>
      </c>
      <c r="L2229">
        <f t="shared" si="206"/>
        <v>1</v>
      </c>
      <c r="M2229">
        <f t="shared" si="207"/>
        <v>0</v>
      </c>
      <c r="N2229" t="s">
        <v>53</v>
      </c>
      <c r="O2229" t="s">
        <v>29</v>
      </c>
      <c r="Q2229" t="str">
        <f t="shared" si="208"/>
        <v>ACTIVE</v>
      </c>
      <c r="R2229" t="s">
        <v>54</v>
      </c>
      <c r="S2229" t="s">
        <v>68</v>
      </c>
      <c r="T2229" s="2">
        <v>29967</v>
      </c>
      <c r="U2229" s="3">
        <f t="shared" ca="1" si="209"/>
        <v>43</v>
      </c>
      <c r="V2229" t="s">
        <v>4916</v>
      </c>
      <c r="W2229" t="s">
        <v>4917</v>
      </c>
      <c r="X2229" t="s">
        <v>175</v>
      </c>
      <c r="Y2229" t="s">
        <v>47</v>
      </c>
      <c r="Z2229" t="s">
        <v>36</v>
      </c>
      <c r="AA2229">
        <v>4</v>
      </c>
      <c r="AB2229" s="4">
        <v>42588</v>
      </c>
    </row>
    <row r="2230" spans="1:28" x14ac:dyDescent="0.25">
      <c r="A2230">
        <v>2655</v>
      </c>
      <c r="B2230" t="s">
        <v>4893</v>
      </c>
      <c r="C2230" t="s">
        <v>4188</v>
      </c>
      <c r="D2230" s="1">
        <v>44775</v>
      </c>
      <c r="E2230" s="1">
        <v>45023</v>
      </c>
      <c r="F2230">
        <f t="shared" ca="1" si="204"/>
        <v>8</v>
      </c>
      <c r="G2230" t="str">
        <f t="shared" ca="1" si="205"/>
        <v>6-12 months</v>
      </c>
      <c r="H2230" t="s">
        <v>50</v>
      </c>
      <c r="I2230" t="s">
        <v>7001</v>
      </c>
      <c r="J2230" t="s">
        <v>7002</v>
      </c>
      <c r="K2230" t="s">
        <v>27</v>
      </c>
      <c r="L2230">
        <f t="shared" si="206"/>
        <v>1</v>
      </c>
      <c r="M2230">
        <f t="shared" si="207"/>
        <v>0</v>
      </c>
      <c r="N2230" t="s">
        <v>28</v>
      </c>
      <c r="O2230" t="s">
        <v>41</v>
      </c>
      <c r="Q2230" t="str">
        <f t="shared" si="208"/>
        <v>ACTIVE</v>
      </c>
      <c r="R2230" t="s">
        <v>54</v>
      </c>
      <c r="S2230" t="s">
        <v>68</v>
      </c>
      <c r="T2230" s="2">
        <v>36818</v>
      </c>
      <c r="U2230" s="3">
        <f t="shared" ca="1" si="209"/>
        <v>24</v>
      </c>
      <c r="V2230" t="s">
        <v>4923</v>
      </c>
      <c r="W2230" t="s">
        <v>4924</v>
      </c>
      <c r="X2230" t="s">
        <v>6</v>
      </c>
      <c r="Y2230" t="s">
        <v>47</v>
      </c>
      <c r="Z2230" t="s">
        <v>36</v>
      </c>
      <c r="AA2230">
        <v>2</v>
      </c>
      <c r="AB2230" s="4">
        <v>142824</v>
      </c>
    </row>
    <row r="2231" spans="1:28" x14ac:dyDescent="0.25">
      <c r="A2231">
        <v>2656</v>
      </c>
      <c r="B2231" t="s">
        <v>4428</v>
      </c>
      <c r="C2231" t="s">
        <v>804</v>
      </c>
      <c r="D2231" s="1">
        <v>43404</v>
      </c>
      <c r="E2231" s="1">
        <v>43853</v>
      </c>
      <c r="F2231">
        <f t="shared" ca="1" si="204"/>
        <v>14</v>
      </c>
      <c r="G2231" t="str">
        <f t="shared" ca="1" si="205"/>
        <v>1-2 years</v>
      </c>
      <c r="H2231" t="s">
        <v>50</v>
      </c>
      <c r="I2231" t="s">
        <v>7003</v>
      </c>
      <c r="J2231" t="s">
        <v>7004</v>
      </c>
      <c r="K2231" t="s">
        <v>27</v>
      </c>
      <c r="L2231">
        <f t="shared" si="206"/>
        <v>1</v>
      </c>
      <c r="M2231">
        <f t="shared" si="207"/>
        <v>0</v>
      </c>
      <c r="N2231" t="s">
        <v>41</v>
      </c>
      <c r="O2231" t="s">
        <v>41</v>
      </c>
      <c r="Q2231" t="str">
        <f t="shared" si="208"/>
        <v>ACTIVE</v>
      </c>
      <c r="R2231" t="s">
        <v>54</v>
      </c>
      <c r="S2231" t="s">
        <v>221</v>
      </c>
      <c r="T2231" s="2">
        <v>37144</v>
      </c>
      <c r="U2231" s="3">
        <f t="shared" ca="1" si="209"/>
        <v>24</v>
      </c>
      <c r="V2231" t="s">
        <v>3470</v>
      </c>
      <c r="W2231" t="s">
        <v>3470</v>
      </c>
      <c r="X2231" t="s">
        <v>116</v>
      </c>
      <c r="Y2231" t="s">
        <v>47</v>
      </c>
      <c r="Z2231" t="s">
        <v>36</v>
      </c>
      <c r="AA2231">
        <v>4</v>
      </c>
      <c r="AB2231" s="4">
        <v>102000</v>
      </c>
    </row>
    <row r="2232" spans="1:28" x14ac:dyDescent="0.25">
      <c r="A2232">
        <v>2657</v>
      </c>
      <c r="B2232" t="s">
        <v>7005</v>
      </c>
      <c r="C2232" t="s">
        <v>1244</v>
      </c>
      <c r="D2232" s="1">
        <v>44523</v>
      </c>
      <c r="E2232" s="1">
        <v>44762</v>
      </c>
      <c r="F2232">
        <f t="shared" ca="1" si="204"/>
        <v>7</v>
      </c>
      <c r="G2232" t="str">
        <f t="shared" ca="1" si="205"/>
        <v>6-12 months</v>
      </c>
      <c r="H2232" t="s">
        <v>50</v>
      </c>
      <c r="I2232" t="s">
        <v>7006</v>
      </c>
      <c r="J2232" t="s">
        <v>7007</v>
      </c>
      <c r="K2232" t="s">
        <v>27</v>
      </c>
      <c r="L2232">
        <f t="shared" si="206"/>
        <v>1</v>
      </c>
      <c r="M2232">
        <f t="shared" si="207"/>
        <v>0</v>
      </c>
      <c r="N2232" t="s">
        <v>28</v>
      </c>
      <c r="O2232" t="s">
        <v>29</v>
      </c>
      <c r="Q2232" t="str">
        <f t="shared" si="208"/>
        <v>ACTIVE</v>
      </c>
      <c r="R2232" t="s">
        <v>54</v>
      </c>
      <c r="S2232" t="s">
        <v>2823</v>
      </c>
      <c r="T2232" s="2">
        <v>31144</v>
      </c>
      <c r="U2232" s="3">
        <f t="shared" ca="1" si="209"/>
        <v>40</v>
      </c>
      <c r="V2232" t="s">
        <v>32</v>
      </c>
      <c r="W2232" t="s">
        <v>33</v>
      </c>
      <c r="X2232" t="s">
        <v>6</v>
      </c>
      <c r="Y2232" t="s">
        <v>47</v>
      </c>
      <c r="Z2232" t="s">
        <v>36</v>
      </c>
      <c r="AA2232">
        <v>2</v>
      </c>
      <c r="AB2232" s="4">
        <v>101231</v>
      </c>
    </row>
    <row r="2233" spans="1:28" x14ac:dyDescent="0.25">
      <c r="A2233">
        <v>2658</v>
      </c>
      <c r="B2233" t="s">
        <v>5422</v>
      </c>
      <c r="C2233" t="s">
        <v>4262</v>
      </c>
      <c r="D2233" s="1">
        <v>45108</v>
      </c>
      <c r="E2233" s="1">
        <v>45128</v>
      </c>
      <c r="F2233">
        <f t="shared" ca="1" si="204"/>
        <v>0</v>
      </c>
      <c r="G2233" t="str">
        <f t="shared" ca="1" si="205"/>
        <v>&lt;6 months</v>
      </c>
      <c r="H2233" t="s">
        <v>50</v>
      </c>
      <c r="I2233" t="s">
        <v>7008</v>
      </c>
      <c r="J2233" t="s">
        <v>7009</v>
      </c>
      <c r="K2233" t="s">
        <v>27</v>
      </c>
      <c r="L2233">
        <f t="shared" si="206"/>
        <v>1</v>
      </c>
      <c r="M2233">
        <f t="shared" si="207"/>
        <v>0</v>
      </c>
      <c r="N2233" t="s">
        <v>53</v>
      </c>
      <c r="O2233" t="s">
        <v>29</v>
      </c>
      <c r="Q2233" t="str">
        <f t="shared" si="208"/>
        <v>ACTIVE</v>
      </c>
      <c r="R2233" t="s">
        <v>54</v>
      </c>
      <c r="S2233" t="s">
        <v>87</v>
      </c>
      <c r="T2233" s="2">
        <v>36853</v>
      </c>
      <c r="U2233" s="3">
        <f t="shared" ca="1" si="209"/>
        <v>24</v>
      </c>
      <c r="V2233" t="s">
        <v>2370</v>
      </c>
      <c r="W2233" t="s">
        <v>2513</v>
      </c>
      <c r="X2233" t="s">
        <v>81</v>
      </c>
      <c r="Y2233" t="s">
        <v>47</v>
      </c>
      <c r="Z2233" t="s">
        <v>36</v>
      </c>
      <c r="AA2233">
        <v>2</v>
      </c>
      <c r="AB2233" s="4">
        <v>812328</v>
      </c>
    </row>
    <row r="2234" spans="1:28" x14ac:dyDescent="0.25">
      <c r="A2234">
        <v>2659</v>
      </c>
      <c r="B2234" t="s">
        <v>859</v>
      </c>
      <c r="C2234" t="s">
        <v>4094</v>
      </c>
      <c r="D2234" s="1">
        <v>44760</v>
      </c>
      <c r="F2234">
        <f t="shared" ca="1" si="204"/>
        <v>38</v>
      </c>
      <c r="G2234" t="str">
        <f t="shared" ca="1" si="205"/>
        <v>2-5 years</v>
      </c>
      <c r="H2234" t="s">
        <v>50</v>
      </c>
      <c r="I2234" t="s">
        <v>7010</v>
      </c>
      <c r="J2234" t="s">
        <v>7011</v>
      </c>
      <c r="K2234" t="s">
        <v>27</v>
      </c>
      <c r="L2234">
        <f t="shared" si="206"/>
        <v>1</v>
      </c>
      <c r="M2234">
        <f t="shared" si="207"/>
        <v>0</v>
      </c>
      <c r="N2234" t="s">
        <v>41</v>
      </c>
      <c r="O2234" t="s">
        <v>29</v>
      </c>
      <c r="Q2234" t="str">
        <f t="shared" si="208"/>
        <v>ACTIVE</v>
      </c>
      <c r="R2234" t="s">
        <v>54</v>
      </c>
      <c r="S2234" t="s">
        <v>68</v>
      </c>
      <c r="T2234" s="2">
        <v>34761</v>
      </c>
      <c r="U2234" s="3">
        <f t="shared" ca="1" si="209"/>
        <v>30</v>
      </c>
      <c r="V2234" t="s">
        <v>3470</v>
      </c>
      <c r="W2234" t="s">
        <v>3470</v>
      </c>
      <c r="X2234" t="s">
        <v>537</v>
      </c>
      <c r="Y2234" t="s">
        <v>47</v>
      </c>
      <c r="Z2234" t="s">
        <v>36</v>
      </c>
      <c r="AA2234">
        <v>2</v>
      </c>
      <c r="AB2234" s="4">
        <v>283752</v>
      </c>
    </row>
    <row r="2235" spans="1:28" x14ac:dyDescent="0.25">
      <c r="A2235">
        <v>2660</v>
      </c>
      <c r="B2235" t="s">
        <v>582</v>
      </c>
      <c r="C2235" t="s">
        <v>1064</v>
      </c>
      <c r="D2235" s="1">
        <v>43686</v>
      </c>
      <c r="F2235">
        <f t="shared" ca="1" si="204"/>
        <v>74</v>
      </c>
      <c r="G2235" t="str">
        <f t="shared" ca="1" si="205"/>
        <v>&gt;5 years</v>
      </c>
      <c r="H2235" t="s">
        <v>50</v>
      </c>
      <c r="I2235" t="s">
        <v>7012</v>
      </c>
      <c r="J2235" t="s">
        <v>7013</v>
      </c>
      <c r="K2235" t="s">
        <v>27</v>
      </c>
      <c r="L2235">
        <f t="shared" si="206"/>
        <v>1</v>
      </c>
      <c r="M2235">
        <f t="shared" si="207"/>
        <v>0</v>
      </c>
      <c r="N2235" t="s">
        <v>41</v>
      </c>
      <c r="O2235" t="s">
        <v>41</v>
      </c>
      <c r="Q2235" t="str">
        <f t="shared" si="208"/>
        <v>ACTIVE</v>
      </c>
      <c r="R2235" t="s">
        <v>54</v>
      </c>
      <c r="S2235" t="s">
        <v>239</v>
      </c>
      <c r="T2235" s="2">
        <v>34397</v>
      </c>
      <c r="U2235" s="3">
        <f t="shared" ca="1" si="209"/>
        <v>31</v>
      </c>
      <c r="V2235" t="s">
        <v>1614</v>
      </c>
      <c r="W2235" t="s">
        <v>3199</v>
      </c>
      <c r="X2235" t="s">
        <v>240</v>
      </c>
      <c r="Y2235" t="s">
        <v>47</v>
      </c>
      <c r="Z2235" t="s">
        <v>36</v>
      </c>
      <c r="AA2235">
        <v>4</v>
      </c>
      <c r="AB2235" s="4">
        <v>79400</v>
      </c>
    </row>
    <row r="2236" spans="1:28" x14ac:dyDescent="0.25">
      <c r="A2236">
        <v>2661</v>
      </c>
      <c r="B2236" t="s">
        <v>7014</v>
      </c>
      <c r="C2236" t="s">
        <v>1060</v>
      </c>
      <c r="D2236" s="1">
        <v>44383</v>
      </c>
      <c r="F2236">
        <f t="shared" ca="1" si="204"/>
        <v>51</v>
      </c>
      <c r="G2236" t="str">
        <f t="shared" ca="1" si="205"/>
        <v>2-5 years</v>
      </c>
      <c r="H2236" t="s">
        <v>50</v>
      </c>
      <c r="I2236" t="s">
        <v>7015</v>
      </c>
      <c r="J2236" t="s">
        <v>7016</v>
      </c>
      <c r="K2236" t="s">
        <v>27</v>
      </c>
      <c r="L2236">
        <f t="shared" si="206"/>
        <v>1</v>
      </c>
      <c r="M2236">
        <f t="shared" si="207"/>
        <v>0</v>
      </c>
      <c r="N2236" t="s">
        <v>41</v>
      </c>
      <c r="O2236" t="s">
        <v>29</v>
      </c>
      <c r="Q2236" t="str">
        <f t="shared" si="208"/>
        <v>ACTIVE</v>
      </c>
      <c r="R2236" t="s">
        <v>54</v>
      </c>
      <c r="S2236" t="s">
        <v>87</v>
      </c>
      <c r="T2236" s="2">
        <v>25741</v>
      </c>
      <c r="U2236" s="3">
        <f t="shared" ca="1" si="209"/>
        <v>55</v>
      </c>
      <c r="V2236" t="s">
        <v>32</v>
      </c>
      <c r="W2236" t="s">
        <v>33</v>
      </c>
      <c r="X2236" t="s">
        <v>537</v>
      </c>
      <c r="Y2236" t="s">
        <v>47</v>
      </c>
      <c r="Z2236" t="s">
        <v>36</v>
      </c>
      <c r="AA2236">
        <v>2</v>
      </c>
      <c r="AB2236" s="4">
        <v>114177.60000000001</v>
      </c>
    </row>
    <row r="2237" spans="1:28" x14ac:dyDescent="0.25">
      <c r="A2237">
        <v>2662</v>
      </c>
      <c r="B2237" t="s">
        <v>3863</v>
      </c>
      <c r="C2237" t="s">
        <v>930</v>
      </c>
      <c r="D2237" s="1">
        <v>44229</v>
      </c>
      <c r="F2237">
        <f t="shared" ca="1" si="204"/>
        <v>56</v>
      </c>
      <c r="G2237" t="str">
        <f t="shared" ca="1" si="205"/>
        <v>2-5 years</v>
      </c>
      <c r="H2237" t="s">
        <v>50</v>
      </c>
      <c r="I2237" t="s">
        <v>7017</v>
      </c>
      <c r="J2237" t="s">
        <v>7018</v>
      </c>
      <c r="K2237" t="s">
        <v>27</v>
      </c>
      <c r="L2237">
        <f t="shared" si="206"/>
        <v>1</v>
      </c>
      <c r="M2237">
        <f t="shared" si="207"/>
        <v>0</v>
      </c>
      <c r="N2237" t="s">
        <v>28</v>
      </c>
      <c r="O2237" t="s">
        <v>41</v>
      </c>
      <c r="Q2237" t="str">
        <f t="shared" si="208"/>
        <v>ACTIVE</v>
      </c>
      <c r="R2237" t="s">
        <v>54</v>
      </c>
      <c r="S2237" t="s">
        <v>68</v>
      </c>
      <c r="T2237" s="2">
        <v>31607</v>
      </c>
      <c r="U2237" s="3">
        <f t="shared" ca="1" si="209"/>
        <v>39</v>
      </c>
      <c r="V2237" t="s">
        <v>4147</v>
      </c>
      <c r="W2237" t="s">
        <v>4147</v>
      </c>
      <c r="X2237" t="s">
        <v>184</v>
      </c>
      <c r="Y2237" t="s">
        <v>47</v>
      </c>
      <c r="Z2237" t="s">
        <v>36</v>
      </c>
      <c r="AA2237">
        <v>2</v>
      </c>
      <c r="AB2237" s="4">
        <v>200053.2</v>
      </c>
    </row>
    <row r="2238" spans="1:28" x14ac:dyDescent="0.25">
      <c r="A2238">
        <v>2663</v>
      </c>
      <c r="B2238" t="s">
        <v>5590</v>
      </c>
      <c r="C2238" t="s">
        <v>1521</v>
      </c>
      <c r="D2238" s="1">
        <v>44932</v>
      </c>
      <c r="E2238" s="1">
        <v>45041</v>
      </c>
      <c r="F2238">
        <f t="shared" ca="1" si="204"/>
        <v>3</v>
      </c>
      <c r="G2238" t="str">
        <f t="shared" ca="1" si="205"/>
        <v>&lt;6 months</v>
      </c>
      <c r="H2238" t="s">
        <v>50</v>
      </c>
      <c r="I2238" t="s">
        <v>7019</v>
      </c>
      <c r="J2238" t="s">
        <v>7020</v>
      </c>
      <c r="K2238" t="s">
        <v>27</v>
      </c>
      <c r="L2238">
        <f t="shared" si="206"/>
        <v>1</v>
      </c>
      <c r="M2238">
        <f t="shared" si="207"/>
        <v>0</v>
      </c>
      <c r="N2238" t="s">
        <v>41</v>
      </c>
      <c r="O2238" t="s">
        <v>41</v>
      </c>
      <c r="Q2238" t="str">
        <f t="shared" si="208"/>
        <v>ACTIVE</v>
      </c>
      <c r="R2238" t="s">
        <v>54</v>
      </c>
      <c r="S2238" t="s">
        <v>115</v>
      </c>
      <c r="T2238" s="2">
        <v>30975</v>
      </c>
      <c r="U2238" s="3">
        <f t="shared" ca="1" si="209"/>
        <v>40</v>
      </c>
      <c r="V2238" t="s">
        <v>2085</v>
      </c>
      <c r="W2238" t="s">
        <v>2194</v>
      </c>
      <c r="X2238" t="s">
        <v>81</v>
      </c>
      <c r="Y2238" t="s">
        <v>47</v>
      </c>
      <c r="Z2238" t="s">
        <v>36</v>
      </c>
      <c r="AA2238">
        <v>5</v>
      </c>
      <c r="AB2238" s="4">
        <v>286008</v>
      </c>
    </row>
    <row r="2239" spans="1:28" x14ac:dyDescent="0.25">
      <c r="A2239">
        <v>2664</v>
      </c>
      <c r="B2239" t="s">
        <v>7021</v>
      </c>
      <c r="C2239" t="s">
        <v>2803</v>
      </c>
      <c r="D2239" s="1">
        <v>44513</v>
      </c>
      <c r="F2239">
        <f t="shared" ca="1" si="204"/>
        <v>46</v>
      </c>
      <c r="G2239" t="str">
        <f t="shared" ca="1" si="205"/>
        <v>2-5 years</v>
      </c>
      <c r="H2239" t="s">
        <v>50</v>
      </c>
      <c r="I2239" t="s">
        <v>7022</v>
      </c>
      <c r="J2239" t="s">
        <v>7023</v>
      </c>
      <c r="K2239" t="s">
        <v>27</v>
      </c>
      <c r="L2239">
        <f t="shared" si="206"/>
        <v>1</v>
      </c>
      <c r="M2239">
        <f t="shared" si="207"/>
        <v>0</v>
      </c>
      <c r="N2239" t="s">
        <v>53</v>
      </c>
      <c r="O2239" t="s">
        <v>53</v>
      </c>
      <c r="Q2239" t="str">
        <f t="shared" si="208"/>
        <v>ACTIVE</v>
      </c>
      <c r="R2239" t="s">
        <v>54</v>
      </c>
      <c r="S2239" t="s">
        <v>137</v>
      </c>
      <c r="T2239" s="2">
        <v>33726</v>
      </c>
      <c r="U2239" s="3">
        <f t="shared" ca="1" si="209"/>
        <v>33</v>
      </c>
      <c r="V2239" t="s">
        <v>5222</v>
      </c>
      <c r="W2239" t="s">
        <v>5223</v>
      </c>
      <c r="X2239" t="s">
        <v>6</v>
      </c>
      <c r="Y2239" t="s">
        <v>47</v>
      </c>
      <c r="Z2239" t="s">
        <v>36</v>
      </c>
      <c r="AA2239">
        <v>1</v>
      </c>
      <c r="AB2239" s="4">
        <v>395797.2</v>
      </c>
    </row>
    <row r="2240" spans="1:28" x14ac:dyDescent="0.25">
      <c r="A2240">
        <v>2665</v>
      </c>
      <c r="B2240" t="s">
        <v>7024</v>
      </c>
      <c r="C2240" t="s">
        <v>3147</v>
      </c>
      <c r="D2240" s="1">
        <v>43905</v>
      </c>
      <c r="F2240">
        <f t="shared" ca="1" si="204"/>
        <v>66</v>
      </c>
      <c r="G2240" t="str">
        <f t="shared" ca="1" si="205"/>
        <v>&gt;5 years</v>
      </c>
      <c r="H2240" t="s">
        <v>50</v>
      </c>
      <c r="I2240" t="s">
        <v>7025</v>
      </c>
      <c r="J2240" t="s">
        <v>7026</v>
      </c>
      <c r="K2240" t="s">
        <v>27</v>
      </c>
      <c r="L2240">
        <f t="shared" si="206"/>
        <v>1</v>
      </c>
      <c r="M2240">
        <f t="shared" si="207"/>
        <v>0</v>
      </c>
      <c r="N2240" t="s">
        <v>28</v>
      </c>
      <c r="O2240" t="s">
        <v>41</v>
      </c>
      <c r="Q2240" t="str">
        <f t="shared" si="208"/>
        <v>ACTIVE</v>
      </c>
      <c r="R2240" t="s">
        <v>54</v>
      </c>
      <c r="S2240" t="s">
        <v>115</v>
      </c>
      <c r="T2240" s="2">
        <v>35782</v>
      </c>
      <c r="U2240" s="3">
        <f t="shared" ca="1" si="209"/>
        <v>27</v>
      </c>
      <c r="V2240" t="s">
        <v>2085</v>
      </c>
      <c r="W2240" t="s">
        <v>2086</v>
      </c>
      <c r="X2240" t="s">
        <v>116</v>
      </c>
      <c r="Y2240" t="s">
        <v>47</v>
      </c>
      <c r="Z2240" t="s">
        <v>36</v>
      </c>
      <c r="AA2240">
        <v>4</v>
      </c>
      <c r="AB2240" s="4">
        <v>85500</v>
      </c>
    </row>
    <row r="2241" spans="1:28" x14ac:dyDescent="0.25">
      <c r="A2241">
        <v>2666</v>
      </c>
      <c r="B2241" t="s">
        <v>2819</v>
      </c>
      <c r="C2241" t="s">
        <v>526</v>
      </c>
      <c r="D2241" s="1">
        <v>43411</v>
      </c>
      <c r="E2241" s="1">
        <v>44569</v>
      </c>
      <c r="F2241">
        <f t="shared" ca="1" si="204"/>
        <v>38</v>
      </c>
      <c r="G2241" t="str">
        <f t="shared" ca="1" si="205"/>
        <v>2-5 years</v>
      </c>
      <c r="H2241" t="s">
        <v>50</v>
      </c>
      <c r="I2241" t="s">
        <v>7027</v>
      </c>
      <c r="J2241" t="s">
        <v>7028</v>
      </c>
      <c r="K2241" t="s">
        <v>27</v>
      </c>
      <c r="L2241">
        <f t="shared" si="206"/>
        <v>1</v>
      </c>
      <c r="M2241">
        <f t="shared" si="207"/>
        <v>0</v>
      </c>
      <c r="N2241" t="s">
        <v>41</v>
      </c>
      <c r="O2241" t="s">
        <v>53</v>
      </c>
      <c r="Q2241" t="str">
        <f t="shared" si="208"/>
        <v>ACTIVE</v>
      </c>
      <c r="R2241" t="s">
        <v>54</v>
      </c>
      <c r="S2241" t="s">
        <v>440</v>
      </c>
      <c r="T2241" s="2">
        <v>33533</v>
      </c>
      <c r="U2241" s="3">
        <f t="shared" ca="1" si="209"/>
        <v>33</v>
      </c>
      <c r="V2241" t="s">
        <v>32</v>
      </c>
      <c r="W2241" t="s">
        <v>843</v>
      </c>
      <c r="X2241" t="s">
        <v>933</v>
      </c>
      <c r="Y2241" t="s">
        <v>35</v>
      </c>
      <c r="Z2241" t="s">
        <v>36</v>
      </c>
      <c r="AA2241">
        <v>4</v>
      </c>
      <c r="AB2241" s="4">
        <v>735732</v>
      </c>
    </row>
    <row r="2242" spans="1:28" x14ac:dyDescent="0.25">
      <c r="A2242">
        <v>2667</v>
      </c>
      <c r="B2242" t="s">
        <v>7029</v>
      </c>
      <c r="C2242" t="s">
        <v>3381</v>
      </c>
      <c r="D2242" s="1">
        <v>43741</v>
      </c>
      <c r="E2242" s="1">
        <v>44433</v>
      </c>
      <c r="F2242">
        <f t="shared" ca="1" si="204"/>
        <v>22</v>
      </c>
      <c r="G2242" t="str">
        <f t="shared" ca="1" si="205"/>
        <v>1-2 years</v>
      </c>
      <c r="H2242" t="s">
        <v>3292</v>
      </c>
      <c r="I2242" t="s">
        <v>7030</v>
      </c>
      <c r="J2242" t="s">
        <v>7031</v>
      </c>
      <c r="K2242" t="s">
        <v>27</v>
      </c>
      <c r="L2242">
        <f t="shared" si="206"/>
        <v>1</v>
      </c>
      <c r="M2242">
        <f t="shared" si="207"/>
        <v>0</v>
      </c>
      <c r="N2242" t="s">
        <v>53</v>
      </c>
      <c r="O2242" t="s">
        <v>41</v>
      </c>
      <c r="Q2242" t="str">
        <f t="shared" si="208"/>
        <v>ACTIVE</v>
      </c>
      <c r="R2242" t="s">
        <v>54</v>
      </c>
      <c r="S2242" t="s">
        <v>1913</v>
      </c>
      <c r="T2242" s="2">
        <v>29661</v>
      </c>
      <c r="U2242" s="3">
        <f t="shared" ca="1" si="209"/>
        <v>44</v>
      </c>
      <c r="V2242" t="s">
        <v>5222</v>
      </c>
      <c r="W2242" t="s">
        <v>5223</v>
      </c>
      <c r="X2242" t="s">
        <v>89</v>
      </c>
      <c r="Y2242" t="s">
        <v>35</v>
      </c>
      <c r="Z2242" t="s">
        <v>36</v>
      </c>
      <c r="AA2242">
        <v>2</v>
      </c>
      <c r="AB2242" s="4">
        <v>589380</v>
      </c>
    </row>
    <row r="2243" spans="1:28" x14ac:dyDescent="0.25">
      <c r="A2243">
        <v>2668</v>
      </c>
      <c r="B2243" t="s">
        <v>1067</v>
      </c>
      <c r="C2243" t="s">
        <v>2734</v>
      </c>
      <c r="D2243" s="1">
        <v>44785</v>
      </c>
      <c r="E2243" s="1">
        <v>45032</v>
      </c>
      <c r="F2243">
        <f t="shared" ref="F2243:F2306" ca="1" si="210">DATEDIF($D2243,IF($E2243=$E$2,TODAY(),$E2243),"m")</f>
        <v>8</v>
      </c>
      <c r="G2243" t="str">
        <f t="shared" ref="G2243:G2306" ca="1" si="211">IF(F2243&lt;6,"&lt;6 months",IF(F2243&lt;12,"6-12 months",IF(F2243&lt;24,"1-2 years",IF(F2243&lt;60,"2-5 years","&gt;5 years"))))</f>
        <v>6-12 months</v>
      </c>
      <c r="H2243" t="s">
        <v>3292</v>
      </c>
      <c r="I2243" t="s">
        <v>7032</v>
      </c>
      <c r="J2243" t="s">
        <v>7033</v>
      </c>
      <c r="K2243" t="s">
        <v>27</v>
      </c>
      <c r="L2243">
        <f t="shared" ref="L2243:L2306" si="212">IF($K2243=$K$2,1,0)</f>
        <v>1</v>
      </c>
      <c r="M2243">
        <f t="shared" ref="M2243:M2306" si="213">IF($K2243=$K$2,0,1)</f>
        <v>0</v>
      </c>
      <c r="N2243" t="s">
        <v>28</v>
      </c>
      <c r="O2243" t="s">
        <v>41</v>
      </c>
      <c r="Q2243" t="str">
        <f t="shared" ref="Q2243:Q2306" si="214">IF(OR($P2243=$AF$14,$P2243=$AF$16,$P2243=$AF$19,$P2243=$AF$20,$P2243=$AF$21,$P2243=$AF$23),"VOLUNTARY",IF(OR($P2243=$AF$17,$P2243=$AF$18,$P2243=$AF$22,$P2243=$AF$15),"INVOLUNTARY","ACTIVE"))</f>
        <v>ACTIVE</v>
      </c>
      <c r="R2243" t="s">
        <v>54</v>
      </c>
      <c r="S2243" t="s">
        <v>68</v>
      </c>
      <c r="T2243" s="2">
        <v>34031</v>
      </c>
      <c r="U2243" s="3">
        <f t="shared" ref="U2243:U2306" ca="1" si="215">DATEDIF($T2243,TODAY(),"y")</f>
        <v>32</v>
      </c>
      <c r="V2243" t="s">
        <v>3829</v>
      </c>
      <c r="W2243" t="s">
        <v>3830</v>
      </c>
      <c r="X2243" t="s">
        <v>81</v>
      </c>
      <c r="Y2243" t="s">
        <v>35</v>
      </c>
      <c r="Z2243" t="s">
        <v>36</v>
      </c>
      <c r="AA2243">
        <v>2</v>
      </c>
      <c r="AB2243" s="4">
        <v>599796</v>
      </c>
    </row>
    <row r="2244" spans="1:28" x14ac:dyDescent="0.25">
      <c r="A2244">
        <v>2669</v>
      </c>
      <c r="B2244" t="s">
        <v>6150</v>
      </c>
      <c r="C2244" t="s">
        <v>914</v>
      </c>
      <c r="D2244" s="1">
        <v>43456</v>
      </c>
      <c r="F2244">
        <f t="shared" ca="1" si="210"/>
        <v>81</v>
      </c>
      <c r="G2244" t="str">
        <f t="shared" ca="1" si="211"/>
        <v>&gt;5 years</v>
      </c>
      <c r="H2244" t="s">
        <v>3292</v>
      </c>
      <c r="I2244" t="s">
        <v>7034</v>
      </c>
      <c r="J2244" t="s">
        <v>7035</v>
      </c>
      <c r="K2244" t="s">
        <v>27</v>
      </c>
      <c r="L2244">
        <f t="shared" si="212"/>
        <v>1</v>
      </c>
      <c r="M2244">
        <f t="shared" si="213"/>
        <v>0</v>
      </c>
      <c r="N2244" t="s">
        <v>41</v>
      </c>
      <c r="O2244" t="s">
        <v>53</v>
      </c>
      <c r="Q2244" t="str">
        <f t="shared" si="214"/>
        <v>ACTIVE</v>
      </c>
      <c r="R2244" t="s">
        <v>54</v>
      </c>
      <c r="S2244" t="s">
        <v>74</v>
      </c>
      <c r="T2244" s="2">
        <v>36222</v>
      </c>
      <c r="U2244" s="3">
        <f t="shared" ca="1" si="215"/>
        <v>26</v>
      </c>
      <c r="V2244" t="s">
        <v>5016</v>
      </c>
      <c r="W2244" t="s">
        <v>5016</v>
      </c>
      <c r="X2244" t="s">
        <v>184</v>
      </c>
      <c r="Y2244" t="s">
        <v>35</v>
      </c>
      <c r="Z2244" t="s">
        <v>36</v>
      </c>
      <c r="AA2244">
        <v>1</v>
      </c>
      <c r="AB2244" s="4">
        <v>71787</v>
      </c>
    </row>
    <row r="2245" spans="1:28" x14ac:dyDescent="0.25">
      <c r="A2245">
        <v>2670</v>
      </c>
      <c r="B2245" t="s">
        <v>1395</v>
      </c>
      <c r="C2245" t="s">
        <v>2633</v>
      </c>
      <c r="D2245" s="1">
        <v>44282</v>
      </c>
      <c r="F2245">
        <f t="shared" ca="1" si="210"/>
        <v>54</v>
      </c>
      <c r="G2245" t="str">
        <f t="shared" ca="1" si="211"/>
        <v>2-5 years</v>
      </c>
      <c r="H2245" t="s">
        <v>50</v>
      </c>
      <c r="I2245" t="s">
        <v>7036</v>
      </c>
      <c r="J2245" t="s">
        <v>7037</v>
      </c>
      <c r="K2245" t="s">
        <v>27</v>
      </c>
      <c r="L2245">
        <f t="shared" si="212"/>
        <v>1</v>
      </c>
      <c r="M2245">
        <f t="shared" si="213"/>
        <v>0</v>
      </c>
      <c r="N2245" t="s">
        <v>41</v>
      </c>
      <c r="O2245" t="s">
        <v>53</v>
      </c>
      <c r="Q2245" t="str">
        <f t="shared" si="214"/>
        <v>ACTIVE</v>
      </c>
      <c r="R2245" t="s">
        <v>54</v>
      </c>
      <c r="S2245" t="s">
        <v>87</v>
      </c>
      <c r="T2245" s="2">
        <v>34611</v>
      </c>
      <c r="U2245" s="3">
        <f t="shared" ca="1" si="215"/>
        <v>31</v>
      </c>
      <c r="V2245" t="s">
        <v>5016</v>
      </c>
      <c r="W2245" t="s">
        <v>5016</v>
      </c>
      <c r="X2245" t="s">
        <v>89</v>
      </c>
      <c r="Y2245" t="s">
        <v>47</v>
      </c>
      <c r="Z2245" t="s">
        <v>36</v>
      </c>
      <c r="AA2245">
        <v>1</v>
      </c>
      <c r="AB2245" s="4">
        <v>650000</v>
      </c>
    </row>
    <row r="2246" spans="1:28" x14ac:dyDescent="0.25">
      <c r="A2246">
        <v>2671</v>
      </c>
      <c r="B2246" t="s">
        <v>7038</v>
      </c>
      <c r="C2246" t="s">
        <v>583</v>
      </c>
      <c r="D2246" s="1">
        <v>44760</v>
      </c>
      <c r="F2246">
        <f t="shared" ca="1" si="210"/>
        <v>38</v>
      </c>
      <c r="G2246" t="str">
        <f t="shared" ca="1" si="211"/>
        <v>2-5 years</v>
      </c>
      <c r="H2246" t="s">
        <v>50</v>
      </c>
      <c r="I2246" t="s">
        <v>7039</v>
      </c>
      <c r="J2246" t="s">
        <v>7040</v>
      </c>
      <c r="K2246" t="s">
        <v>27</v>
      </c>
      <c r="L2246">
        <f t="shared" si="212"/>
        <v>1</v>
      </c>
      <c r="M2246">
        <f t="shared" si="213"/>
        <v>0</v>
      </c>
      <c r="N2246" t="s">
        <v>41</v>
      </c>
      <c r="O2246" t="s">
        <v>29</v>
      </c>
      <c r="Q2246" t="str">
        <f t="shared" si="214"/>
        <v>ACTIVE</v>
      </c>
      <c r="R2246" t="s">
        <v>54</v>
      </c>
      <c r="S2246" t="s">
        <v>74</v>
      </c>
      <c r="T2246" s="2">
        <v>33513</v>
      </c>
      <c r="U2246" s="3">
        <f t="shared" ca="1" si="215"/>
        <v>34</v>
      </c>
      <c r="V2246" t="s">
        <v>1614</v>
      </c>
      <c r="W2246" t="s">
        <v>3214</v>
      </c>
      <c r="X2246" t="s">
        <v>138</v>
      </c>
      <c r="Y2246" t="s">
        <v>47</v>
      </c>
      <c r="Z2246" t="s">
        <v>36</v>
      </c>
      <c r="AA2246">
        <v>5</v>
      </c>
      <c r="AB2246" s="4">
        <v>931296</v>
      </c>
    </row>
    <row r="2247" spans="1:28" x14ac:dyDescent="0.25">
      <c r="A2247">
        <v>2672</v>
      </c>
      <c r="B2247" t="s">
        <v>7041</v>
      </c>
      <c r="C2247" t="s">
        <v>4934</v>
      </c>
      <c r="D2247" s="1">
        <v>43930</v>
      </c>
      <c r="E2247" s="1">
        <v>45052</v>
      </c>
      <c r="F2247">
        <f t="shared" ca="1" si="210"/>
        <v>36</v>
      </c>
      <c r="G2247" t="str">
        <f t="shared" ca="1" si="211"/>
        <v>2-5 years</v>
      </c>
      <c r="H2247" t="s">
        <v>50</v>
      </c>
      <c r="I2247" t="s">
        <v>7042</v>
      </c>
      <c r="J2247" t="s">
        <v>7043</v>
      </c>
      <c r="K2247" t="s">
        <v>27</v>
      </c>
      <c r="L2247">
        <f t="shared" si="212"/>
        <v>1</v>
      </c>
      <c r="M2247">
        <f t="shared" si="213"/>
        <v>0</v>
      </c>
      <c r="N2247" t="s">
        <v>28</v>
      </c>
      <c r="O2247" t="s">
        <v>53</v>
      </c>
      <c r="Q2247" t="str">
        <f t="shared" si="214"/>
        <v>ACTIVE</v>
      </c>
      <c r="R2247" t="s">
        <v>54</v>
      </c>
      <c r="S2247" t="s">
        <v>189</v>
      </c>
      <c r="T2247" s="2">
        <v>30827</v>
      </c>
      <c r="U2247" s="3">
        <f t="shared" ca="1" si="215"/>
        <v>41</v>
      </c>
      <c r="V2247" t="s">
        <v>3829</v>
      </c>
      <c r="W2247" t="s">
        <v>3830</v>
      </c>
      <c r="X2247" t="s">
        <v>89</v>
      </c>
      <c r="Y2247" t="s">
        <v>47</v>
      </c>
      <c r="Z2247" t="s">
        <v>36</v>
      </c>
      <c r="AA2247">
        <v>1</v>
      </c>
      <c r="AB2247" s="4">
        <v>105000</v>
      </c>
    </row>
    <row r="2248" spans="1:28" x14ac:dyDescent="0.25">
      <c r="A2248">
        <v>2673</v>
      </c>
      <c r="B2248" t="s">
        <v>4999</v>
      </c>
      <c r="C2248" t="s">
        <v>1974</v>
      </c>
      <c r="D2248" s="1">
        <v>44568</v>
      </c>
      <c r="F2248">
        <f t="shared" ca="1" si="210"/>
        <v>45</v>
      </c>
      <c r="G2248" t="str">
        <f t="shared" ca="1" si="211"/>
        <v>2-5 years</v>
      </c>
      <c r="H2248" t="s">
        <v>50</v>
      </c>
      <c r="I2248" t="s">
        <v>7044</v>
      </c>
      <c r="J2248" t="s">
        <v>7045</v>
      </c>
      <c r="K2248" t="s">
        <v>27</v>
      </c>
      <c r="L2248">
        <f t="shared" si="212"/>
        <v>1</v>
      </c>
      <c r="M2248">
        <f t="shared" si="213"/>
        <v>0</v>
      </c>
      <c r="N2248" t="s">
        <v>53</v>
      </c>
      <c r="O2248" t="s">
        <v>53</v>
      </c>
      <c r="Q2248" t="str">
        <f t="shared" si="214"/>
        <v>ACTIVE</v>
      </c>
      <c r="R2248" t="s">
        <v>54</v>
      </c>
      <c r="S2248" t="s">
        <v>115</v>
      </c>
      <c r="T2248" s="2">
        <v>33224</v>
      </c>
      <c r="U2248" s="3">
        <f t="shared" ca="1" si="215"/>
        <v>34</v>
      </c>
      <c r="V2248" t="s">
        <v>1666</v>
      </c>
      <c r="W2248" t="s">
        <v>4785</v>
      </c>
      <c r="X2248" t="s">
        <v>116</v>
      </c>
      <c r="Y2248" t="s">
        <v>47</v>
      </c>
      <c r="Z2248" t="s">
        <v>36</v>
      </c>
      <c r="AA2248">
        <v>4</v>
      </c>
      <c r="AB2248" s="4">
        <v>511213.2</v>
      </c>
    </row>
    <row r="2249" spans="1:28" x14ac:dyDescent="0.25">
      <c r="A2249">
        <v>2674</v>
      </c>
      <c r="B2249" t="s">
        <v>361</v>
      </c>
      <c r="C2249" t="s">
        <v>224</v>
      </c>
      <c r="D2249" s="1">
        <v>44757</v>
      </c>
      <c r="F2249">
        <f t="shared" ca="1" si="210"/>
        <v>38</v>
      </c>
      <c r="G2249" t="str">
        <f t="shared" ca="1" si="211"/>
        <v>2-5 years</v>
      </c>
      <c r="H2249" t="s">
        <v>50</v>
      </c>
      <c r="I2249" t="s">
        <v>7046</v>
      </c>
      <c r="J2249" t="s">
        <v>7047</v>
      </c>
      <c r="K2249" t="s">
        <v>27</v>
      </c>
      <c r="L2249">
        <f t="shared" si="212"/>
        <v>1</v>
      </c>
      <c r="M2249">
        <f t="shared" si="213"/>
        <v>0</v>
      </c>
      <c r="N2249" t="s">
        <v>41</v>
      </c>
      <c r="O2249" t="s">
        <v>41</v>
      </c>
      <c r="Q2249" t="str">
        <f t="shared" si="214"/>
        <v>ACTIVE</v>
      </c>
      <c r="R2249" t="s">
        <v>54</v>
      </c>
      <c r="S2249" t="s">
        <v>189</v>
      </c>
      <c r="T2249" s="2">
        <v>36601</v>
      </c>
      <c r="U2249" s="3">
        <f t="shared" ca="1" si="215"/>
        <v>25</v>
      </c>
      <c r="V2249" t="s">
        <v>5016</v>
      </c>
      <c r="W2249" t="s">
        <v>5016</v>
      </c>
      <c r="X2249" t="s">
        <v>89</v>
      </c>
      <c r="Y2249" t="s">
        <v>47</v>
      </c>
      <c r="Z2249" t="s">
        <v>36</v>
      </c>
      <c r="AA2249">
        <v>1</v>
      </c>
      <c r="AB2249" s="4">
        <v>154800</v>
      </c>
    </row>
    <row r="2250" spans="1:28" x14ac:dyDescent="0.25">
      <c r="A2250">
        <v>2675</v>
      </c>
      <c r="B2250" t="s">
        <v>231</v>
      </c>
      <c r="C2250" t="s">
        <v>7048</v>
      </c>
      <c r="D2250" s="1">
        <v>44164</v>
      </c>
      <c r="E2250" s="1">
        <v>44758</v>
      </c>
      <c r="F2250">
        <f t="shared" ca="1" si="210"/>
        <v>19</v>
      </c>
      <c r="G2250" t="str">
        <f t="shared" ca="1" si="211"/>
        <v>1-2 years</v>
      </c>
      <c r="H2250" t="s">
        <v>50</v>
      </c>
      <c r="I2250" t="s">
        <v>7049</v>
      </c>
      <c r="J2250" t="s">
        <v>7050</v>
      </c>
      <c r="K2250" t="s">
        <v>27</v>
      </c>
      <c r="L2250">
        <f t="shared" si="212"/>
        <v>1</v>
      </c>
      <c r="M2250">
        <f t="shared" si="213"/>
        <v>0</v>
      </c>
      <c r="N2250" t="s">
        <v>41</v>
      </c>
      <c r="O2250" t="s">
        <v>41</v>
      </c>
      <c r="Q2250" t="str">
        <f t="shared" si="214"/>
        <v>ACTIVE</v>
      </c>
      <c r="R2250" t="s">
        <v>54</v>
      </c>
      <c r="S2250" t="s">
        <v>87</v>
      </c>
      <c r="T2250" s="2">
        <v>26442</v>
      </c>
      <c r="U2250" s="3">
        <f t="shared" ca="1" si="215"/>
        <v>53</v>
      </c>
      <c r="V2250" t="s">
        <v>4806</v>
      </c>
      <c r="W2250" t="s">
        <v>4807</v>
      </c>
      <c r="X2250" t="s">
        <v>89</v>
      </c>
      <c r="Y2250" t="s">
        <v>47</v>
      </c>
      <c r="Z2250" t="s">
        <v>36</v>
      </c>
      <c r="AA2250">
        <v>5</v>
      </c>
      <c r="AB2250" s="4">
        <v>478176</v>
      </c>
    </row>
    <row r="2251" spans="1:28" x14ac:dyDescent="0.25">
      <c r="A2251">
        <v>2676</v>
      </c>
      <c r="B2251" t="s">
        <v>7051</v>
      </c>
      <c r="C2251" t="s">
        <v>2082</v>
      </c>
      <c r="D2251" s="1">
        <v>43544</v>
      </c>
      <c r="E2251" s="1">
        <v>44097</v>
      </c>
      <c r="F2251">
        <f t="shared" ca="1" si="210"/>
        <v>18</v>
      </c>
      <c r="G2251" t="str">
        <f t="shared" ca="1" si="211"/>
        <v>1-2 years</v>
      </c>
      <c r="H2251" t="s">
        <v>50</v>
      </c>
      <c r="I2251" t="s">
        <v>7052</v>
      </c>
      <c r="J2251" t="s">
        <v>7053</v>
      </c>
      <c r="K2251" t="s">
        <v>27</v>
      </c>
      <c r="L2251">
        <f t="shared" si="212"/>
        <v>1</v>
      </c>
      <c r="M2251">
        <f t="shared" si="213"/>
        <v>0</v>
      </c>
      <c r="N2251" t="s">
        <v>41</v>
      </c>
      <c r="O2251" t="s">
        <v>41</v>
      </c>
      <c r="Q2251" t="str">
        <f t="shared" si="214"/>
        <v>ACTIVE</v>
      </c>
      <c r="R2251" t="s">
        <v>54</v>
      </c>
      <c r="S2251" t="s">
        <v>87</v>
      </c>
      <c r="T2251" s="2">
        <v>29839</v>
      </c>
      <c r="U2251" s="3">
        <f t="shared" ca="1" si="215"/>
        <v>44</v>
      </c>
      <c r="V2251" t="s">
        <v>5016</v>
      </c>
      <c r="W2251" t="s">
        <v>5016</v>
      </c>
      <c r="X2251" t="s">
        <v>89</v>
      </c>
      <c r="Y2251" t="s">
        <v>47</v>
      </c>
      <c r="Z2251" t="s">
        <v>36</v>
      </c>
      <c r="AA2251">
        <v>2</v>
      </c>
      <c r="AB2251" s="4">
        <v>83184</v>
      </c>
    </row>
    <row r="2252" spans="1:28" x14ac:dyDescent="0.25">
      <c r="A2252">
        <v>2677</v>
      </c>
      <c r="B2252" t="s">
        <v>4163</v>
      </c>
      <c r="C2252" t="s">
        <v>38</v>
      </c>
      <c r="D2252" s="1">
        <v>43540</v>
      </c>
      <c r="E2252" s="1">
        <v>44569</v>
      </c>
      <c r="F2252">
        <f t="shared" ca="1" si="210"/>
        <v>33</v>
      </c>
      <c r="G2252" t="str">
        <f t="shared" ca="1" si="211"/>
        <v>2-5 years</v>
      </c>
      <c r="H2252" t="s">
        <v>50</v>
      </c>
      <c r="I2252" t="s">
        <v>7054</v>
      </c>
      <c r="J2252" t="s">
        <v>7055</v>
      </c>
      <c r="K2252" t="s">
        <v>27</v>
      </c>
      <c r="L2252">
        <f t="shared" si="212"/>
        <v>1</v>
      </c>
      <c r="M2252">
        <f t="shared" si="213"/>
        <v>0</v>
      </c>
      <c r="N2252" t="s">
        <v>28</v>
      </c>
      <c r="O2252" t="s">
        <v>53</v>
      </c>
      <c r="Q2252" t="str">
        <f t="shared" si="214"/>
        <v>ACTIVE</v>
      </c>
      <c r="R2252" t="s">
        <v>54</v>
      </c>
      <c r="S2252" t="s">
        <v>115</v>
      </c>
      <c r="T2252" s="2">
        <v>35758</v>
      </c>
      <c r="U2252" s="3">
        <f t="shared" ca="1" si="215"/>
        <v>27</v>
      </c>
      <c r="V2252" t="s">
        <v>4394</v>
      </c>
      <c r="W2252" t="s">
        <v>4394</v>
      </c>
      <c r="X2252" t="s">
        <v>143</v>
      </c>
      <c r="Y2252" t="s">
        <v>47</v>
      </c>
      <c r="Z2252" t="s">
        <v>36</v>
      </c>
      <c r="AA2252">
        <v>1</v>
      </c>
      <c r="AB2252" s="4">
        <v>93693</v>
      </c>
    </row>
    <row r="2253" spans="1:28" x14ac:dyDescent="0.25">
      <c r="A2253">
        <v>2678</v>
      </c>
      <c r="B2253" t="s">
        <v>4111</v>
      </c>
      <c r="C2253" t="s">
        <v>232</v>
      </c>
      <c r="D2253" s="1">
        <v>44346</v>
      </c>
      <c r="F2253">
        <f t="shared" ca="1" si="210"/>
        <v>52</v>
      </c>
      <c r="G2253" t="str">
        <f t="shared" ca="1" si="211"/>
        <v>2-5 years</v>
      </c>
      <c r="H2253" t="s">
        <v>50</v>
      </c>
      <c r="I2253" t="s">
        <v>7056</v>
      </c>
      <c r="J2253" t="s">
        <v>7057</v>
      </c>
      <c r="K2253" t="s">
        <v>27</v>
      </c>
      <c r="L2253">
        <f t="shared" si="212"/>
        <v>1</v>
      </c>
      <c r="M2253">
        <f t="shared" si="213"/>
        <v>0</v>
      </c>
      <c r="N2253" t="s">
        <v>53</v>
      </c>
      <c r="O2253" t="s">
        <v>41</v>
      </c>
      <c r="Q2253" t="str">
        <f t="shared" si="214"/>
        <v>ACTIVE</v>
      </c>
      <c r="R2253" t="s">
        <v>54</v>
      </c>
      <c r="S2253" t="s">
        <v>74</v>
      </c>
      <c r="T2253" s="2">
        <v>36312</v>
      </c>
      <c r="U2253" s="3">
        <f t="shared" ca="1" si="215"/>
        <v>26</v>
      </c>
      <c r="V2253" t="s">
        <v>61</v>
      </c>
      <c r="W2253" t="s">
        <v>222</v>
      </c>
      <c r="X2253" t="s">
        <v>69</v>
      </c>
      <c r="Y2253" t="s">
        <v>47</v>
      </c>
      <c r="Z2253" t="s">
        <v>36</v>
      </c>
      <c r="AA2253">
        <v>5</v>
      </c>
      <c r="AB2253" s="4">
        <v>992436</v>
      </c>
    </row>
    <row r="2254" spans="1:28" x14ac:dyDescent="0.25">
      <c r="A2254">
        <v>2679</v>
      </c>
      <c r="B2254" t="s">
        <v>2191</v>
      </c>
      <c r="C2254" t="s">
        <v>2082</v>
      </c>
      <c r="D2254" s="1">
        <v>44882</v>
      </c>
      <c r="F2254">
        <f t="shared" ca="1" si="210"/>
        <v>34</v>
      </c>
      <c r="G2254" t="str">
        <f t="shared" ca="1" si="211"/>
        <v>2-5 years</v>
      </c>
      <c r="H2254" t="s">
        <v>50</v>
      </c>
      <c r="I2254" t="s">
        <v>7058</v>
      </c>
      <c r="J2254" t="s">
        <v>7059</v>
      </c>
      <c r="K2254" t="s">
        <v>27</v>
      </c>
      <c r="L2254">
        <f t="shared" si="212"/>
        <v>1</v>
      </c>
      <c r="M2254">
        <f t="shared" si="213"/>
        <v>0</v>
      </c>
      <c r="N2254" t="s">
        <v>28</v>
      </c>
      <c r="O2254" t="s">
        <v>41</v>
      </c>
      <c r="Q2254" t="str">
        <f t="shared" si="214"/>
        <v>ACTIVE</v>
      </c>
      <c r="R2254" t="s">
        <v>54</v>
      </c>
      <c r="S2254" t="s">
        <v>68</v>
      </c>
      <c r="T2254" s="2">
        <v>35948</v>
      </c>
      <c r="U2254" s="3">
        <f t="shared" ca="1" si="215"/>
        <v>27</v>
      </c>
      <c r="V2254" t="s">
        <v>2370</v>
      </c>
      <c r="W2254" t="s">
        <v>2371</v>
      </c>
      <c r="X2254" t="s">
        <v>184</v>
      </c>
      <c r="Y2254" t="s">
        <v>47</v>
      </c>
      <c r="Z2254" t="s">
        <v>36</v>
      </c>
      <c r="AA2254">
        <v>5</v>
      </c>
      <c r="AB2254" s="4">
        <v>557028</v>
      </c>
    </row>
    <row r="2255" spans="1:28" x14ac:dyDescent="0.25">
      <c r="A2255">
        <v>2680</v>
      </c>
      <c r="B2255" t="s">
        <v>64</v>
      </c>
      <c r="C2255" t="s">
        <v>2034</v>
      </c>
      <c r="D2255" s="1">
        <v>44190</v>
      </c>
      <c r="E2255" s="1">
        <v>44473</v>
      </c>
      <c r="F2255">
        <f t="shared" ca="1" si="210"/>
        <v>9</v>
      </c>
      <c r="G2255" t="str">
        <f t="shared" ca="1" si="211"/>
        <v>6-12 months</v>
      </c>
      <c r="H2255" t="s">
        <v>50</v>
      </c>
      <c r="I2255" t="s">
        <v>7060</v>
      </c>
      <c r="J2255" t="s">
        <v>7061</v>
      </c>
      <c r="K2255" t="s">
        <v>27</v>
      </c>
      <c r="L2255">
        <f t="shared" si="212"/>
        <v>1</v>
      </c>
      <c r="M2255">
        <f t="shared" si="213"/>
        <v>0</v>
      </c>
      <c r="N2255" t="s">
        <v>28</v>
      </c>
      <c r="O2255" t="s">
        <v>53</v>
      </c>
      <c r="Q2255" t="str">
        <f t="shared" si="214"/>
        <v>ACTIVE</v>
      </c>
      <c r="R2255" t="s">
        <v>54</v>
      </c>
      <c r="S2255" t="s">
        <v>1913</v>
      </c>
      <c r="T2255" s="2">
        <v>36053</v>
      </c>
      <c r="U2255" s="3">
        <f t="shared" ca="1" si="215"/>
        <v>27</v>
      </c>
      <c r="V2255" t="s">
        <v>5016</v>
      </c>
      <c r="W2255" t="s">
        <v>5016</v>
      </c>
      <c r="X2255" t="s">
        <v>89</v>
      </c>
      <c r="Y2255" t="s">
        <v>47</v>
      </c>
      <c r="Z2255" t="s">
        <v>36</v>
      </c>
      <c r="AA2255">
        <v>2</v>
      </c>
      <c r="AB2255" s="4">
        <v>63960</v>
      </c>
    </row>
    <row r="2256" spans="1:28" x14ac:dyDescent="0.25">
      <c r="A2256">
        <v>2681</v>
      </c>
      <c r="B2256" t="s">
        <v>4920</v>
      </c>
      <c r="C2256" t="s">
        <v>746</v>
      </c>
      <c r="D2256" s="1">
        <v>43998</v>
      </c>
      <c r="E2256" s="1">
        <v>44421</v>
      </c>
      <c r="F2256">
        <f t="shared" ca="1" si="210"/>
        <v>13</v>
      </c>
      <c r="G2256" t="str">
        <f t="shared" ca="1" si="211"/>
        <v>1-2 years</v>
      </c>
      <c r="H2256" t="s">
        <v>50</v>
      </c>
      <c r="I2256" t="s">
        <v>7062</v>
      </c>
      <c r="J2256" t="s">
        <v>7063</v>
      </c>
      <c r="K2256" t="s">
        <v>27</v>
      </c>
      <c r="L2256">
        <f t="shared" si="212"/>
        <v>1</v>
      </c>
      <c r="M2256">
        <f t="shared" si="213"/>
        <v>0</v>
      </c>
      <c r="N2256" t="s">
        <v>41</v>
      </c>
      <c r="O2256" t="s">
        <v>53</v>
      </c>
      <c r="Q2256" t="str">
        <f t="shared" si="214"/>
        <v>ACTIVE</v>
      </c>
      <c r="R2256" t="s">
        <v>54</v>
      </c>
      <c r="S2256" t="s">
        <v>74</v>
      </c>
      <c r="T2256" s="2">
        <v>36454</v>
      </c>
      <c r="U2256" s="3">
        <f t="shared" ca="1" si="215"/>
        <v>25</v>
      </c>
      <c r="V2256" t="s">
        <v>61</v>
      </c>
      <c r="W2256" t="s">
        <v>127</v>
      </c>
      <c r="X2256" t="s">
        <v>81</v>
      </c>
      <c r="Y2256" t="s">
        <v>47</v>
      </c>
      <c r="Z2256" t="s">
        <v>36</v>
      </c>
      <c r="AA2256">
        <v>1</v>
      </c>
      <c r="AB2256" s="4">
        <v>84408</v>
      </c>
    </row>
    <row r="2257" spans="1:28" x14ac:dyDescent="0.25">
      <c r="A2257">
        <v>2682</v>
      </c>
      <c r="B2257" t="s">
        <v>796</v>
      </c>
      <c r="C2257" t="s">
        <v>7064</v>
      </c>
      <c r="D2257" s="1">
        <v>44040</v>
      </c>
      <c r="F2257">
        <f t="shared" ca="1" si="210"/>
        <v>62</v>
      </c>
      <c r="G2257" t="str">
        <f t="shared" ca="1" si="211"/>
        <v>&gt;5 years</v>
      </c>
      <c r="H2257" t="s">
        <v>50</v>
      </c>
      <c r="I2257" t="s">
        <v>7065</v>
      </c>
      <c r="J2257" t="s">
        <v>7066</v>
      </c>
      <c r="K2257" t="s">
        <v>27</v>
      </c>
      <c r="L2257">
        <f t="shared" si="212"/>
        <v>1</v>
      </c>
      <c r="M2257">
        <f t="shared" si="213"/>
        <v>0</v>
      </c>
      <c r="N2257" t="s">
        <v>28</v>
      </c>
      <c r="O2257" t="s">
        <v>29</v>
      </c>
      <c r="Q2257" t="str">
        <f t="shared" si="214"/>
        <v>ACTIVE</v>
      </c>
      <c r="R2257" t="s">
        <v>54</v>
      </c>
      <c r="S2257" t="s">
        <v>74</v>
      </c>
      <c r="T2257" s="2">
        <v>29544</v>
      </c>
      <c r="U2257" s="3">
        <f t="shared" ca="1" si="215"/>
        <v>44</v>
      </c>
      <c r="V2257" t="s">
        <v>3104</v>
      </c>
      <c r="W2257" t="s">
        <v>3975</v>
      </c>
      <c r="X2257" t="s">
        <v>148</v>
      </c>
      <c r="Y2257" t="s">
        <v>47</v>
      </c>
      <c r="Z2257" t="s">
        <v>36</v>
      </c>
      <c r="AA2257">
        <v>2</v>
      </c>
      <c r="AB2257" s="4">
        <v>55986.76</v>
      </c>
    </row>
    <row r="2258" spans="1:28" x14ac:dyDescent="0.25">
      <c r="A2258">
        <v>2683</v>
      </c>
      <c r="B2258" t="s">
        <v>2113</v>
      </c>
      <c r="C2258" t="s">
        <v>3190</v>
      </c>
      <c r="D2258" s="1">
        <v>44561</v>
      </c>
      <c r="F2258">
        <f t="shared" ca="1" si="210"/>
        <v>45</v>
      </c>
      <c r="G2258" t="str">
        <f t="shared" ca="1" si="211"/>
        <v>2-5 years</v>
      </c>
      <c r="H2258" t="s">
        <v>50</v>
      </c>
      <c r="I2258" t="s">
        <v>1307</v>
      </c>
      <c r="J2258" t="s">
        <v>7067</v>
      </c>
      <c r="K2258" t="s">
        <v>27</v>
      </c>
      <c r="L2258">
        <f t="shared" si="212"/>
        <v>1</v>
      </c>
      <c r="M2258">
        <f t="shared" si="213"/>
        <v>0</v>
      </c>
      <c r="N2258" t="s">
        <v>28</v>
      </c>
      <c r="O2258" t="s">
        <v>29</v>
      </c>
      <c r="Q2258" t="str">
        <f t="shared" si="214"/>
        <v>ACTIVE</v>
      </c>
      <c r="R2258" t="s">
        <v>54</v>
      </c>
      <c r="S2258" t="s">
        <v>68</v>
      </c>
      <c r="T2258" s="2">
        <v>24234</v>
      </c>
      <c r="U2258" s="3">
        <f t="shared" ca="1" si="215"/>
        <v>59</v>
      </c>
      <c r="V2258" t="s">
        <v>2370</v>
      </c>
      <c r="W2258" t="s">
        <v>2371</v>
      </c>
      <c r="X2258" t="s">
        <v>69</v>
      </c>
      <c r="Y2258" t="s">
        <v>35</v>
      </c>
      <c r="Z2258" t="s">
        <v>36</v>
      </c>
      <c r="AA2258">
        <v>4</v>
      </c>
      <c r="AB2258" s="4">
        <v>106652</v>
      </c>
    </row>
    <row r="2259" spans="1:28" x14ac:dyDescent="0.25">
      <c r="A2259">
        <v>2684</v>
      </c>
      <c r="B2259" t="s">
        <v>5775</v>
      </c>
      <c r="C2259" t="s">
        <v>4377</v>
      </c>
      <c r="D2259" s="1">
        <v>44599</v>
      </c>
      <c r="E2259" s="1">
        <v>44987</v>
      </c>
      <c r="F2259">
        <f t="shared" ca="1" si="210"/>
        <v>12</v>
      </c>
      <c r="G2259" t="str">
        <f t="shared" ca="1" si="211"/>
        <v>1-2 years</v>
      </c>
      <c r="H2259" t="s">
        <v>3292</v>
      </c>
      <c r="I2259" t="s">
        <v>7068</v>
      </c>
      <c r="J2259" t="s">
        <v>7069</v>
      </c>
      <c r="K2259" t="s">
        <v>27</v>
      </c>
      <c r="L2259">
        <f t="shared" si="212"/>
        <v>1</v>
      </c>
      <c r="M2259">
        <f t="shared" si="213"/>
        <v>0</v>
      </c>
      <c r="N2259" t="s">
        <v>53</v>
      </c>
      <c r="O2259" t="s">
        <v>41</v>
      </c>
      <c r="Q2259" t="str">
        <f t="shared" si="214"/>
        <v>ACTIVE</v>
      </c>
      <c r="R2259" t="s">
        <v>54</v>
      </c>
      <c r="S2259" t="s">
        <v>55</v>
      </c>
      <c r="T2259" s="2">
        <v>36383</v>
      </c>
      <c r="U2259" s="3">
        <f t="shared" ca="1" si="215"/>
        <v>26</v>
      </c>
      <c r="V2259" t="s">
        <v>4923</v>
      </c>
      <c r="W2259" t="s">
        <v>4924</v>
      </c>
      <c r="X2259" t="s">
        <v>6</v>
      </c>
      <c r="Y2259" t="s">
        <v>35</v>
      </c>
      <c r="Z2259" t="s">
        <v>36</v>
      </c>
      <c r="AA2259">
        <v>5</v>
      </c>
      <c r="AB2259" s="4">
        <v>158080</v>
      </c>
    </row>
    <row r="2260" spans="1:28" x14ac:dyDescent="0.25">
      <c r="A2260">
        <v>2685</v>
      </c>
      <c r="B2260" t="s">
        <v>1682</v>
      </c>
      <c r="C2260" t="s">
        <v>2478</v>
      </c>
      <c r="D2260" s="1">
        <v>44523</v>
      </c>
      <c r="E2260" s="1">
        <v>44649</v>
      </c>
      <c r="F2260">
        <f t="shared" ca="1" si="210"/>
        <v>4</v>
      </c>
      <c r="G2260" t="str">
        <f t="shared" ca="1" si="211"/>
        <v>&lt;6 months</v>
      </c>
      <c r="H2260" t="s">
        <v>3292</v>
      </c>
      <c r="I2260" t="s">
        <v>7070</v>
      </c>
      <c r="J2260" t="s">
        <v>7071</v>
      </c>
      <c r="K2260" t="s">
        <v>27</v>
      </c>
      <c r="L2260">
        <f t="shared" si="212"/>
        <v>1</v>
      </c>
      <c r="M2260">
        <f t="shared" si="213"/>
        <v>0</v>
      </c>
      <c r="N2260" t="s">
        <v>53</v>
      </c>
      <c r="O2260" t="s">
        <v>29</v>
      </c>
      <c r="Q2260" t="str">
        <f t="shared" si="214"/>
        <v>ACTIVE</v>
      </c>
      <c r="R2260" t="s">
        <v>54</v>
      </c>
      <c r="S2260" t="s">
        <v>55</v>
      </c>
      <c r="T2260" s="2">
        <v>30992</v>
      </c>
      <c r="U2260" s="3">
        <f t="shared" ca="1" si="215"/>
        <v>40</v>
      </c>
      <c r="V2260" t="s">
        <v>3198</v>
      </c>
      <c r="W2260" t="s">
        <v>3199</v>
      </c>
      <c r="X2260" t="s">
        <v>148</v>
      </c>
      <c r="Y2260" t="s">
        <v>35</v>
      </c>
      <c r="Z2260" t="s">
        <v>36</v>
      </c>
      <c r="AA2260">
        <v>2</v>
      </c>
      <c r="AB2260" s="4">
        <v>232008</v>
      </c>
    </row>
    <row r="2261" spans="1:28" x14ac:dyDescent="0.25">
      <c r="A2261">
        <v>2686</v>
      </c>
      <c r="B2261" t="s">
        <v>1264</v>
      </c>
      <c r="C2261" t="s">
        <v>7072</v>
      </c>
      <c r="D2261" s="1">
        <v>44423</v>
      </c>
      <c r="F2261">
        <f t="shared" ca="1" si="210"/>
        <v>49</v>
      </c>
      <c r="G2261" t="str">
        <f t="shared" ca="1" si="211"/>
        <v>2-5 years</v>
      </c>
      <c r="H2261" t="s">
        <v>50</v>
      </c>
      <c r="I2261" t="s">
        <v>7073</v>
      </c>
      <c r="J2261" t="s">
        <v>7074</v>
      </c>
      <c r="K2261" t="s">
        <v>27</v>
      </c>
      <c r="L2261">
        <f t="shared" si="212"/>
        <v>1</v>
      </c>
      <c r="M2261">
        <f t="shared" si="213"/>
        <v>0</v>
      </c>
      <c r="N2261" t="s">
        <v>28</v>
      </c>
      <c r="O2261" t="s">
        <v>41</v>
      </c>
      <c r="Q2261" t="str">
        <f t="shared" si="214"/>
        <v>ACTIVE</v>
      </c>
      <c r="R2261" t="s">
        <v>54</v>
      </c>
      <c r="S2261" t="s">
        <v>137</v>
      </c>
      <c r="T2261" s="2">
        <v>34950</v>
      </c>
      <c r="U2261" s="3">
        <f t="shared" ca="1" si="215"/>
        <v>30</v>
      </c>
      <c r="V2261" t="s">
        <v>3198</v>
      </c>
      <c r="W2261" t="s">
        <v>4092</v>
      </c>
      <c r="X2261" t="s">
        <v>81</v>
      </c>
      <c r="Y2261" t="s">
        <v>47</v>
      </c>
      <c r="Z2261" t="s">
        <v>36</v>
      </c>
      <c r="AA2261">
        <v>4</v>
      </c>
      <c r="AB2261" s="4">
        <v>145143.6</v>
      </c>
    </row>
    <row r="2262" spans="1:28" x14ac:dyDescent="0.25">
      <c r="A2262">
        <v>2687</v>
      </c>
      <c r="B2262" t="s">
        <v>7075</v>
      </c>
      <c r="C2262" t="s">
        <v>2395</v>
      </c>
      <c r="D2262" s="1">
        <v>44368</v>
      </c>
      <c r="F2262">
        <f t="shared" ca="1" si="210"/>
        <v>51</v>
      </c>
      <c r="G2262" t="str">
        <f t="shared" ca="1" si="211"/>
        <v>2-5 years</v>
      </c>
      <c r="H2262" t="s">
        <v>50</v>
      </c>
      <c r="I2262" t="s">
        <v>7076</v>
      </c>
      <c r="J2262" t="s">
        <v>7077</v>
      </c>
      <c r="K2262" t="s">
        <v>27</v>
      </c>
      <c r="L2262">
        <f t="shared" si="212"/>
        <v>1</v>
      </c>
      <c r="M2262">
        <f t="shared" si="213"/>
        <v>0</v>
      </c>
      <c r="N2262" t="s">
        <v>41</v>
      </c>
      <c r="O2262" t="s">
        <v>53</v>
      </c>
      <c r="Q2262" t="str">
        <f t="shared" si="214"/>
        <v>ACTIVE</v>
      </c>
      <c r="R2262" t="s">
        <v>54</v>
      </c>
      <c r="S2262" t="s">
        <v>87</v>
      </c>
      <c r="T2262" s="2">
        <v>35905</v>
      </c>
      <c r="U2262" s="3">
        <f t="shared" ca="1" si="215"/>
        <v>27</v>
      </c>
      <c r="V2262" t="s">
        <v>2085</v>
      </c>
      <c r="W2262" t="s">
        <v>2086</v>
      </c>
      <c r="X2262" t="s">
        <v>89</v>
      </c>
      <c r="Y2262" t="s">
        <v>47</v>
      </c>
      <c r="Z2262" t="s">
        <v>36</v>
      </c>
      <c r="AA2262">
        <v>2</v>
      </c>
      <c r="AB2262" s="4">
        <v>65000</v>
      </c>
    </row>
    <row r="2263" spans="1:28" x14ac:dyDescent="0.25">
      <c r="A2263">
        <v>2688</v>
      </c>
      <c r="B2263" t="s">
        <v>6700</v>
      </c>
      <c r="C2263" t="s">
        <v>4391</v>
      </c>
      <c r="D2263" s="1">
        <v>44240</v>
      </c>
      <c r="F2263">
        <f t="shared" ca="1" si="210"/>
        <v>55</v>
      </c>
      <c r="G2263" t="str">
        <f t="shared" ca="1" si="211"/>
        <v>2-5 years</v>
      </c>
      <c r="H2263" t="s">
        <v>50</v>
      </c>
      <c r="I2263" t="s">
        <v>7078</v>
      </c>
      <c r="J2263" t="s">
        <v>7079</v>
      </c>
      <c r="K2263" t="s">
        <v>27</v>
      </c>
      <c r="L2263">
        <f t="shared" si="212"/>
        <v>1</v>
      </c>
      <c r="M2263">
        <f t="shared" si="213"/>
        <v>0</v>
      </c>
      <c r="N2263" t="s">
        <v>28</v>
      </c>
      <c r="O2263" t="s">
        <v>53</v>
      </c>
      <c r="Q2263" t="str">
        <f t="shared" si="214"/>
        <v>ACTIVE</v>
      </c>
      <c r="R2263" t="s">
        <v>54</v>
      </c>
      <c r="S2263" t="s">
        <v>87</v>
      </c>
      <c r="T2263" s="2">
        <v>29245</v>
      </c>
      <c r="U2263" s="3">
        <f t="shared" ca="1" si="215"/>
        <v>45</v>
      </c>
      <c r="V2263" t="s">
        <v>4147</v>
      </c>
      <c r="W2263" t="s">
        <v>4147</v>
      </c>
      <c r="X2263" t="s">
        <v>89</v>
      </c>
      <c r="Y2263" t="s">
        <v>47</v>
      </c>
      <c r="Z2263" t="s">
        <v>36</v>
      </c>
      <c r="AA2263">
        <v>1</v>
      </c>
      <c r="AB2263" s="4">
        <v>90720</v>
      </c>
    </row>
    <row r="2264" spans="1:28" x14ac:dyDescent="0.25">
      <c r="A2264">
        <v>2689</v>
      </c>
      <c r="B2264" t="s">
        <v>7080</v>
      </c>
      <c r="C2264" t="s">
        <v>1514</v>
      </c>
      <c r="D2264" s="1">
        <v>44193</v>
      </c>
      <c r="F2264">
        <f t="shared" ca="1" si="210"/>
        <v>57</v>
      </c>
      <c r="G2264" t="str">
        <f t="shared" ca="1" si="211"/>
        <v>2-5 years</v>
      </c>
      <c r="H2264" t="s">
        <v>50</v>
      </c>
      <c r="I2264" t="s">
        <v>7081</v>
      </c>
      <c r="J2264" t="s">
        <v>7082</v>
      </c>
      <c r="K2264" t="s">
        <v>27</v>
      </c>
      <c r="L2264">
        <f t="shared" si="212"/>
        <v>1</v>
      </c>
      <c r="M2264">
        <f t="shared" si="213"/>
        <v>0</v>
      </c>
      <c r="N2264" t="s">
        <v>41</v>
      </c>
      <c r="O2264" t="s">
        <v>41</v>
      </c>
      <c r="Q2264" t="str">
        <f t="shared" si="214"/>
        <v>ACTIVE</v>
      </c>
      <c r="R2264" t="s">
        <v>54</v>
      </c>
      <c r="S2264" t="s">
        <v>257</v>
      </c>
      <c r="T2264" s="2">
        <v>34773</v>
      </c>
      <c r="U2264" s="3">
        <f t="shared" ca="1" si="215"/>
        <v>30</v>
      </c>
      <c r="V2264" t="s">
        <v>2370</v>
      </c>
      <c r="W2264" t="s">
        <v>2513</v>
      </c>
      <c r="X2264" t="s">
        <v>184</v>
      </c>
      <c r="Y2264" t="s">
        <v>47</v>
      </c>
      <c r="Z2264" t="s">
        <v>36</v>
      </c>
      <c r="AA2264">
        <v>1</v>
      </c>
      <c r="AB2264" s="4">
        <v>43392</v>
      </c>
    </row>
    <row r="2265" spans="1:28" x14ac:dyDescent="0.25">
      <c r="A2265">
        <v>2690</v>
      </c>
      <c r="B2265" t="s">
        <v>4332</v>
      </c>
      <c r="C2265" t="s">
        <v>7083</v>
      </c>
      <c r="D2265" s="1">
        <v>44663</v>
      </c>
      <c r="E2265" s="1">
        <v>44806</v>
      </c>
      <c r="F2265">
        <f t="shared" ca="1" si="210"/>
        <v>4</v>
      </c>
      <c r="G2265" t="str">
        <f t="shared" ca="1" si="211"/>
        <v>&lt;6 months</v>
      </c>
      <c r="H2265" t="s">
        <v>50</v>
      </c>
      <c r="I2265" t="s">
        <v>7084</v>
      </c>
      <c r="J2265" t="s">
        <v>7085</v>
      </c>
      <c r="K2265" t="s">
        <v>27</v>
      </c>
      <c r="L2265">
        <f t="shared" si="212"/>
        <v>1</v>
      </c>
      <c r="M2265">
        <f t="shared" si="213"/>
        <v>0</v>
      </c>
      <c r="N2265" t="s">
        <v>41</v>
      </c>
      <c r="O2265" t="s">
        <v>41</v>
      </c>
      <c r="Q2265" t="str">
        <f t="shared" si="214"/>
        <v>ACTIVE</v>
      </c>
      <c r="R2265" t="s">
        <v>54</v>
      </c>
      <c r="S2265" t="s">
        <v>137</v>
      </c>
      <c r="T2265" s="2">
        <v>36455</v>
      </c>
      <c r="U2265" s="3">
        <f t="shared" ca="1" si="215"/>
        <v>25</v>
      </c>
      <c r="V2265" t="s">
        <v>2370</v>
      </c>
      <c r="W2265" t="s">
        <v>2371</v>
      </c>
      <c r="X2265" t="s">
        <v>851</v>
      </c>
      <c r="Y2265" t="s">
        <v>47</v>
      </c>
      <c r="Z2265" t="s">
        <v>36</v>
      </c>
      <c r="AA2265">
        <v>4</v>
      </c>
      <c r="AB2265" s="4">
        <v>83436</v>
      </c>
    </row>
    <row r="2266" spans="1:28" x14ac:dyDescent="0.25">
      <c r="A2266">
        <v>2691</v>
      </c>
      <c r="B2266" t="s">
        <v>3826</v>
      </c>
      <c r="C2266" t="s">
        <v>3646</v>
      </c>
      <c r="D2266" s="1">
        <v>43467</v>
      </c>
      <c r="F2266">
        <f t="shared" ca="1" si="210"/>
        <v>81</v>
      </c>
      <c r="G2266" t="str">
        <f t="shared" ca="1" si="211"/>
        <v>&gt;5 years</v>
      </c>
      <c r="H2266" t="s">
        <v>50</v>
      </c>
      <c r="I2266" t="s">
        <v>7086</v>
      </c>
      <c r="J2266" t="s">
        <v>7087</v>
      </c>
      <c r="K2266" t="s">
        <v>27</v>
      </c>
      <c r="L2266">
        <f t="shared" si="212"/>
        <v>1</v>
      </c>
      <c r="M2266">
        <f t="shared" si="213"/>
        <v>0</v>
      </c>
      <c r="N2266" t="s">
        <v>41</v>
      </c>
      <c r="O2266" t="s">
        <v>53</v>
      </c>
      <c r="Q2266" t="str">
        <f t="shared" si="214"/>
        <v>ACTIVE</v>
      </c>
      <c r="R2266" t="s">
        <v>54</v>
      </c>
      <c r="S2266" t="s">
        <v>55</v>
      </c>
      <c r="T2266" s="2">
        <v>32531</v>
      </c>
      <c r="U2266" s="3">
        <f t="shared" ca="1" si="215"/>
        <v>36</v>
      </c>
      <c r="V2266" t="s">
        <v>3916</v>
      </c>
      <c r="W2266" t="s">
        <v>3917</v>
      </c>
      <c r="X2266" t="s">
        <v>148</v>
      </c>
      <c r="Y2266" t="s">
        <v>47</v>
      </c>
      <c r="Z2266" t="s">
        <v>36</v>
      </c>
      <c r="AA2266">
        <v>1</v>
      </c>
      <c r="AB2266" s="4">
        <v>191928</v>
      </c>
    </row>
    <row r="2267" spans="1:28" x14ac:dyDescent="0.25">
      <c r="A2267">
        <v>2692</v>
      </c>
      <c r="B2267" t="s">
        <v>6753</v>
      </c>
      <c r="C2267" t="s">
        <v>301</v>
      </c>
      <c r="D2267" s="1">
        <v>44044</v>
      </c>
      <c r="E2267" s="1">
        <v>44835</v>
      </c>
      <c r="F2267">
        <f t="shared" ca="1" si="210"/>
        <v>26</v>
      </c>
      <c r="G2267" t="str">
        <f t="shared" ca="1" si="211"/>
        <v>2-5 years</v>
      </c>
      <c r="H2267" t="s">
        <v>50</v>
      </c>
      <c r="I2267" t="s">
        <v>7088</v>
      </c>
      <c r="J2267" t="s">
        <v>7089</v>
      </c>
      <c r="K2267" t="s">
        <v>27</v>
      </c>
      <c r="L2267">
        <f t="shared" si="212"/>
        <v>1</v>
      </c>
      <c r="M2267">
        <f t="shared" si="213"/>
        <v>0</v>
      </c>
      <c r="N2267" t="s">
        <v>53</v>
      </c>
      <c r="O2267" t="s">
        <v>53</v>
      </c>
      <c r="Q2267" t="str">
        <f t="shared" si="214"/>
        <v>ACTIVE</v>
      </c>
      <c r="R2267" t="s">
        <v>54</v>
      </c>
      <c r="S2267" t="s">
        <v>1805</v>
      </c>
      <c r="T2267" s="2">
        <v>31140</v>
      </c>
      <c r="U2267" s="3">
        <f t="shared" ca="1" si="215"/>
        <v>40</v>
      </c>
      <c r="V2267" t="s">
        <v>2029</v>
      </c>
      <c r="W2267" t="s">
        <v>2029</v>
      </c>
      <c r="X2267" t="s">
        <v>184</v>
      </c>
      <c r="Y2267" t="s">
        <v>47</v>
      </c>
      <c r="Z2267" t="s">
        <v>36</v>
      </c>
      <c r="AA2267">
        <v>4</v>
      </c>
      <c r="AB2267" s="4">
        <v>483756</v>
      </c>
    </row>
    <row r="2268" spans="1:28" x14ac:dyDescent="0.25">
      <c r="A2268">
        <v>2693</v>
      </c>
      <c r="B2268" t="s">
        <v>7090</v>
      </c>
      <c r="C2268" t="s">
        <v>2699</v>
      </c>
      <c r="D2268" s="1">
        <v>44118</v>
      </c>
      <c r="F2268">
        <f t="shared" ca="1" si="210"/>
        <v>59</v>
      </c>
      <c r="G2268" t="str">
        <f t="shared" ca="1" si="211"/>
        <v>2-5 years</v>
      </c>
      <c r="H2268" t="s">
        <v>50</v>
      </c>
      <c r="I2268" t="s">
        <v>7091</v>
      </c>
      <c r="J2268" t="s">
        <v>7092</v>
      </c>
      <c r="K2268" t="s">
        <v>27</v>
      </c>
      <c r="L2268">
        <f t="shared" si="212"/>
        <v>1</v>
      </c>
      <c r="M2268">
        <f t="shared" si="213"/>
        <v>0</v>
      </c>
      <c r="N2268" t="s">
        <v>41</v>
      </c>
      <c r="O2268" t="s">
        <v>29</v>
      </c>
      <c r="Q2268" t="str">
        <f t="shared" si="214"/>
        <v>ACTIVE</v>
      </c>
      <c r="R2268" t="s">
        <v>54</v>
      </c>
      <c r="S2268" t="s">
        <v>55</v>
      </c>
      <c r="T2268" s="2">
        <v>33341</v>
      </c>
      <c r="U2268" s="3">
        <f t="shared" ca="1" si="215"/>
        <v>34</v>
      </c>
      <c r="V2268" t="s">
        <v>4394</v>
      </c>
      <c r="W2268" t="s">
        <v>4394</v>
      </c>
      <c r="X2268" t="s">
        <v>56</v>
      </c>
      <c r="Y2268" t="s">
        <v>47</v>
      </c>
      <c r="Z2268" t="s">
        <v>36</v>
      </c>
      <c r="AA2268">
        <v>4</v>
      </c>
      <c r="AB2268" s="4">
        <v>672425</v>
      </c>
    </row>
    <row r="2269" spans="1:28" x14ac:dyDescent="0.25">
      <c r="A2269">
        <v>2694</v>
      </c>
      <c r="B2269" t="s">
        <v>7093</v>
      </c>
      <c r="C2269" t="s">
        <v>6649</v>
      </c>
      <c r="D2269" s="1">
        <v>45072</v>
      </c>
      <c r="E2269" s="1">
        <v>45121</v>
      </c>
      <c r="F2269">
        <f t="shared" ca="1" si="210"/>
        <v>1</v>
      </c>
      <c r="G2269" t="str">
        <f t="shared" ca="1" si="211"/>
        <v>&lt;6 months</v>
      </c>
      <c r="H2269" t="s">
        <v>50</v>
      </c>
      <c r="I2269" t="s">
        <v>7094</v>
      </c>
      <c r="J2269" t="s">
        <v>7095</v>
      </c>
      <c r="K2269" t="s">
        <v>27</v>
      </c>
      <c r="L2269">
        <f t="shared" si="212"/>
        <v>1</v>
      </c>
      <c r="M2269">
        <f t="shared" si="213"/>
        <v>0</v>
      </c>
      <c r="N2269" t="s">
        <v>53</v>
      </c>
      <c r="O2269" t="s">
        <v>53</v>
      </c>
      <c r="Q2269" t="str">
        <f t="shared" si="214"/>
        <v>ACTIVE</v>
      </c>
      <c r="R2269" t="s">
        <v>54</v>
      </c>
      <c r="S2269" t="s">
        <v>87</v>
      </c>
      <c r="T2269" s="2">
        <v>34685</v>
      </c>
      <c r="U2269" s="3">
        <f t="shared" ca="1" si="215"/>
        <v>30</v>
      </c>
      <c r="V2269" t="s">
        <v>2370</v>
      </c>
      <c r="W2269" t="s">
        <v>2371</v>
      </c>
      <c r="X2269" t="s">
        <v>143</v>
      </c>
      <c r="Y2269" t="s">
        <v>47</v>
      </c>
      <c r="Z2269" t="s">
        <v>36</v>
      </c>
      <c r="AA2269">
        <v>4</v>
      </c>
      <c r="AB2269" s="4">
        <v>889032</v>
      </c>
    </row>
    <row r="2270" spans="1:28" x14ac:dyDescent="0.25">
      <c r="A2270">
        <v>2695</v>
      </c>
      <c r="B2270" t="s">
        <v>4300</v>
      </c>
      <c r="C2270" t="s">
        <v>4799</v>
      </c>
      <c r="D2270" s="1">
        <v>44434</v>
      </c>
      <c r="E2270" s="1">
        <v>44890</v>
      </c>
      <c r="F2270">
        <f t="shared" ca="1" si="210"/>
        <v>14</v>
      </c>
      <c r="G2270" t="str">
        <f t="shared" ca="1" si="211"/>
        <v>1-2 years</v>
      </c>
      <c r="H2270" t="s">
        <v>50</v>
      </c>
      <c r="I2270" t="s">
        <v>7096</v>
      </c>
      <c r="J2270" t="s">
        <v>7097</v>
      </c>
      <c r="K2270" t="s">
        <v>27</v>
      </c>
      <c r="L2270">
        <f t="shared" si="212"/>
        <v>1</v>
      </c>
      <c r="M2270">
        <f t="shared" si="213"/>
        <v>0</v>
      </c>
      <c r="N2270" t="s">
        <v>53</v>
      </c>
      <c r="O2270" t="s">
        <v>29</v>
      </c>
      <c r="Q2270" t="str">
        <f t="shared" si="214"/>
        <v>ACTIVE</v>
      </c>
      <c r="R2270" t="s">
        <v>54</v>
      </c>
      <c r="S2270" t="s">
        <v>1805</v>
      </c>
      <c r="T2270" s="2">
        <v>32044</v>
      </c>
      <c r="U2270" s="3">
        <f t="shared" ca="1" si="215"/>
        <v>38</v>
      </c>
      <c r="V2270" t="s">
        <v>2370</v>
      </c>
      <c r="W2270" t="s">
        <v>2371</v>
      </c>
      <c r="X2270" t="s">
        <v>69</v>
      </c>
      <c r="Y2270" t="s">
        <v>47</v>
      </c>
      <c r="Z2270" t="s">
        <v>36</v>
      </c>
      <c r="AA2270">
        <v>2</v>
      </c>
      <c r="AB2270" s="4">
        <v>186985.2</v>
      </c>
    </row>
    <row r="2271" spans="1:28" x14ac:dyDescent="0.25">
      <c r="A2271">
        <v>2696</v>
      </c>
      <c r="B2271" t="s">
        <v>1682</v>
      </c>
      <c r="C2271" t="s">
        <v>5321</v>
      </c>
      <c r="D2271" s="1">
        <v>44885</v>
      </c>
      <c r="E2271" s="1">
        <v>44965</v>
      </c>
      <c r="F2271">
        <f t="shared" ca="1" si="210"/>
        <v>2</v>
      </c>
      <c r="G2271" t="str">
        <f t="shared" ca="1" si="211"/>
        <v>&lt;6 months</v>
      </c>
      <c r="H2271" t="s">
        <v>50</v>
      </c>
      <c r="I2271" t="s">
        <v>7098</v>
      </c>
      <c r="J2271" t="s">
        <v>7099</v>
      </c>
      <c r="K2271" t="s">
        <v>27</v>
      </c>
      <c r="L2271">
        <f t="shared" si="212"/>
        <v>1</v>
      </c>
      <c r="M2271">
        <f t="shared" si="213"/>
        <v>0</v>
      </c>
      <c r="N2271" t="s">
        <v>28</v>
      </c>
      <c r="O2271" t="s">
        <v>29</v>
      </c>
      <c r="Q2271" t="str">
        <f t="shared" si="214"/>
        <v>ACTIVE</v>
      </c>
      <c r="R2271" t="s">
        <v>54</v>
      </c>
      <c r="S2271" t="s">
        <v>137</v>
      </c>
      <c r="T2271" s="2">
        <v>33045</v>
      </c>
      <c r="U2271" s="3">
        <f t="shared" ca="1" si="215"/>
        <v>35</v>
      </c>
      <c r="V2271" t="s">
        <v>5016</v>
      </c>
      <c r="W2271" t="s">
        <v>5016</v>
      </c>
      <c r="X2271" t="s">
        <v>6</v>
      </c>
      <c r="Y2271" t="s">
        <v>47</v>
      </c>
      <c r="Z2271" t="s">
        <v>36</v>
      </c>
      <c r="AA2271">
        <v>4</v>
      </c>
      <c r="AB2271" s="4">
        <v>812500</v>
      </c>
    </row>
    <row r="2272" spans="1:28" x14ac:dyDescent="0.25">
      <c r="A2272">
        <v>2697</v>
      </c>
      <c r="B2272" t="s">
        <v>500</v>
      </c>
      <c r="C2272" t="s">
        <v>1248</v>
      </c>
      <c r="D2272" s="1">
        <v>43883</v>
      </c>
      <c r="F2272">
        <f t="shared" ca="1" si="210"/>
        <v>67</v>
      </c>
      <c r="G2272" t="str">
        <f t="shared" ca="1" si="211"/>
        <v>&gt;5 years</v>
      </c>
      <c r="H2272" t="s">
        <v>50</v>
      </c>
      <c r="I2272" t="s">
        <v>7100</v>
      </c>
      <c r="J2272" t="s">
        <v>7101</v>
      </c>
      <c r="K2272" t="s">
        <v>27</v>
      </c>
      <c r="L2272">
        <f t="shared" si="212"/>
        <v>1</v>
      </c>
      <c r="M2272">
        <f t="shared" si="213"/>
        <v>0</v>
      </c>
      <c r="N2272" t="s">
        <v>53</v>
      </c>
      <c r="O2272" t="s">
        <v>53</v>
      </c>
      <c r="Q2272" t="str">
        <f t="shared" si="214"/>
        <v>ACTIVE</v>
      </c>
      <c r="R2272" t="s">
        <v>54</v>
      </c>
      <c r="S2272" t="s">
        <v>115</v>
      </c>
      <c r="T2272" s="2">
        <v>35554</v>
      </c>
      <c r="U2272" s="3">
        <f t="shared" ca="1" si="215"/>
        <v>28</v>
      </c>
      <c r="V2272" t="s">
        <v>100</v>
      </c>
      <c r="W2272" t="s">
        <v>101</v>
      </c>
      <c r="X2272" t="s">
        <v>69</v>
      </c>
      <c r="Y2272" t="s">
        <v>47</v>
      </c>
      <c r="Z2272" t="s">
        <v>36</v>
      </c>
      <c r="AA2272">
        <v>1</v>
      </c>
      <c r="AB2272" s="4">
        <v>86949</v>
      </c>
    </row>
    <row r="2273" spans="1:28" x14ac:dyDescent="0.25">
      <c r="A2273">
        <v>2698</v>
      </c>
      <c r="B2273" t="s">
        <v>7102</v>
      </c>
      <c r="C2273" t="s">
        <v>4654</v>
      </c>
      <c r="D2273" s="1">
        <v>44290</v>
      </c>
      <c r="F2273">
        <f t="shared" ca="1" si="210"/>
        <v>54</v>
      </c>
      <c r="G2273" t="str">
        <f t="shared" ca="1" si="211"/>
        <v>2-5 years</v>
      </c>
      <c r="H2273" t="s">
        <v>50</v>
      </c>
      <c r="I2273" t="s">
        <v>7103</v>
      </c>
      <c r="J2273" t="s">
        <v>7104</v>
      </c>
      <c r="K2273" t="s">
        <v>27</v>
      </c>
      <c r="L2273">
        <f t="shared" si="212"/>
        <v>1</v>
      </c>
      <c r="M2273">
        <f t="shared" si="213"/>
        <v>0</v>
      </c>
      <c r="N2273" t="s">
        <v>28</v>
      </c>
      <c r="O2273" t="s">
        <v>53</v>
      </c>
      <c r="Q2273" t="str">
        <f t="shared" si="214"/>
        <v>ACTIVE</v>
      </c>
      <c r="R2273" t="s">
        <v>54</v>
      </c>
      <c r="S2273" t="s">
        <v>74</v>
      </c>
      <c r="T2273" s="2">
        <v>33608</v>
      </c>
      <c r="U2273" s="3">
        <f t="shared" ca="1" si="215"/>
        <v>33</v>
      </c>
      <c r="V2273" t="s">
        <v>100</v>
      </c>
      <c r="W2273" t="s">
        <v>101</v>
      </c>
      <c r="X2273" t="s">
        <v>175</v>
      </c>
      <c r="Y2273" t="s">
        <v>47</v>
      </c>
      <c r="Z2273" t="s">
        <v>36</v>
      </c>
      <c r="AA2273">
        <v>4</v>
      </c>
      <c r="AB2273" s="4">
        <v>103051</v>
      </c>
    </row>
    <row r="2274" spans="1:28" x14ac:dyDescent="0.25">
      <c r="A2274">
        <v>2699</v>
      </c>
      <c r="B2274" t="s">
        <v>1240</v>
      </c>
      <c r="C2274" t="s">
        <v>1302</v>
      </c>
      <c r="D2274" s="1">
        <v>45143</v>
      </c>
      <c r="F2274">
        <f t="shared" ca="1" si="210"/>
        <v>26</v>
      </c>
      <c r="G2274" t="str">
        <f t="shared" ca="1" si="211"/>
        <v>2-5 years</v>
      </c>
      <c r="H2274" t="s">
        <v>50</v>
      </c>
      <c r="I2274" t="s">
        <v>7105</v>
      </c>
      <c r="J2274" t="s">
        <v>7106</v>
      </c>
      <c r="K2274" t="s">
        <v>27</v>
      </c>
      <c r="L2274">
        <f t="shared" si="212"/>
        <v>1</v>
      </c>
      <c r="M2274">
        <f t="shared" si="213"/>
        <v>0</v>
      </c>
      <c r="N2274" t="s">
        <v>28</v>
      </c>
      <c r="O2274" t="s">
        <v>29</v>
      </c>
      <c r="Q2274" t="str">
        <f t="shared" si="214"/>
        <v>ACTIVE</v>
      </c>
      <c r="R2274" t="s">
        <v>54</v>
      </c>
      <c r="S2274" t="s">
        <v>87</v>
      </c>
      <c r="T2274" s="2">
        <v>28113</v>
      </c>
      <c r="U2274" s="3">
        <f t="shared" ca="1" si="215"/>
        <v>48</v>
      </c>
      <c r="V2274" t="s">
        <v>100</v>
      </c>
      <c r="W2274" t="s">
        <v>101</v>
      </c>
      <c r="X2274" t="s">
        <v>89</v>
      </c>
      <c r="Y2274" t="s">
        <v>35</v>
      </c>
      <c r="Z2274" t="s">
        <v>36</v>
      </c>
      <c r="AA2274">
        <v>5</v>
      </c>
      <c r="AB2274" s="4">
        <v>96000</v>
      </c>
    </row>
    <row r="2275" spans="1:28" x14ac:dyDescent="0.25">
      <c r="A2275">
        <v>2700</v>
      </c>
      <c r="B2275" t="s">
        <v>1124</v>
      </c>
      <c r="C2275" t="s">
        <v>1219</v>
      </c>
      <c r="D2275" s="1">
        <v>44936</v>
      </c>
      <c r="E2275" s="1">
        <v>45144</v>
      </c>
      <c r="F2275">
        <f t="shared" ca="1" si="210"/>
        <v>6</v>
      </c>
      <c r="G2275" t="str">
        <f t="shared" ca="1" si="211"/>
        <v>6-12 months</v>
      </c>
      <c r="H2275" t="s">
        <v>3292</v>
      </c>
      <c r="I2275" t="s">
        <v>7107</v>
      </c>
      <c r="J2275" t="s">
        <v>7108</v>
      </c>
      <c r="K2275" t="s">
        <v>27</v>
      </c>
      <c r="L2275">
        <f t="shared" si="212"/>
        <v>1</v>
      </c>
      <c r="M2275">
        <f t="shared" si="213"/>
        <v>0</v>
      </c>
      <c r="N2275" t="s">
        <v>53</v>
      </c>
      <c r="O2275" t="s">
        <v>29</v>
      </c>
      <c r="Q2275" t="str">
        <f t="shared" si="214"/>
        <v>ACTIVE</v>
      </c>
      <c r="R2275" t="s">
        <v>54</v>
      </c>
      <c r="S2275" t="s">
        <v>137</v>
      </c>
      <c r="T2275" s="2">
        <v>32168</v>
      </c>
      <c r="U2275" s="3">
        <f t="shared" ca="1" si="215"/>
        <v>37</v>
      </c>
      <c r="V2275" t="s">
        <v>100</v>
      </c>
      <c r="W2275" t="s">
        <v>101</v>
      </c>
      <c r="X2275" t="s">
        <v>6</v>
      </c>
      <c r="Y2275" t="s">
        <v>35</v>
      </c>
      <c r="Z2275" t="s">
        <v>36</v>
      </c>
      <c r="AA2275">
        <v>4</v>
      </c>
      <c r="AB2275" s="4">
        <v>854460</v>
      </c>
    </row>
    <row r="2276" spans="1:28" x14ac:dyDescent="0.25">
      <c r="A2276">
        <v>2701</v>
      </c>
      <c r="B2276" t="s">
        <v>5886</v>
      </c>
      <c r="C2276" t="s">
        <v>1351</v>
      </c>
      <c r="D2276" s="1">
        <v>43574</v>
      </c>
      <c r="F2276">
        <f t="shared" ca="1" si="210"/>
        <v>77</v>
      </c>
      <c r="G2276" t="str">
        <f t="shared" ca="1" si="211"/>
        <v>&gt;5 years</v>
      </c>
      <c r="H2276" t="s">
        <v>3292</v>
      </c>
      <c r="I2276" t="s">
        <v>7109</v>
      </c>
      <c r="J2276" t="s">
        <v>7110</v>
      </c>
      <c r="K2276" t="s">
        <v>27</v>
      </c>
      <c r="L2276">
        <f t="shared" si="212"/>
        <v>1</v>
      </c>
      <c r="M2276">
        <f t="shared" si="213"/>
        <v>0</v>
      </c>
      <c r="N2276" t="s">
        <v>28</v>
      </c>
      <c r="O2276" t="s">
        <v>53</v>
      </c>
      <c r="Q2276" t="str">
        <f t="shared" si="214"/>
        <v>ACTIVE</v>
      </c>
      <c r="R2276" t="s">
        <v>54</v>
      </c>
      <c r="S2276" t="s">
        <v>74</v>
      </c>
      <c r="T2276" s="2">
        <v>33537</v>
      </c>
      <c r="U2276" s="3">
        <f t="shared" ca="1" si="215"/>
        <v>33</v>
      </c>
      <c r="V2276" t="s">
        <v>100</v>
      </c>
      <c r="W2276" t="s">
        <v>101</v>
      </c>
      <c r="X2276" t="s">
        <v>122</v>
      </c>
      <c r="Y2276" t="s">
        <v>35</v>
      </c>
      <c r="Z2276" t="s">
        <v>36</v>
      </c>
      <c r="AA2276">
        <v>5</v>
      </c>
      <c r="AB2276" s="4">
        <v>92400</v>
      </c>
    </row>
    <row r="2277" spans="1:28" x14ac:dyDescent="0.25">
      <c r="A2277">
        <v>2702</v>
      </c>
      <c r="B2277" t="s">
        <v>1528</v>
      </c>
      <c r="C2277" t="s">
        <v>955</v>
      </c>
      <c r="D2277" s="1">
        <v>43740</v>
      </c>
      <c r="F2277">
        <f t="shared" ca="1" si="210"/>
        <v>72</v>
      </c>
      <c r="G2277" t="str">
        <f t="shared" ca="1" si="211"/>
        <v>&gt;5 years</v>
      </c>
      <c r="H2277" t="s">
        <v>50</v>
      </c>
      <c r="I2277" t="s">
        <v>7111</v>
      </c>
      <c r="J2277" t="s">
        <v>7112</v>
      </c>
      <c r="K2277" t="s">
        <v>27</v>
      </c>
      <c r="L2277">
        <f t="shared" si="212"/>
        <v>1</v>
      </c>
      <c r="M2277">
        <f t="shared" si="213"/>
        <v>0</v>
      </c>
      <c r="N2277" t="s">
        <v>28</v>
      </c>
      <c r="O2277" t="s">
        <v>53</v>
      </c>
      <c r="Q2277" t="str">
        <f t="shared" si="214"/>
        <v>ACTIVE</v>
      </c>
      <c r="R2277" t="s">
        <v>54</v>
      </c>
      <c r="S2277" t="s">
        <v>221</v>
      </c>
      <c r="T2277" s="2">
        <v>34990</v>
      </c>
      <c r="U2277" s="3">
        <f t="shared" ca="1" si="215"/>
        <v>29</v>
      </c>
      <c r="V2277" t="s">
        <v>100</v>
      </c>
      <c r="W2277" t="s">
        <v>101</v>
      </c>
      <c r="X2277" t="s">
        <v>184</v>
      </c>
      <c r="Y2277" t="s">
        <v>47</v>
      </c>
      <c r="Z2277" t="s">
        <v>36</v>
      </c>
      <c r="AA2277">
        <v>2</v>
      </c>
      <c r="AB2277" s="4">
        <v>93708</v>
      </c>
    </row>
    <row r="2278" spans="1:28" x14ac:dyDescent="0.25">
      <c r="A2278">
        <v>2703</v>
      </c>
      <c r="B2278" t="s">
        <v>7113</v>
      </c>
      <c r="C2278" t="s">
        <v>2087</v>
      </c>
      <c r="D2278" s="1">
        <v>43418</v>
      </c>
      <c r="F2278">
        <f t="shared" ca="1" si="210"/>
        <v>82</v>
      </c>
      <c r="G2278" t="str">
        <f t="shared" ca="1" si="211"/>
        <v>&gt;5 years</v>
      </c>
      <c r="H2278" t="s">
        <v>50</v>
      </c>
      <c r="I2278" t="s">
        <v>7114</v>
      </c>
      <c r="J2278" t="s">
        <v>7115</v>
      </c>
      <c r="K2278" t="s">
        <v>27</v>
      </c>
      <c r="L2278">
        <f t="shared" si="212"/>
        <v>1</v>
      </c>
      <c r="M2278">
        <f t="shared" si="213"/>
        <v>0</v>
      </c>
      <c r="N2278" t="s">
        <v>53</v>
      </c>
      <c r="O2278" t="s">
        <v>41</v>
      </c>
      <c r="Q2278" t="str">
        <f t="shared" si="214"/>
        <v>ACTIVE</v>
      </c>
      <c r="R2278" t="s">
        <v>54</v>
      </c>
      <c r="S2278" t="s">
        <v>68</v>
      </c>
      <c r="T2278" s="2">
        <v>36056</v>
      </c>
      <c r="U2278" s="3">
        <f t="shared" ca="1" si="215"/>
        <v>27</v>
      </c>
      <c r="V2278" t="s">
        <v>100</v>
      </c>
      <c r="W2278" t="s">
        <v>101</v>
      </c>
      <c r="X2278" t="s">
        <v>69</v>
      </c>
      <c r="Y2278" t="s">
        <v>47</v>
      </c>
      <c r="Z2278" t="s">
        <v>36</v>
      </c>
      <c r="AA2278">
        <v>5</v>
      </c>
      <c r="AB2278" s="4">
        <v>110400</v>
      </c>
    </row>
    <row r="2279" spans="1:28" x14ac:dyDescent="0.25">
      <c r="A2279">
        <v>2704</v>
      </c>
      <c r="B2279" t="s">
        <v>5917</v>
      </c>
      <c r="C2279" t="s">
        <v>504</v>
      </c>
      <c r="D2279" s="1">
        <v>43857</v>
      </c>
      <c r="E2279" s="1">
        <v>44731</v>
      </c>
      <c r="F2279">
        <f t="shared" ca="1" si="210"/>
        <v>28</v>
      </c>
      <c r="G2279" t="str">
        <f t="shared" ca="1" si="211"/>
        <v>2-5 years</v>
      </c>
      <c r="H2279" t="s">
        <v>50</v>
      </c>
      <c r="I2279" t="s">
        <v>7116</v>
      </c>
      <c r="J2279" t="s">
        <v>7117</v>
      </c>
      <c r="K2279" t="s">
        <v>27</v>
      </c>
      <c r="L2279">
        <f t="shared" si="212"/>
        <v>1</v>
      </c>
      <c r="M2279">
        <f t="shared" si="213"/>
        <v>0</v>
      </c>
      <c r="N2279" t="s">
        <v>41</v>
      </c>
      <c r="O2279" t="s">
        <v>53</v>
      </c>
      <c r="Q2279" t="str">
        <f t="shared" si="214"/>
        <v>ACTIVE</v>
      </c>
      <c r="R2279" t="s">
        <v>54</v>
      </c>
      <c r="S2279" t="s">
        <v>74</v>
      </c>
      <c r="T2279" s="2">
        <v>36165</v>
      </c>
      <c r="U2279" s="3">
        <f t="shared" ca="1" si="215"/>
        <v>26</v>
      </c>
      <c r="V2279" t="s">
        <v>100</v>
      </c>
      <c r="W2279" t="s">
        <v>101</v>
      </c>
      <c r="X2279" t="s">
        <v>81</v>
      </c>
      <c r="Y2279" t="s">
        <v>47</v>
      </c>
      <c r="Z2279" t="s">
        <v>36</v>
      </c>
      <c r="AA2279">
        <v>4</v>
      </c>
      <c r="AB2279" s="4">
        <v>963600</v>
      </c>
    </row>
    <row r="2280" spans="1:28" x14ac:dyDescent="0.25">
      <c r="A2280">
        <v>2705</v>
      </c>
      <c r="B2280" t="s">
        <v>7118</v>
      </c>
      <c r="C2280" t="s">
        <v>6883</v>
      </c>
      <c r="D2280" s="1">
        <v>43408</v>
      </c>
      <c r="F2280">
        <f t="shared" ca="1" si="210"/>
        <v>83</v>
      </c>
      <c r="G2280" t="str">
        <f t="shared" ca="1" si="211"/>
        <v>&gt;5 years</v>
      </c>
      <c r="H2280" t="s">
        <v>50</v>
      </c>
      <c r="I2280" t="s">
        <v>7119</v>
      </c>
      <c r="J2280" t="s">
        <v>7120</v>
      </c>
      <c r="K2280" t="s">
        <v>27</v>
      </c>
      <c r="L2280">
        <f t="shared" si="212"/>
        <v>1</v>
      </c>
      <c r="M2280">
        <f t="shared" si="213"/>
        <v>0</v>
      </c>
      <c r="N2280" t="s">
        <v>53</v>
      </c>
      <c r="O2280" t="s">
        <v>29</v>
      </c>
      <c r="Q2280" t="str">
        <f t="shared" si="214"/>
        <v>ACTIVE</v>
      </c>
      <c r="R2280" t="s">
        <v>54</v>
      </c>
      <c r="S2280" t="s">
        <v>68</v>
      </c>
      <c r="T2280" s="2">
        <v>32585</v>
      </c>
      <c r="U2280" s="3">
        <f t="shared" ca="1" si="215"/>
        <v>36</v>
      </c>
      <c r="V2280" t="s">
        <v>100</v>
      </c>
      <c r="W2280" t="s">
        <v>101</v>
      </c>
      <c r="X2280" t="s">
        <v>148</v>
      </c>
      <c r="Y2280" t="s">
        <v>35</v>
      </c>
      <c r="Z2280" t="s">
        <v>36</v>
      </c>
      <c r="AA2280">
        <v>2</v>
      </c>
      <c r="AB2280" s="4">
        <v>58000</v>
      </c>
    </row>
    <row r="2281" spans="1:28" x14ac:dyDescent="0.25">
      <c r="A2281">
        <v>2706</v>
      </c>
      <c r="B2281" t="s">
        <v>7121</v>
      </c>
      <c r="C2281" t="s">
        <v>1399</v>
      </c>
      <c r="D2281" s="1">
        <v>43447</v>
      </c>
      <c r="E2281" s="1">
        <v>43478</v>
      </c>
      <c r="F2281">
        <f t="shared" ca="1" si="210"/>
        <v>1</v>
      </c>
      <c r="G2281" t="str">
        <f t="shared" ca="1" si="211"/>
        <v>&lt;6 months</v>
      </c>
      <c r="H2281" t="s">
        <v>50</v>
      </c>
      <c r="I2281" t="s">
        <v>7122</v>
      </c>
      <c r="J2281" t="s">
        <v>7123</v>
      </c>
      <c r="K2281" t="s">
        <v>27</v>
      </c>
      <c r="L2281">
        <f t="shared" si="212"/>
        <v>1</v>
      </c>
      <c r="M2281">
        <f t="shared" si="213"/>
        <v>0</v>
      </c>
      <c r="N2281" t="s">
        <v>41</v>
      </c>
      <c r="O2281" t="s">
        <v>41</v>
      </c>
      <c r="Q2281" t="str">
        <f t="shared" si="214"/>
        <v>ACTIVE</v>
      </c>
      <c r="R2281" t="s">
        <v>54</v>
      </c>
      <c r="S2281" t="s">
        <v>74</v>
      </c>
      <c r="T2281" s="2">
        <v>30304</v>
      </c>
      <c r="U2281" s="3">
        <f t="shared" ca="1" si="215"/>
        <v>42</v>
      </c>
      <c r="V2281" t="s">
        <v>100</v>
      </c>
      <c r="W2281" t="s">
        <v>101</v>
      </c>
      <c r="X2281" t="s">
        <v>400</v>
      </c>
      <c r="Y2281" t="s">
        <v>47</v>
      </c>
      <c r="Z2281" t="s">
        <v>36</v>
      </c>
      <c r="AA2281">
        <v>2</v>
      </c>
      <c r="AB2281" s="4">
        <v>26740</v>
      </c>
    </row>
    <row r="2282" spans="1:28" x14ac:dyDescent="0.25">
      <c r="A2282">
        <v>2707</v>
      </c>
      <c r="B2282" t="s">
        <v>1782</v>
      </c>
      <c r="C2282" t="s">
        <v>1775</v>
      </c>
      <c r="D2282" s="1">
        <v>44893</v>
      </c>
      <c r="F2282">
        <f t="shared" ca="1" si="210"/>
        <v>34</v>
      </c>
      <c r="G2282" t="str">
        <f t="shared" ca="1" si="211"/>
        <v>2-5 years</v>
      </c>
      <c r="H2282" t="s">
        <v>50</v>
      </c>
      <c r="I2282" t="s">
        <v>7124</v>
      </c>
      <c r="J2282" t="s">
        <v>7125</v>
      </c>
      <c r="K2282" t="s">
        <v>27</v>
      </c>
      <c r="L2282">
        <f t="shared" si="212"/>
        <v>1</v>
      </c>
      <c r="M2282">
        <f t="shared" si="213"/>
        <v>0</v>
      </c>
      <c r="N2282" t="s">
        <v>53</v>
      </c>
      <c r="O2282" t="s">
        <v>41</v>
      </c>
      <c r="Q2282" t="str">
        <f t="shared" si="214"/>
        <v>ACTIVE</v>
      </c>
      <c r="R2282" t="s">
        <v>54</v>
      </c>
      <c r="S2282" t="s">
        <v>68</v>
      </c>
      <c r="T2282" s="2">
        <v>30421</v>
      </c>
      <c r="U2282" s="3">
        <f t="shared" ca="1" si="215"/>
        <v>42</v>
      </c>
      <c r="V2282" t="s">
        <v>100</v>
      </c>
      <c r="W2282" t="s">
        <v>101</v>
      </c>
      <c r="X2282" t="s">
        <v>184</v>
      </c>
      <c r="Y2282" t="s">
        <v>47</v>
      </c>
      <c r="Z2282" t="s">
        <v>36</v>
      </c>
      <c r="AA2282">
        <v>4</v>
      </c>
      <c r="AB2282" s="4">
        <v>680028</v>
      </c>
    </row>
    <row r="2283" spans="1:28" x14ac:dyDescent="0.25">
      <c r="A2283">
        <v>2708</v>
      </c>
      <c r="B2283" t="s">
        <v>7126</v>
      </c>
      <c r="C2283" t="s">
        <v>1807</v>
      </c>
      <c r="D2283" s="1">
        <v>44720</v>
      </c>
      <c r="E2283" s="1">
        <v>44780</v>
      </c>
      <c r="F2283">
        <f t="shared" ca="1" si="210"/>
        <v>1</v>
      </c>
      <c r="G2283" t="str">
        <f t="shared" ca="1" si="211"/>
        <v>&lt;6 months</v>
      </c>
      <c r="H2283" t="s">
        <v>50</v>
      </c>
      <c r="I2283" t="s">
        <v>7127</v>
      </c>
      <c r="J2283" t="s">
        <v>7128</v>
      </c>
      <c r="K2283" t="s">
        <v>27</v>
      </c>
      <c r="L2283">
        <f t="shared" si="212"/>
        <v>1</v>
      </c>
      <c r="M2283">
        <f t="shared" si="213"/>
        <v>0</v>
      </c>
      <c r="N2283" t="s">
        <v>53</v>
      </c>
      <c r="O2283" t="s">
        <v>41</v>
      </c>
      <c r="Q2283" t="str">
        <f t="shared" si="214"/>
        <v>ACTIVE</v>
      </c>
      <c r="R2283" t="s">
        <v>54</v>
      </c>
      <c r="S2283" t="s">
        <v>68</v>
      </c>
      <c r="T2283" s="2">
        <v>31414</v>
      </c>
      <c r="U2283" s="3">
        <f t="shared" ca="1" si="215"/>
        <v>39</v>
      </c>
      <c r="V2283" t="s">
        <v>100</v>
      </c>
      <c r="W2283" t="s">
        <v>101</v>
      </c>
      <c r="X2283" t="s">
        <v>184</v>
      </c>
      <c r="Y2283" t="s">
        <v>47</v>
      </c>
      <c r="Z2283" t="s">
        <v>36</v>
      </c>
      <c r="AA2283">
        <v>2</v>
      </c>
      <c r="AB2283" s="4">
        <v>58968</v>
      </c>
    </row>
    <row r="2284" spans="1:28" x14ac:dyDescent="0.25">
      <c r="A2284">
        <v>2709</v>
      </c>
      <c r="B2284" t="s">
        <v>6388</v>
      </c>
      <c r="C2284" t="s">
        <v>1868</v>
      </c>
      <c r="D2284" s="1">
        <v>44654</v>
      </c>
      <c r="F2284">
        <f t="shared" ca="1" si="210"/>
        <v>42</v>
      </c>
      <c r="G2284" t="str">
        <f t="shared" ca="1" si="211"/>
        <v>2-5 years</v>
      </c>
      <c r="H2284" t="s">
        <v>50</v>
      </c>
      <c r="I2284" t="s">
        <v>7129</v>
      </c>
      <c r="J2284" t="s">
        <v>7130</v>
      </c>
      <c r="K2284" t="s">
        <v>27</v>
      </c>
      <c r="L2284">
        <f t="shared" si="212"/>
        <v>1</v>
      </c>
      <c r="M2284">
        <f t="shared" si="213"/>
        <v>0</v>
      </c>
      <c r="N2284" t="s">
        <v>53</v>
      </c>
      <c r="O2284" t="s">
        <v>53</v>
      </c>
      <c r="Q2284" t="str">
        <f t="shared" si="214"/>
        <v>ACTIVE</v>
      </c>
      <c r="R2284" t="s">
        <v>54</v>
      </c>
      <c r="S2284" t="s">
        <v>74</v>
      </c>
      <c r="T2284" s="2">
        <v>34052</v>
      </c>
      <c r="U2284" s="3">
        <f t="shared" ca="1" si="215"/>
        <v>32</v>
      </c>
      <c r="V2284" t="s">
        <v>100</v>
      </c>
      <c r="W2284" t="s">
        <v>101</v>
      </c>
      <c r="X2284" t="s">
        <v>573</v>
      </c>
      <c r="Y2284" t="s">
        <v>47</v>
      </c>
      <c r="Z2284" t="s">
        <v>36</v>
      </c>
      <c r="AA2284">
        <v>2</v>
      </c>
      <c r="AB2284" s="4">
        <v>47928</v>
      </c>
    </row>
    <row r="2285" spans="1:28" x14ac:dyDescent="0.25">
      <c r="A2285">
        <v>2710</v>
      </c>
      <c r="B2285" t="s">
        <v>966</v>
      </c>
      <c r="C2285" t="s">
        <v>4198</v>
      </c>
      <c r="D2285" s="1">
        <v>44620</v>
      </c>
      <c r="F2285">
        <f t="shared" ca="1" si="210"/>
        <v>43</v>
      </c>
      <c r="G2285" t="str">
        <f t="shared" ca="1" si="211"/>
        <v>2-5 years</v>
      </c>
      <c r="H2285" t="s">
        <v>50</v>
      </c>
      <c r="I2285" t="s">
        <v>7131</v>
      </c>
      <c r="J2285" t="s">
        <v>7132</v>
      </c>
      <c r="K2285" t="s">
        <v>27</v>
      </c>
      <c r="L2285">
        <f t="shared" si="212"/>
        <v>1</v>
      </c>
      <c r="M2285">
        <f t="shared" si="213"/>
        <v>0</v>
      </c>
      <c r="N2285" t="s">
        <v>41</v>
      </c>
      <c r="O2285" t="s">
        <v>53</v>
      </c>
      <c r="Q2285" t="str">
        <f t="shared" si="214"/>
        <v>ACTIVE</v>
      </c>
      <c r="R2285" t="s">
        <v>54</v>
      </c>
      <c r="S2285" t="s">
        <v>74</v>
      </c>
      <c r="T2285" s="2">
        <v>34681</v>
      </c>
      <c r="U2285" s="3">
        <f t="shared" ca="1" si="215"/>
        <v>30</v>
      </c>
      <c r="V2285" t="s">
        <v>100</v>
      </c>
      <c r="W2285" t="s">
        <v>101</v>
      </c>
      <c r="X2285" t="s">
        <v>6</v>
      </c>
      <c r="Y2285" t="s">
        <v>47</v>
      </c>
      <c r="Z2285" t="s">
        <v>36</v>
      </c>
      <c r="AA2285">
        <v>5</v>
      </c>
      <c r="AB2285" s="4">
        <v>502404</v>
      </c>
    </row>
    <row r="2286" spans="1:28" x14ac:dyDescent="0.25">
      <c r="A2286">
        <v>2711</v>
      </c>
      <c r="B2286" t="s">
        <v>7133</v>
      </c>
      <c r="C2286" t="s">
        <v>868</v>
      </c>
      <c r="D2286" s="1">
        <v>44427</v>
      </c>
      <c r="F2286">
        <f t="shared" ca="1" si="210"/>
        <v>49</v>
      </c>
      <c r="G2286" t="str">
        <f t="shared" ca="1" si="211"/>
        <v>2-5 years</v>
      </c>
      <c r="H2286" t="s">
        <v>50</v>
      </c>
      <c r="I2286" t="s">
        <v>7134</v>
      </c>
      <c r="J2286" t="s">
        <v>7135</v>
      </c>
      <c r="K2286" t="s">
        <v>27</v>
      </c>
      <c r="L2286">
        <f t="shared" si="212"/>
        <v>1</v>
      </c>
      <c r="M2286">
        <f t="shared" si="213"/>
        <v>0</v>
      </c>
      <c r="N2286" t="s">
        <v>28</v>
      </c>
      <c r="O2286" t="s">
        <v>29</v>
      </c>
      <c r="Q2286" t="str">
        <f t="shared" si="214"/>
        <v>ACTIVE</v>
      </c>
      <c r="R2286" t="s">
        <v>54</v>
      </c>
      <c r="S2286" t="s">
        <v>74</v>
      </c>
      <c r="T2286" s="2">
        <v>35711</v>
      </c>
      <c r="U2286" s="3">
        <f t="shared" ca="1" si="215"/>
        <v>28</v>
      </c>
      <c r="V2286" t="s">
        <v>100</v>
      </c>
      <c r="W2286" t="s">
        <v>101</v>
      </c>
      <c r="X2286" t="s">
        <v>81</v>
      </c>
      <c r="Y2286" t="s">
        <v>47</v>
      </c>
      <c r="Z2286" t="s">
        <v>36</v>
      </c>
      <c r="AA2286">
        <v>2</v>
      </c>
      <c r="AB2286" s="4">
        <v>204000</v>
      </c>
    </row>
    <row r="2287" spans="1:28" x14ac:dyDescent="0.25">
      <c r="A2287">
        <v>2712</v>
      </c>
      <c r="B2287" t="s">
        <v>3546</v>
      </c>
      <c r="C2287" t="s">
        <v>1739</v>
      </c>
      <c r="D2287" s="1">
        <v>43331</v>
      </c>
      <c r="F2287">
        <f t="shared" ca="1" si="210"/>
        <v>85</v>
      </c>
      <c r="G2287" t="str">
        <f t="shared" ca="1" si="211"/>
        <v>&gt;5 years</v>
      </c>
      <c r="H2287" t="s">
        <v>50</v>
      </c>
      <c r="I2287" t="s">
        <v>7136</v>
      </c>
      <c r="J2287" t="s">
        <v>7137</v>
      </c>
      <c r="K2287" t="s">
        <v>27</v>
      </c>
      <c r="L2287">
        <f t="shared" si="212"/>
        <v>1</v>
      </c>
      <c r="M2287">
        <f t="shared" si="213"/>
        <v>0</v>
      </c>
      <c r="N2287" t="s">
        <v>53</v>
      </c>
      <c r="O2287" t="s">
        <v>53</v>
      </c>
      <c r="Q2287" t="str">
        <f t="shared" si="214"/>
        <v>ACTIVE</v>
      </c>
      <c r="R2287" t="s">
        <v>54</v>
      </c>
      <c r="S2287" t="s">
        <v>68</v>
      </c>
      <c r="T2287" s="2">
        <v>32842</v>
      </c>
      <c r="U2287" s="3">
        <f t="shared" ca="1" si="215"/>
        <v>35</v>
      </c>
      <c r="V2287" t="s">
        <v>100</v>
      </c>
      <c r="W2287" t="s">
        <v>101</v>
      </c>
      <c r="X2287" t="s">
        <v>184</v>
      </c>
      <c r="Y2287" t="s">
        <v>47</v>
      </c>
      <c r="Z2287" t="s">
        <v>36</v>
      </c>
      <c r="AA2287">
        <v>1</v>
      </c>
      <c r="AB2287" s="4">
        <v>429535.2</v>
      </c>
    </row>
    <row r="2288" spans="1:28" x14ac:dyDescent="0.25">
      <c r="A2288">
        <v>2713</v>
      </c>
      <c r="B2288" t="s">
        <v>3873</v>
      </c>
      <c r="C2288" t="s">
        <v>1257</v>
      </c>
      <c r="D2288" s="1">
        <v>43753</v>
      </c>
      <c r="F2288">
        <f t="shared" ca="1" si="210"/>
        <v>71</v>
      </c>
      <c r="G2288" t="str">
        <f t="shared" ca="1" si="211"/>
        <v>&gt;5 years</v>
      </c>
      <c r="H2288" t="s">
        <v>50</v>
      </c>
      <c r="I2288" t="s">
        <v>7138</v>
      </c>
      <c r="J2288" t="s">
        <v>7139</v>
      </c>
      <c r="K2288" t="s">
        <v>27</v>
      </c>
      <c r="L2288">
        <f t="shared" si="212"/>
        <v>1</v>
      </c>
      <c r="M2288">
        <f t="shared" si="213"/>
        <v>0</v>
      </c>
      <c r="N2288" t="s">
        <v>53</v>
      </c>
      <c r="O2288" t="s">
        <v>53</v>
      </c>
      <c r="Q2288" t="str">
        <f t="shared" si="214"/>
        <v>ACTIVE</v>
      </c>
      <c r="R2288" t="s">
        <v>54</v>
      </c>
      <c r="S2288" t="s">
        <v>221</v>
      </c>
      <c r="T2288" s="2">
        <v>36259</v>
      </c>
      <c r="U2288" s="3">
        <f t="shared" ca="1" si="215"/>
        <v>26</v>
      </c>
      <c r="V2288" t="s">
        <v>100</v>
      </c>
      <c r="W2288" t="s">
        <v>101</v>
      </c>
      <c r="X2288" t="s">
        <v>184</v>
      </c>
      <c r="Y2288" t="s">
        <v>47</v>
      </c>
      <c r="Z2288" t="s">
        <v>36</v>
      </c>
      <c r="AA2288">
        <v>5</v>
      </c>
      <c r="AB2288" s="4">
        <v>47928</v>
      </c>
    </row>
    <row r="2289" spans="1:28" x14ac:dyDescent="0.25">
      <c r="A2289">
        <v>2714</v>
      </c>
      <c r="B2289" t="s">
        <v>4307</v>
      </c>
      <c r="C2289" t="s">
        <v>3219</v>
      </c>
      <c r="D2289" s="1">
        <v>44980</v>
      </c>
      <c r="E2289" s="1">
        <v>45036</v>
      </c>
      <c r="F2289">
        <f t="shared" ca="1" si="210"/>
        <v>1</v>
      </c>
      <c r="G2289" t="str">
        <f t="shared" ca="1" si="211"/>
        <v>&lt;6 months</v>
      </c>
      <c r="H2289" t="s">
        <v>50</v>
      </c>
      <c r="I2289" t="s">
        <v>7140</v>
      </c>
      <c r="J2289" t="s">
        <v>7141</v>
      </c>
      <c r="K2289" t="s">
        <v>27</v>
      </c>
      <c r="L2289">
        <f t="shared" si="212"/>
        <v>1</v>
      </c>
      <c r="M2289">
        <f t="shared" si="213"/>
        <v>0</v>
      </c>
      <c r="N2289" t="s">
        <v>41</v>
      </c>
      <c r="O2289" t="s">
        <v>29</v>
      </c>
      <c r="Q2289" t="str">
        <f t="shared" si="214"/>
        <v>ACTIVE</v>
      </c>
      <c r="R2289" t="s">
        <v>54</v>
      </c>
      <c r="S2289" t="s">
        <v>74</v>
      </c>
      <c r="T2289" s="2">
        <v>29227</v>
      </c>
      <c r="U2289" s="3">
        <f t="shared" ca="1" si="215"/>
        <v>45</v>
      </c>
      <c r="V2289" t="s">
        <v>100</v>
      </c>
      <c r="W2289" t="s">
        <v>101</v>
      </c>
      <c r="X2289" t="s">
        <v>235</v>
      </c>
      <c r="Y2289" t="s">
        <v>47</v>
      </c>
      <c r="Z2289" t="s">
        <v>36</v>
      </c>
      <c r="AA2289">
        <v>1</v>
      </c>
      <c r="AB2289" s="4">
        <v>1320000</v>
      </c>
    </row>
    <row r="2290" spans="1:28" x14ac:dyDescent="0.25">
      <c r="A2290">
        <v>2715</v>
      </c>
      <c r="B2290" t="s">
        <v>1578</v>
      </c>
      <c r="C2290" t="s">
        <v>6848</v>
      </c>
      <c r="D2290" s="1">
        <v>44958</v>
      </c>
      <c r="F2290">
        <f t="shared" ca="1" si="210"/>
        <v>32</v>
      </c>
      <c r="G2290" t="str">
        <f t="shared" ca="1" si="211"/>
        <v>2-5 years</v>
      </c>
      <c r="H2290" t="s">
        <v>50</v>
      </c>
      <c r="I2290" t="s">
        <v>7142</v>
      </c>
      <c r="J2290" t="s">
        <v>7143</v>
      </c>
      <c r="K2290" t="s">
        <v>27</v>
      </c>
      <c r="L2290">
        <f t="shared" si="212"/>
        <v>1</v>
      </c>
      <c r="M2290">
        <f t="shared" si="213"/>
        <v>0</v>
      </c>
      <c r="N2290" t="s">
        <v>53</v>
      </c>
      <c r="O2290" t="s">
        <v>29</v>
      </c>
      <c r="Q2290" t="str">
        <f t="shared" si="214"/>
        <v>ACTIVE</v>
      </c>
      <c r="R2290" t="s">
        <v>54</v>
      </c>
      <c r="S2290" t="s">
        <v>74</v>
      </c>
      <c r="T2290" s="2">
        <v>26569</v>
      </c>
      <c r="U2290" s="3">
        <f t="shared" ca="1" si="215"/>
        <v>53</v>
      </c>
      <c r="V2290" t="s">
        <v>100</v>
      </c>
      <c r="W2290" t="s">
        <v>101</v>
      </c>
      <c r="X2290" t="s">
        <v>6</v>
      </c>
      <c r="Y2290" t="s">
        <v>35</v>
      </c>
      <c r="Z2290" t="s">
        <v>36</v>
      </c>
      <c r="AA2290">
        <v>4</v>
      </c>
      <c r="AB2290" s="4">
        <v>692064</v>
      </c>
    </row>
    <row r="2291" spans="1:28" x14ac:dyDescent="0.25">
      <c r="A2291">
        <v>2716</v>
      </c>
      <c r="B2291" t="s">
        <v>7121</v>
      </c>
      <c r="C2291" t="s">
        <v>275</v>
      </c>
      <c r="D2291" s="1">
        <v>45053</v>
      </c>
      <c r="F2291">
        <f t="shared" ca="1" si="210"/>
        <v>29</v>
      </c>
      <c r="G2291" t="str">
        <f t="shared" ca="1" si="211"/>
        <v>2-5 years</v>
      </c>
      <c r="H2291" t="s">
        <v>3292</v>
      </c>
      <c r="I2291" t="s">
        <v>7144</v>
      </c>
      <c r="J2291" t="s">
        <v>7145</v>
      </c>
      <c r="K2291" t="s">
        <v>27</v>
      </c>
      <c r="L2291">
        <f t="shared" si="212"/>
        <v>1</v>
      </c>
      <c r="M2291">
        <f t="shared" si="213"/>
        <v>0</v>
      </c>
      <c r="N2291" t="s">
        <v>28</v>
      </c>
      <c r="O2291" t="s">
        <v>29</v>
      </c>
      <c r="Q2291" t="str">
        <f t="shared" si="214"/>
        <v>ACTIVE</v>
      </c>
      <c r="R2291" t="s">
        <v>54</v>
      </c>
      <c r="S2291" t="s">
        <v>94</v>
      </c>
      <c r="T2291" s="2">
        <v>31323</v>
      </c>
      <c r="U2291" s="3">
        <f t="shared" ca="1" si="215"/>
        <v>40</v>
      </c>
      <c r="V2291" t="s">
        <v>100</v>
      </c>
      <c r="W2291" t="s">
        <v>101</v>
      </c>
      <c r="X2291" t="s">
        <v>3057</v>
      </c>
      <c r="Y2291" t="s">
        <v>35</v>
      </c>
      <c r="Z2291" t="s">
        <v>36</v>
      </c>
      <c r="AA2291">
        <v>2</v>
      </c>
      <c r="AB2291" s="4">
        <v>751400</v>
      </c>
    </row>
    <row r="2292" spans="1:28" x14ac:dyDescent="0.25">
      <c r="A2292">
        <v>2717</v>
      </c>
      <c r="B2292" t="s">
        <v>3008</v>
      </c>
      <c r="C2292" t="s">
        <v>4035</v>
      </c>
      <c r="D2292" s="1">
        <v>43977</v>
      </c>
      <c r="F2292">
        <f t="shared" ca="1" si="210"/>
        <v>64</v>
      </c>
      <c r="G2292" t="str">
        <f t="shared" ca="1" si="211"/>
        <v>&gt;5 years</v>
      </c>
      <c r="H2292" t="s">
        <v>50</v>
      </c>
      <c r="I2292" t="s">
        <v>7146</v>
      </c>
      <c r="J2292" t="s">
        <v>7147</v>
      </c>
      <c r="K2292" t="s">
        <v>27</v>
      </c>
      <c r="L2292">
        <f t="shared" si="212"/>
        <v>1</v>
      </c>
      <c r="M2292">
        <f t="shared" si="213"/>
        <v>0</v>
      </c>
      <c r="N2292" t="s">
        <v>53</v>
      </c>
      <c r="O2292" t="s">
        <v>29</v>
      </c>
      <c r="Q2292" t="str">
        <f t="shared" si="214"/>
        <v>ACTIVE</v>
      </c>
      <c r="R2292" t="s">
        <v>54</v>
      </c>
      <c r="S2292" t="s">
        <v>74</v>
      </c>
      <c r="T2292" s="2">
        <v>34941</v>
      </c>
      <c r="U2292" s="3">
        <f t="shared" ca="1" si="215"/>
        <v>30</v>
      </c>
      <c r="V2292" t="s">
        <v>100</v>
      </c>
      <c r="W2292" t="s">
        <v>101</v>
      </c>
      <c r="X2292" t="s">
        <v>148</v>
      </c>
      <c r="Y2292" t="s">
        <v>47</v>
      </c>
      <c r="Z2292" t="s">
        <v>36</v>
      </c>
      <c r="AA2292">
        <v>1</v>
      </c>
      <c r="AB2292" s="4">
        <v>91080</v>
      </c>
    </row>
    <row r="2293" spans="1:28" x14ac:dyDescent="0.25">
      <c r="A2293">
        <v>2718</v>
      </c>
      <c r="B2293" t="s">
        <v>7148</v>
      </c>
      <c r="C2293" t="s">
        <v>4374</v>
      </c>
      <c r="D2293" s="1">
        <v>44601</v>
      </c>
      <c r="F2293">
        <f t="shared" ca="1" si="210"/>
        <v>44</v>
      </c>
      <c r="G2293" t="str">
        <f t="shared" ca="1" si="211"/>
        <v>2-5 years</v>
      </c>
      <c r="H2293" t="s">
        <v>50</v>
      </c>
      <c r="I2293" t="s">
        <v>7149</v>
      </c>
      <c r="J2293" t="s">
        <v>7150</v>
      </c>
      <c r="K2293" t="s">
        <v>27</v>
      </c>
      <c r="L2293">
        <f t="shared" si="212"/>
        <v>1</v>
      </c>
      <c r="M2293">
        <f t="shared" si="213"/>
        <v>0</v>
      </c>
      <c r="N2293" t="s">
        <v>41</v>
      </c>
      <c r="O2293" t="s">
        <v>41</v>
      </c>
      <c r="Q2293" t="str">
        <f t="shared" si="214"/>
        <v>ACTIVE</v>
      </c>
      <c r="R2293" t="s">
        <v>54</v>
      </c>
      <c r="S2293" t="s">
        <v>221</v>
      </c>
      <c r="T2293" s="2">
        <v>33178</v>
      </c>
      <c r="U2293" s="3">
        <f t="shared" ca="1" si="215"/>
        <v>34</v>
      </c>
      <c r="V2293" t="s">
        <v>100</v>
      </c>
      <c r="W2293" t="s">
        <v>101</v>
      </c>
      <c r="X2293" t="s">
        <v>69</v>
      </c>
      <c r="Y2293" t="s">
        <v>47</v>
      </c>
      <c r="Z2293" t="s">
        <v>36</v>
      </c>
      <c r="AA2293">
        <v>5</v>
      </c>
      <c r="AB2293" s="4">
        <v>75000</v>
      </c>
    </row>
    <row r="2294" spans="1:28" x14ac:dyDescent="0.25">
      <c r="A2294">
        <v>2719</v>
      </c>
      <c r="B2294" t="s">
        <v>4752</v>
      </c>
      <c r="C2294" t="s">
        <v>4883</v>
      </c>
      <c r="D2294" s="1">
        <v>44732</v>
      </c>
      <c r="E2294" s="1">
        <v>45008</v>
      </c>
      <c r="F2294">
        <f t="shared" ca="1" si="210"/>
        <v>9</v>
      </c>
      <c r="G2294" t="str">
        <f t="shared" ca="1" si="211"/>
        <v>6-12 months</v>
      </c>
      <c r="H2294" t="s">
        <v>50</v>
      </c>
      <c r="I2294" t="s">
        <v>7151</v>
      </c>
      <c r="J2294" t="s">
        <v>7152</v>
      </c>
      <c r="K2294" t="s">
        <v>27</v>
      </c>
      <c r="L2294">
        <f t="shared" si="212"/>
        <v>1</v>
      </c>
      <c r="M2294">
        <f t="shared" si="213"/>
        <v>0</v>
      </c>
      <c r="N2294" t="s">
        <v>28</v>
      </c>
      <c r="O2294" t="s">
        <v>29</v>
      </c>
      <c r="Q2294" t="str">
        <f t="shared" si="214"/>
        <v>ACTIVE</v>
      </c>
      <c r="R2294" t="s">
        <v>30</v>
      </c>
      <c r="S2294" t="s">
        <v>31</v>
      </c>
      <c r="T2294" s="2">
        <v>34100</v>
      </c>
      <c r="U2294" s="3">
        <f t="shared" ca="1" si="215"/>
        <v>32</v>
      </c>
      <c r="V2294" t="s">
        <v>100</v>
      </c>
      <c r="W2294" t="s">
        <v>101</v>
      </c>
      <c r="X2294" t="s">
        <v>1325</v>
      </c>
      <c r="Y2294" t="s">
        <v>47</v>
      </c>
      <c r="Z2294" t="s">
        <v>36</v>
      </c>
      <c r="AA2294">
        <v>4</v>
      </c>
      <c r="AB2294" s="4">
        <v>290460</v>
      </c>
    </row>
    <row r="2295" spans="1:28" x14ac:dyDescent="0.25">
      <c r="A2295">
        <v>2720</v>
      </c>
      <c r="B2295" t="s">
        <v>7153</v>
      </c>
      <c r="C2295" t="s">
        <v>2875</v>
      </c>
      <c r="D2295" s="1">
        <v>44569</v>
      </c>
      <c r="E2295" s="1">
        <v>44807</v>
      </c>
      <c r="F2295">
        <f t="shared" ca="1" si="210"/>
        <v>7</v>
      </c>
      <c r="G2295" t="str">
        <f t="shared" ca="1" si="211"/>
        <v>6-12 months</v>
      </c>
      <c r="H2295" t="s">
        <v>50</v>
      </c>
      <c r="I2295" t="s">
        <v>7154</v>
      </c>
      <c r="J2295" t="s">
        <v>7155</v>
      </c>
      <c r="K2295" t="s">
        <v>27</v>
      </c>
      <c r="L2295">
        <f t="shared" si="212"/>
        <v>1</v>
      </c>
      <c r="M2295">
        <f t="shared" si="213"/>
        <v>0</v>
      </c>
      <c r="N2295" t="s">
        <v>28</v>
      </c>
      <c r="O2295" t="s">
        <v>29</v>
      </c>
      <c r="Q2295" t="str">
        <f t="shared" si="214"/>
        <v>ACTIVE</v>
      </c>
      <c r="R2295" t="s">
        <v>54</v>
      </c>
      <c r="S2295" t="s">
        <v>74</v>
      </c>
      <c r="T2295" s="2">
        <v>35056</v>
      </c>
      <c r="U2295" s="3">
        <f t="shared" ca="1" si="215"/>
        <v>29</v>
      </c>
      <c r="V2295" t="s">
        <v>100</v>
      </c>
      <c r="W2295" t="s">
        <v>101</v>
      </c>
      <c r="X2295" t="s">
        <v>507</v>
      </c>
      <c r="Y2295" t="s">
        <v>35</v>
      </c>
      <c r="Z2295" t="s">
        <v>36</v>
      </c>
      <c r="AA2295">
        <v>4</v>
      </c>
      <c r="AB2295" s="4">
        <v>130152</v>
      </c>
    </row>
    <row r="2296" spans="1:28" x14ac:dyDescent="0.25">
      <c r="A2296">
        <v>2721</v>
      </c>
      <c r="B2296" t="s">
        <v>812</v>
      </c>
      <c r="C2296" t="s">
        <v>1529</v>
      </c>
      <c r="D2296" s="1">
        <v>43891</v>
      </c>
      <c r="F2296">
        <f t="shared" ca="1" si="210"/>
        <v>67</v>
      </c>
      <c r="G2296" t="str">
        <f t="shared" ca="1" si="211"/>
        <v>&gt;5 years</v>
      </c>
      <c r="H2296" t="s">
        <v>50</v>
      </c>
      <c r="I2296" t="s">
        <v>7156</v>
      </c>
      <c r="J2296" t="s">
        <v>7157</v>
      </c>
      <c r="K2296" t="s">
        <v>27</v>
      </c>
      <c r="L2296">
        <f t="shared" si="212"/>
        <v>1</v>
      </c>
      <c r="M2296">
        <f t="shared" si="213"/>
        <v>0</v>
      </c>
      <c r="N2296" t="s">
        <v>53</v>
      </c>
      <c r="O2296" t="s">
        <v>53</v>
      </c>
      <c r="Q2296" t="str">
        <f t="shared" si="214"/>
        <v>ACTIVE</v>
      </c>
      <c r="R2296" t="s">
        <v>54</v>
      </c>
      <c r="S2296" t="s">
        <v>239</v>
      </c>
      <c r="T2296" s="2">
        <v>33647</v>
      </c>
      <c r="U2296" s="3">
        <f t="shared" ca="1" si="215"/>
        <v>33</v>
      </c>
      <c r="V2296" t="s">
        <v>100</v>
      </c>
      <c r="W2296" t="s">
        <v>101</v>
      </c>
      <c r="X2296" t="s">
        <v>6</v>
      </c>
      <c r="Y2296" t="s">
        <v>47</v>
      </c>
      <c r="Z2296" t="s">
        <v>36</v>
      </c>
      <c r="AA2296">
        <v>4</v>
      </c>
      <c r="AB2296" s="4">
        <v>943540</v>
      </c>
    </row>
    <row r="2297" spans="1:28" x14ac:dyDescent="0.25">
      <c r="A2297">
        <v>2722</v>
      </c>
      <c r="B2297" t="s">
        <v>4736</v>
      </c>
      <c r="C2297" t="s">
        <v>4930</v>
      </c>
      <c r="D2297" s="1">
        <v>44109</v>
      </c>
      <c r="F2297">
        <f t="shared" ca="1" si="210"/>
        <v>60</v>
      </c>
      <c r="G2297" t="str">
        <f t="shared" ca="1" si="211"/>
        <v>&gt;5 years</v>
      </c>
      <c r="H2297" t="s">
        <v>50</v>
      </c>
      <c r="I2297" t="s">
        <v>7158</v>
      </c>
      <c r="J2297" t="s">
        <v>7159</v>
      </c>
      <c r="K2297" t="s">
        <v>27</v>
      </c>
      <c r="L2297">
        <f t="shared" si="212"/>
        <v>1</v>
      </c>
      <c r="M2297">
        <f t="shared" si="213"/>
        <v>0</v>
      </c>
      <c r="N2297" t="s">
        <v>28</v>
      </c>
      <c r="O2297" t="s">
        <v>29</v>
      </c>
      <c r="Q2297" t="str">
        <f t="shared" si="214"/>
        <v>ACTIVE</v>
      </c>
      <c r="R2297" t="s">
        <v>54</v>
      </c>
      <c r="S2297" t="s">
        <v>68</v>
      </c>
      <c r="T2297" s="2">
        <v>36112</v>
      </c>
      <c r="U2297" s="3">
        <f t="shared" ca="1" si="215"/>
        <v>26</v>
      </c>
      <c r="V2297" t="s">
        <v>100</v>
      </c>
      <c r="W2297" t="s">
        <v>101</v>
      </c>
      <c r="X2297" t="s">
        <v>81</v>
      </c>
      <c r="Y2297" t="s">
        <v>47</v>
      </c>
      <c r="Z2297" t="s">
        <v>36</v>
      </c>
      <c r="AA2297">
        <v>2</v>
      </c>
      <c r="AB2297" s="4">
        <v>199680</v>
      </c>
    </row>
    <row r="2298" spans="1:28" x14ac:dyDescent="0.25">
      <c r="A2298">
        <v>2723</v>
      </c>
      <c r="B2298" t="s">
        <v>1483</v>
      </c>
      <c r="C2298" t="s">
        <v>3893</v>
      </c>
      <c r="D2298" s="1">
        <v>44328</v>
      </c>
      <c r="E2298" s="1">
        <v>44743</v>
      </c>
      <c r="F2298">
        <f t="shared" ca="1" si="210"/>
        <v>13</v>
      </c>
      <c r="G2298" t="str">
        <f t="shared" ca="1" si="211"/>
        <v>1-2 years</v>
      </c>
      <c r="H2298" t="s">
        <v>50</v>
      </c>
      <c r="I2298" t="s">
        <v>7160</v>
      </c>
      <c r="J2298" t="s">
        <v>7161</v>
      </c>
      <c r="K2298" t="s">
        <v>27</v>
      </c>
      <c r="L2298">
        <f t="shared" si="212"/>
        <v>1</v>
      </c>
      <c r="M2298">
        <f t="shared" si="213"/>
        <v>0</v>
      </c>
      <c r="N2298" t="s">
        <v>41</v>
      </c>
      <c r="O2298" t="s">
        <v>29</v>
      </c>
      <c r="Q2298" t="str">
        <f t="shared" si="214"/>
        <v>ACTIVE</v>
      </c>
      <c r="R2298" t="s">
        <v>54</v>
      </c>
      <c r="S2298" t="s">
        <v>74</v>
      </c>
      <c r="T2298" s="2">
        <v>29329</v>
      </c>
      <c r="U2298" s="3">
        <f t="shared" ca="1" si="215"/>
        <v>45</v>
      </c>
      <c r="V2298" t="s">
        <v>100</v>
      </c>
      <c r="W2298" t="s">
        <v>101</v>
      </c>
      <c r="X2298" t="s">
        <v>81</v>
      </c>
      <c r="Y2298" t="s">
        <v>47</v>
      </c>
      <c r="Z2298" t="s">
        <v>36</v>
      </c>
      <c r="AA2298">
        <v>2</v>
      </c>
      <c r="AB2298" s="4">
        <v>295537.61</v>
      </c>
    </row>
    <row r="2299" spans="1:28" x14ac:dyDescent="0.25">
      <c r="A2299">
        <v>2724</v>
      </c>
      <c r="B2299" t="s">
        <v>1286</v>
      </c>
      <c r="C2299" t="s">
        <v>4100</v>
      </c>
      <c r="D2299" s="1">
        <v>44927</v>
      </c>
      <c r="E2299" s="1">
        <v>45112</v>
      </c>
      <c r="F2299">
        <f t="shared" ca="1" si="210"/>
        <v>6</v>
      </c>
      <c r="G2299" t="str">
        <f t="shared" ca="1" si="211"/>
        <v>6-12 months</v>
      </c>
      <c r="H2299" t="s">
        <v>50</v>
      </c>
      <c r="I2299" t="s">
        <v>7162</v>
      </c>
      <c r="J2299" t="s">
        <v>7163</v>
      </c>
      <c r="K2299" t="s">
        <v>27</v>
      </c>
      <c r="L2299">
        <f t="shared" si="212"/>
        <v>1</v>
      </c>
      <c r="M2299">
        <f t="shared" si="213"/>
        <v>0</v>
      </c>
      <c r="N2299" t="s">
        <v>41</v>
      </c>
      <c r="O2299" t="s">
        <v>29</v>
      </c>
      <c r="Q2299" t="str">
        <f t="shared" si="214"/>
        <v>ACTIVE</v>
      </c>
      <c r="R2299" t="s">
        <v>54</v>
      </c>
      <c r="S2299" t="s">
        <v>282</v>
      </c>
      <c r="T2299" s="2">
        <v>34549</v>
      </c>
      <c r="U2299" s="3">
        <f t="shared" ca="1" si="215"/>
        <v>31</v>
      </c>
      <c r="V2299" t="s">
        <v>100</v>
      </c>
      <c r="W2299" t="s">
        <v>101</v>
      </c>
      <c r="X2299" t="s">
        <v>184</v>
      </c>
      <c r="Y2299" t="s">
        <v>47</v>
      </c>
      <c r="Z2299" t="s">
        <v>36</v>
      </c>
      <c r="AA2299">
        <v>1</v>
      </c>
      <c r="AB2299" s="4">
        <v>38424</v>
      </c>
    </row>
    <row r="2300" spans="1:28" x14ac:dyDescent="0.25">
      <c r="A2300">
        <v>2725</v>
      </c>
      <c r="B2300" t="s">
        <v>1207</v>
      </c>
      <c r="C2300" t="s">
        <v>6273</v>
      </c>
      <c r="D2300" s="1">
        <v>43787</v>
      </c>
      <c r="F2300">
        <f t="shared" ca="1" si="210"/>
        <v>70</v>
      </c>
      <c r="G2300" t="str">
        <f t="shared" ca="1" si="211"/>
        <v>&gt;5 years</v>
      </c>
      <c r="H2300" t="s">
        <v>50</v>
      </c>
      <c r="I2300" t="s">
        <v>7164</v>
      </c>
      <c r="J2300" t="s">
        <v>7165</v>
      </c>
      <c r="K2300" t="s">
        <v>27</v>
      </c>
      <c r="L2300">
        <f t="shared" si="212"/>
        <v>1</v>
      </c>
      <c r="M2300">
        <f t="shared" si="213"/>
        <v>0</v>
      </c>
      <c r="N2300" t="s">
        <v>28</v>
      </c>
      <c r="O2300" t="s">
        <v>53</v>
      </c>
      <c r="Q2300" t="str">
        <f t="shared" si="214"/>
        <v>ACTIVE</v>
      </c>
      <c r="R2300" t="s">
        <v>54</v>
      </c>
      <c r="S2300" t="s">
        <v>74</v>
      </c>
      <c r="T2300" s="2">
        <v>36082</v>
      </c>
      <c r="U2300" s="3">
        <f t="shared" ca="1" si="215"/>
        <v>26</v>
      </c>
      <c r="V2300" t="s">
        <v>100</v>
      </c>
      <c r="W2300" t="s">
        <v>101</v>
      </c>
      <c r="X2300" t="s">
        <v>69</v>
      </c>
      <c r="Y2300" t="s">
        <v>47</v>
      </c>
      <c r="Z2300" t="s">
        <v>36</v>
      </c>
      <c r="AA2300">
        <v>4</v>
      </c>
      <c r="AB2300" s="4">
        <v>80136</v>
      </c>
    </row>
    <row r="2301" spans="1:28" x14ac:dyDescent="0.25">
      <c r="A2301">
        <v>2726</v>
      </c>
      <c r="B2301" t="s">
        <v>852</v>
      </c>
      <c r="C2301" t="s">
        <v>2307</v>
      </c>
      <c r="D2301" s="1">
        <v>44328</v>
      </c>
      <c r="E2301" s="1">
        <v>44507</v>
      </c>
      <c r="F2301">
        <f t="shared" ca="1" si="210"/>
        <v>5</v>
      </c>
      <c r="G2301" t="str">
        <f t="shared" ca="1" si="211"/>
        <v>&lt;6 months</v>
      </c>
      <c r="H2301" t="s">
        <v>50</v>
      </c>
      <c r="I2301" t="s">
        <v>7166</v>
      </c>
      <c r="J2301" t="s">
        <v>7167</v>
      </c>
      <c r="K2301" t="s">
        <v>27</v>
      </c>
      <c r="L2301">
        <f t="shared" si="212"/>
        <v>1</v>
      </c>
      <c r="M2301">
        <f t="shared" si="213"/>
        <v>0</v>
      </c>
      <c r="N2301" t="s">
        <v>28</v>
      </c>
      <c r="O2301" t="s">
        <v>53</v>
      </c>
      <c r="Q2301" t="str">
        <f t="shared" si="214"/>
        <v>ACTIVE</v>
      </c>
      <c r="R2301" t="s">
        <v>54</v>
      </c>
      <c r="S2301" t="s">
        <v>257</v>
      </c>
      <c r="T2301" s="2">
        <v>34607</v>
      </c>
      <c r="U2301" s="3">
        <f t="shared" ca="1" si="215"/>
        <v>31</v>
      </c>
      <c r="V2301" t="s">
        <v>100</v>
      </c>
      <c r="W2301" t="s">
        <v>101</v>
      </c>
      <c r="X2301" t="s">
        <v>299</v>
      </c>
      <c r="Y2301" t="s">
        <v>47</v>
      </c>
      <c r="Z2301" t="s">
        <v>36</v>
      </c>
      <c r="AA2301">
        <v>2</v>
      </c>
      <c r="AB2301" s="4">
        <v>116244</v>
      </c>
    </row>
    <row r="2302" spans="1:28" x14ac:dyDescent="0.25">
      <c r="A2302">
        <v>2727</v>
      </c>
      <c r="B2302" t="s">
        <v>22</v>
      </c>
      <c r="C2302" t="s">
        <v>910</v>
      </c>
      <c r="D2302" s="1">
        <v>43875</v>
      </c>
      <c r="E2302" s="1">
        <v>44551</v>
      </c>
      <c r="F2302">
        <f t="shared" ca="1" si="210"/>
        <v>22</v>
      </c>
      <c r="G2302" t="str">
        <f t="shared" ca="1" si="211"/>
        <v>1-2 years</v>
      </c>
      <c r="H2302" t="s">
        <v>50</v>
      </c>
      <c r="I2302" t="s">
        <v>7168</v>
      </c>
      <c r="J2302" t="s">
        <v>7169</v>
      </c>
      <c r="K2302" t="s">
        <v>27</v>
      </c>
      <c r="L2302">
        <f t="shared" si="212"/>
        <v>1</v>
      </c>
      <c r="M2302">
        <f t="shared" si="213"/>
        <v>0</v>
      </c>
      <c r="N2302" t="s">
        <v>28</v>
      </c>
      <c r="O2302" t="s">
        <v>53</v>
      </c>
      <c r="Q2302" t="str">
        <f t="shared" si="214"/>
        <v>ACTIVE</v>
      </c>
      <c r="R2302" t="s">
        <v>54</v>
      </c>
      <c r="S2302" t="s">
        <v>68</v>
      </c>
      <c r="T2302" s="2">
        <v>33993</v>
      </c>
      <c r="U2302" s="3">
        <f t="shared" ca="1" si="215"/>
        <v>32</v>
      </c>
      <c r="V2302" t="s">
        <v>100</v>
      </c>
      <c r="W2302" t="s">
        <v>101</v>
      </c>
      <c r="X2302" t="s">
        <v>128</v>
      </c>
      <c r="Y2302" t="s">
        <v>47</v>
      </c>
      <c r="Z2302" t="s">
        <v>36</v>
      </c>
      <c r="AA2302">
        <v>5</v>
      </c>
      <c r="AB2302" s="4">
        <v>135480</v>
      </c>
    </row>
    <row r="2303" spans="1:28" x14ac:dyDescent="0.25">
      <c r="A2303">
        <v>2728</v>
      </c>
      <c r="B2303" t="s">
        <v>2161</v>
      </c>
      <c r="C2303" t="s">
        <v>6273</v>
      </c>
      <c r="D2303" s="1">
        <v>43959</v>
      </c>
      <c r="E2303" s="1">
        <v>45013</v>
      </c>
      <c r="F2303">
        <f t="shared" ca="1" si="210"/>
        <v>34</v>
      </c>
      <c r="G2303" t="str">
        <f t="shared" ca="1" si="211"/>
        <v>2-5 years</v>
      </c>
      <c r="H2303" t="s">
        <v>50</v>
      </c>
      <c r="I2303" t="s">
        <v>7170</v>
      </c>
      <c r="J2303" t="s">
        <v>7171</v>
      </c>
      <c r="K2303" t="s">
        <v>27</v>
      </c>
      <c r="L2303">
        <f t="shared" si="212"/>
        <v>1</v>
      </c>
      <c r="M2303">
        <f t="shared" si="213"/>
        <v>0</v>
      </c>
      <c r="N2303" t="s">
        <v>53</v>
      </c>
      <c r="O2303" t="s">
        <v>53</v>
      </c>
      <c r="Q2303" t="str">
        <f t="shared" si="214"/>
        <v>ACTIVE</v>
      </c>
      <c r="R2303" t="s">
        <v>54</v>
      </c>
      <c r="S2303" t="s">
        <v>115</v>
      </c>
      <c r="T2303" s="2">
        <v>34277</v>
      </c>
      <c r="U2303" s="3">
        <f t="shared" ca="1" si="215"/>
        <v>31</v>
      </c>
      <c r="V2303" t="s">
        <v>100</v>
      </c>
      <c r="W2303" t="s">
        <v>101</v>
      </c>
      <c r="X2303" t="s">
        <v>184</v>
      </c>
      <c r="Y2303" t="s">
        <v>47</v>
      </c>
      <c r="Z2303" t="s">
        <v>36</v>
      </c>
      <c r="AA2303">
        <v>2</v>
      </c>
      <c r="AB2303" s="4">
        <v>34008</v>
      </c>
    </row>
    <row r="2304" spans="1:28" x14ac:dyDescent="0.25">
      <c r="A2304">
        <v>2729</v>
      </c>
      <c r="B2304" t="s">
        <v>3000</v>
      </c>
      <c r="C2304" t="s">
        <v>1348</v>
      </c>
      <c r="D2304" s="1">
        <v>43444</v>
      </c>
      <c r="F2304">
        <f t="shared" ca="1" si="210"/>
        <v>81</v>
      </c>
      <c r="G2304" t="str">
        <f t="shared" ca="1" si="211"/>
        <v>&gt;5 years</v>
      </c>
      <c r="H2304" t="s">
        <v>50</v>
      </c>
      <c r="I2304" t="s">
        <v>7172</v>
      </c>
      <c r="J2304" t="s">
        <v>7173</v>
      </c>
      <c r="K2304" t="s">
        <v>27</v>
      </c>
      <c r="L2304">
        <f t="shared" si="212"/>
        <v>1</v>
      </c>
      <c r="M2304">
        <f t="shared" si="213"/>
        <v>0</v>
      </c>
      <c r="N2304" t="s">
        <v>41</v>
      </c>
      <c r="O2304" t="s">
        <v>53</v>
      </c>
      <c r="Q2304" t="str">
        <f t="shared" si="214"/>
        <v>ACTIVE</v>
      </c>
      <c r="R2304" t="s">
        <v>54</v>
      </c>
      <c r="S2304" t="s">
        <v>87</v>
      </c>
      <c r="T2304" s="2">
        <v>34174</v>
      </c>
      <c r="U2304" s="3">
        <f t="shared" ca="1" si="215"/>
        <v>32</v>
      </c>
      <c r="V2304" t="s">
        <v>100</v>
      </c>
      <c r="W2304" t="s">
        <v>101</v>
      </c>
      <c r="X2304" t="s">
        <v>89</v>
      </c>
      <c r="Y2304" t="s">
        <v>35</v>
      </c>
      <c r="Z2304" t="s">
        <v>36</v>
      </c>
      <c r="AA2304">
        <v>2</v>
      </c>
      <c r="AB2304" s="4">
        <v>570667.19999999995</v>
      </c>
    </row>
    <row r="2305" spans="1:28" x14ac:dyDescent="0.25">
      <c r="A2305">
        <v>2730</v>
      </c>
      <c r="B2305" t="s">
        <v>2616</v>
      </c>
      <c r="C2305" t="s">
        <v>5985</v>
      </c>
      <c r="D2305" s="1">
        <v>44538</v>
      </c>
      <c r="F2305">
        <f t="shared" ca="1" si="210"/>
        <v>46</v>
      </c>
      <c r="G2305" t="str">
        <f t="shared" ca="1" si="211"/>
        <v>2-5 years</v>
      </c>
      <c r="H2305" t="s">
        <v>50</v>
      </c>
      <c r="I2305" t="s">
        <v>7174</v>
      </c>
      <c r="J2305" t="s">
        <v>7175</v>
      </c>
      <c r="K2305" t="s">
        <v>27</v>
      </c>
      <c r="L2305">
        <f t="shared" si="212"/>
        <v>1</v>
      </c>
      <c r="M2305">
        <f t="shared" si="213"/>
        <v>0</v>
      </c>
      <c r="N2305" t="s">
        <v>28</v>
      </c>
      <c r="O2305" t="s">
        <v>41</v>
      </c>
      <c r="Q2305" t="str">
        <f t="shared" si="214"/>
        <v>ACTIVE</v>
      </c>
      <c r="R2305" t="s">
        <v>54</v>
      </c>
      <c r="S2305" t="s">
        <v>1805</v>
      </c>
      <c r="T2305" s="2">
        <v>33091</v>
      </c>
      <c r="U2305" s="3">
        <f t="shared" ca="1" si="215"/>
        <v>35</v>
      </c>
      <c r="V2305" t="s">
        <v>32</v>
      </c>
      <c r="W2305" t="s">
        <v>355</v>
      </c>
      <c r="X2305" t="s">
        <v>175</v>
      </c>
      <c r="Y2305" t="s">
        <v>35</v>
      </c>
      <c r="Z2305" t="s">
        <v>36</v>
      </c>
      <c r="AA2305">
        <v>2</v>
      </c>
      <c r="AB2305" s="4">
        <v>184212</v>
      </c>
    </row>
    <row r="2306" spans="1:28" x14ac:dyDescent="0.25">
      <c r="A2306">
        <v>2731</v>
      </c>
      <c r="B2306" t="s">
        <v>5521</v>
      </c>
      <c r="C2306" t="s">
        <v>4125</v>
      </c>
      <c r="D2306" s="1">
        <v>43496</v>
      </c>
      <c r="F2306">
        <f t="shared" ca="1" si="210"/>
        <v>80</v>
      </c>
      <c r="G2306" t="str">
        <f t="shared" ca="1" si="211"/>
        <v>&gt;5 years</v>
      </c>
      <c r="H2306" t="s">
        <v>3292</v>
      </c>
      <c r="I2306" t="s">
        <v>7176</v>
      </c>
      <c r="J2306" t="s">
        <v>7177</v>
      </c>
      <c r="K2306" t="s">
        <v>27</v>
      </c>
      <c r="L2306">
        <f t="shared" si="212"/>
        <v>1</v>
      </c>
      <c r="M2306">
        <f t="shared" si="213"/>
        <v>0</v>
      </c>
      <c r="N2306" t="s">
        <v>41</v>
      </c>
      <c r="O2306" t="s">
        <v>53</v>
      </c>
      <c r="Q2306" t="str">
        <f t="shared" si="214"/>
        <v>ACTIVE</v>
      </c>
      <c r="R2306" t="s">
        <v>54</v>
      </c>
      <c r="S2306" t="s">
        <v>68</v>
      </c>
      <c r="T2306" s="2">
        <v>34928</v>
      </c>
      <c r="U2306" s="3">
        <f t="shared" ca="1" si="215"/>
        <v>30</v>
      </c>
      <c r="V2306" t="s">
        <v>1614</v>
      </c>
      <c r="W2306" t="s">
        <v>1615</v>
      </c>
      <c r="X2306" t="s">
        <v>81</v>
      </c>
      <c r="Y2306" t="s">
        <v>35</v>
      </c>
      <c r="Z2306" t="s">
        <v>36</v>
      </c>
      <c r="AA2306">
        <v>1</v>
      </c>
      <c r="AB2306" s="4">
        <v>846624</v>
      </c>
    </row>
    <row r="2307" spans="1:28" x14ac:dyDescent="0.25">
      <c r="A2307">
        <v>2732</v>
      </c>
      <c r="B2307" t="s">
        <v>2314</v>
      </c>
      <c r="C2307" t="s">
        <v>1373</v>
      </c>
      <c r="D2307" s="1">
        <v>44804</v>
      </c>
      <c r="E2307" s="1">
        <v>45043</v>
      </c>
      <c r="F2307">
        <f t="shared" ref="F2307:F2370" ca="1" si="216">DATEDIF($D2307,IF($E2307=$E$2,TODAY(),$E2307),"m")</f>
        <v>7</v>
      </c>
      <c r="G2307" t="str">
        <f t="shared" ref="G2307:G2370" ca="1" si="217">IF(F2307&lt;6,"&lt;6 months",IF(F2307&lt;12,"6-12 months",IF(F2307&lt;24,"1-2 years",IF(F2307&lt;60,"2-5 years","&gt;5 years"))))</f>
        <v>6-12 months</v>
      </c>
      <c r="H2307" t="s">
        <v>50</v>
      </c>
      <c r="I2307" t="s">
        <v>7178</v>
      </c>
      <c r="J2307" t="s">
        <v>7179</v>
      </c>
      <c r="K2307" t="s">
        <v>27</v>
      </c>
      <c r="L2307">
        <f t="shared" ref="L2307:L2370" si="218">IF($K2307=$K$2,1,0)</f>
        <v>1</v>
      </c>
      <c r="M2307">
        <f t="shared" ref="M2307:M2370" si="219">IF($K2307=$K$2,0,1)</f>
        <v>0</v>
      </c>
      <c r="N2307" t="s">
        <v>28</v>
      </c>
      <c r="O2307" t="s">
        <v>53</v>
      </c>
      <c r="Q2307" t="str">
        <f t="shared" ref="Q2307:Q2370" si="220">IF(OR($P2307=$AF$14,$P2307=$AF$16,$P2307=$AF$19,$P2307=$AF$20,$P2307=$AF$21,$P2307=$AF$23),"VOLUNTARY",IF(OR($P2307=$AF$17,$P2307=$AF$18,$P2307=$AF$22,$P2307=$AF$15),"INVOLUNTARY","ACTIVE"))</f>
        <v>ACTIVE</v>
      </c>
      <c r="R2307" t="s">
        <v>54</v>
      </c>
      <c r="S2307" t="s">
        <v>239</v>
      </c>
      <c r="T2307" s="2">
        <v>33005</v>
      </c>
      <c r="U2307" s="3">
        <f t="shared" ref="U2307:U2370" ca="1" si="221">DATEDIF($T2307,TODAY(),"y")</f>
        <v>35</v>
      </c>
      <c r="V2307" t="s">
        <v>4843</v>
      </c>
      <c r="W2307" t="s">
        <v>4844</v>
      </c>
      <c r="X2307" t="s">
        <v>2728</v>
      </c>
      <c r="Y2307" t="s">
        <v>47</v>
      </c>
      <c r="Z2307" t="s">
        <v>36</v>
      </c>
      <c r="AA2307">
        <v>2</v>
      </c>
      <c r="AB2307" s="4">
        <v>121758</v>
      </c>
    </row>
    <row r="2308" spans="1:28" x14ac:dyDescent="0.25">
      <c r="A2308">
        <v>2733</v>
      </c>
      <c r="B2308" t="s">
        <v>7180</v>
      </c>
      <c r="C2308" t="s">
        <v>1342</v>
      </c>
      <c r="D2308" s="1">
        <v>44593</v>
      </c>
      <c r="F2308">
        <f t="shared" ca="1" si="216"/>
        <v>44</v>
      </c>
      <c r="G2308" t="str">
        <f t="shared" ca="1" si="217"/>
        <v>2-5 years</v>
      </c>
      <c r="H2308" t="s">
        <v>50</v>
      </c>
      <c r="I2308" t="s">
        <v>7181</v>
      </c>
      <c r="J2308" t="s">
        <v>7182</v>
      </c>
      <c r="K2308" t="s">
        <v>27</v>
      </c>
      <c r="L2308">
        <f t="shared" si="218"/>
        <v>1</v>
      </c>
      <c r="M2308">
        <f t="shared" si="219"/>
        <v>0</v>
      </c>
      <c r="N2308" t="s">
        <v>28</v>
      </c>
      <c r="O2308" t="s">
        <v>29</v>
      </c>
      <c r="Q2308" t="str">
        <f t="shared" si="220"/>
        <v>ACTIVE</v>
      </c>
      <c r="R2308" t="s">
        <v>54</v>
      </c>
      <c r="S2308" t="s">
        <v>55</v>
      </c>
      <c r="T2308" s="2">
        <v>33990</v>
      </c>
      <c r="U2308" s="3">
        <f t="shared" ca="1" si="221"/>
        <v>32</v>
      </c>
      <c r="V2308" t="s">
        <v>32</v>
      </c>
      <c r="W2308" t="s">
        <v>33</v>
      </c>
      <c r="X2308" t="s">
        <v>339</v>
      </c>
      <c r="Y2308" t="s">
        <v>47</v>
      </c>
      <c r="Z2308" t="s">
        <v>36</v>
      </c>
      <c r="AA2308">
        <v>5</v>
      </c>
      <c r="AB2308" s="4">
        <v>74272.25</v>
      </c>
    </row>
    <row r="2309" spans="1:28" x14ac:dyDescent="0.25">
      <c r="A2309">
        <v>2734</v>
      </c>
      <c r="B2309" t="s">
        <v>1490</v>
      </c>
      <c r="C2309" t="s">
        <v>7183</v>
      </c>
      <c r="D2309" s="1">
        <v>44167</v>
      </c>
      <c r="F2309">
        <f t="shared" ca="1" si="216"/>
        <v>58</v>
      </c>
      <c r="G2309" t="str">
        <f t="shared" ca="1" si="217"/>
        <v>2-5 years</v>
      </c>
      <c r="H2309" t="s">
        <v>50</v>
      </c>
      <c r="I2309" t="s">
        <v>7184</v>
      </c>
      <c r="J2309" t="s">
        <v>7185</v>
      </c>
      <c r="K2309" t="s">
        <v>27</v>
      </c>
      <c r="L2309">
        <f t="shared" si="218"/>
        <v>1</v>
      </c>
      <c r="M2309">
        <f t="shared" si="219"/>
        <v>0</v>
      </c>
      <c r="N2309" t="s">
        <v>28</v>
      </c>
      <c r="O2309" t="s">
        <v>41</v>
      </c>
      <c r="Q2309" t="str">
        <f t="shared" si="220"/>
        <v>ACTIVE</v>
      </c>
      <c r="R2309" t="s">
        <v>54</v>
      </c>
      <c r="S2309" t="s">
        <v>68</v>
      </c>
      <c r="T2309" s="2">
        <v>35088</v>
      </c>
      <c r="U2309" s="3">
        <f t="shared" ca="1" si="221"/>
        <v>29</v>
      </c>
      <c r="V2309" t="s">
        <v>4147</v>
      </c>
      <c r="W2309" t="s">
        <v>4147</v>
      </c>
      <c r="X2309" t="s">
        <v>69</v>
      </c>
      <c r="Y2309" t="s">
        <v>35</v>
      </c>
      <c r="Z2309" t="s">
        <v>36</v>
      </c>
      <c r="AA2309">
        <v>4</v>
      </c>
      <c r="AB2309" s="4">
        <v>81408</v>
      </c>
    </row>
    <row r="2310" spans="1:28" x14ac:dyDescent="0.25">
      <c r="A2310">
        <v>2735</v>
      </c>
      <c r="B2310" t="s">
        <v>7186</v>
      </c>
      <c r="C2310" t="s">
        <v>3731</v>
      </c>
      <c r="D2310" s="1">
        <v>44120</v>
      </c>
      <c r="F2310">
        <f t="shared" ca="1" si="216"/>
        <v>59</v>
      </c>
      <c r="G2310" t="str">
        <f t="shared" ca="1" si="217"/>
        <v>2-5 years</v>
      </c>
      <c r="H2310" t="s">
        <v>50</v>
      </c>
      <c r="I2310" t="s">
        <v>7187</v>
      </c>
      <c r="J2310" t="s">
        <v>7188</v>
      </c>
      <c r="K2310" t="s">
        <v>27</v>
      </c>
      <c r="L2310">
        <f t="shared" si="218"/>
        <v>1</v>
      </c>
      <c r="M2310">
        <f t="shared" si="219"/>
        <v>0</v>
      </c>
      <c r="N2310" t="s">
        <v>28</v>
      </c>
      <c r="O2310" t="s">
        <v>41</v>
      </c>
      <c r="Q2310" t="str">
        <f t="shared" si="220"/>
        <v>ACTIVE</v>
      </c>
      <c r="R2310" t="s">
        <v>54</v>
      </c>
      <c r="S2310" t="s">
        <v>74</v>
      </c>
      <c r="T2310" s="2">
        <v>32343</v>
      </c>
      <c r="U2310" s="3">
        <f t="shared" ca="1" si="221"/>
        <v>37</v>
      </c>
      <c r="V2310" t="s">
        <v>4394</v>
      </c>
      <c r="W2310" t="s">
        <v>4394</v>
      </c>
      <c r="X2310" t="s">
        <v>299</v>
      </c>
      <c r="Y2310" t="s">
        <v>35</v>
      </c>
      <c r="Z2310" t="s">
        <v>36</v>
      </c>
      <c r="AA2310">
        <v>2</v>
      </c>
      <c r="AB2310" s="4">
        <v>73620</v>
      </c>
    </row>
    <row r="2311" spans="1:28" x14ac:dyDescent="0.25">
      <c r="A2311">
        <v>2736</v>
      </c>
      <c r="B2311" t="s">
        <v>1820</v>
      </c>
      <c r="C2311" t="s">
        <v>6254</v>
      </c>
      <c r="D2311" s="1">
        <v>43978</v>
      </c>
      <c r="F2311">
        <f t="shared" ca="1" si="216"/>
        <v>64</v>
      </c>
      <c r="G2311" t="str">
        <f t="shared" ca="1" si="217"/>
        <v>&gt;5 years</v>
      </c>
      <c r="H2311" t="s">
        <v>50</v>
      </c>
      <c r="I2311" t="s">
        <v>7189</v>
      </c>
      <c r="J2311" t="s">
        <v>7190</v>
      </c>
      <c r="K2311" t="s">
        <v>27</v>
      </c>
      <c r="L2311">
        <f t="shared" si="218"/>
        <v>1</v>
      </c>
      <c r="M2311">
        <f t="shared" si="219"/>
        <v>0</v>
      </c>
      <c r="N2311" t="s">
        <v>28</v>
      </c>
      <c r="O2311" t="s">
        <v>53</v>
      </c>
      <c r="Q2311" t="str">
        <f t="shared" si="220"/>
        <v>ACTIVE</v>
      </c>
      <c r="R2311" t="s">
        <v>54</v>
      </c>
      <c r="S2311" t="s">
        <v>68</v>
      </c>
      <c r="T2311" s="2">
        <v>30945</v>
      </c>
      <c r="U2311" s="3">
        <f t="shared" ca="1" si="221"/>
        <v>41</v>
      </c>
      <c r="V2311" t="s">
        <v>32</v>
      </c>
      <c r="W2311" t="s">
        <v>33</v>
      </c>
      <c r="X2311" t="s">
        <v>69</v>
      </c>
      <c r="Y2311" t="s">
        <v>47</v>
      </c>
      <c r="Z2311" t="s">
        <v>36</v>
      </c>
      <c r="AA2311">
        <v>5</v>
      </c>
      <c r="AB2311" s="4">
        <v>59016</v>
      </c>
    </row>
    <row r="2312" spans="1:28" x14ac:dyDescent="0.25">
      <c r="A2312">
        <v>2737</v>
      </c>
      <c r="B2312" t="s">
        <v>2643</v>
      </c>
      <c r="C2312" t="s">
        <v>5557</v>
      </c>
      <c r="D2312" s="1">
        <v>44428</v>
      </c>
      <c r="E2312" s="1">
        <v>44478</v>
      </c>
      <c r="F2312">
        <f t="shared" ca="1" si="216"/>
        <v>1</v>
      </c>
      <c r="G2312" t="str">
        <f t="shared" ca="1" si="217"/>
        <v>&lt;6 months</v>
      </c>
      <c r="H2312" t="s">
        <v>50</v>
      </c>
      <c r="I2312" t="s">
        <v>7191</v>
      </c>
      <c r="J2312" t="s">
        <v>7192</v>
      </c>
      <c r="K2312" t="s">
        <v>27</v>
      </c>
      <c r="L2312">
        <f t="shared" si="218"/>
        <v>1</v>
      </c>
      <c r="M2312">
        <f t="shared" si="219"/>
        <v>0</v>
      </c>
      <c r="N2312" t="s">
        <v>53</v>
      </c>
      <c r="O2312" t="s">
        <v>29</v>
      </c>
      <c r="Q2312" t="str">
        <f t="shared" si="220"/>
        <v>ACTIVE</v>
      </c>
      <c r="R2312" t="s">
        <v>54</v>
      </c>
      <c r="S2312" t="s">
        <v>68</v>
      </c>
      <c r="T2312" s="2">
        <v>31763</v>
      </c>
      <c r="U2312" s="3">
        <f t="shared" ca="1" si="221"/>
        <v>38</v>
      </c>
      <c r="V2312" t="s">
        <v>61</v>
      </c>
      <c r="W2312" t="s">
        <v>222</v>
      </c>
      <c r="X2312" t="s">
        <v>81</v>
      </c>
      <c r="Y2312" t="s">
        <v>47</v>
      </c>
      <c r="Z2312" t="s">
        <v>36</v>
      </c>
      <c r="AA2312">
        <v>4</v>
      </c>
      <c r="AB2312" s="4">
        <v>774996</v>
      </c>
    </row>
    <row r="2313" spans="1:28" x14ac:dyDescent="0.25">
      <c r="A2313">
        <v>2738</v>
      </c>
      <c r="B2313" t="s">
        <v>1767</v>
      </c>
      <c r="C2313" t="s">
        <v>1178</v>
      </c>
      <c r="D2313" s="1">
        <v>43503</v>
      </c>
      <c r="E2313" s="1">
        <v>43549</v>
      </c>
      <c r="F2313">
        <f t="shared" ca="1" si="216"/>
        <v>1</v>
      </c>
      <c r="G2313" t="str">
        <f t="shared" ca="1" si="217"/>
        <v>&lt;6 months</v>
      </c>
      <c r="H2313" t="s">
        <v>50</v>
      </c>
      <c r="I2313" t="s">
        <v>7193</v>
      </c>
      <c r="J2313" t="s">
        <v>7194</v>
      </c>
      <c r="K2313" t="s">
        <v>27</v>
      </c>
      <c r="L2313">
        <f t="shared" si="218"/>
        <v>1</v>
      </c>
      <c r="M2313">
        <f t="shared" si="219"/>
        <v>0</v>
      </c>
      <c r="N2313" t="s">
        <v>53</v>
      </c>
      <c r="O2313" t="s">
        <v>53</v>
      </c>
      <c r="Q2313" t="str">
        <f t="shared" si="220"/>
        <v>ACTIVE</v>
      </c>
      <c r="R2313" t="s">
        <v>54</v>
      </c>
      <c r="S2313" t="s">
        <v>74</v>
      </c>
      <c r="T2313" s="2">
        <v>31535</v>
      </c>
      <c r="U2313" s="3">
        <f t="shared" ca="1" si="221"/>
        <v>39</v>
      </c>
      <c r="V2313" t="s">
        <v>3916</v>
      </c>
      <c r="W2313" t="s">
        <v>3917</v>
      </c>
      <c r="X2313" t="s">
        <v>69</v>
      </c>
      <c r="Y2313" t="s">
        <v>47</v>
      </c>
      <c r="Z2313" t="s">
        <v>36</v>
      </c>
      <c r="AA2313">
        <v>5</v>
      </c>
      <c r="AB2313" s="4">
        <v>60000</v>
      </c>
    </row>
    <row r="2314" spans="1:28" x14ac:dyDescent="0.25">
      <c r="A2314">
        <v>2739</v>
      </c>
      <c r="B2314" t="s">
        <v>890</v>
      </c>
      <c r="C2314" t="s">
        <v>5114</v>
      </c>
      <c r="D2314" s="1">
        <v>44245</v>
      </c>
      <c r="E2314" s="1">
        <v>44526</v>
      </c>
      <c r="F2314">
        <f t="shared" ca="1" si="216"/>
        <v>9</v>
      </c>
      <c r="G2314" t="str">
        <f t="shared" ca="1" si="217"/>
        <v>6-12 months</v>
      </c>
      <c r="H2314" t="s">
        <v>50</v>
      </c>
      <c r="I2314" t="s">
        <v>7195</v>
      </c>
      <c r="J2314" t="s">
        <v>7196</v>
      </c>
      <c r="K2314" t="s">
        <v>27</v>
      </c>
      <c r="L2314">
        <f t="shared" si="218"/>
        <v>1</v>
      </c>
      <c r="M2314">
        <f t="shared" si="219"/>
        <v>0</v>
      </c>
      <c r="N2314" t="s">
        <v>28</v>
      </c>
      <c r="O2314" t="s">
        <v>41</v>
      </c>
      <c r="Q2314" t="str">
        <f t="shared" si="220"/>
        <v>ACTIVE</v>
      </c>
      <c r="R2314" t="s">
        <v>54</v>
      </c>
      <c r="S2314" t="s">
        <v>68</v>
      </c>
      <c r="T2314" s="2">
        <v>35294</v>
      </c>
      <c r="U2314" s="3">
        <f t="shared" ca="1" si="221"/>
        <v>29</v>
      </c>
      <c r="V2314" t="s">
        <v>1614</v>
      </c>
      <c r="W2314" t="s">
        <v>3214</v>
      </c>
      <c r="X2314" t="s">
        <v>81</v>
      </c>
      <c r="Y2314" t="s">
        <v>47</v>
      </c>
      <c r="Z2314" t="s">
        <v>36</v>
      </c>
      <c r="AA2314">
        <v>4</v>
      </c>
      <c r="AB2314" s="4">
        <v>109200</v>
      </c>
    </row>
    <row r="2315" spans="1:28" x14ac:dyDescent="0.25">
      <c r="A2315">
        <v>2740</v>
      </c>
      <c r="B2315" t="s">
        <v>966</v>
      </c>
      <c r="C2315" t="s">
        <v>481</v>
      </c>
      <c r="D2315" s="1">
        <v>44897</v>
      </c>
      <c r="F2315">
        <f t="shared" ca="1" si="216"/>
        <v>34</v>
      </c>
      <c r="G2315" t="str">
        <f t="shared" ca="1" si="217"/>
        <v>2-5 years</v>
      </c>
      <c r="H2315" t="s">
        <v>50</v>
      </c>
      <c r="I2315" t="s">
        <v>7197</v>
      </c>
      <c r="J2315" t="s">
        <v>7198</v>
      </c>
      <c r="K2315" t="s">
        <v>27</v>
      </c>
      <c r="L2315">
        <f t="shared" si="218"/>
        <v>1</v>
      </c>
      <c r="M2315">
        <f t="shared" si="219"/>
        <v>0</v>
      </c>
      <c r="N2315" t="s">
        <v>53</v>
      </c>
      <c r="O2315" t="s">
        <v>41</v>
      </c>
      <c r="Q2315" t="str">
        <f t="shared" si="220"/>
        <v>ACTIVE</v>
      </c>
      <c r="R2315" t="s">
        <v>54</v>
      </c>
      <c r="S2315" t="s">
        <v>55</v>
      </c>
      <c r="T2315" s="2">
        <v>33681</v>
      </c>
      <c r="U2315" s="3">
        <f t="shared" ca="1" si="221"/>
        <v>33</v>
      </c>
      <c r="V2315" t="s">
        <v>32</v>
      </c>
      <c r="W2315" t="s">
        <v>33</v>
      </c>
      <c r="X2315" t="s">
        <v>731</v>
      </c>
      <c r="Y2315" t="s">
        <v>47</v>
      </c>
      <c r="Z2315" t="s">
        <v>36</v>
      </c>
      <c r="AA2315">
        <v>1</v>
      </c>
      <c r="AB2315" s="4">
        <v>251414.39999999999</v>
      </c>
    </row>
    <row r="2316" spans="1:28" x14ac:dyDescent="0.25">
      <c r="A2316">
        <v>2741</v>
      </c>
      <c r="B2316" t="s">
        <v>777</v>
      </c>
      <c r="C2316" t="s">
        <v>3128</v>
      </c>
      <c r="D2316" s="1">
        <v>44406</v>
      </c>
      <c r="E2316" s="1">
        <v>44686</v>
      </c>
      <c r="F2316">
        <f t="shared" ca="1" si="216"/>
        <v>9</v>
      </c>
      <c r="G2316" t="str">
        <f t="shared" ca="1" si="217"/>
        <v>6-12 months</v>
      </c>
      <c r="H2316" t="s">
        <v>50</v>
      </c>
      <c r="I2316" t="s">
        <v>7199</v>
      </c>
      <c r="J2316" t="s">
        <v>7200</v>
      </c>
      <c r="K2316" t="s">
        <v>27</v>
      </c>
      <c r="L2316">
        <f t="shared" si="218"/>
        <v>1</v>
      </c>
      <c r="M2316">
        <f t="shared" si="219"/>
        <v>0</v>
      </c>
      <c r="N2316" t="s">
        <v>53</v>
      </c>
      <c r="O2316" t="s">
        <v>41</v>
      </c>
      <c r="Q2316" t="str">
        <f t="shared" si="220"/>
        <v>ACTIVE</v>
      </c>
      <c r="R2316" t="s">
        <v>54</v>
      </c>
      <c r="S2316" t="s">
        <v>257</v>
      </c>
      <c r="T2316" s="2">
        <v>35516</v>
      </c>
      <c r="U2316" s="3">
        <f t="shared" ca="1" si="221"/>
        <v>28</v>
      </c>
      <c r="V2316" t="s">
        <v>3470</v>
      </c>
      <c r="W2316" t="s">
        <v>3470</v>
      </c>
      <c r="X2316" t="s">
        <v>81</v>
      </c>
      <c r="Y2316" t="s">
        <v>47</v>
      </c>
      <c r="Z2316" t="s">
        <v>36</v>
      </c>
      <c r="AA2316">
        <v>4</v>
      </c>
      <c r="AB2316" s="4">
        <v>812500</v>
      </c>
    </row>
    <row r="2317" spans="1:28" x14ac:dyDescent="0.25">
      <c r="A2317">
        <v>2742</v>
      </c>
      <c r="B2317" t="s">
        <v>7201</v>
      </c>
      <c r="C2317" t="s">
        <v>1302</v>
      </c>
      <c r="D2317" s="1">
        <v>44674</v>
      </c>
      <c r="E2317" s="1">
        <v>44911</v>
      </c>
      <c r="F2317">
        <f t="shared" ca="1" si="216"/>
        <v>7</v>
      </c>
      <c r="G2317" t="str">
        <f t="shared" ca="1" si="217"/>
        <v>6-12 months</v>
      </c>
      <c r="H2317" t="s">
        <v>50</v>
      </c>
      <c r="I2317" t="s">
        <v>7202</v>
      </c>
      <c r="J2317" t="s">
        <v>7203</v>
      </c>
      <c r="K2317" t="s">
        <v>27</v>
      </c>
      <c r="L2317">
        <f t="shared" si="218"/>
        <v>1</v>
      </c>
      <c r="M2317">
        <f t="shared" si="219"/>
        <v>0</v>
      </c>
      <c r="N2317" t="s">
        <v>53</v>
      </c>
      <c r="O2317" t="s">
        <v>53</v>
      </c>
      <c r="Q2317" t="str">
        <f t="shared" si="220"/>
        <v>ACTIVE</v>
      </c>
      <c r="R2317" t="s">
        <v>54</v>
      </c>
      <c r="S2317" t="s">
        <v>74</v>
      </c>
      <c r="T2317" s="2">
        <v>31394</v>
      </c>
      <c r="U2317" s="3">
        <f t="shared" ca="1" si="221"/>
        <v>39</v>
      </c>
      <c r="V2317" t="s">
        <v>2370</v>
      </c>
      <c r="W2317" t="s">
        <v>2371</v>
      </c>
      <c r="X2317" t="s">
        <v>184</v>
      </c>
      <c r="Y2317" t="s">
        <v>47</v>
      </c>
      <c r="Z2317" t="s">
        <v>36</v>
      </c>
      <c r="AA2317">
        <v>2</v>
      </c>
      <c r="AB2317" s="4">
        <v>255921.6</v>
      </c>
    </row>
    <row r="2318" spans="1:28" x14ac:dyDescent="0.25">
      <c r="A2318">
        <v>2743</v>
      </c>
      <c r="B2318" t="s">
        <v>909</v>
      </c>
      <c r="C2318" t="s">
        <v>7204</v>
      </c>
      <c r="D2318" s="1">
        <v>44408</v>
      </c>
      <c r="E2318" s="1">
        <v>44658</v>
      </c>
      <c r="F2318">
        <f t="shared" ca="1" si="216"/>
        <v>8</v>
      </c>
      <c r="G2318" t="str">
        <f t="shared" ca="1" si="217"/>
        <v>6-12 months</v>
      </c>
      <c r="H2318" t="s">
        <v>50</v>
      </c>
      <c r="I2318" t="s">
        <v>7205</v>
      </c>
      <c r="J2318" t="s">
        <v>7206</v>
      </c>
      <c r="K2318" t="s">
        <v>27</v>
      </c>
      <c r="L2318">
        <f t="shared" si="218"/>
        <v>1</v>
      </c>
      <c r="M2318">
        <f t="shared" si="219"/>
        <v>0</v>
      </c>
      <c r="N2318" t="s">
        <v>53</v>
      </c>
      <c r="O2318" t="s">
        <v>29</v>
      </c>
      <c r="Q2318" t="str">
        <f t="shared" si="220"/>
        <v>ACTIVE</v>
      </c>
      <c r="R2318" t="s">
        <v>54</v>
      </c>
      <c r="S2318" t="s">
        <v>74</v>
      </c>
      <c r="T2318" s="2">
        <v>29934</v>
      </c>
      <c r="U2318" s="3">
        <f t="shared" ca="1" si="221"/>
        <v>43</v>
      </c>
      <c r="V2318" t="s">
        <v>2370</v>
      </c>
      <c r="W2318" t="s">
        <v>2371</v>
      </c>
      <c r="X2318" t="s">
        <v>507</v>
      </c>
      <c r="Y2318" t="s">
        <v>47</v>
      </c>
      <c r="Z2318" t="s">
        <v>36</v>
      </c>
      <c r="AA2318">
        <v>4</v>
      </c>
      <c r="AB2318" s="4">
        <v>100272</v>
      </c>
    </row>
    <row r="2319" spans="1:28" x14ac:dyDescent="0.25">
      <c r="A2319">
        <v>2744</v>
      </c>
      <c r="B2319" t="s">
        <v>1974</v>
      </c>
      <c r="C2319" t="s">
        <v>5692</v>
      </c>
      <c r="D2319" s="1">
        <v>43994</v>
      </c>
      <c r="F2319">
        <f t="shared" ca="1" si="216"/>
        <v>63</v>
      </c>
      <c r="G2319" t="str">
        <f t="shared" ca="1" si="217"/>
        <v>&gt;5 years</v>
      </c>
      <c r="H2319" t="s">
        <v>50</v>
      </c>
      <c r="I2319" t="s">
        <v>7207</v>
      </c>
      <c r="J2319" t="s">
        <v>7208</v>
      </c>
      <c r="K2319" t="s">
        <v>27</v>
      </c>
      <c r="L2319">
        <f t="shared" si="218"/>
        <v>1</v>
      </c>
      <c r="M2319">
        <f t="shared" si="219"/>
        <v>0</v>
      </c>
      <c r="N2319" t="s">
        <v>28</v>
      </c>
      <c r="O2319" t="s">
        <v>53</v>
      </c>
      <c r="Q2319" t="str">
        <f t="shared" si="220"/>
        <v>ACTIVE</v>
      </c>
      <c r="R2319" t="s">
        <v>54</v>
      </c>
      <c r="S2319" t="s">
        <v>74</v>
      </c>
      <c r="T2319" s="2">
        <v>34821</v>
      </c>
      <c r="U2319" s="3">
        <f t="shared" ca="1" si="221"/>
        <v>30</v>
      </c>
      <c r="V2319" t="s">
        <v>5016</v>
      </c>
      <c r="W2319" t="s">
        <v>5016</v>
      </c>
      <c r="X2319" t="s">
        <v>69</v>
      </c>
      <c r="Y2319" t="s">
        <v>35</v>
      </c>
      <c r="Z2319" t="s">
        <v>36</v>
      </c>
      <c r="AA2319">
        <v>4</v>
      </c>
      <c r="AB2319" s="4">
        <v>281571.59999999998</v>
      </c>
    </row>
    <row r="2320" spans="1:28" x14ac:dyDescent="0.25">
      <c r="A2320">
        <v>2745</v>
      </c>
      <c r="B2320" t="s">
        <v>3131</v>
      </c>
      <c r="C2320" t="s">
        <v>746</v>
      </c>
      <c r="D2320" s="1">
        <v>43490</v>
      </c>
      <c r="F2320">
        <f t="shared" ca="1" si="216"/>
        <v>80</v>
      </c>
      <c r="G2320" t="str">
        <f t="shared" ca="1" si="217"/>
        <v>&gt;5 years</v>
      </c>
      <c r="H2320" t="s">
        <v>50</v>
      </c>
      <c r="I2320" t="s">
        <v>7209</v>
      </c>
      <c r="J2320" t="s">
        <v>7210</v>
      </c>
      <c r="K2320" t="s">
        <v>27</v>
      </c>
      <c r="L2320">
        <f t="shared" si="218"/>
        <v>1</v>
      </c>
      <c r="M2320">
        <f t="shared" si="219"/>
        <v>0</v>
      </c>
      <c r="N2320" t="s">
        <v>28</v>
      </c>
      <c r="O2320" t="s">
        <v>41</v>
      </c>
      <c r="Q2320" t="str">
        <f t="shared" si="220"/>
        <v>ACTIVE</v>
      </c>
      <c r="R2320" t="s">
        <v>54</v>
      </c>
      <c r="S2320" t="s">
        <v>94</v>
      </c>
      <c r="T2320" s="2">
        <v>35239</v>
      </c>
      <c r="U2320" s="3">
        <f t="shared" ca="1" si="221"/>
        <v>29</v>
      </c>
      <c r="V2320" t="s">
        <v>1908</v>
      </c>
      <c r="W2320" t="s">
        <v>1908</v>
      </c>
      <c r="X2320" t="s">
        <v>143</v>
      </c>
      <c r="Y2320" t="s">
        <v>35</v>
      </c>
      <c r="Z2320" t="s">
        <v>36</v>
      </c>
      <c r="AA2320">
        <v>5</v>
      </c>
      <c r="AB2320" s="4">
        <v>48410</v>
      </c>
    </row>
    <row r="2321" spans="1:28" x14ac:dyDescent="0.25">
      <c r="A2321">
        <v>2746</v>
      </c>
      <c r="B2321" t="s">
        <v>1983</v>
      </c>
      <c r="C2321" t="s">
        <v>3051</v>
      </c>
      <c r="D2321" s="1">
        <v>44128</v>
      </c>
      <c r="E2321" s="1">
        <v>45024</v>
      </c>
      <c r="F2321">
        <f t="shared" ca="1" si="216"/>
        <v>29</v>
      </c>
      <c r="G2321" t="str">
        <f t="shared" ca="1" si="217"/>
        <v>2-5 years</v>
      </c>
      <c r="H2321" t="s">
        <v>3292</v>
      </c>
      <c r="I2321" t="s">
        <v>7211</v>
      </c>
      <c r="J2321" t="s">
        <v>7212</v>
      </c>
      <c r="K2321" t="s">
        <v>158</v>
      </c>
      <c r="L2321">
        <f t="shared" si="218"/>
        <v>0</v>
      </c>
      <c r="M2321">
        <f t="shared" si="219"/>
        <v>1</v>
      </c>
      <c r="N2321" t="s">
        <v>53</v>
      </c>
      <c r="O2321" t="s">
        <v>53</v>
      </c>
      <c r="P2321" t="s">
        <v>3412</v>
      </c>
      <c r="Q2321" t="str">
        <f t="shared" si="220"/>
        <v>INVOLUNTARY</v>
      </c>
      <c r="R2321" t="s">
        <v>54</v>
      </c>
      <c r="S2321" t="s">
        <v>137</v>
      </c>
      <c r="T2321" s="2">
        <v>34165</v>
      </c>
      <c r="U2321" s="3">
        <f t="shared" ca="1" si="221"/>
        <v>32</v>
      </c>
      <c r="V2321" t="s">
        <v>1908</v>
      </c>
      <c r="W2321" t="s">
        <v>1908</v>
      </c>
      <c r="X2321" t="s">
        <v>148</v>
      </c>
      <c r="Y2321" t="s">
        <v>35</v>
      </c>
      <c r="Z2321" t="s">
        <v>36</v>
      </c>
      <c r="AA2321">
        <v>5</v>
      </c>
      <c r="AB2321" s="4">
        <v>682500</v>
      </c>
    </row>
    <row r="2322" spans="1:28" x14ac:dyDescent="0.25">
      <c r="A2322">
        <v>2747</v>
      </c>
      <c r="B2322" t="s">
        <v>7213</v>
      </c>
      <c r="C2322" t="s">
        <v>7214</v>
      </c>
      <c r="D2322" s="1">
        <v>43330</v>
      </c>
      <c r="E2322" s="1">
        <v>43524</v>
      </c>
      <c r="F2322">
        <f t="shared" ca="1" si="216"/>
        <v>6</v>
      </c>
      <c r="G2322" t="str">
        <f t="shared" ca="1" si="217"/>
        <v>6-12 months</v>
      </c>
      <c r="H2322" t="s">
        <v>24</v>
      </c>
      <c r="I2322" t="s">
        <v>7215</v>
      </c>
      <c r="J2322" t="s">
        <v>7216</v>
      </c>
      <c r="K2322" t="s">
        <v>27</v>
      </c>
      <c r="L2322">
        <f t="shared" si="218"/>
        <v>1</v>
      </c>
      <c r="M2322">
        <f t="shared" si="219"/>
        <v>0</v>
      </c>
      <c r="N2322" t="s">
        <v>41</v>
      </c>
      <c r="O2322" t="s">
        <v>41</v>
      </c>
      <c r="Q2322" t="str">
        <f t="shared" si="220"/>
        <v>ACTIVE</v>
      </c>
      <c r="R2322" t="s">
        <v>1487</v>
      </c>
      <c r="S2322" t="s">
        <v>68</v>
      </c>
      <c r="T2322" s="2">
        <v>33197</v>
      </c>
      <c r="U2322" s="3">
        <f t="shared" ca="1" si="221"/>
        <v>34</v>
      </c>
      <c r="V2322" t="s">
        <v>4394</v>
      </c>
      <c r="W2322" t="s">
        <v>4394</v>
      </c>
      <c r="X2322" t="s">
        <v>128</v>
      </c>
      <c r="Y2322" t="s">
        <v>35</v>
      </c>
      <c r="Z2322" t="s">
        <v>36</v>
      </c>
      <c r="AA2322">
        <v>4</v>
      </c>
      <c r="AB2322" s="4">
        <v>226140</v>
      </c>
    </row>
    <row r="2323" spans="1:28" x14ac:dyDescent="0.25">
      <c r="A2323">
        <v>2748</v>
      </c>
      <c r="B2323" t="s">
        <v>7217</v>
      </c>
      <c r="C2323" t="s">
        <v>7218</v>
      </c>
      <c r="D2323" s="1">
        <v>44753</v>
      </c>
      <c r="F2323">
        <f t="shared" ca="1" si="216"/>
        <v>38</v>
      </c>
      <c r="G2323" t="str">
        <f t="shared" ca="1" si="217"/>
        <v>2-5 years</v>
      </c>
      <c r="H2323" t="s">
        <v>24</v>
      </c>
      <c r="I2323" t="s">
        <v>7219</v>
      </c>
      <c r="J2323" t="s">
        <v>7220</v>
      </c>
      <c r="K2323" t="s">
        <v>27</v>
      </c>
      <c r="L2323">
        <f t="shared" si="218"/>
        <v>1</v>
      </c>
      <c r="M2323">
        <f t="shared" si="219"/>
        <v>0</v>
      </c>
      <c r="N2323" t="s">
        <v>53</v>
      </c>
      <c r="O2323" t="s">
        <v>53</v>
      </c>
      <c r="Q2323" t="str">
        <f t="shared" si="220"/>
        <v>ACTIVE</v>
      </c>
      <c r="R2323" t="s">
        <v>1487</v>
      </c>
      <c r="S2323" t="s">
        <v>55</v>
      </c>
      <c r="T2323" s="2">
        <v>34037</v>
      </c>
      <c r="U2323" s="3">
        <f t="shared" ca="1" si="221"/>
        <v>32</v>
      </c>
      <c r="V2323" t="s">
        <v>5016</v>
      </c>
      <c r="W2323" t="s">
        <v>5016</v>
      </c>
      <c r="X2323" t="s">
        <v>69</v>
      </c>
      <c r="Y2323" t="s">
        <v>35</v>
      </c>
      <c r="Z2323" t="s">
        <v>36</v>
      </c>
      <c r="AA2323">
        <v>1</v>
      </c>
      <c r="AB2323" s="4">
        <v>62950</v>
      </c>
    </row>
    <row r="2324" spans="1:28" x14ac:dyDescent="0.25">
      <c r="A2324">
        <v>2749</v>
      </c>
      <c r="B2324" t="s">
        <v>7221</v>
      </c>
      <c r="C2324" t="s">
        <v>7222</v>
      </c>
      <c r="D2324" s="1">
        <v>43419</v>
      </c>
      <c r="E2324" s="1">
        <v>43423</v>
      </c>
      <c r="F2324">
        <f t="shared" ca="1" si="216"/>
        <v>0</v>
      </c>
      <c r="G2324" t="str">
        <f t="shared" ca="1" si="217"/>
        <v>&lt;6 months</v>
      </c>
      <c r="H2324" t="s">
        <v>24</v>
      </c>
      <c r="I2324" t="s">
        <v>7223</v>
      </c>
      <c r="J2324" t="s">
        <v>7224</v>
      </c>
      <c r="K2324" t="s">
        <v>158</v>
      </c>
      <c r="L2324">
        <f t="shared" si="218"/>
        <v>0</v>
      </c>
      <c r="M2324">
        <f t="shared" si="219"/>
        <v>1</v>
      </c>
      <c r="N2324" t="s">
        <v>53</v>
      </c>
      <c r="O2324" t="s">
        <v>41</v>
      </c>
      <c r="P2324" t="s">
        <v>3412</v>
      </c>
      <c r="Q2324" t="str">
        <f t="shared" si="220"/>
        <v>INVOLUNTARY</v>
      </c>
      <c r="R2324" t="s">
        <v>106</v>
      </c>
      <c r="S2324" t="s">
        <v>1301</v>
      </c>
      <c r="T2324" s="2">
        <v>30881</v>
      </c>
      <c r="U2324" s="3">
        <f t="shared" ca="1" si="221"/>
        <v>41</v>
      </c>
      <c r="V2324" t="s">
        <v>32</v>
      </c>
      <c r="W2324" t="s">
        <v>598</v>
      </c>
      <c r="X2324" t="s">
        <v>339</v>
      </c>
      <c r="Y2324" t="s">
        <v>35</v>
      </c>
      <c r="Z2324" t="s">
        <v>36</v>
      </c>
      <c r="AA2324">
        <v>5</v>
      </c>
      <c r="AB2324" s="4">
        <v>529860</v>
      </c>
    </row>
    <row r="2325" spans="1:28" x14ac:dyDescent="0.25">
      <c r="A2325">
        <v>2750</v>
      </c>
      <c r="B2325" t="s">
        <v>2820</v>
      </c>
      <c r="C2325" t="s">
        <v>1899</v>
      </c>
      <c r="D2325" s="1">
        <v>44716</v>
      </c>
      <c r="F2325">
        <f t="shared" ca="1" si="216"/>
        <v>40</v>
      </c>
      <c r="G2325" t="str">
        <f t="shared" ca="1" si="217"/>
        <v>2-5 years</v>
      </c>
      <c r="H2325" t="s">
        <v>641</v>
      </c>
      <c r="I2325" t="s">
        <v>7225</v>
      </c>
      <c r="J2325" t="s">
        <v>7226</v>
      </c>
      <c r="K2325" t="s">
        <v>27</v>
      </c>
      <c r="L2325">
        <f t="shared" si="218"/>
        <v>1</v>
      </c>
      <c r="M2325">
        <f t="shared" si="219"/>
        <v>0</v>
      </c>
      <c r="N2325" t="s">
        <v>53</v>
      </c>
      <c r="O2325" t="s">
        <v>53</v>
      </c>
      <c r="Q2325" t="str">
        <f t="shared" si="220"/>
        <v>ACTIVE</v>
      </c>
      <c r="R2325" t="s">
        <v>1487</v>
      </c>
      <c r="S2325" t="s">
        <v>74</v>
      </c>
      <c r="T2325" s="2">
        <v>34801</v>
      </c>
      <c r="U2325" s="3">
        <f t="shared" ca="1" si="221"/>
        <v>30</v>
      </c>
      <c r="V2325" t="s">
        <v>1614</v>
      </c>
      <c r="W2325" t="s">
        <v>3214</v>
      </c>
      <c r="X2325" t="s">
        <v>69</v>
      </c>
      <c r="Y2325" t="s">
        <v>47</v>
      </c>
      <c r="Z2325" t="s">
        <v>36</v>
      </c>
      <c r="AA2325">
        <v>4</v>
      </c>
      <c r="AB2325" s="4">
        <v>613092</v>
      </c>
    </row>
    <row r="2326" spans="1:28" x14ac:dyDescent="0.25">
      <c r="A2326">
        <v>2751</v>
      </c>
      <c r="B2326" t="s">
        <v>7227</v>
      </c>
      <c r="C2326" t="s">
        <v>7228</v>
      </c>
      <c r="D2326" s="1">
        <v>43400</v>
      </c>
      <c r="E2326" s="1">
        <v>43656</v>
      </c>
      <c r="F2326">
        <f t="shared" ca="1" si="216"/>
        <v>8</v>
      </c>
      <c r="G2326" t="str">
        <f t="shared" ca="1" si="217"/>
        <v>6-12 months</v>
      </c>
      <c r="H2326" t="s">
        <v>641</v>
      </c>
      <c r="I2326" t="s">
        <v>7229</v>
      </c>
      <c r="J2326" t="s">
        <v>7230</v>
      </c>
      <c r="K2326" t="s">
        <v>158</v>
      </c>
      <c r="L2326">
        <f t="shared" si="218"/>
        <v>0</v>
      </c>
      <c r="M2326">
        <f t="shared" si="219"/>
        <v>1</v>
      </c>
      <c r="N2326" t="s">
        <v>53</v>
      </c>
      <c r="O2326" t="s">
        <v>41</v>
      </c>
      <c r="Q2326" t="str">
        <f t="shared" si="220"/>
        <v>ACTIVE</v>
      </c>
      <c r="R2326" t="s">
        <v>1487</v>
      </c>
      <c r="S2326" t="s">
        <v>74</v>
      </c>
      <c r="T2326" s="2">
        <v>27342</v>
      </c>
      <c r="U2326" s="3">
        <f t="shared" ca="1" si="221"/>
        <v>50</v>
      </c>
      <c r="V2326" t="s">
        <v>1614</v>
      </c>
      <c r="W2326" t="s">
        <v>3214</v>
      </c>
      <c r="X2326" t="s">
        <v>69</v>
      </c>
      <c r="Y2326" t="s">
        <v>47</v>
      </c>
      <c r="Z2326" t="s">
        <v>36</v>
      </c>
      <c r="AA2326">
        <v>5</v>
      </c>
      <c r="AB2326" s="4">
        <v>51337</v>
      </c>
    </row>
    <row r="2327" spans="1:28" x14ac:dyDescent="0.25">
      <c r="A2327">
        <v>2752</v>
      </c>
      <c r="B2327" t="s">
        <v>7231</v>
      </c>
      <c r="C2327" t="s">
        <v>7232</v>
      </c>
      <c r="D2327" s="1">
        <v>44855</v>
      </c>
      <c r="E2327" s="1">
        <v>45055</v>
      </c>
      <c r="F2327">
        <f t="shared" ca="1" si="216"/>
        <v>6</v>
      </c>
      <c r="G2327" t="str">
        <f t="shared" ca="1" si="217"/>
        <v>6-12 months</v>
      </c>
      <c r="H2327" t="s">
        <v>24</v>
      </c>
      <c r="I2327" t="s">
        <v>7233</v>
      </c>
      <c r="J2327" t="s">
        <v>7234</v>
      </c>
      <c r="K2327" t="s">
        <v>27</v>
      </c>
      <c r="L2327">
        <f t="shared" si="218"/>
        <v>1</v>
      </c>
      <c r="M2327">
        <f t="shared" si="219"/>
        <v>0</v>
      </c>
      <c r="N2327" t="s">
        <v>41</v>
      </c>
      <c r="O2327" t="s">
        <v>29</v>
      </c>
      <c r="Q2327" t="str">
        <f t="shared" si="220"/>
        <v>ACTIVE</v>
      </c>
      <c r="R2327" t="s">
        <v>1487</v>
      </c>
      <c r="S2327" t="s">
        <v>68</v>
      </c>
      <c r="T2327" s="2">
        <v>34392</v>
      </c>
      <c r="U2327" s="3">
        <f t="shared" ca="1" si="221"/>
        <v>31</v>
      </c>
      <c r="V2327" t="s">
        <v>1614</v>
      </c>
      <c r="W2327" t="s">
        <v>3214</v>
      </c>
      <c r="X2327" t="s">
        <v>245</v>
      </c>
      <c r="Y2327" t="s">
        <v>47</v>
      </c>
      <c r="Z2327" t="s">
        <v>36</v>
      </c>
      <c r="AA2327">
        <v>4</v>
      </c>
      <c r="AB2327" s="4">
        <v>768960</v>
      </c>
    </row>
    <row r="2328" spans="1:28" x14ac:dyDescent="0.25">
      <c r="A2328">
        <v>2753</v>
      </c>
      <c r="B2328" t="s">
        <v>5267</v>
      </c>
      <c r="C2328" t="s">
        <v>7235</v>
      </c>
      <c r="D2328" s="1">
        <v>44939</v>
      </c>
      <c r="E2328" s="1">
        <v>45070</v>
      </c>
      <c r="F2328">
        <f t="shared" ca="1" si="216"/>
        <v>4</v>
      </c>
      <c r="G2328" t="str">
        <f t="shared" ca="1" si="217"/>
        <v>&lt;6 months</v>
      </c>
      <c r="H2328" t="s">
        <v>24</v>
      </c>
      <c r="I2328" t="s">
        <v>7236</v>
      </c>
      <c r="J2328" t="s">
        <v>7237</v>
      </c>
      <c r="K2328" t="s">
        <v>27</v>
      </c>
      <c r="L2328">
        <f t="shared" si="218"/>
        <v>1</v>
      </c>
      <c r="M2328">
        <f t="shared" si="219"/>
        <v>0</v>
      </c>
      <c r="N2328" t="s">
        <v>28</v>
      </c>
      <c r="O2328" t="s">
        <v>41</v>
      </c>
      <c r="Q2328" t="str">
        <f t="shared" si="220"/>
        <v>ACTIVE</v>
      </c>
      <c r="R2328" t="s">
        <v>1487</v>
      </c>
      <c r="S2328" t="s">
        <v>74</v>
      </c>
      <c r="T2328" s="2">
        <v>26137</v>
      </c>
      <c r="U2328" s="3">
        <f t="shared" ca="1" si="221"/>
        <v>54</v>
      </c>
      <c r="V2328" t="s">
        <v>2370</v>
      </c>
      <c r="W2328" t="s">
        <v>2371</v>
      </c>
      <c r="X2328" t="s">
        <v>75</v>
      </c>
      <c r="Y2328" t="s">
        <v>35</v>
      </c>
      <c r="Z2328" t="s">
        <v>36</v>
      </c>
      <c r="AA2328">
        <v>4</v>
      </c>
      <c r="AB2328" s="4">
        <v>71412</v>
      </c>
    </row>
    <row r="2329" spans="1:28" x14ac:dyDescent="0.25">
      <c r="A2329">
        <v>2754</v>
      </c>
      <c r="B2329" t="s">
        <v>7238</v>
      </c>
      <c r="C2329" t="s">
        <v>7239</v>
      </c>
      <c r="D2329" s="1">
        <v>43926</v>
      </c>
      <c r="F2329">
        <f t="shared" ca="1" si="216"/>
        <v>66</v>
      </c>
      <c r="G2329" t="str">
        <f t="shared" ca="1" si="217"/>
        <v>&gt;5 years</v>
      </c>
      <c r="H2329" t="s">
        <v>24</v>
      </c>
      <c r="I2329" t="s">
        <v>7240</v>
      </c>
      <c r="J2329" t="s">
        <v>7241</v>
      </c>
      <c r="K2329" t="s">
        <v>27</v>
      </c>
      <c r="L2329">
        <f t="shared" si="218"/>
        <v>1</v>
      </c>
      <c r="M2329">
        <f t="shared" si="219"/>
        <v>0</v>
      </c>
      <c r="N2329" t="s">
        <v>53</v>
      </c>
      <c r="O2329" t="s">
        <v>53</v>
      </c>
      <c r="Q2329" t="str">
        <f t="shared" si="220"/>
        <v>ACTIVE</v>
      </c>
      <c r="R2329" t="s">
        <v>1487</v>
      </c>
      <c r="S2329" t="s">
        <v>87</v>
      </c>
      <c r="T2329" s="2">
        <v>36959</v>
      </c>
      <c r="U2329" s="3">
        <f t="shared" ca="1" si="221"/>
        <v>24</v>
      </c>
      <c r="V2329" t="s">
        <v>61</v>
      </c>
      <c r="W2329" t="s">
        <v>222</v>
      </c>
      <c r="X2329" t="s">
        <v>89</v>
      </c>
      <c r="Y2329" t="s">
        <v>47</v>
      </c>
      <c r="Z2329" t="s">
        <v>36</v>
      </c>
      <c r="AA2329">
        <v>2</v>
      </c>
      <c r="AB2329" s="4">
        <v>241440</v>
      </c>
    </row>
    <row r="2330" spans="1:28" x14ac:dyDescent="0.25">
      <c r="A2330">
        <v>2755</v>
      </c>
      <c r="B2330" t="s">
        <v>57</v>
      </c>
      <c r="C2330" t="s">
        <v>2911</v>
      </c>
      <c r="D2330" s="1">
        <v>44707</v>
      </c>
      <c r="F2330">
        <f t="shared" ca="1" si="216"/>
        <v>40</v>
      </c>
      <c r="G2330" t="str">
        <f t="shared" ca="1" si="217"/>
        <v>2-5 years</v>
      </c>
      <c r="H2330" t="s">
        <v>24</v>
      </c>
      <c r="I2330" t="s">
        <v>7242</v>
      </c>
      <c r="J2330" t="s">
        <v>7243</v>
      </c>
      <c r="K2330" t="s">
        <v>27</v>
      </c>
      <c r="L2330">
        <f t="shared" si="218"/>
        <v>1</v>
      </c>
      <c r="M2330">
        <f t="shared" si="219"/>
        <v>0</v>
      </c>
      <c r="N2330" t="s">
        <v>28</v>
      </c>
      <c r="O2330" t="s">
        <v>29</v>
      </c>
      <c r="Q2330" t="str">
        <f t="shared" si="220"/>
        <v>ACTIVE</v>
      </c>
      <c r="R2330" t="s">
        <v>1487</v>
      </c>
      <c r="S2330" t="s">
        <v>68</v>
      </c>
      <c r="T2330" s="2">
        <v>34029</v>
      </c>
      <c r="U2330" s="3">
        <f t="shared" ca="1" si="221"/>
        <v>32</v>
      </c>
      <c r="V2330" t="s">
        <v>2085</v>
      </c>
      <c r="W2330" t="s">
        <v>2086</v>
      </c>
      <c r="X2330" t="s">
        <v>81</v>
      </c>
      <c r="Y2330" t="s">
        <v>47</v>
      </c>
      <c r="Z2330" t="s">
        <v>36</v>
      </c>
      <c r="AA2330">
        <v>2</v>
      </c>
      <c r="AB2330" s="4">
        <v>119442</v>
      </c>
    </row>
    <row r="2331" spans="1:28" x14ac:dyDescent="0.25">
      <c r="A2331">
        <v>2756</v>
      </c>
      <c r="B2331" t="s">
        <v>7244</v>
      </c>
      <c r="C2331" t="s">
        <v>7245</v>
      </c>
      <c r="D2331" s="1">
        <v>44321</v>
      </c>
      <c r="F2331">
        <f t="shared" ca="1" si="216"/>
        <v>53</v>
      </c>
      <c r="G2331" t="str">
        <f t="shared" ca="1" si="217"/>
        <v>2-5 years</v>
      </c>
      <c r="H2331" t="s">
        <v>641</v>
      </c>
      <c r="I2331" t="s">
        <v>7246</v>
      </c>
      <c r="J2331" t="s">
        <v>7247</v>
      </c>
      <c r="K2331" t="s">
        <v>27</v>
      </c>
      <c r="L2331">
        <f t="shared" si="218"/>
        <v>1</v>
      </c>
      <c r="M2331">
        <f t="shared" si="219"/>
        <v>0</v>
      </c>
      <c r="N2331" t="s">
        <v>41</v>
      </c>
      <c r="O2331" t="s">
        <v>41</v>
      </c>
      <c r="Q2331" t="str">
        <f t="shared" si="220"/>
        <v>ACTIVE</v>
      </c>
      <c r="R2331" t="s">
        <v>1487</v>
      </c>
      <c r="S2331" t="s">
        <v>74</v>
      </c>
      <c r="T2331" s="2">
        <v>32141</v>
      </c>
      <c r="U2331" s="3">
        <f t="shared" ca="1" si="221"/>
        <v>37</v>
      </c>
      <c r="V2331" t="s">
        <v>3829</v>
      </c>
      <c r="W2331" t="s">
        <v>3830</v>
      </c>
      <c r="X2331" t="s">
        <v>153</v>
      </c>
      <c r="Y2331" t="s">
        <v>47</v>
      </c>
      <c r="Z2331" t="s">
        <v>36</v>
      </c>
      <c r="AA2331">
        <v>2</v>
      </c>
      <c r="AB2331" s="4">
        <v>560784</v>
      </c>
    </row>
    <row r="2332" spans="1:28" x14ac:dyDescent="0.25">
      <c r="A2332">
        <v>2757</v>
      </c>
      <c r="B2332" t="s">
        <v>1922</v>
      </c>
      <c r="C2332" t="s">
        <v>7248</v>
      </c>
      <c r="D2332" s="1">
        <v>45108</v>
      </c>
      <c r="E2332" s="1">
        <v>45142</v>
      </c>
      <c r="F2332">
        <f t="shared" ca="1" si="216"/>
        <v>1</v>
      </c>
      <c r="G2332" t="str">
        <f t="shared" ca="1" si="217"/>
        <v>&lt;6 months</v>
      </c>
      <c r="H2332" t="s">
        <v>641</v>
      </c>
      <c r="I2332" t="s">
        <v>7249</v>
      </c>
      <c r="J2332" t="s">
        <v>7250</v>
      </c>
      <c r="K2332" t="s">
        <v>158</v>
      </c>
      <c r="L2332">
        <f t="shared" si="218"/>
        <v>0</v>
      </c>
      <c r="M2332">
        <f t="shared" si="219"/>
        <v>1</v>
      </c>
      <c r="N2332" t="s">
        <v>41</v>
      </c>
      <c r="O2332" t="s">
        <v>41</v>
      </c>
      <c r="P2332" t="s">
        <v>3412</v>
      </c>
      <c r="Q2332" t="str">
        <f t="shared" si="220"/>
        <v>INVOLUNTARY</v>
      </c>
      <c r="R2332" t="s">
        <v>1487</v>
      </c>
      <c r="S2332" t="s">
        <v>137</v>
      </c>
      <c r="T2332" s="2">
        <v>36608</v>
      </c>
      <c r="U2332" s="3">
        <f t="shared" ca="1" si="221"/>
        <v>25</v>
      </c>
      <c r="V2332" t="s">
        <v>3829</v>
      </c>
      <c r="W2332" t="s">
        <v>3830</v>
      </c>
      <c r="X2332" t="s">
        <v>138</v>
      </c>
      <c r="Y2332" t="s">
        <v>35</v>
      </c>
      <c r="Z2332" t="s">
        <v>36</v>
      </c>
      <c r="AA2332">
        <v>2</v>
      </c>
      <c r="AB2332" s="4">
        <v>675096</v>
      </c>
    </row>
    <row r="2333" spans="1:28" x14ac:dyDescent="0.25">
      <c r="A2333">
        <v>2758</v>
      </c>
      <c r="B2333" t="s">
        <v>7251</v>
      </c>
      <c r="C2333" t="s">
        <v>7252</v>
      </c>
      <c r="D2333" s="1">
        <v>43454</v>
      </c>
      <c r="E2333" s="1">
        <v>45090</v>
      </c>
      <c r="F2333">
        <f t="shared" ca="1" si="216"/>
        <v>53</v>
      </c>
      <c r="G2333" t="str">
        <f t="shared" ca="1" si="217"/>
        <v>2-5 years</v>
      </c>
      <c r="H2333" t="s">
        <v>24</v>
      </c>
      <c r="I2333" t="s">
        <v>7253</v>
      </c>
      <c r="J2333" t="s">
        <v>7254</v>
      </c>
      <c r="K2333" t="s">
        <v>158</v>
      </c>
      <c r="L2333">
        <f t="shared" si="218"/>
        <v>0</v>
      </c>
      <c r="M2333">
        <f t="shared" si="219"/>
        <v>1</v>
      </c>
      <c r="N2333" t="s">
        <v>41</v>
      </c>
      <c r="O2333" t="s">
        <v>53</v>
      </c>
      <c r="P2333" t="s">
        <v>3412</v>
      </c>
      <c r="Q2333" t="str">
        <f t="shared" si="220"/>
        <v>INVOLUNTARY</v>
      </c>
      <c r="R2333" t="s">
        <v>1487</v>
      </c>
      <c r="S2333" t="s">
        <v>257</v>
      </c>
      <c r="T2333" s="2">
        <v>34465</v>
      </c>
      <c r="U2333" s="3">
        <f t="shared" ca="1" si="221"/>
        <v>31</v>
      </c>
      <c r="V2333" t="s">
        <v>61</v>
      </c>
      <c r="W2333" t="s">
        <v>222</v>
      </c>
      <c r="X2333" t="s">
        <v>128</v>
      </c>
      <c r="Y2333" t="s">
        <v>47</v>
      </c>
      <c r="Z2333" t="s">
        <v>36</v>
      </c>
      <c r="AA2333">
        <v>2</v>
      </c>
      <c r="AB2333" s="4">
        <v>59400</v>
      </c>
    </row>
    <row r="2334" spans="1:28" x14ac:dyDescent="0.25">
      <c r="A2334">
        <v>2759</v>
      </c>
      <c r="B2334" t="s">
        <v>5875</v>
      </c>
      <c r="C2334" t="s">
        <v>7255</v>
      </c>
      <c r="D2334" s="1">
        <v>43338</v>
      </c>
      <c r="F2334">
        <f t="shared" ca="1" si="216"/>
        <v>85</v>
      </c>
      <c r="G2334" t="str">
        <f t="shared" ca="1" si="217"/>
        <v>&gt;5 years</v>
      </c>
      <c r="H2334" t="s">
        <v>24</v>
      </c>
      <c r="I2334" t="s">
        <v>7256</v>
      </c>
      <c r="J2334" t="s">
        <v>7257</v>
      </c>
      <c r="K2334" t="s">
        <v>27</v>
      </c>
      <c r="L2334">
        <f t="shared" si="218"/>
        <v>1</v>
      </c>
      <c r="M2334">
        <f t="shared" si="219"/>
        <v>0</v>
      </c>
      <c r="N2334" t="s">
        <v>53</v>
      </c>
      <c r="O2334" t="s">
        <v>53</v>
      </c>
      <c r="Q2334" t="str">
        <f t="shared" si="220"/>
        <v>ACTIVE</v>
      </c>
      <c r="R2334" t="s">
        <v>1487</v>
      </c>
      <c r="S2334" t="s">
        <v>221</v>
      </c>
      <c r="T2334" s="2">
        <v>27966</v>
      </c>
      <c r="U2334" s="3">
        <f t="shared" ca="1" si="221"/>
        <v>49</v>
      </c>
      <c r="V2334" t="s">
        <v>2085</v>
      </c>
      <c r="W2334" t="s">
        <v>2086</v>
      </c>
      <c r="X2334" t="s">
        <v>128</v>
      </c>
      <c r="Y2334" t="s">
        <v>47</v>
      </c>
      <c r="Z2334" t="s">
        <v>36</v>
      </c>
      <c r="AA2334">
        <v>2</v>
      </c>
      <c r="AB2334" s="4">
        <v>454632</v>
      </c>
    </row>
    <row r="2335" spans="1:28" x14ac:dyDescent="0.25">
      <c r="A2335">
        <v>2760</v>
      </c>
      <c r="B2335" t="s">
        <v>7258</v>
      </c>
      <c r="C2335" t="s">
        <v>7259</v>
      </c>
      <c r="D2335" s="1">
        <v>44171</v>
      </c>
      <c r="E2335" s="1">
        <v>44799</v>
      </c>
      <c r="F2335">
        <f t="shared" ca="1" si="216"/>
        <v>20</v>
      </c>
      <c r="G2335" t="str">
        <f t="shared" ca="1" si="217"/>
        <v>1-2 years</v>
      </c>
      <c r="H2335" t="s">
        <v>641</v>
      </c>
      <c r="I2335" t="s">
        <v>7260</v>
      </c>
      <c r="J2335" t="s">
        <v>7261</v>
      </c>
      <c r="K2335" t="s">
        <v>27</v>
      </c>
      <c r="L2335">
        <f t="shared" si="218"/>
        <v>1</v>
      </c>
      <c r="M2335">
        <f t="shared" si="219"/>
        <v>0</v>
      </c>
      <c r="N2335" t="s">
        <v>41</v>
      </c>
      <c r="O2335" t="s">
        <v>29</v>
      </c>
      <c r="Q2335" t="str">
        <f t="shared" si="220"/>
        <v>ACTIVE</v>
      </c>
      <c r="R2335" t="s">
        <v>1487</v>
      </c>
      <c r="S2335" t="s">
        <v>189</v>
      </c>
      <c r="T2335" s="2">
        <v>29979</v>
      </c>
      <c r="U2335" s="3">
        <f t="shared" ca="1" si="221"/>
        <v>43</v>
      </c>
      <c r="V2335" t="s">
        <v>3829</v>
      </c>
      <c r="W2335" t="s">
        <v>3830</v>
      </c>
      <c r="X2335" t="s">
        <v>89</v>
      </c>
      <c r="Y2335" t="s">
        <v>47</v>
      </c>
      <c r="Z2335" t="s">
        <v>36</v>
      </c>
      <c r="AA2335">
        <v>2</v>
      </c>
      <c r="AB2335" s="4">
        <v>414000</v>
      </c>
    </row>
    <row r="2336" spans="1:28" x14ac:dyDescent="0.25">
      <c r="A2336">
        <v>2761</v>
      </c>
      <c r="B2336" t="s">
        <v>5193</v>
      </c>
      <c r="C2336" t="s">
        <v>7262</v>
      </c>
      <c r="D2336" s="1">
        <v>44543</v>
      </c>
      <c r="E2336" s="1">
        <v>44723</v>
      </c>
      <c r="F2336">
        <f t="shared" ca="1" si="216"/>
        <v>5</v>
      </c>
      <c r="G2336" t="str">
        <f t="shared" ca="1" si="217"/>
        <v>&lt;6 months</v>
      </c>
      <c r="H2336" t="s">
        <v>24</v>
      </c>
      <c r="I2336" t="s">
        <v>7263</v>
      </c>
      <c r="J2336" t="s">
        <v>7264</v>
      </c>
      <c r="K2336" t="s">
        <v>27</v>
      </c>
      <c r="L2336">
        <f t="shared" si="218"/>
        <v>1</v>
      </c>
      <c r="M2336">
        <f t="shared" si="219"/>
        <v>0</v>
      </c>
      <c r="N2336" t="s">
        <v>28</v>
      </c>
      <c r="O2336" t="s">
        <v>29</v>
      </c>
      <c r="Q2336" t="str">
        <f t="shared" si="220"/>
        <v>ACTIVE</v>
      </c>
      <c r="R2336" t="s">
        <v>1487</v>
      </c>
      <c r="S2336" t="s">
        <v>257</v>
      </c>
      <c r="T2336" s="2">
        <v>29917</v>
      </c>
      <c r="U2336" s="3">
        <f t="shared" ca="1" si="221"/>
        <v>43</v>
      </c>
      <c r="V2336" t="s">
        <v>2085</v>
      </c>
      <c r="W2336" t="s">
        <v>2086</v>
      </c>
      <c r="X2336" t="s">
        <v>69</v>
      </c>
      <c r="Y2336" t="s">
        <v>35</v>
      </c>
      <c r="Z2336" t="s">
        <v>36</v>
      </c>
      <c r="AA2336">
        <v>4</v>
      </c>
      <c r="AB2336" s="4">
        <v>752400</v>
      </c>
    </row>
    <row r="2337" spans="1:28" x14ac:dyDescent="0.25">
      <c r="A2337">
        <v>2762</v>
      </c>
      <c r="B2337" t="s">
        <v>5990</v>
      </c>
      <c r="C2337" t="s">
        <v>7265</v>
      </c>
      <c r="D2337" s="1">
        <v>44374</v>
      </c>
      <c r="E2337" s="1">
        <v>44563</v>
      </c>
      <c r="F2337">
        <f t="shared" ca="1" si="216"/>
        <v>6</v>
      </c>
      <c r="G2337" t="str">
        <f t="shared" ca="1" si="217"/>
        <v>6-12 months</v>
      </c>
      <c r="H2337" t="s">
        <v>641</v>
      </c>
      <c r="I2337" t="s">
        <v>7266</v>
      </c>
      <c r="J2337" t="s">
        <v>7267</v>
      </c>
      <c r="K2337" t="s">
        <v>158</v>
      </c>
      <c r="L2337">
        <f t="shared" si="218"/>
        <v>0</v>
      </c>
      <c r="M2337">
        <f t="shared" si="219"/>
        <v>1</v>
      </c>
      <c r="N2337" t="s">
        <v>41</v>
      </c>
      <c r="O2337" t="s">
        <v>29</v>
      </c>
      <c r="P2337" t="s">
        <v>159</v>
      </c>
      <c r="Q2337" t="str">
        <f t="shared" si="220"/>
        <v>VOLUNTARY</v>
      </c>
      <c r="R2337" t="s">
        <v>1487</v>
      </c>
      <c r="S2337" t="s">
        <v>74</v>
      </c>
      <c r="T2337" s="2">
        <v>33556</v>
      </c>
      <c r="U2337" s="3">
        <f t="shared" ca="1" si="221"/>
        <v>33</v>
      </c>
      <c r="V2337" t="s">
        <v>2085</v>
      </c>
      <c r="W2337" t="s">
        <v>2086</v>
      </c>
      <c r="X2337" t="s">
        <v>69</v>
      </c>
      <c r="Y2337" t="s">
        <v>35</v>
      </c>
      <c r="Z2337" t="s">
        <v>36</v>
      </c>
      <c r="AA2337">
        <v>4</v>
      </c>
      <c r="AB2337" s="4">
        <v>530664</v>
      </c>
    </row>
    <row r="2338" spans="1:28" x14ac:dyDescent="0.25">
      <c r="A2338">
        <v>2763</v>
      </c>
      <c r="B2338" t="s">
        <v>37</v>
      </c>
      <c r="C2338" t="s">
        <v>1783</v>
      </c>
      <c r="D2338" s="1">
        <v>43757</v>
      </c>
      <c r="F2338">
        <f t="shared" ca="1" si="216"/>
        <v>71</v>
      </c>
      <c r="G2338" t="str">
        <f t="shared" ca="1" si="217"/>
        <v>&gt;5 years</v>
      </c>
      <c r="H2338" t="s">
        <v>24</v>
      </c>
      <c r="I2338" t="s">
        <v>7268</v>
      </c>
      <c r="J2338" t="s">
        <v>7269</v>
      </c>
      <c r="K2338" t="s">
        <v>27</v>
      </c>
      <c r="L2338">
        <f t="shared" si="218"/>
        <v>1</v>
      </c>
      <c r="M2338">
        <f t="shared" si="219"/>
        <v>0</v>
      </c>
      <c r="N2338" t="s">
        <v>41</v>
      </c>
      <c r="O2338" t="s">
        <v>53</v>
      </c>
      <c r="Q2338" t="str">
        <f t="shared" si="220"/>
        <v>ACTIVE</v>
      </c>
      <c r="R2338" t="s">
        <v>1487</v>
      </c>
      <c r="S2338" t="s">
        <v>74</v>
      </c>
      <c r="T2338" s="2">
        <v>23362</v>
      </c>
      <c r="U2338" s="3">
        <f t="shared" ca="1" si="221"/>
        <v>61</v>
      </c>
      <c r="V2338" t="s">
        <v>3829</v>
      </c>
      <c r="W2338" t="s">
        <v>6238</v>
      </c>
      <c r="X2338" t="s">
        <v>731</v>
      </c>
      <c r="Y2338" t="s">
        <v>35</v>
      </c>
      <c r="Z2338" t="s">
        <v>36</v>
      </c>
      <c r="AA2338">
        <v>2</v>
      </c>
      <c r="AB2338" s="4">
        <v>29976</v>
      </c>
    </row>
    <row r="2339" spans="1:28" x14ac:dyDescent="0.25">
      <c r="A2339">
        <v>2764</v>
      </c>
      <c r="B2339" t="s">
        <v>7270</v>
      </c>
      <c r="C2339" t="s">
        <v>7271</v>
      </c>
      <c r="D2339" s="1">
        <v>44891</v>
      </c>
      <c r="E2339" s="1">
        <v>44939</v>
      </c>
      <c r="F2339">
        <f t="shared" ca="1" si="216"/>
        <v>1</v>
      </c>
      <c r="G2339" t="str">
        <f t="shared" ca="1" si="217"/>
        <v>&lt;6 months</v>
      </c>
      <c r="H2339" t="s">
        <v>24</v>
      </c>
      <c r="I2339" t="s">
        <v>7272</v>
      </c>
      <c r="J2339" t="s">
        <v>7273</v>
      </c>
      <c r="K2339" t="s">
        <v>27</v>
      </c>
      <c r="L2339">
        <f t="shared" si="218"/>
        <v>1</v>
      </c>
      <c r="M2339">
        <f t="shared" si="219"/>
        <v>0</v>
      </c>
      <c r="N2339" t="s">
        <v>41</v>
      </c>
      <c r="O2339" t="s">
        <v>53</v>
      </c>
      <c r="Q2339" t="str">
        <f t="shared" si="220"/>
        <v>ACTIVE</v>
      </c>
      <c r="R2339" t="s">
        <v>1487</v>
      </c>
      <c r="S2339" t="s">
        <v>87</v>
      </c>
      <c r="T2339" s="2">
        <v>35516</v>
      </c>
      <c r="U2339" s="3">
        <f t="shared" ca="1" si="221"/>
        <v>28</v>
      </c>
      <c r="V2339" t="s">
        <v>4933</v>
      </c>
      <c r="W2339" t="s">
        <v>4942</v>
      </c>
      <c r="X2339" t="s">
        <v>89</v>
      </c>
      <c r="Y2339" t="s">
        <v>47</v>
      </c>
      <c r="Z2339" t="s">
        <v>36</v>
      </c>
      <c r="AA2339">
        <v>2</v>
      </c>
      <c r="AB2339" s="4">
        <v>408495.6</v>
      </c>
    </row>
    <row r="2340" spans="1:28" x14ac:dyDescent="0.25">
      <c r="A2340">
        <v>2765</v>
      </c>
      <c r="B2340" t="s">
        <v>7274</v>
      </c>
      <c r="C2340" t="s">
        <v>7275</v>
      </c>
      <c r="D2340" s="1">
        <v>43696</v>
      </c>
      <c r="F2340">
        <f t="shared" ca="1" si="216"/>
        <v>73</v>
      </c>
      <c r="G2340" t="str">
        <f t="shared" ca="1" si="217"/>
        <v>&gt;5 years</v>
      </c>
      <c r="H2340" t="s">
        <v>24</v>
      </c>
      <c r="I2340" t="s">
        <v>7276</v>
      </c>
      <c r="J2340" t="s">
        <v>7277</v>
      </c>
      <c r="K2340" t="s">
        <v>27</v>
      </c>
      <c r="L2340">
        <f t="shared" si="218"/>
        <v>1</v>
      </c>
      <c r="M2340">
        <f t="shared" si="219"/>
        <v>0</v>
      </c>
      <c r="N2340" t="s">
        <v>53</v>
      </c>
      <c r="O2340" t="s">
        <v>53</v>
      </c>
      <c r="Q2340" t="str">
        <f t="shared" si="220"/>
        <v>ACTIVE</v>
      </c>
      <c r="R2340" t="s">
        <v>1487</v>
      </c>
      <c r="S2340" t="s">
        <v>257</v>
      </c>
      <c r="T2340" s="2">
        <v>30459</v>
      </c>
      <c r="U2340" s="3">
        <f t="shared" ca="1" si="221"/>
        <v>42</v>
      </c>
      <c r="V2340" t="s">
        <v>5016</v>
      </c>
      <c r="W2340" t="s">
        <v>5016</v>
      </c>
      <c r="X2340" t="s">
        <v>537</v>
      </c>
      <c r="Y2340" t="s">
        <v>47</v>
      </c>
      <c r="Z2340" t="s">
        <v>36</v>
      </c>
      <c r="AA2340">
        <v>4</v>
      </c>
      <c r="AB2340" s="4">
        <v>748812</v>
      </c>
    </row>
    <row r="2341" spans="1:28" x14ac:dyDescent="0.25">
      <c r="A2341">
        <v>2766</v>
      </c>
      <c r="B2341" t="s">
        <v>5257</v>
      </c>
      <c r="C2341" t="s">
        <v>7278</v>
      </c>
      <c r="D2341" s="1">
        <v>43334</v>
      </c>
      <c r="E2341" s="1">
        <v>44665</v>
      </c>
      <c r="F2341">
        <f t="shared" ca="1" si="216"/>
        <v>43</v>
      </c>
      <c r="G2341" t="str">
        <f t="shared" ca="1" si="217"/>
        <v>2-5 years</v>
      </c>
      <c r="H2341" t="s">
        <v>641</v>
      </c>
      <c r="I2341" t="s">
        <v>7279</v>
      </c>
      <c r="J2341" t="s">
        <v>7280</v>
      </c>
      <c r="K2341" t="s">
        <v>158</v>
      </c>
      <c r="L2341">
        <f t="shared" si="218"/>
        <v>0</v>
      </c>
      <c r="M2341">
        <f t="shared" si="219"/>
        <v>1</v>
      </c>
      <c r="N2341" t="s">
        <v>41</v>
      </c>
      <c r="O2341" t="s">
        <v>53</v>
      </c>
      <c r="P2341" t="s">
        <v>3412</v>
      </c>
      <c r="Q2341" t="str">
        <f t="shared" si="220"/>
        <v>INVOLUNTARY</v>
      </c>
      <c r="R2341" t="s">
        <v>1487</v>
      </c>
      <c r="S2341" t="s">
        <v>87</v>
      </c>
      <c r="T2341" s="2">
        <v>31604</v>
      </c>
      <c r="U2341" s="3">
        <f t="shared" ca="1" si="221"/>
        <v>39</v>
      </c>
      <c r="V2341" t="s">
        <v>4394</v>
      </c>
      <c r="W2341" t="s">
        <v>4394</v>
      </c>
      <c r="X2341" t="s">
        <v>89</v>
      </c>
      <c r="Y2341" t="s">
        <v>35</v>
      </c>
      <c r="Z2341" t="s">
        <v>36</v>
      </c>
      <c r="AA2341">
        <v>2</v>
      </c>
      <c r="AB2341" s="4">
        <v>143312</v>
      </c>
    </row>
    <row r="2342" spans="1:28" x14ac:dyDescent="0.25">
      <c r="A2342">
        <v>2767</v>
      </c>
      <c r="B2342" t="s">
        <v>4562</v>
      </c>
      <c r="C2342" t="s">
        <v>7281</v>
      </c>
      <c r="D2342" s="1">
        <v>44685</v>
      </c>
      <c r="F2342">
        <f t="shared" ca="1" si="216"/>
        <v>41</v>
      </c>
      <c r="G2342" t="str">
        <f t="shared" ca="1" si="217"/>
        <v>2-5 years</v>
      </c>
      <c r="H2342" t="s">
        <v>24</v>
      </c>
      <c r="I2342" t="s">
        <v>7282</v>
      </c>
      <c r="J2342" t="s">
        <v>7283</v>
      </c>
      <c r="K2342" t="s">
        <v>27</v>
      </c>
      <c r="L2342">
        <f t="shared" si="218"/>
        <v>1</v>
      </c>
      <c r="M2342">
        <f t="shared" si="219"/>
        <v>0</v>
      </c>
      <c r="N2342" t="s">
        <v>53</v>
      </c>
      <c r="O2342" t="s">
        <v>53</v>
      </c>
      <c r="Q2342" t="str">
        <f t="shared" si="220"/>
        <v>ACTIVE</v>
      </c>
      <c r="R2342" t="s">
        <v>1487</v>
      </c>
      <c r="S2342" t="s">
        <v>74</v>
      </c>
      <c r="T2342" s="2">
        <v>33754</v>
      </c>
      <c r="U2342" s="3">
        <f t="shared" ca="1" si="221"/>
        <v>33</v>
      </c>
      <c r="V2342" t="s">
        <v>1614</v>
      </c>
      <c r="W2342" t="s">
        <v>1615</v>
      </c>
      <c r="X2342" t="s">
        <v>81</v>
      </c>
      <c r="Y2342" t="s">
        <v>35</v>
      </c>
      <c r="Z2342" t="s">
        <v>36</v>
      </c>
      <c r="AA2342">
        <v>2</v>
      </c>
      <c r="AB2342" s="4">
        <v>114000</v>
      </c>
    </row>
    <row r="2343" spans="1:28" x14ac:dyDescent="0.25">
      <c r="A2343">
        <v>2768</v>
      </c>
      <c r="B2343" t="s">
        <v>644</v>
      </c>
      <c r="C2343" t="s">
        <v>7284</v>
      </c>
      <c r="D2343" s="1">
        <v>44724</v>
      </c>
      <c r="F2343">
        <f t="shared" ca="1" si="216"/>
        <v>39</v>
      </c>
      <c r="G2343" t="str">
        <f t="shared" ca="1" si="217"/>
        <v>2-5 years</v>
      </c>
      <c r="H2343" t="s">
        <v>24</v>
      </c>
      <c r="I2343" t="s">
        <v>7285</v>
      </c>
      <c r="J2343" t="s">
        <v>7286</v>
      </c>
      <c r="K2343" t="s">
        <v>27</v>
      </c>
      <c r="L2343">
        <f t="shared" si="218"/>
        <v>1</v>
      </c>
      <c r="M2343">
        <f t="shared" si="219"/>
        <v>0</v>
      </c>
      <c r="N2343" t="s">
        <v>41</v>
      </c>
      <c r="O2343" t="s">
        <v>29</v>
      </c>
      <c r="Q2343" t="str">
        <f t="shared" si="220"/>
        <v>ACTIVE</v>
      </c>
      <c r="R2343" t="s">
        <v>1487</v>
      </c>
      <c r="S2343" t="s">
        <v>1805</v>
      </c>
      <c r="T2343" s="2">
        <v>33874</v>
      </c>
      <c r="U2343" s="3">
        <f t="shared" ca="1" si="221"/>
        <v>33</v>
      </c>
      <c r="V2343" t="s">
        <v>32</v>
      </c>
      <c r="W2343" t="s">
        <v>33</v>
      </c>
      <c r="X2343" t="s">
        <v>175</v>
      </c>
      <c r="Y2343" t="s">
        <v>47</v>
      </c>
      <c r="Z2343" t="s">
        <v>36</v>
      </c>
      <c r="AA2343">
        <v>2</v>
      </c>
      <c r="AB2343" s="4">
        <v>58385</v>
      </c>
    </row>
    <row r="2344" spans="1:28" x14ac:dyDescent="0.25">
      <c r="A2344">
        <v>2769</v>
      </c>
      <c r="B2344" t="s">
        <v>574</v>
      </c>
      <c r="C2344" t="s">
        <v>4913</v>
      </c>
      <c r="D2344" s="1">
        <v>43412</v>
      </c>
      <c r="F2344">
        <f t="shared" ca="1" si="216"/>
        <v>83</v>
      </c>
      <c r="G2344" t="str">
        <f t="shared" ca="1" si="217"/>
        <v>&gt;5 years</v>
      </c>
      <c r="H2344" t="s">
        <v>24</v>
      </c>
      <c r="I2344" t="s">
        <v>7287</v>
      </c>
      <c r="J2344" t="s">
        <v>7288</v>
      </c>
      <c r="K2344" t="s">
        <v>27</v>
      </c>
      <c r="L2344">
        <f t="shared" si="218"/>
        <v>1</v>
      </c>
      <c r="M2344">
        <f t="shared" si="219"/>
        <v>0</v>
      </c>
      <c r="N2344" t="s">
        <v>28</v>
      </c>
      <c r="O2344" t="s">
        <v>41</v>
      </c>
      <c r="Q2344" t="str">
        <f t="shared" si="220"/>
        <v>ACTIVE</v>
      </c>
      <c r="R2344" t="s">
        <v>1487</v>
      </c>
      <c r="S2344" t="s">
        <v>221</v>
      </c>
      <c r="T2344" s="2">
        <v>29094</v>
      </c>
      <c r="U2344" s="3">
        <f t="shared" ca="1" si="221"/>
        <v>46</v>
      </c>
      <c r="V2344" t="s">
        <v>4843</v>
      </c>
      <c r="W2344" t="s">
        <v>4844</v>
      </c>
      <c r="X2344" t="s">
        <v>184</v>
      </c>
      <c r="Y2344" t="s">
        <v>47</v>
      </c>
      <c r="Z2344" t="s">
        <v>36</v>
      </c>
      <c r="AA2344">
        <v>4</v>
      </c>
      <c r="AB2344" s="4">
        <v>101312.4</v>
      </c>
    </row>
    <row r="2345" spans="1:28" x14ac:dyDescent="0.25">
      <c r="A2345">
        <v>2770</v>
      </c>
      <c r="B2345" t="s">
        <v>538</v>
      </c>
      <c r="C2345" t="s">
        <v>3694</v>
      </c>
      <c r="D2345" s="1">
        <v>44382</v>
      </c>
      <c r="F2345">
        <f t="shared" ca="1" si="216"/>
        <v>51</v>
      </c>
      <c r="G2345" t="str">
        <f t="shared" ca="1" si="217"/>
        <v>2-5 years</v>
      </c>
      <c r="H2345" t="s">
        <v>24</v>
      </c>
      <c r="I2345" t="s">
        <v>7289</v>
      </c>
      <c r="J2345" t="s">
        <v>7290</v>
      </c>
      <c r="K2345" t="s">
        <v>27</v>
      </c>
      <c r="L2345">
        <f t="shared" si="218"/>
        <v>1</v>
      </c>
      <c r="M2345">
        <f t="shared" si="219"/>
        <v>0</v>
      </c>
      <c r="N2345" t="s">
        <v>41</v>
      </c>
      <c r="O2345" t="s">
        <v>41</v>
      </c>
      <c r="Q2345" t="str">
        <f t="shared" si="220"/>
        <v>ACTIVE</v>
      </c>
      <c r="R2345" t="s">
        <v>1487</v>
      </c>
      <c r="S2345" t="s">
        <v>74</v>
      </c>
      <c r="T2345" s="2">
        <v>35383</v>
      </c>
      <c r="U2345" s="3">
        <f t="shared" ca="1" si="221"/>
        <v>28</v>
      </c>
      <c r="V2345" t="s">
        <v>3198</v>
      </c>
      <c r="W2345" t="s">
        <v>3199</v>
      </c>
      <c r="X2345" t="s">
        <v>69</v>
      </c>
      <c r="Y2345" t="s">
        <v>47</v>
      </c>
      <c r="Z2345" t="s">
        <v>36</v>
      </c>
      <c r="AA2345">
        <v>5</v>
      </c>
      <c r="AB2345" s="4">
        <v>608400</v>
      </c>
    </row>
    <row r="2346" spans="1:28" x14ac:dyDescent="0.25">
      <c r="A2346">
        <v>2771</v>
      </c>
      <c r="B2346" t="s">
        <v>369</v>
      </c>
      <c r="C2346" t="s">
        <v>3040</v>
      </c>
      <c r="D2346" s="1">
        <v>44020</v>
      </c>
      <c r="E2346" s="1">
        <v>44463</v>
      </c>
      <c r="F2346">
        <f t="shared" ca="1" si="216"/>
        <v>14</v>
      </c>
      <c r="G2346" t="str">
        <f t="shared" ca="1" si="217"/>
        <v>1-2 years</v>
      </c>
      <c r="H2346" t="s">
        <v>24</v>
      </c>
      <c r="I2346" t="s">
        <v>7291</v>
      </c>
      <c r="J2346" t="s">
        <v>7292</v>
      </c>
      <c r="K2346" t="s">
        <v>158</v>
      </c>
      <c r="L2346">
        <f t="shared" si="218"/>
        <v>0</v>
      </c>
      <c r="M2346">
        <f t="shared" si="219"/>
        <v>1</v>
      </c>
      <c r="N2346" t="s">
        <v>53</v>
      </c>
      <c r="O2346" t="s">
        <v>29</v>
      </c>
      <c r="P2346" t="s">
        <v>3412</v>
      </c>
      <c r="Q2346" t="str">
        <f t="shared" si="220"/>
        <v>INVOLUNTARY</v>
      </c>
      <c r="R2346" t="s">
        <v>1487</v>
      </c>
      <c r="S2346" t="s">
        <v>257</v>
      </c>
      <c r="T2346" s="2">
        <v>33597</v>
      </c>
      <c r="U2346" s="3">
        <f t="shared" ca="1" si="221"/>
        <v>33</v>
      </c>
      <c r="V2346" t="s">
        <v>1908</v>
      </c>
      <c r="W2346" t="s">
        <v>1908</v>
      </c>
      <c r="X2346" t="s">
        <v>69</v>
      </c>
      <c r="Y2346" t="s">
        <v>47</v>
      </c>
      <c r="Z2346" t="s">
        <v>36</v>
      </c>
      <c r="AA2346">
        <v>5</v>
      </c>
      <c r="AB2346" s="4">
        <v>99996</v>
      </c>
    </row>
    <row r="2347" spans="1:28" x14ac:dyDescent="0.25">
      <c r="A2347">
        <v>2772</v>
      </c>
      <c r="B2347" t="s">
        <v>2616</v>
      </c>
      <c r="C2347" t="s">
        <v>2488</v>
      </c>
      <c r="D2347" s="1">
        <v>43903</v>
      </c>
      <c r="F2347">
        <f t="shared" ca="1" si="216"/>
        <v>66</v>
      </c>
      <c r="G2347" t="str">
        <f t="shared" ca="1" si="217"/>
        <v>&gt;5 years</v>
      </c>
      <c r="H2347" t="s">
        <v>24</v>
      </c>
      <c r="I2347" t="s">
        <v>7293</v>
      </c>
      <c r="J2347" t="s">
        <v>7294</v>
      </c>
      <c r="K2347" t="s">
        <v>27</v>
      </c>
      <c r="L2347">
        <f t="shared" si="218"/>
        <v>1</v>
      </c>
      <c r="M2347">
        <f t="shared" si="219"/>
        <v>0</v>
      </c>
      <c r="N2347" t="s">
        <v>53</v>
      </c>
      <c r="O2347" t="s">
        <v>29</v>
      </c>
      <c r="Q2347" t="str">
        <f t="shared" si="220"/>
        <v>ACTIVE</v>
      </c>
      <c r="R2347" t="s">
        <v>1487</v>
      </c>
      <c r="S2347" t="s">
        <v>257</v>
      </c>
      <c r="T2347" s="2">
        <v>25058</v>
      </c>
      <c r="U2347" s="3">
        <f t="shared" ca="1" si="221"/>
        <v>57</v>
      </c>
      <c r="V2347" t="s">
        <v>100</v>
      </c>
      <c r="W2347" t="s">
        <v>101</v>
      </c>
      <c r="X2347" t="s">
        <v>69</v>
      </c>
      <c r="Y2347" t="s">
        <v>47</v>
      </c>
      <c r="Z2347" t="s">
        <v>36</v>
      </c>
      <c r="AA2347">
        <v>1</v>
      </c>
      <c r="AB2347" s="4">
        <v>266656</v>
      </c>
    </row>
    <row r="2348" spans="1:28" x14ac:dyDescent="0.25">
      <c r="A2348">
        <v>2773</v>
      </c>
      <c r="B2348" t="s">
        <v>5619</v>
      </c>
      <c r="C2348" t="s">
        <v>5948</v>
      </c>
      <c r="D2348" s="1">
        <v>44923</v>
      </c>
      <c r="F2348">
        <f t="shared" ca="1" si="216"/>
        <v>33</v>
      </c>
      <c r="G2348" t="str">
        <f t="shared" ca="1" si="217"/>
        <v>2-5 years</v>
      </c>
      <c r="H2348" t="s">
        <v>24</v>
      </c>
      <c r="I2348" t="s">
        <v>7295</v>
      </c>
      <c r="J2348" t="s">
        <v>7296</v>
      </c>
      <c r="K2348" t="s">
        <v>27</v>
      </c>
      <c r="L2348">
        <f t="shared" si="218"/>
        <v>1</v>
      </c>
      <c r="M2348">
        <f t="shared" si="219"/>
        <v>0</v>
      </c>
      <c r="N2348" t="s">
        <v>53</v>
      </c>
      <c r="O2348" t="s">
        <v>53</v>
      </c>
      <c r="Q2348" t="str">
        <f t="shared" si="220"/>
        <v>ACTIVE</v>
      </c>
      <c r="R2348" t="s">
        <v>1487</v>
      </c>
      <c r="S2348" t="s">
        <v>115</v>
      </c>
      <c r="T2348" s="2">
        <v>32602</v>
      </c>
      <c r="U2348" s="3">
        <f t="shared" ca="1" si="221"/>
        <v>36</v>
      </c>
      <c r="V2348" t="s">
        <v>2085</v>
      </c>
      <c r="W2348" t="s">
        <v>2086</v>
      </c>
      <c r="X2348" t="s">
        <v>69</v>
      </c>
      <c r="Y2348" t="s">
        <v>47</v>
      </c>
      <c r="Z2348" t="s">
        <v>36</v>
      </c>
      <c r="AA2348">
        <v>2</v>
      </c>
      <c r="AB2348" s="4">
        <v>144000</v>
      </c>
    </row>
    <row r="2349" spans="1:28" x14ac:dyDescent="0.25">
      <c r="A2349">
        <v>2774</v>
      </c>
      <c r="B2349" t="s">
        <v>2143</v>
      </c>
      <c r="C2349" t="s">
        <v>1872</v>
      </c>
      <c r="D2349" s="1">
        <v>43907</v>
      </c>
      <c r="F2349">
        <f t="shared" ca="1" si="216"/>
        <v>66</v>
      </c>
      <c r="G2349" t="str">
        <f t="shared" ca="1" si="217"/>
        <v>&gt;5 years</v>
      </c>
      <c r="H2349" t="s">
        <v>24</v>
      </c>
      <c r="I2349" t="s">
        <v>6939</v>
      </c>
      <c r="J2349" t="s">
        <v>7297</v>
      </c>
      <c r="K2349" t="s">
        <v>27</v>
      </c>
      <c r="L2349">
        <f t="shared" si="218"/>
        <v>1</v>
      </c>
      <c r="M2349">
        <f t="shared" si="219"/>
        <v>0</v>
      </c>
      <c r="N2349" t="s">
        <v>53</v>
      </c>
      <c r="O2349" t="s">
        <v>41</v>
      </c>
      <c r="Q2349" t="str">
        <f t="shared" si="220"/>
        <v>ACTIVE</v>
      </c>
      <c r="R2349" t="s">
        <v>1487</v>
      </c>
      <c r="S2349" t="s">
        <v>74</v>
      </c>
      <c r="T2349" s="2">
        <v>31191</v>
      </c>
      <c r="U2349" s="3">
        <f t="shared" ca="1" si="221"/>
        <v>40</v>
      </c>
      <c r="V2349" t="s">
        <v>1614</v>
      </c>
      <c r="W2349" t="s">
        <v>3214</v>
      </c>
      <c r="X2349" t="s">
        <v>69</v>
      </c>
      <c r="Y2349" t="s">
        <v>47</v>
      </c>
      <c r="Z2349" t="s">
        <v>36</v>
      </c>
      <c r="AA2349">
        <v>5</v>
      </c>
      <c r="AB2349" s="4">
        <v>121944</v>
      </c>
    </row>
    <row r="2350" spans="1:28" x14ac:dyDescent="0.25">
      <c r="A2350">
        <v>2775</v>
      </c>
      <c r="B2350" t="s">
        <v>4824</v>
      </c>
      <c r="C2350" t="s">
        <v>4198</v>
      </c>
      <c r="D2350" s="1">
        <v>44933</v>
      </c>
      <c r="F2350">
        <f t="shared" ca="1" si="216"/>
        <v>33</v>
      </c>
      <c r="G2350" t="str">
        <f t="shared" ca="1" si="217"/>
        <v>2-5 years</v>
      </c>
      <c r="H2350" t="s">
        <v>24</v>
      </c>
      <c r="I2350" t="s">
        <v>7298</v>
      </c>
      <c r="J2350" t="s">
        <v>7299</v>
      </c>
      <c r="K2350" t="s">
        <v>27</v>
      </c>
      <c r="L2350">
        <f t="shared" si="218"/>
        <v>1</v>
      </c>
      <c r="M2350">
        <f t="shared" si="219"/>
        <v>0</v>
      </c>
      <c r="N2350" t="s">
        <v>41</v>
      </c>
      <c r="O2350" t="s">
        <v>29</v>
      </c>
      <c r="Q2350" t="str">
        <f t="shared" si="220"/>
        <v>ACTIVE</v>
      </c>
      <c r="R2350" t="s">
        <v>1487</v>
      </c>
      <c r="S2350" t="s">
        <v>74</v>
      </c>
      <c r="T2350" s="2">
        <v>31191</v>
      </c>
      <c r="U2350" s="3">
        <f t="shared" ca="1" si="221"/>
        <v>40</v>
      </c>
      <c r="V2350" t="s">
        <v>2085</v>
      </c>
      <c r="W2350" t="s">
        <v>2086</v>
      </c>
      <c r="X2350" t="s">
        <v>235</v>
      </c>
      <c r="Y2350" t="s">
        <v>35</v>
      </c>
      <c r="Z2350" t="s">
        <v>36</v>
      </c>
      <c r="AA2350">
        <v>2</v>
      </c>
      <c r="AB2350" s="4">
        <v>50259.12</v>
      </c>
    </row>
    <row r="2351" spans="1:28" x14ac:dyDescent="0.25">
      <c r="A2351">
        <v>2776</v>
      </c>
      <c r="B2351" t="s">
        <v>7300</v>
      </c>
      <c r="C2351" t="s">
        <v>7301</v>
      </c>
      <c r="D2351" s="1">
        <v>44552</v>
      </c>
      <c r="F2351">
        <f t="shared" ca="1" si="216"/>
        <v>45</v>
      </c>
      <c r="G2351" t="str">
        <f t="shared" ca="1" si="217"/>
        <v>2-5 years</v>
      </c>
      <c r="H2351" t="s">
        <v>24</v>
      </c>
      <c r="I2351" t="s">
        <v>7302</v>
      </c>
      <c r="J2351" t="s">
        <v>7303</v>
      </c>
      <c r="K2351" t="s">
        <v>27</v>
      </c>
      <c r="L2351">
        <f t="shared" si="218"/>
        <v>1</v>
      </c>
      <c r="M2351">
        <f t="shared" si="219"/>
        <v>0</v>
      </c>
      <c r="N2351" t="s">
        <v>53</v>
      </c>
      <c r="O2351" t="s">
        <v>41</v>
      </c>
      <c r="Q2351" t="str">
        <f t="shared" si="220"/>
        <v>ACTIVE</v>
      </c>
      <c r="R2351" t="s">
        <v>1487</v>
      </c>
      <c r="S2351" t="s">
        <v>80</v>
      </c>
      <c r="T2351" s="2">
        <v>28085</v>
      </c>
      <c r="U2351" s="3">
        <f t="shared" ca="1" si="221"/>
        <v>48</v>
      </c>
      <c r="V2351" t="s">
        <v>3829</v>
      </c>
      <c r="W2351" t="s">
        <v>3830</v>
      </c>
      <c r="X2351" t="s">
        <v>89</v>
      </c>
      <c r="Y2351" t="s">
        <v>47</v>
      </c>
      <c r="Z2351" t="s">
        <v>36</v>
      </c>
      <c r="AA2351">
        <v>4</v>
      </c>
      <c r="AB2351" s="4">
        <v>85200</v>
      </c>
    </row>
    <row r="2352" spans="1:28" x14ac:dyDescent="0.25">
      <c r="A2352">
        <v>2777</v>
      </c>
      <c r="B2352" t="s">
        <v>149</v>
      </c>
      <c r="C2352" t="s">
        <v>1310</v>
      </c>
      <c r="D2352" s="1">
        <v>43950</v>
      </c>
      <c r="E2352" s="1">
        <v>44887</v>
      </c>
      <c r="F2352">
        <f t="shared" ca="1" si="216"/>
        <v>30</v>
      </c>
      <c r="G2352" t="str">
        <f t="shared" ca="1" si="217"/>
        <v>2-5 years</v>
      </c>
      <c r="H2352" t="s">
        <v>24</v>
      </c>
      <c r="I2352" t="s">
        <v>7304</v>
      </c>
      <c r="J2352" t="s">
        <v>7305</v>
      </c>
      <c r="K2352" t="s">
        <v>27</v>
      </c>
      <c r="L2352">
        <f t="shared" si="218"/>
        <v>1</v>
      </c>
      <c r="M2352">
        <f t="shared" si="219"/>
        <v>0</v>
      </c>
      <c r="N2352" t="s">
        <v>41</v>
      </c>
      <c r="O2352" t="s">
        <v>53</v>
      </c>
      <c r="Q2352" t="str">
        <f t="shared" si="220"/>
        <v>ACTIVE</v>
      </c>
      <c r="R2352" t="s">
        <v>1487</v>
      </c>
      <c r="S2352" t="s">
        <v>68</v>
      </c>
      <c r="T2352" s="2">
        <v>36371</v>
      </c>
      <c r="U2352" s="3">
        <f t="shared" ca="1" si="221"/>
        <v>26</v>
      </c>
      <c r="V2352" t="s">
        <v>4147</v>
      </c>
      <c r="W2352" t="s">
        <v>4147</v>
      </c>
      <c r="X2352" t="s">
        <v>69</v>
      </c>
      <c r="Y2352" t="s">
        <v>47</v>
      </c>
      <c r="Z2352" t="s">
        <v>36</v>
      </c>
      <c r="AA2352">
        <v>5</v>
      </c>
      <c r="AB2352" s="4">
        <v>99600</v>
      </c>
    </row>
    <row r="2353" spans="1:28" x14ac:dyDescent="0.25">
      <c r="A2353">
        <v>2778</v>
      </c>
      <c r="B2353" t="s">
        <v>405</v>
      </c>
      <c r="C2353" t="s">
        <v>4414</v>
      </c>
      <c r="D2353" s="1">
        <v>44167</v>
      </c>
      <c r="F2353">
        <f t="shared" ca="1" si="216"/>
        <v>58</v>
      </c>
      <c r="G2353" t="str">
        <f t="shared" ca="1" si="217"/>
        <v>2-5 years</v>
      </c>
      <c r="H2353" t="s">
        <v>24</v>
      </c>
      <c r="I2353" t="s">
        <v>7306</v>
      </c>
      <c r="J2353" t="s">
        <v>7307</v>
      </c>
      <c r="K2353" t="s">
        <v>27</v>
      </c>
      <c r="L2353">
        <f t="shared" si="218"/>
        <v>1</v>
      </c>
      <c r="M2353">
        <f t="shared" si="219"/>
        <v>0</v>
      </c>
      <c r="N2353" t="s">
        <v>41</v>
      </c>
      <c r="O2353" t="s">
        <v>29</v>
      </c>
      <c r="Q2353" t="str">
        <f t="shared" si="220"/>
        <v>ACTIVE</v>
      </c>
      <c r="R2353" t="s">
        <v>1487</v>
      </c>
      <c r="S2353" t="s">
        <v>520</v>
      </c>
      <c r="T2353" s="2">
        <v>28843</v>
      </c>
      <c r="U2353" s="3">
        <f t="shared" ca="1" si="221"/>
        <v>46</v>
      </c>
      <c r="V2353" t="s">
        <v>2961</v>
      </c>
      <c r="W2353" t="s">
        <v>2961</v>
      </c>
      <c r="X2353" t="s">
        <v>184</v>
      </c>
      <c r="Y2353" t="s">
        <v>47</v>
      </c>
      <c r="Z2353" t="s">
        <v>36</v>
      </c>
      <c r="AA2353">
        <v>5</v>
      </c>
      <c r="AB2353" s="4">
        <v>489996</v>
      </c>
    </row>
    <row r="2354" spans="1:28" x14ac:dyDescent="0.25">
      <c r="A2354">
        <v>2779</v>
      </c>
      <c r="B2354" t="s">
        <v>3976</v>
      </c>
      <c r="C2354" t="s">
        <v>728</v>
      </c>
      <c r="D2354" s="1">
        <v>44538</v>
      </c>
      <c r="E2354" s="1">
        <v>44732</v>
      </c>
      <c r="F2354">
        <f t="shared" ca="1" si="216"/>
        <v>6</v>
      </c>
      <c r="G2354" t="str">
        <f t="shared" ca="1" si="217"/>
        <v>6-12 months</v>
      </c>
      <c r="H2354" t="s">
        <v>24</v>
      </c>
      <c r="I2354" t="s">
        <v>7308</v>
      </c>
      <c r="J2354" t="s">
        <v>7309</v>
      </c>
      <c r="K2354" t="s">
        <v>27</v>
      </c>
      <c r="L2354">
        <f t="shared" si="218"/>
        <v>1</v>
      </c>
      <c r="M2354">
        <f t="shared" si="219"/>
        <v>0</v>
      </c>
      <c r="N2354" t="s">
        <v>28</v>
      </c>
      <c r="O2354" t="s">
        <v>41</v>
      </c>
      <c r="Q2354" t="str">
        <f t="shared" si="220"/>
        <v>ACTIVE</v>
      </c>
      <c r="R2354" t="s">
        <v>1487</v>
      </c>
      <c r="S2354" t="s">
        <v>74</v>
      </c>
      <c r="T2354" s="2">
        <v>33852</v>
      </c>
      <c r="U2354" s="3">
        <f t="shared" ca="1" si="221"/>
        <v>33</v>
      </c>
      <c r="V2354" t="s">
        <v>4147</v>
      </c>
      <c r="W2354" t="s">
        <v>4147</v>
      </c>
      <c r="X2354" t="s">
        <v>69</v>
      </c>
      <c r="Y2354" t="s">
        <v>47</v>
      </c>
      <c r="Z2354" t="s">
        <v>36</v>
      </c>
      <c r="AA2354">
        <v>2</v>
      </c>
      <c r="AB2354" s="4">
        <v>540660</v>
      </c>
    </row>
    <row r="2355" spans="1:28" x14ac:dyDescent="0.25">
      <c r="A2355">
        <v>2780</v>
      </c>
      <c r="B2355" t="s">
        <v>6919</v>
      </c>
      <c r="C2355" t="s">
        <v>1277</v>
      </c>
      <c r="D2355" s="1">
        <v>44664</v>
      </c>
      <c r="E2355" s="1">
        <v>45142</v>
      </c>
      <c r="F2355">
        <f t="shared" ca="1" si="216"/>
        <v>15</v>
      </c>
      <c r="G2355" t="str">
        <f t="shared" ca="1" si="217"/>
        <v>1-2 years</v>
      </c>
      <c r="H2355" t="s">
        <v>24</v>
      </c>
      <c r="I2355" t="s">
        <v>7310</v>
      </c>
      <c r="J2355" t="s">
        <v>7311</v>
      </c>
      <c r="K2355" t="s">
        <v>27</v>
      </c>
      <c r="L2355">
        <f t="shared" si="218"/>
        <v>1</v>
      </c>
      <c r="M2355">
        <f t="shared" si="219"/>
        <v>0</v>
      </c>
      <c r="N2355" t="s">
        <v>28</v>
      </c>
      <c r="O2355" t="s">
        <v>41</v>
      </c>
      <c r="Q2355" t="str">
        <f t="shared" si="220"/>
        <v>ACTIVE</v>
      </c>
      <c r="R2355" t="s">
        <v>1487</v>
      </c>
      <c r="S2355" t="s">
        <v>68</v>
      </c>
      <c r="T2355" s="2">
        <v>28605</v>
      </c>
      <c r="U2355" s="3">
        <f t="shared" ca="1" si="221"/>
        <v>47</v>
      </c>
      <c r="V2355" t="s">
        <v>32</v>
      </c>
      <c r="W2355" t="s">
        <v>33</v>
      </c>
      <c r="X2355" t="s">
        <v>184</v>
      </c>
      <c r="Y2355" t="s">
        <v>47</v>
      </c>
      <c r="Z2355" t="s">
        <v>36</v>
      </c>
      <c r="AA2355">
        <v>4</v>
      </c>
      <c r="AB2355" s="4">
        <v>445968</v>
      </c>
    </row>
    <row r="2356" spans="1:28" x14ac:dyDescent="0.25">
      <c r="A2356">
        <v>2781</v>
      </c>
      <c r="B2356" t="s">
        <v>5413</v>
      </c>
      <c r="C2356" t="s">
        <v>209</v>
      </c>
      <c r="D2356" s="1">
        <v>44188</v>
      </c>
      <c r="E2356" s="1">
        <v>44765</v>
      </c>
      <c r="F2356">
        <f t="shared" ca="1" si="216"/>
        <v>19</v>
      </c>
      <c r="G2356" t="str">
        <f t="shared" ca="1" si="217"/>
        <v>1-2 years</v>
      </c>
      <c r="H2356" t="s">
        <v>24</v>
      </c>
      <c r="I2356" t="s">
        <v>7312</v>
      </c>
      <c r="J2356" t="s">
        <v>7313</v>
      </c>
      <c r="K2356" t="s">
        <v>158</v>
      </c>
      <c r="L2356">
        <f t="shared" si="218"/>
        <v>0</v>
      </c>
      <c r="M2356">
        <f t="shared" si="219"/>
        <v>1</v>
      </c>
      <c r="N2356" t="s">
        <v>28</v>
      </c>
      <c r="O2356" t="s">
        <v>41</v>
      </c>
      <c r="P2356" t="s">
        <v>170</v>
      </c>
      <c r="Q2356" t="str">
        <f t="shared" si="220"/>
        <v>VOLUNTARY</v>
      </c>
      <c r="R2356" t="s">
        <v>1487</v>
      </c>
      <c r="S2356" t="s">
        <v>74</v>
      </c>
      <c r="T2356" s="2">
        <v>29220</v>
      </c>
      <c r="U2356" s="3">
        <f t="shared" ca="1" si="221"/>
        <v>45</v>
      </c>
      <c r="V2356" t="s">
        <v>2370</v>
      </c>
      <c r="W2356" t="s">
        <v>2513</v>
      </c>
      <c r="X2356" t="s">
        <v>175</v>
      </c>
      <c r="Y2356" t="s">
        <v>47</v>
      </c>
      <c r="Z2356" t="s">
        <v>36</v>
      </c>
      <c r="AA2356">
        <v>4</v>
      </c>
      <c r="AB2356" s="4">
        <v>120000</v>
      </c>
    </row>
    <row r="2357" spans="1:28" x14ac:dyDescent="0.25">
      <c r="A2357">
        <v>2782</v>
      </c>
      <c r="B2357" t="s">
        <v>2976</v>
      </c>
      <c r="C2357" t="s">
        <v>1836</v>
      </c>
      <c r="D2357" s="1">
        <v>43555</v>
      </c>
      <c r="F2357">
        <f t="shared" ca="1" si="216"/>
        <v>78</v>
      </c>
      <c r="G2357" t="str">
        <f t="shared" ca="1" si="217"/>
        <v>&gt;5 years</v>
      </c>
      <c r="H2357" t="s">
        <v>24</v>
      </c>
      <c r="I2357" t="s">
        <v>7314</v>
      </c>
      <c r="J2357" t="s">
        <v>7315</v>
      </c>
      <c r="K2357" t="s">
        <v>27</v>
      </c>
      <c r="L2357">
        <f t="shared" si="218"/>
        <v>1</v>
      </c>
      <c r="M2357">
        <f t="shared" si="219"/>
        <v>0</v>
      </c>
      <c r="N2357" t="s">
        <v>53</v>
      </c>
      <c r="O2357" t="s">
        <v>29</v>
      </c>
      <c r="Q2357" t="str">
        <f t="shared" si="220"/>
        <v>ACTIVE</v>
      </c>
      <c r="R2357" t="s">
        <v>1487</v>
      </c>
      <c r="S2357" t="s">
        <v>68</v>
      </c>
      <c r="T2357" s="2">
        <v>29161</v>
      </c>
      <c r="U2357" s="3">
        <f t="shared" ca="1" si="221"/>
        <v>45</v>
      </c>
      <c r="V2357" t="s">
        <v>61</v>
      </c>
      <c r="W2357" t="s">
        <v>222</v>
      </c>
      <c r="X2357" t="s">
        <v>69</v>
      </c>
      <c r="Y2357" t="s">
        <v>35</v>
      </c>
      <c r="Z2357" t="s">
        <v>36</v>
      </c>
      <c r="AA2357">
        <v>2</v>
      </c>
      <c r="AB2357" s="4">
        <v>109824</v>
      </c>
    </row>
    <row r="2358" spans="1:28" x14ac:dyDescent="0.25">
      <c r="A2358">
        <v>2783</v>
      </c>
      <c r="B2358" t="s">
        <v>1007</v>
      </c>
      <c r="C2358" t="s">
        <v>1494</v>
      </c>
      <c r="D2358" s="1">
        <v>45088</v>
      </c>
      <c r="E2358" s="1">
        <v>45137</v>
      </c>
      <c r="F2358">
        <f t="shared" ca="1" si="216"/>
        <v>1</v>
      </c>
      <c r="G2358" t="str">
        <f t="shared" ca="1" si="217"/>
        <v>&lt;6 months</v>
      </c>
      <c r="H2358" t="s">
        <v>641</v>
      </c>
      <c r="I2358" t="s">
        <v>7316</v>
      </c>
      <c r="J2358" t="s">
        <v>7317</v>
      </c>
      <c r="K2358" t="s">
        <v>27</v>
      </c>
      <c r="L2358">
        <f t="shared" si="218"/>
        <v>1</v>
      </c>
      <c r="M2358">
        <f t="shared" si="219"/>
        <v>0</v>
      </c>
      <c r="N2358" t="s">
        <v>41</v>
      </c>
      <c r="O2358" t="s">
        <v>29</v>
      </c>
      <c r="Q2358" t="str">
        <f t="shared" si="220"/>
        <v>ACTIVE</v>
      </c>
      <c r="R2358" t="s">
        <v>1487</v>
      </c>
      <c r="S2358" t="s">
        <v>257</v>
      </c>
      <c r="T2358" s="2">
        <v>34112</v>
      </c>
      <c r="U2358" s="3">
        <f t="shared" ca="1" si="221"/>
        <v>32</v>
      </c>
      <c r="V2358" t="s">
        <v>61</v>
      </c>
      <c r="W2358" t="s">
        <v>222</v>
      </c>
      <c r="X2358" t="s">
        <v>81</v>
      </c>
      <c r="Y2358" t="s">
        <v>47</v>
      </c>
      <c r="Z2358" t="s">
        <v>36</v>
      </c>
      <c r="AA2358">
        <v>1</v>
      </c>
      <c r="AB2358" s="4">
        <v>410592</v>
      </c>
    </row>
    <row r="2359" spans="1:28" x14ac:dyDescent="0.25">
      <c r="A2359">
        <v>2784</v>
      </c>
      <c r="B2359" t="s">
        <v>7318</v>
      </c>
      <c r="C2359" t="s">
        <v>7319</v>
      </c>
      <c r="D2359" s="1">
        <v>44336</v>
      </c>
      <c r="E2359" s="1">
        <v>44957</v>
      </c>
      <c r="F2359">
        <f t="shared" ca="1" si="216"/>
        <v>20</v>
      </c>
      <c r="G2359" t="str">
        <f t="shared" ca="1" si="217"/>
        <v>1-2 years</v>
      </c>
      <c r="H2359" t="s">
        <v>641</v>
      </c>
      <c r="I2359" t="s">
        <v>7320</v>
      </c>
      <c r="J2359" t="s">
        <v>7321</v>
      </c>
      <c r="K2359" t="s">
        <v>27</v>
      </c>
      <c r="L2359">
        <f t="shared" si="218"/>
        <v>1</v>
      </c>
      <c r="M2359">
        <f t="shared" si="219"/>
        <v>0</v>
      </c>
      <c r="N2359" t="s">
        <v>28</v>
      </c>
      <c r="O2359" t="s">
        <v>53</v>
      </c>
      <c r="Q2359" t="str">
        <f t="shared" si="220"/>
        <v>ACTIVE</v>
      </c>
      <c r="R2359" t="s">
        <v>1487</v>
      </c>
      <c r="S2359" t="s">
        <v>74</v>
      </c>
      <c r="T2359" s="2">
        <v>29371</v>
      </c>
      <c r="U2359" s="3">
        <f t="shared" ca="1" si="221"/>
        <v>45</v>
      </c>
      <c r="V2359" t="s">
        <v>4933</v>
      </c>
      <c r="W2359" t="s">
        <v>4942</v>
      </c>
      <c r="X2359" t="s">
        <v>184</v>
      </c>
      <c r="Y2359" t="s">
        <v>47</v>
      </c>
      <c r="Z2359" t="s">
        <v>36</v>
      </c>
      <c r="AA2359">
        <v>2</v>
      </c>
      <c r="AB2359" s="4">
        <v>850248</v>
      </c>
    </row>
    <row r="2360" spans="1:28" x14ac:dyDescent="0.25">
      <c r="A2360">
        <v>2785</v>
      </c>
      <c r="B2360" t="s">
        <v>3253</v>
      </c>
      <c r="C2360" t="s">
        <v>1227</v>
      </c>
      <c r="D2360" s="1">
        <v>44149</v>
      </c>
      <c r="F2360">
        <f t="shared" ca="1" si="216"/>
        <v>58</v>
      </c>
      <c r="G2360" t="str">
        <f t="shared" ca="1" si="217"/>
        <v>2-5 years</v>
      </c>
      <c r="H2360" t="s">
        <v>641</v>
      </c>
      <c r="I2360" t="s">
        <v>7322</v>
      </c>
      <c r="J2360" t="s">
        <v>7323</v>
      </c>
      <c r="K2360" t="s">
        <v>27</v>
      </c>
      <c r="L2360">
        <f t="shared" si="218"/>
        <v>1</v>
      </c>
      <c r="M2360">
        <f t="shared" si="219"/>
        <v>0</v>
      </c>
      <c r="N2360" t="s">
        <v>53</v>
      </c>
      <c r="O2360" t="s">
        <v>53</v>
      </c>
      <c r="Q2360" t="str">
        <f t="shared" si="220"/>
        <v>ACTIVE</v>
      </c>
      <c r="R2360" t="s">
        <v>1487</v>
      </c>
      <c r="S2360" t="s">
        <v>74</v>
      </c>
      <c r="T2360" s="2">
        <v>33406</v>
      </c>
      <c r="U2360" s="3">
        <f t="shared" ca="1" si="221"/>
        <v>34</v>
      </c>
      <c r="V2360" t="s">
        <v>61</v>
      </c>
      <c r="W2360" t="s">
        <v>222</v>
      </c>
      <c r="X2360" t="s">
        <v>507</v>
      </c>
      <c r="Y2360" t="s">
        <v>47</v>
      </c>
      <c r="Z2360" t="s">
        <v>36</v>
      </c>
      <c r="AA2360">
        <v>4</v>
      </c>
      <c r="AB2360" s="4">
        <v>480204</v>
      </c>
    </row>
    <row r="2361" spans="1:28" x14ac:dyDescent="0.25">
      <c r="A2361">
        <v>2786</v>
      </c>
      <c r="B2361" t="s">
        <v>3120</v>
      </c>
      <c r="C2361" t="s">
        <v>2943</v>
      </c>
      <c r="D2361" s="1">
        <v>43463</v>
      </c>
      <c r="F2361">
        <f t="shared" ca="1" si="216"/>
        <v>81</v>
      </c>
      <c r="G2361" t="str">
        <f t="shared" ca="1" si="217"/>
        <v>&gt;5 years</v>
      </c>
      <c r="H2361" t="s">
        <v>641</v>
      </c>
      <c r="I2361" t="s">
        <v>7324</v>
      </c>
      <c r="J2361" t="s">
        <v>7325</v>
      </c>
      <c r="K2361" t="s">
        <v>27</v>
      </c>
      <c r="L2361">
        <f t="shared" si="218"/>
        <v>1</v>
      </c>
      <c r="M2361">
        <f t="shared" si="219"/>
        <v>0</v>
      </c>
      <c r="N2361" t="s">
        <v>28</v>
      </c>
      <c r="O2361" t="s">
        <v>53</v>
      </c>
      <c r="Q2361" t="str">
        <f t="shared" si="220"/>
        <v>ACTIVE</v>
      </c>
      <c r="R2361" t="s">
        <v>1487</v>
      </c>
      <c r="S2361" t="s">
        <v>74</v>
      </c>
      <c r="T2361" s="2">
        <v>31967</v>
      </c>
      <c r="U2361" s="3">
        <f t="shared" ca="1" si="221"/>
        <v>38</v>
      </c>
      <c r="V2361" t="s">
        <v>2370</v>
      </c>
      <c r="W2361" t="s">
        <v>2371</v>
      </c>
      <c r="X2361" t="s">
        <v>69</v>
      </c>
      <c r="Y2361" t="s">
        <v>35</v>
      </c>
      <c r="Z2361" t="s">
        <v>36</v>
      </c>
      <c r="AA2361">
        <v>1</v>
      </c>
      <c r="AB2361" s="4">
        <v>111360</v>
      </c>
    </row>
    <row r="2362" spans="1:28" x14ac:dyDescent="0.25">
      <c r="A2362">
        <v>2787</v>
      </c>
      <c r="B2362" t="s">
        <v>7326</v>
      </c>
      <c r="C2362" t="s">
        <v>2224</v>
      </c>
      <c r="D2362" s="1">
        <v>44308</v>
      </c>
      <c r="F2362">
        <f t="shared" ca="1" si="216"/>
        <v>53</v>
      </c>
      <c r="G2362" t="str">
        <f t="shared" ca="1" si="217"/>
        <v>2-5 years</v>
      </c>
      <c r="H2362" t="s">
        <v>641</v>
      </c>
      <c r="I2362" t="s">
        <v>7327</v>
      </c>
      <c r="J2362" t="s">
        <v>7328</v>
      </c>
      <c r="K2362" t="s">
        <v>27</v>
      </c>
      <c r="L2362">
        <f t="shared" si="218"/>
        <v>1</v>
      </c>
      <c r="M2362">
        <f t="shared" si="219"/>
        <v>0</v>
      </c>
      <c r="N2362" t="s">
        <v>28</v>
      </c>
      <c r="O2362" t="s">
        <v>53</v>
      </c>
      <c r="Q2362" t="str">
        <f t="shared" si="220"/>
        <v>ACTIVE</v>
      </c>
      <c r="R2362" t="s">
        <v>1487</v>
      </c>
      <c r="S2362" t="s">
        <v>94</v>
      </c>
      <c r="T2362" s="2">
        <v>35076</v>
      </c>
      <c r="U2362" s="3">
        <f t="shared" ca="1" si="221"/>
        <v>29</v>
      </c>
      <c r="V2362" t="s">
        <v>2085</v>
      </c>
      <c r="W2362" t="s">
        <v>2086</v>
      </c>
      <c r="X2362" t="s">
        <v>143</v>
      </c>
      <c r="Y2362" t="s">
        <v>35</v>
      </c>
      <c r="Z2362" t="s">
        <v>36</v>
      </c>
      <c r="AA2362">
        <v>4</v>
      </c>
      <c r="AB2362" s="4">
        <v>104209.2</v>
      </c>
    </row>
    <row r="2363" spans="1:28" x14ac:dyDescent="0.25">
      <c r="A2363">
        <v>2788</v>
      </c>
      <c r="B2363" t="s">
        <v>2354</v>
      </c>
      <c r="C2363" t="s">
        <v>3942</v>
      </c>
      <c r="D2363" s="1">
        <v>45080</v>
      </c>
      <c r="E2363" s="1">
        <v>45121</v>
      </c>
      <c r="F2363">
        <f t="shared" ca="1" si="216"/>
        <v>1</v>
      </c>
      <c r="G2363" t="str">
        <f t="shared" ca="1" si="217"/>
        <v>&lt;6 months</v>
      </c>
      <c r="H2363" t="s">
        <v>641</v>
      </c>
      <c r="I2363" t="s">
        <v>7329</v>
      </c>
      <c r="J2363" t="s">
        <v>7330</v>
      </c>
      <c r="K2363" t="s">
        <v>158</v>
      </c>
      <c r="L2363">
        <f t="shared" si="218"/>
        <v>0</v>
      </c>
      <c r="M2363">
        <f t="shared" si="219"/>
        <v>1</v>
      </c>
      <c r="N2363" t="s">
        <v>28</v>
      </c>
      <c r="O2363" t="s">
        <v>53</v>
      </c>
      <c r="P2363" t="s">
        <v>1431</v>
      </c>
      <c r="Q2363" t="str">
        <f t="shared" si="220"/>
        <v>INVOLUNTARY</v>
      </c>
      <c r="R2363" t="s">
        <v>1487</v>
      </c>
      <c r="S2363" t="s">
        <v>137</v>
      </c>
      <c r="T2363" s="2">
        <v>25487</v>
      </c>
      <c r="U2363" s="3">
        <f t="shared" ca="1" si="221"/>
        <v>55</v>
      </c>
      <c r="V2363" t="s">
        <v>4147</v>
      </c>
      <c r="W2363" t="s">
        <v>4147</v>
      </c>
      <c r="X2363" t="s">
        <v>148</v>
      </c>
      <c r="Y2363" t="s">
        <v>35</v>
      </c>
      <c r="Z2363" t="s">
        <v>36</v>
      </c>
      <c r="AA2363">
        <v>1</v>
      </c>
      <c r="AB2363" s="4">
        <v>60108</v>
      </c>
    </row>
    <row r="2364" spans="1:28" x14ac:dyDescent="0.25">
      <c r="A2364">
        <v>2789</v>
      </c>
      <c r="B2364" t="s">
        <v>7331</v>
      </c>
      <c r="C2364" t="s">
        <v>1718</v>
      </c>
      <c r="D2364" s="1">
        <v>44312</v>
      </c>
      <c r="E2364" s="1">
        <v>44383</v>
      </c>
      <c r="F2364">
        <f t="shared" ca="1" si="216"/>
        <v>2</v>
      </c>
      <c r="G2364" t="str">
        <f t="shared" ca="1" si="217"/>
        <v>&lt;6 months</v>
      </c>
      <c r="H2364" t="s">
        <v>24</v>
      </c>
      <c r="I2364" t="s">
        <v>7332</v>
      </c>
      <c r="J2364" t="s">
        <v>7333</v>
      </c>
      <c r="K2364" t="s">
        <v>27</v>
      </c>
      <c r="L2364">
        <f t="shared" si="218"/>
        <v>1</v>
      </c>
      <c r="M2364">
        <f t="shared" si="219"/>
        <v>0</v>
      </c>
      <c r="N2364" t="s">
        <v>28</v>
      </c>
      <c r="O2364" t="s">
        <v>29</v>
      </c>
      <c r="Q2364" t="str">
        <f t="shared" si="220"/>
        <v>ACTIVE</v>
      </c>
      <c r="R2364" t="s">
        <v>1487</v>
      </c>
      <c r="S2364" t="s">
        <v>520</v>
      </c>
      <c r="T2364" s="2">
        <v>33106</v>
      </c>
      <c r="U2364" s="3">
        <f t="shared" ca="1" si="221"/>
        <v>35</v>
      </c>
      <c r="V2364" t="s">
        <v>32</v>
      </c>
      <c r="W2364" t="s">
        <v>598</v>
      </c>
      <c r="X2364" t="s">
        <v>6</v>
      </c>
      <c r="Y2364" t="s">
        <v>47</v>
      </c>
      <c r="Z2364" t="s">
        <v>36</v>
      </c>
      <c r="AA2364">
        <v>4</v>
      </c>
      <c r="AB2364" s="4">
        <v>242052</v>
      </c>
    </row>
    <row r="2365" spans="1:28" x14ac:dyDescent="0.25">
      <c r="A2365">
        <v>2790</v>
      </c>
      <c r="B2365" t="s">
        <v>3965</v>
      </c>
      <c r="C2365" t="s">
        <v>1414</v>
      </c>
      <c r="D2365" s="1">
        <v>43585</v>
      </c>
      <c r="E2365" s="1">
        <v>43747</v>
      </c>
      <c r="F2365">
        <f t="shared" ca="1" si="216"/>
        <v>5</v>
      </c>
      <c r="G2365" t="str">
        <f t="shared" ca="1" si="217"/>
        <v>&lt;6 months</v>
      </c>
      <c r="H2365" t="s">
        <v>24</v>
      </c>
      <c r="I2365" t="s">
        <v>7334</v>
      </c>
      <c r="J2365" t="s">
        <v>7335</v>
      </c>
      <c r="K2365" t="s">
        <v>27</v>
      </c>
      <c r="L2365">
        <f t="shared" si="218"/>
        <v>1</v>
      </c>
      <c r="M2365">
        <f t="shared" si="219"/>
        <v>0</v>
      </c>
      <c r="N2365" t="s">
        <v>28</v>
      </c>
      <c r="O2365" t="s">
        <v>41</v>
      </c>
      <c r="Q2365" t="str">
        <f t="shared" si="220"/>
        <v>ACTIVE</v>
      </c>
      <c r="R2365" t="s">
        <v>1487</v>
      </c>
      <c r="S2365" t="s">
        <v>282</v>
      </c>
      <c r="T2365" s="2">
        <v>31510</v>
      </c>
      <c r="U2365" s="3">
        <f t="shared" ca="1" si="221"/>
        <v>39</v>
      </c>
      <c r="V2365" t="s">
        <v>32</v>
      </c>
      <c r="W2365" t="s">
        <v>33</v>
      </c>
      <c r="X2365" t="s">
        <v>69</v>
      </c>
      <c r="Y2365" t="s">
        <v>47</v>
      </c>
      <c r="Z2365" t="s">
        <v>36</v>
      </c>
      <c r="AA2365">
        <v>4</v>
      </c>
      <c r="AB2365" s="4">
        <v>50016</v>
      </c>
    </row>
    <row r="2366" spans="1:28" x14ac:dyDescent="0.25">
      <c r="A2366">
        <v>2791</v>
      </c>
      <c r="B2366" t="s">
        <v>7336</v>
      </c>
      <c r="C2366" t="s">
        <v>1555</v>
      </c>
      <c r="D2366" s="1">
        <v>44381</v>
      </c>
      <c r="E2366" s="1">
        <v>45102</v>
      </c>
      <c r="F2366">
        <f t="shared" ca="1" si="216"/>
        <v>23</v>
      </c>
      <c r="G2366" t="str">
        <f t="shared" ca="1" si="217"/>
        <v>1-2 years</v>
      </c>
      <c r="H2366" t="s">
        <v>24</v>
      </c>
      <c r="I2366" t="s">
        <v>7337</v>
      </c>
      <c r="J2366" t="s">
        <v>7338</v>
      </c>
      <c r="K2366" t="s">
        <v>27</v>
      </c>
      <c r="L2366">
        <f t="shared" si="218"/>
        <v>1</v>
      </c>
      <c r="M2366">
        <f t="shared" si="219"/>
        <v>0</v>
      </c>
      <c r="N2366" t="s">
        <v>28</v>
      </c>
      <c r="O2366" t="s">
        <v>29</v>
      </c>
      <c r="Q2366" t="str">
        <f t="shared" si="220"/>
        <v>ACTIVE</v>
      </c>
      <c r="R2366" t="s">
        <v>1487</v>
      </c>
      <c r="S2366" t="s">
        <v>74</v>
      </c>
      <c r="T2366" s="2">
        <v>29265</v>
      </c>
      <c r="U2366" s="3">
        <f t="shared" ca="1" si="221"/>
        <v>45</v>
      </c>
      <c r="V2366" t="s">
        <v>32</v>
      </c>
      <c r="W2366" t="s">
        <v>33</v>
      </c>
      <c r="X2366" t="s">
        <v>153</v>
      </c>
      <c r="Y2366" t="s">
        <v>47</v>
      </c>
      <c r="Z2366" t="s">
        <v>36</v>
      </c>
      <c r="AA2366">
        <v>2</v>
      </c>
      <c r="AB2366" s="4">
        <v>746760</v>
      </c>
    </row>
    <row r="2367" spans="1:28" x14ac:dyDescent="0.25">
      <c r="A2367">
        <v>2792</v>
      </c>
      <c r="B2367" t="s">
        <v>7339</v>
      </c>
      <c r="C2367" t="s">
        <v>7340</v>
      </c>
      <c r="D2367" s="1">
        <v>44981</v>
      </c>
      <c r="F2367">
        <f t="shared" ca="1" si="216"/>
        <v>31</v>
      </c>
      <c r="G2367" t="str">
        <f t="shared" ca="1" si="217"/>
        <v>2-5 years</v>
      </c>
      <c r="H2367" t="s">
        <v>24</v>
      </c>
      <c r="I2367" t="s">
        <v>7341</v>
      </c>
      <c r="J2367" t="s">
        <v>7342</v>
      </c>
      <c r="K2367" t="s">
        <v>27</v>
      </c>
      <c r="L2367">
        <f t="shared" si="218"/>
        <v>1</v>
      </c>
      <c r="M2367">
        <f t="shared" si="219"/>
        <v>0</v>
      </c>
      <c r="N2367" t="s">
        <v>41</v>
      </c>
      <c r="O2367" t="s">
        <v>29</v>
      </c>
      <c r="Q2367" t="str">
        <f t="shared" si="220"/>
        <v>ACTIVE</v>
      </c>
      <c r="R2367" t="s">
        <v>1487</v>
      </c>
      <c r="S2367" t="s">
        <v>87</v>
      </c>
      <c r="T2367" s="2">
        <v>35117</v>
      </c>
      <c r="U2367" s="3">
        <f t="shared" ca="1" si="221"/>
        <v>29</v>
      </c>
      <c r="V2367" t="s">
        <v>3916</v>
      </c>
      <c r="W2367" t="s">
        <v>3917</v>
      </c>
      <c r="X2367" t="s">
        <v>81</v>
      </c>
      <c r="Y2367" t="s">
        <v>47</v>
      </c>
      <c r="Z2367" t="s">
        <v>36</v>
      </c>
      <c r="AA2367">
        <v>1</v>
      </c>
      <c r="AB2367" s="4">
        <v>108000</v>
      </c>
    </row>
    <row r="2368" spans="1:28" x14ac:dyDescent="0.25">
      <c r="A2368">
        <v>2793</v>
      </c>
      <c r="B2368" t="s">
        <v>1754</v>
      </c>
      <c r="C2368" t="s">
        <v>150</v>
      </c>
      <c r="D2368" s="1">
        <v>44257</v>
      </c>
      <c r="F2368">
        <f t="shared" ca="1" si="216"/>
        <v>55</v>
      </c>
      <c r="G2368" t="str">
        <f t="shared" ca="1" si="217"/>
        <v>2-5 years</v>
      </c>
      <c r="H2368" t="s">
        <v>24</v>
      </c>
      <c r="I2368" t="s">
        <v>7343</v>
      </c>
      <c r="J2368" t="s">
        <v>7344</v>
      </c>
      <c r="K2368" t="s">
        <v>27</v>
      </c>
      <c r="L2368">
        <f t="shared" si="218"/>
        <v>1</v>
      </c>
      <c r="M2368">
        <f t="shared" si="219"/>
        <v>0</v>
      </c>
      <c r="N2368" t="s">
        <v>53</v>
      </c>
      <c r="O2368" t="s">
        <v>53</v>
      </c>
      <c r="Q2368" t="str">
        <f t="shared" si="220"/>
        <v>ACTIVE</v>
      </c>
      <c r="R2368" t="s">
        <v>1487</v>
      </c>
      <c r="S2368" t="s">
        <v>440</v>
      </c>
      <c r="T2368" s="2">
        <v>33713</v>
      </c>
      <c r="U2368" s="3">
        <f t="shared" ca="1" si="221"/>
        <v>33</v>
      </c>
      <c r="V2368" t="s">
        <v>3916</v>
      </c>
      <c r="W2368" t="s">
        <v>3917</v>
      </c>
      <c r="X2368" t="s">
        <v>148</v>
      </c>
      <c r="Y2368" t="s">
        <v>47</v>
      </c>
      <c r="Z2368" t="s">
        <v>36</v>
      </c>
      <c r="AA2368">
        <v>1</v>
      </c>
      <c r="AB2368" s="4">
        <v>64728</v>
      </c>
    </row>
    <row r="2369" spans="1:28" x14ac:dyDescent="0.25">
      <c r="A2369">
        <v>2794</v>
      </c>
      <c r="B2369" t="s">
        <v>2138</v>
      </c>
      <c r="C2369" t="s">
        <v>6323</v>
      </c>
      <c r="D2369" s="1">
        <v>44557</v>
      </c>
      <c r="F2369">
        <f t="shared" ca="1" si="216"/>
        <v>45</v>
      </c>
      <c r="G2369" t="str">
        <f t="shared" ca="1" si="217"/>
        <v>2-5 years</v>
      </c>
      <c r="H2369" t="s">
        <v>24</v>
      </c>
      <c r="I2369" t="s">
        <v>7345</v>
      </c>
      <c r="J2369" t="s">
        <v>7346</v>
      </c>
      <c r="K2369" t="s">
        <v>27</v>
      </c>
      <c r="L2369">
        <f t="shared" si="218"/>
        <v>1</v>
      </c>
      <c r="M2369">
        <f t="shared" si="219"/>
        <v>0</v>
      </c>
      <c r="N2369" t="s">
        <v>28</v>
      </c>
      <c r="O2369" t="s">
        <v>29</v>
      </c>
      <c r="Q2369" t="str">
        <f t="shared" si="220"/>
        <v>ACTIVE</v>
      </c>
      <c r="R2369" t="s">
        <v>1487</v>
      </c>
      <c r="S2369" t="s">
        <v>74</v>
      </c>
      <c r="T2369" s="2">
        <v>32230</v>
      </c>
      <c r="U2369" s="3">
        <f t="shared" ca="1" si="221"/>
        <v>37</v>
      </c>
      <c r="V2369" t="s">
        <v>3916</v>
      </c>
      <c r="W2369" t="s">
        <v>3917</v>
      </c>
      <c r="X2369" t="s">
        <v>69</v>
      </c>
      <c r="Y2369" t="s">
        <v>47</v>
      </c>
      <c r="Z2369" t="s">
        <v>36</v>
      </c>
      <c r="AA2369">
        <v>5</v>
      </c>
      <c r="AB2369" s="4">
        <v>108540</v>
      </c>
    </row>
    <row r="2370" spans="1:28" x14ac:dyDescent="0.25">
      <c r="A2370">
        <v>2795</v>
      </c>
      <c r="B2370" t="s">
        <v>5476</v>
      </c>
      <c r="C2370" t="s">
        <v>7072</v>
      </c>
      <c r="D2370" s="1">
        <v>44752</v>
      </c>
      <c r="E2370" s="1">
        <v>44815</v>
      </c>
      <c r="F2370">
        <f t="shared" ca="1" si="216"/>
        <v>2</v>
      </c>
      <c r="G2370" t="str">
        <f t="shared" ca="1" si="217"/>
        <v>&lt;6 months</v>
      </c>
      <c r="H2370" t="s">
        <v>24</v>
      </c>
      <c r="I2370" t="s">
        <v>7347</v>
      </c>
      <c r="J2370" t="s">
        <v>7348</v>
      </c>
      <c r="K2370" t="s">
        <v>27</v>
      </c>
      <c r="L2370">
        <f t="shared" si="218"/>
        <v>1</v>
      </c>
      <c r="M2370">
        <f t="shared" si="219"/>
        <v>0</v>
      </c>
      <c r="N2370" t="s">
        <v>41</v>
      </c>
      <c r="O2370" t="s">
        <v>29</v>
      </c>
      <c r="Q2370" t="str">
        <f t="shared" si="220"/>
        <v>ACTIVE</v>
      </c>
      <c r="R2370" t="s">
        <v>1487</v>
      </c>
      <c r="S2370" t="s">
        <v>80</v>
      </c>
      <c r="T2370" s="2">
        <v>31846</v>
      </c>
      <c r="U2370" s="3">
        <f t="shared" ca="1" si="221"/>
        <v>38</v>
      </c>
      <c r="V2370" t="s">
        <v>3916</v>
      </c>
      <c r="W2370" t="s">
        <v>3917</v>
      </c>
      <c r="X2370" t="s">
        <v>617</v>
      </c>
      <c r="Y2370" t="s">
        <v>35</v>
      </c>
      <c r="Z2370" t="s">
        <v>36</v>
      </c>
      <c r="AA2370">
        <v>4</v>
      </c>
      <c r="AB2370" s="4">
        <v>111600</v>
      </c>
    </row>
    <row r="2371" spans="1:28" x14ac:dyDescent="0.25">
      <c r="A2371">
        <v>2796</v>
      </c>
      <c r="B2371" t="s">
        <v>7349</v>
      </c>
      <c r="C2371" t="s">
        <v>4913</v>
      </c>
      <c r="D2371" s="1">
        <v>44823</v>
      </c>
      <c r="E2371" s="1">
        <v>45094</v>
      </c>
      <c r="F2371">
        <f t="shared" ref="F2371:F2434" ca="1" si="222">DATEDIF($D2371,IF($E2371=$E$2,TODAY(),$E2371),"m")</f>
        <v>8</v>
      </c>
      <c r="G2371" t="str">
        <f t="shared" ref="G2371:G2434" ca="1" si="223">IF(F2371&lt;6,"&lt;6 months",IF(F2371&lt;12,"6-12 months",IF(F2371&lt;24,"1-2 years",IF(F2371&lt;60,"2-5 years","&gt;5 years"))))</f>
        <v>6-12 months</v>
      </c>
      <c r="H2371" t="s">
        <v>24</v>
      </c>
      <c r="I2371" t="s">
        <v>7350</v>
      </c>
      <c r="J2371" t="s">
        <v>7351</v>
      </c>
      <c r="K2371" t="s">
        <v>27</v>
      </c>
      <c r="L2371">
        <f t="shared" ref="L2371:L2434" si="224">IF($K2371=$K$2,1,0)</f>
        <v>1</v>
      </c>
      <c r="M2371">
        <f t="shared" ref="M2371:M2434" si="225">IF($K2371=$K$2,0,1)</f>
        <v>0</v>
      </c>
      <c r="N2371" t="s">
        <v>28</v>
      </c>
      <c r="O2371" t="s">
        <v>53</v>
      </c>
      <c r="Q2371" t="str">
        <f t="shared" ref="Q2371:Q2434" si="226">IF(OR($P2371=$AF$14,$P2371=$AF$16,$P2371=$AF$19,$P2371=$AF$20,$P2371=$AF$21,$P2371=$AF$23),"VOLUNTARY",IF(OR($P2371=$AF$17,$P2371=$AF$18,$P2371=$AF$22,$P2371=$AF$15),"INVOLUNTARY","ACTIVE"))</f>
        <v>ACTIVE</v>
      </c>
      <c r="R2371" t="s">
        <v>1487</v>
      </c>
      <c r="S2371" t="s">
        <v>87</v>
      </c>
      <c r="T2371" s="2">
        <v>30767</v>
      </c>
      <c r="U2371" s="3">
        <f t="shared" ref="U2371:U2434" ca="1" si="227">DATEDIF($T2371,TODAY(),"y")</f>
        <v>41</v>
      </c>
      <c r="V2371" t="s">
        <v>3916</v>
      </c>
      <c r="W2371" t="s">
        <v>3917</v>
      </c>
      <c r="X2371" t="s">
        <v>2454</v>
      </c>
      <c r="Y2371" t="s">
        <v>35</v>
      </c>
      <c r="Z2371" t="s">
        <v>36</v>
      </c>
      <c r="AA2371">
        <v>1</v>
      </c>
      <c r="AB2371" s="4">
        <v>180216</v>
      </c>
    </row>
    <row r="2372" spans="1:28" x14ac:dyDescent="0.25">
      <c r="A2372">
        <v>2797</v>
      </c>
      <c r="B2372" t="s">
        <v>4795</v>
      </c>
      <c r="C2372" t="s">
        <v>7352</v>
      </c>
      <c r="D2372" s="1">
        <v>44346</v>
      </c>
      <c r="F2372">
        <f t="shared" ca="1" si="222"/>
        <v>52</v>
      </c>
      <c r="G2372" t="str">
        <f t="shared" ca="1" si="223"/>
        <v>2-5 years</v>
      </c>
      <c r="H2372" t="s">
        <v>24</v>
      </c>
      <c r="I2372" t="s">
        <v>7353</v>
      </c>
      <c r="J2372" t="s">
        <v>7354</v>
      </c>
      <c r="K2372" t="s">
        <v>27</v>
      </c>
      <c r="L2372">
        <f t="shared" si="224"/>
        <v>1</v>
      </c>
      <c r="M2372">
        <f t="shared" si="225"/>
        <v>0</v>
      </c>
      <c r="N2372" t="s">
        <v>28</v>
      </c>
      <c r="O2372" t="s">
        <v>29</v>
      </c>
      <c r="Q2372" t="str">
        <f t="shared" si="226"/>
        <v>ACTIVE</v>
      </c>
      <c r="R2372" t="s">
        <v>1487</v>
      </c>
      <c r="S2372" t="s">
        <v>221</v>
      </c>
      <c r="T2372" s="2">
        <v>30960</v>
      </c>
      <c r="U2372" s="3">
        <f t="shared" ca="1" si="227"/>
        <v>41</v>
      </c>
      <c r="V2372" t="s">
        <v>3916</v>
      </c>
      <c r="W2372" t="s">
        <v>3917</v>
      </c>
      <c r="X2372" t="s">
        <v>128</v>
      </c>
      <c r="Y2372" t="s">
        <v>47</v>
      </c>
      <c r="Z2372" t="s">
        <v>82</v>
      </c>
      <c r="AA2372">
        <v>1</v>
      </c>
      <c r="AB2372" s="4">
        <v>819420</v>
      </c>
    </row>
    <row r="2373" spans="1:28" x14ac:dyDescent="0.25">
      <c r="A2373">
        <v>2798</v>
      </c>
      <c r="B2373" t="s">
        <v>7093</v>
      </c>
      <c r="C2373" t="s">
        <v>7355</v>
      </c>
      <c r="D2373" s="1">
        <v>43928</v>
      </c>
      <c r="F2373">
        <f t="shared" ca="1" si="222"/>
        <v>66</v>
      </c>
      <c r="G2373" t="str">
        <f t="shared" ca="1" si="223"/>
        <v>&gt;5 years</v>
      </c>
      <c r="H2373" t="s">
        <v>24</v>
      </c>
      <c r="I2373" t="s">
        <v>7356</v>
      </c>
      <c r="J2373" t="s">
        <v>7357</v>
      </c>
      <c r="K2373" t="s">
        <v>27</v>
      </c>
      <c r="L2373">
        <f t="shared" si="224"/>
        <v>1</v>
      </c>
      <c r="M2373">
        <f t="shared" si="225"/>
        <v>0</v>
      </c>
      <c r="N2373" t="s">
        <v>28</v>
      </c>
      <c r="O2373" t="s">
        <v>41</v>
      </c>
      <c r="Q2373" t="str">
        <f t="shared" si="226"/>
        <v>ACTIVE</v>
      </c>
      <c r="R2373" t="s">
        <v>1487</v>
      </c>
      <c r="S2373" t="s">
        <v>87</v>
      </c>
      <c r="T2373" s="2">
        <v>24041</v>
      </c>
      <c r="U2373" s="3">
        <f t="shared" ca="1" si="227"/>
        <v>59</v>
      </c>
      <c r="V2373" t="s">
        <v>3916</v>
      </c>
      <c r="W2373" t="s">
        <v>3917</v>
      </c>
      <c r="X2373" t="s">
        <v>1356</v>
      </c>
      <c r="Y2373" t="s">
        <v>47</v>
      </c>
      <c r="Z2373" t="s">
        <v>36</v>
      </c>
      <c r="AA2373">
        <v>2</v>
      </c>
      <c r="AB2373" s="4">
        <v>900000</v>
      </c>
    </row>
    <row r="2374" spans="1:28" x14ac:dyDescent="0.25">
      <c r="A2374">
        <v>2799</v>
      </c>
      <c r="B2374" t="s">
        <v>3348</v>
      </c>
      <c r="C2374" t="s">
        <v>1990</v>
      </c>
      <c r="D2374" s="1">
        <v>44306</v>
      </c>
      <c r="E2374" s="1">
        <v>44821</v>
      </c>
      <c r="F2374">
        <f t="shared" ca="1" si="222"/>
        <v>16</v>
      </c>
      <c r="G2374" t="str">
        <f t="shared" ca="1" si="223"/>
        <v>1-2 years</v>
      </c>
      <c r="H2374" t="s">
        <v>24</v>
      </c>
      <c r="I2374" t="s">
        <v>7358</v>
      </c>
      <c r="J2374" t="s">
        <v>7359</v>
      </c>
      <c r="K2374" t="s">
        <v>27</v>
      </c>
      <c r="L2374">
        <f t="shared" si="224"/>
        <v>1</v>
      </c>
      <c r="M2374">
        <f t="shared" si="225"/>
        <v>0</v>
      </c>
      <c r="N2374" t="s">
        <v>41</v>
      </c>
      <c r="O2374" t="s">
        <v>41</v>
      </c>
      <c r="Q2374" t="str">
        <f t="shared" si="226"/>
        <v>ACTIVE</v>
      </c>
      <c r="R2374" t="s">
        <v>1487</v>
      </c>
      <c r="S2374" t="s">
        <v>87</v>
      </c>
      <c r="T2374" s="2">
        <v>37915</v>
      </c>
      <c r="U2374" s="3">
        <f t="shared" ca="1" si="227"/>
        <v>21</v>
      </c>
      <c r="V2374" t="s">
        <v>3916</v>
      </c>
      <c r="W2374" t="s">
        <v>3917</v>
      </c>
      <c r="X2374" t="s">
        <v>89</v>
      </c>
      <c r="Y2374" t="s">
        <v>47</v>
      </c>
      <c r="Z2374" t="s">
        <v>36</v>
      </c>
      <c r="AA2374">
        <v>2</v>
      </c>
      <c r="AB2374" s="4">
        <v>129204</v>
      </c>
    </row>
    <row r="2375" spans="1:28" x14ac:dyDescent="0.25">
      <c r="A2375">
        <v>2800</v>
      </c>
      <c r="B2375" t="s">
        <v>1427</v>
      </c>
      <c r="C2375" t="s">
        <v>541</v>
      </c>
      <c r="D2375" s="1">
        <v>43679</v>
      </c>
      <c r="F2375">
        <f t="shared" ca="1" si="222"/>
        <v>74</v>
      </c>
      <c r="G2375" t="str">
        <f t="shared" ca="1" si="223"/>
        <v>&gt;5 years</v>
      </c>
      <c r="H2375" t="s">
        <v>24</v>
      </c>
      <c r="I2375" t="s">
        <v>7360</v>
      </c>
      <c r="J2375" t="s">
        <v>7361</v>
      </c>
      <c r="K2375" t="s">
        <v>27</v>
      </c>
      <c r="L2375">
        <f t="shared" si="224"/>
        <v>1</v>
      </c>
      <c r="M2375">
        <f t="shared" si="225"/>
        <v>0</v>
      </c>
      <c r="N2375" t="s">
        <v>28</v>
      </c>
      <c r="O2375" t="s">
        <v>29</v>
      </c>
      <c r="Q2375" t="str">
        <f t="shared" si="226"/>
        <v>ACTIVE</v>
      </c>
      <c r="R2375" t="s">
        <v>1487</v>
      </c>
      <c r="S2375" t="s">
        <v>68</v>
      </c>
      <c r="T2375" s="2">
        <v>31208</v>
      </c>
      <c r="U2375" s="3">
        <f t="shared" ca="1" si="227"/>
        <v>40</v>
      </c>
      <c r="V2375" t="s">
        <v>3916</v>
      </c>
      <c r="W2375" t="s">
        <v>3917</v>
      </c>
      <c r="X2375" t="s">
        <v>184</v>
      </c>
      <c r="Y2375" t="s">
        <v>47</v>
      </c>
      <c r="Z2375" t="s">
        <v>36</v>
      </c>
      <c r="AA2375">
        <v>1</v>
      </c>
      <c r="AB2375" s="4">
        <v>803568</v>
      </c>
    </row>
    <row r="2376" spans="1:28" x14ac:dyDescent="0.25">
      <c r="A2376">
        <v>2801</v>
      </c>
      <c r="B2376" t="s">
        <v>2415</v>
      </c>
      <c r="C2376" t="s">
        <v>4934</v>
      </c>
      <c r="D2376" s="1">
        <v>44572</v>
      </c>
      <c r="F2376">
        <f t="shared" ca="1" si="222"/>
        <v>44</v>
      </c>
      <c r="G2376" t="str">
        <f t="shared" ca="1" si="223"/>
        <v>2-5 years</v>
      </c>
      <c r="H2376" t="s">
        <v>24</v>
      </c>
      <c r="I2376" t="s">
        <v>7362</v>
      </c>
      <c r="J2376" t="s">
        <v>7363</v>
      </c>
      <c r="K2376" t="s">
        <v>27</v>
      </c>
      <c r="L2376">
        <f t="shared" si="224"/>
        <v>1</v>
      </c>
      <c r="M2376">
        <f t="shared" si="225"/>
        <v>0</v>
      </c>
      <c r="N2376" t="s">
        <v>53</v>
      </c>
      <c r="O2376" t="s">
        <v>29</v>
      </c>
      <c r="Q2376" t="str">
        <f t="shared" si="226"/>
        <v>ACTIVE</v>
      </c>
      <c r="R2376" t="s">
        <v>1487</v>
      </c>
      <c r="S2376" t="s">
        <v>74</v>
      </c>
      <c r="T2376" s="2">
        <v>27263</v>
      </c>
      <c r="U2376" s="3">
        <f t="shared" ca="1" si="227"/>
        <v>51</v>
      </c>
      <c r="V2376" t="s">
        <v>3916</v>
      </c>
      <c r="W2376" t="s">
        <v>3917</v>
      </c>
      <c r="X2376" t="s">
        <v>235</v>
      </c>
      <c r="Y2376" t="s">
        <v>47</v>
      </c>
      <c r="Z2376" t="s">
        <v>36</v>
      </c>
      <c r="AA2376">
        <v>5</v>
      </c>
      <c r="AB2376" s="4">
        <v>102000</v>
      </c>
    </row>
    <row r="2377" spans="1:28" x14ac:dyDescent="0.25">
      <c r="A2377">
        <v>2802</v>
      </c>
      <c r="B2377" t="s">
        <v>5604</v>
      </c>
      <c r="C2377" t="s">
        <v>4308</v>
      </c>
      <c r="D2377" s="1">
        <v>44150</v>
      </c>
      <c r="F2377">
        <f t="shared" ca="1" si="222"/>
        <v>58</v>
      </c>
      <c r="G2377" t="str">
        <f t="shared" ca="1" si="223"/>
        <v>2-5 years</v>
      </c>
      <c r="H2377" t="s">
        <v>24</v>
      </c>
      <c r="I2377" t="s">
        <v>7364</v>
      </c>
      <c r="J2377" t="s">
        <v>7365</v>
      </c>
      <c r="K2377" t="s">
        <v>27</v>
      </c>
      <c r="L2377">
        <f t="shared" si="224"/>
        <v>1</v>
      </c>
      <c r="M2377">
        <f t="shared" si="225"/>
        <v>0</v>
      </c>
      <c r="N2377" t="s">
        <v>28</v>
      </c>
      <c r="O2377" t="s">
        <v>41</v>
      </c>
      <c r="Q2377" t="str">
        <f t="shared" si="226"/>
        <v>ACTIVE</v>
      </c>
      <c r="R2377" t="s">
        <v>1487</v>
      </c>
      <c r="S2377" t="s">
        <v>68</v>
      </c>
      <c r="T2377" s="2">
        <v>33771</v>
      </c>
      <c r="U2377" s="3">
        <f t="shared" ca="1" si="227"/>
        <v>33</v>
      </c>
      <c r="V2377" t="s">
        <v>3916</v>
      </c>
      <c r="W2377" t="s">
        <v>3917</v>
      </c>
      <c r="X2377" t="s">
        <v>81</v>
      </c>
      <c r="Y2377" t="s">
        <v>35</v>
      </c>
      <c r="Z2377" t="s">
        <v>36</v>
      </c>
      <c r="AA2377">
        <v>4</v>
      </c>
      <c r="AB2377" s="4">
        <v>443815.67999999999</v>
      </c>
    </row>
    <row r="2378" spans="1:28" x14ac:dyDescent="0.25">
      <c r="A2378">
        <v>2803</v>
      </c>
      <c r="B2378" t="s">
        <v>1926</v>
      </c>
      <c r="C2378" t="s">
        <v>458</v>
      </c>
      <c r="D2378" s="1">
        <v>43959</v>
      </c>
      <c r="F2378">
        <f t="shared" ca="1" si="222"/>
        <v>65</v>
      </c>
      <c r="G2378" t="str">
        <f t="shared" ca="1" si="223"/>
        <v>&gt;5 years</v>
      </c>
      <c r="H2378" t="s">
        <v>24</v>
      </c>
      <c r="I2378" t="s">
        <v>7366</v>
      </c>
      <c r="J2378" t="s">
        <v>7367</v>
      </c>
      <c r="K2378" t="s">
        <v>27</v>
      </c>
      <c r="L2378">
        <f t="shared" si="224"/>
        <v>1</v>
      </c>
      <c r="M2378">
        <f t="shared" si="225"/>
        <v>0</v>
      </c>
      <c r="N2378" t="s">
        <v>41</v>
      </c>
      <c r="O2378" t="s">
        <v>41</v>
      </c>
      <c r="Q2378" t="str">
        <f t="shared" si="226"/>
        <v>ACTIVE</v>
      </c>
      <c r="R2378" t="s">
        <v>1487</v>
      </c>
      <c r="S2378" t="s">
        <v>68</v>
      </c>
      <c r="T2378" s="2">
        <v>32894</v>
      </c>
      <c r="U2378" s="3">
        <f t="shared" ca="1" si="227"/>
        <v>35</v>
      </c>
      <c r="V2378" t="s">
        <v>3916</v>
      </c>
      <c r="W2378" t="s">
        <v>3917</v>
      </c>
      <c r="X2378" t="s">
        <v>184</v>
      </c>
      <c r="Y2378" t="s">
        <v>35</v>
      </c>
      <c r="Z2378" t="s">
        <v>36</v>
      </c>
      <c r="AA2378">
        <v>5</v>
      </c>
      <c r="AB2378" s="4">
        <v>702000</v>
      </c>
    </row>
    <row r="2379" spans="1:28" x14ac:dyDescent="0.25">
      <c r="A2379">
        <v>2804</v>
      </c>
      <c r="B2379" t="s">
        <v>4671</v>
      </c>
      <c r="C2379" t="s">
        <v>2317</v>
      </c>
      <c r="D2379" s="1">
        <v>43534</v>
      </c>
      <c r="F2379">
        <f t="shared" ca="1" si="222"/>
        <v>78</v>
      </c>
      <c r="G2379" t="str">
        <f t="shared" ca="1" si="223"/>
        <v>&gt;5 years</v>
      </c>
      <c r="H2379" t="s">
        <v>641</v>
      </c>
      <c r="I2379" t="s">
        <v>7368</v>
      </c>
      <c r="J2379" t="s">
        <v>7369</v>
      </c>
      <c r="K2379" t="s">
        <v>27</v>
      </c>
      <c r="L2379">
        <f t="shared" si="224"/>
        <v>1</v>
      </c>
      <c r="M2379">
        <f t="shared" si="225"/>
        <v>0</v>
      </c>
      <c r="N2379" t="s">
        <v>41</v>
      </c>
      <c r="O2379" t="s">
        <v>53</v>
      </c>
      <c r="Q2379" t="str">
        <f t="shared" si="226"/>
        <v>ACTIVE</v>
      </c>
      <c r="R2379" t="s">
        <v>1487</v>
      </c>
      <c r="S2379" t="s">
        <v>137</v>
      </c>
      <c r="T2379" s="2">
        <v>34558</v>
      </c>
      <c r="U2379" s="3">
        <f t="shared" ca="1" si="227"/>
        <v>31</v>
      </c>
      <c r="V2379" t="s">
        <v>3916</v>
      </c>
      <c r="W2379" t="s">
        <v>3917</v>
      </c>
      <c r="X2379" t="s">
        <v>138</v>
      </c>
      <c r="Y2379" t="s">
        <v>47</v>
      </c>
      <c r="Z2379" t="s">
        <v>36</v>
      </c>
      <c r="AA2379">
        <v>4</v>
      </c>
      <c r="AB2379" s="4">
        <v>764796</v>
      </c>
    </row>
    <row r="2380" spans="1:28" x14ac:dyDescent="0.25">
      <c r="A2380">
        <v>2805</v>
      </c>
      <c r="B2380" t="s">
        <v>2755</v>
      </c>
      <c r="C2380" t="s">
        <v>283</v>
      </c>
      <c r="D2380" s="1">
        <v>44670</v>
      </c>
      <c r="F2380">
        <f t="shared" ca="1" si="222"/>
        <v>41</v>
      </c>
      <c r="G2380" t="str">
        <f t="shared" ca="1" si="223"/>
        <v>2-5 years</v>
      </c>
      <c r="H2380" t="s">
        <v>641</v>
      </c>
      <c r="I2380" t="s">
        <v>7370</v>
      </c>
      <c r="J2380" t="s">
        <v>7371</v>
      </c>
      <c r="K2380" t="s">
        <v>27</v>
      </c>
      <c r="L2380">
        <f t="shared" si="224"/>
        <v>1</v>
      </c>
      <c r="M2380">
        <f t="shared" si="225"/>
        <v>0</v>
      </c>
      <c r="N2380" t="s">
        <v>53</v>
      </c>
      <c r="O2380" t="s">
        <v>41</v>
      </c>
      <c r="Q2380" t="str">
        <f t="shared" si="226"/>
        <v>ACTIVE</v>
      </c>
      <c r="R2380" t="s">
        <v>1487</v>
      </c>
      <c r="S2380" t="s">
        <v>74</v>
      </c>
      <c r="T2380" s="2">
        <v>30785</v>
      </c>
      <c r="U2380" s="3">
        <f t="shared" ca="1" si="227"/>
        <v>41</v>
      </c>
      <c r="V2380" t="s">
        <v>3916</v>
      </c>
      <c r="W2380" t="s">
        <v>3917</v>
      </c>
      <c r="X2380" t="s">
        <v>75</v>
      </c>
      <c r="Y2380" t="s">
        <v>47</v>
      </c>
      <c r="Z2380" t="s">
        <v>36</v>
      </c>
      <c r="AA2380">
        <v>1</v>
      </c>
      <c r="AB2380" s="4">
        <v>42560</v>
      </c>
    </row>
    <row r="2381" spans="1:28" x14ac:dyDescent="0.25">
      <c r="A2381">
        <v>2806</v>
      </c>
      <c r="B2381" t="s">
        <v>4775</v>
      </c>
      <c r="C2381" t="s">
        <v>2326</v>
      </c>
      <c r="D2381" s="1">
        <v>43799</v>
      </c>
      <c r="F2381">
        <f t="shared" ca="1" si="222"/>
        <v>70</v>
      </c>
      <c r="G2381" t="str">
        <f t="shared" ca="1" si="223"/>
        <v>&gt;5 years</v>
      </c>
      <c r="H2381" t="s">
        <v>641</v>
      </c>
      <c r="I2381" t="s">
        <v>7372</v>
      </c>
      <c r="J2381" t="s">
        <v>7373</v>
      </c>
      <c r="K2381" t="s">
        <v>27</v>
      </c>
      <c r="L2381">
        <f t="shared" si="224"/>
        <v>1</v>
      </c>
      <c r="M2381">
        <f t="shared" si="225"/>
        <v>0</v>
      </c>
      <c r="N2381" t="s">
        <v>53</v>
      </c>
      <c r="O2381" t="s">
        <v>41</v>
      </c>
      <c r="Q2381" t="str">
        <f t="shared" si="226"/>
        <v>ACTIVE</v>
      </c>
      <c r="R2381" t="s">
        <v>1487</v>
      </c>
      <c r="S2381" t="s">
        <v>282</v>
      </c>
      <c r="T2381" s="2">
        <v>30056</v>
      </c>
      <c r="U2381" s="3">
        <f t="shared" ca="1" si="227"/>
        <v>43</v>
      </c>
      <c r="V2381" t="s">
        <v>3916</v>
      </c>
      <c r="W2381" t="s">
        <v>3917</v>
      </c>
      <c r="X2381" t="s">
        <v>148</v>
      </c>
      <c r="Y2381" t="s">
        <v>35</v>
      </c>
      <c r="Z2381" t="s">
        <v>36</v>
      </c>
      <c r="AA2381">
        <v>2</v>
      </c>
      <c r="AB2381" s="4">
        <v>111588</v>
      </c>
    </row>
    <row r="2382" spans="1:28" x14ac:dyDescent="0.25">
      <c r="A2382">
        <v>2807</v>
      </c>
      <c r="B2382" t="s">
        <v>6586</v>
      </c>
      <c r="C2382" t="s">
        <v>1844</v>
      </c>
      <c r="D2382" s="1">
        <v>44383</v>
      </c>
      <c r="E2382" s="1">
        <v>44933</v>
      </c>
      <c r="F2382">
        <f t="shared" ca="1" si="222"/>
        <v>18</v>
      </c>
      <c r="G2382" t="str">
        <f t="shared" ca="1" si="223"/>
        <v>1-2 years</v>
      </c>
      <c r="H2382" t="s">
        <v>641</v>
      </c>
      <c r="I2382" t="s">
        <v>7374</v>
      </c>
      <c r="J2382" t="s">
        <v>7375</v>
      </c>
      <c r="K2382" t="s">
        <v>158</v>
      </c>
      <c r="L2382">
        <f t="shared" si="224"/>
        <v>0</v>
      </c>
      <c r="M2382">
        <f t="shared" si="225"/>
        <v>1</v>
      </c>
      <c r="N2382" t="s">
        <v>41</v>
      </c>
      <c r="O2382" t="s">
        <v>41</v>
      </c>
      <c r="P2382" t="s">
        <v>3412</v>
      </c>
      <c r="Q2382" t="str">
        <f t="shared" si="226"/>
        <v>INVOLUNTARY</v>
      </c>
      <c r="R2382" t="s">
        <v>1487</v>
      </c>
      <c r="S2382" t="s">
        <v>257</v>
      </c>
      <c r="T2382" s="2">
        <v>34036</v>
      </c>
      <c r="U2382" s="3">
        <f t="shared" ca="1" si="227"/>
        <v>32</v>
      </c>
      <c r="V2382" t="s">
        <v>3916</v>
      </c>
      <c r="W2382" t="s">
        <v>3917</v>
      </c>
      <c r="X2382" t="s">
        <v>75</v>
      </c>
      <c r="Y2382" t="s">
        <v>35</v>
      </c>
      <c r="Z2382" t="s">
        <v>36</v>
      </c>
      <c r="AA2382">
        <v>2</v>
      </c>
      <c r="AB2382" s="4">
        <v>53520</v>
      </c>
    </row>
    <row r="2383" spans="1:28" x14ac:dyDescent="0.25">
      <c r="A2383">
        <v>2808</v>
      </c>
      <c r="B2383" t="s">
        <v>796</v>
      </c>
      <c r="C2383" t="s">
        <v>6601</v>
      </c>
      <c r="D2383" s="1">
        <v>43431</v>
      </c>
      <c r="F2383">
        <f t="shared" ca="1" si="222"/>
        <v>82</v>
      </c>
      <c r="G2383" t="str">
        <f t="shared" ca="1" si="223"/>
        <v>&gt;5 years</v>
      </c>
      <c r="H2383" t="s">
        <v>641</v>
      </c>
      <c r="I2383" t="s">
        <v>7376</v>
      </c>
      <c r="J2383" t="s">
        <v>7377</v>
      </c>
      <c r="K2383" t="s">
        <v>27</v>
      </c>
      <c r="L2383">
        <f t="shared" si="224"/>
        <v>1</v>
      </c>
      <c r="M2383">
        <f t="shared" si="225"/>
        <v>0</v>
      </c>
      <c r="N2383" t="s">
        <v>41</v>
      </c>
      <c r="O2383" t="s">
        <v>29</v>
      </c>
      <c r="Q2383" t="str">
        <f t="shared" si="226"/>
        <v>ACTIVE</v>
      </c>
      <c r="R2383" t="s">
        <v>1487</v>
      </c>
      <c r="S2383" t="s">
        <v>1913</v>
      </c>
      <c r="T2383" s="2">
        <v>30746</v>
      </c>
      <c r="U2383" s="3">
        <f t="shared" ca="1" si="227"/>
        <v>41</v>
      </c>
      <c r="V2383" t="s">
        <v>3916</v>
      </c>
      <c r="W2383" t="s">
        <v>3917</v>
      </c>
      <c r="X2383" t="s">
        <v>89</v>
      </c>
      <c r="Y2383" t="s">
        <v>35</v>
      </c>
      <c r="Z2383" t="s">
        <v>36</v>
      </c>
      <c r="AA2383">
        <v>4</v>
      </c>
      <c r="AB2383" s="4">
        <v>624360</v>
      </c>
    </row>
    <row r="2384" spans="1:28" x14ac:dyDescent="0.25">
      <c r="A2384">
        <v>2809</v>
      </c>
      <c r="B2384" t="s">
        <v>4819</v>
      </c>
      <c r="C2384" t="s">
        <v>2856</v>
      </c>
      <c r="D2384" s="1">
        <v>44956</v>
      </c>
      <c r="F2384">
        <f t="shared" ca="1" si="222"/>
        <v>32</v>
      </c>
      <c r="G2384" t="str">
        <f t="shared" ca="1" si="223"/>
        <v>2-5 years</v>
      </c>
      <c r="H2384" t="s">
        <v>24</v>
      </c>
      <c r="I2384" t="s">
        <v>7378</v>
      </c>
      <c r="J2384" t="s">
        <v>7379</v>
      </c>
      <c r="K2384" t="s">
        <v>27</v>
      </c>
      <c r="L2384">
        <f t="shared" si="224"/>
        <v>1</v>
      </c>
      <c r="M2384">
        <f t="shared" si="225"/>
        <v>0</v>
      </c>
      <c r="N2384" t="s">
        <v>53</v>
      </c>
      <c r="O2384" t="s">
        <v>41</v>
      </c>
      <c r="Q2384" t="str">
        <f t="shared" si="226"/>
        <v>ACTIVE</v>
      </c>
      <c r="R2384" t="s">
        <v>1487</v>
      </c>
      <c r="S2384" t="s">
        <v>115</v>
      </c>
      <c r="T2384" s="2">
        <v>35658</v>
      </c>
      <c r="U2384" s="3">
        <f t="shared" ca="1" si="227"/>
        <v>28</v>
      </c>
      <c r="V2384" t="s">
        <v>3198</v>
      </c>
      <c r="W2384" t="s">
        <v>4083</v>
      </c>
      <c r="X2384" t="s">
        <v>116</v>
      </c>
      <c r="Y2384" t="s">
        <v>47</v>
      </c>
      <c r="Z2384" t="s">
        <v>36</v>
      </c>
      <c r="AA2384">
        <v>2</v>
      </c>
      <c r="AB2384" s="4">
        <v>278472</v>
      </c>
    </row>
    <row r="2385" spans="1:28" x14ac:dyDescent="0.25">
      <c r="A2385">
        <v>2810</v>
      </c>
      <c r="B2385" t="s">
        <v>5011</v>
      </c>
      <c r="C2385" t="s">
        <v>3989</v>
      </c>
      <c r="D2385" s="1">
        <v>44882</v>
      </c>
      <c r="E2385" s="1">
        <v>44965</v>
      </c>
      <c r="F2385">
        <f t="shared" ca="1" si="222"/>
        <v>2</v>
      </c>
      <c r="G2385" t="str">
        <f t="shared" ca="1" si="223"/>
        <v>&lt;6 months</v>
      </c>
      <c r="H2385" t="s">
        <v>24</v>
      </c>
      <c r="I2385" t="s">
        <v>7380</v>
      </c>
      <c r="J2385" t="s">
        <v>7381</v>
      </c>
      <c r="K2385" t="s">
        <v>27</v>
      </c>
      <c r="L2385">
        <f t="shared" si="224"/>
        <v>1</v>
      </c>
      <c r="M2385">
        <f t="shared" si="225"/>
        <v>0</v>
      </c>
      <c r="N2385" t="s">
        <v>53</v>
      </c>
      <c r="O2385" t="s">
        <v>41</v>
      </c>
      <c r="Q2385" t="str">
        <f t="shared" si="226"/>
        <v>ACTIVE</v>
      </c>
      <c r="R2385" t="s">
        <v>1487</v>
      </c>
      <c r="S2385" t="s">
        <v>74</v>
      </c>
      <c r="T2385" s="2">
        <v>29836</v>
      </c>
      <c r="U2385" s="3">
        <f t="shared" ca="1" si="227"/>
        <v>44</v>
      </c>
      <c r="V2385" t="s">
        <v>61</v>
      </c>
      <c r="W2385" t="s">
        <v>222</v>
      </c>
      <c r="X2385" t="s">
        <v>69</v>
      </c>
      <c r="Y2385" t="s">
        <v>47</v>
      </c>
      <c r="Z2385" t="s">
        <v>36</v>
      </c>
      <c r="AA2385">
        <v>4</v>
      </c>
      <c r="AB2385" s="4">
        <v>105000</v>
      </c>
    </row>
    <row r="2386" spans="1:28" x14ac:dyDescent="0.25">
      <c r="A2386">
        <v>2811</v>
      </c>
      <c r="B2386" t="s">
        <v>4780</v>
      </c>
      <c r="C2386" t="s">
        <v>5658</v>
      </c>
      <c r="D2386" s="1">
        <v>43325</v>
      </c>
      <c r="E2386" s="1">
        <v>43979</v>
      </c>
      <c r="F2386">
        <f t="shared" ca="1" si="222"/>
        <v>21</v>
      </c>
      <c r="G2386" t="str">
        <f t="shared" ca="1" si="223"/>
        <v>1-2 years</v>
      </c>
      <c r="H2386" t="s">
        <v>24</v>
      </c>
      <c r="I2386" t="s">
        <v>7382</v>
      </c>
      <c r="J2386" t="s">
        <v>7383</v>
      </c>
      <c r="K2386" t="s">
        <v>27</v>
      </c>
      <c r="L2386">
        <f t="shared" si="224"/>
        <v>1</v>
      </c>
      <c r="M2386">
        <f t="shared" si="225"/>
        <v>0</v>
      </c>
      <c r="N2386" t="s">
        <v>41</v>
      </c>
      <c r="O2386" t="s">
        <v>53</v>
      </c>
      <c r="Q2386" t="str">
        <f t="shared" si="226"/>
        <v>ACTIVE</v>
      </c>
      <c r="R2386" t="s">
        <v>1487</v>
      </c>
      <c r="S2386" t="s">
        <v>74</v>
      </c>
      <c r="T2386" s="2">
        <v>31941</v>
      </c>
      <c r="U2386" s="3">
        <f t="shared" ca="1" si="227"/>
        <v>38</v>
      </c>
      <c r="V2386" t="s">
        <v>3198</v>
      </c>
      <c r="W2386" t="s">
        <v>4092</v>
      </c>
      <c r="X2386" t="s">
        <v>69</v>
      </c>
      <c r="Y2386" t="s">
        <v>47</v>
      </c>
      <c r="Z2386" t="s">
        <v>36</v>
      </c>
      <c r="AA2386">
        <v>2</v>
      </c>
      <c r="AB2386" s="4">
        <v>249852</v>
      </c>
    </row>
    <row r="2387" spans="1:28" x14ac:dyDescent="0.25">
      <c r="A2387">
        <v>2812</v>
      </c>
      <c r="B2387" t="s">
        <v>2939</v>
      </c>
      <c r="C2387" t="s">
        <v>5360</v>
      </c>
      <c r="D2387" s="1">
        <v>44379</v>
      </c>
      <c r="E2387" s="1">
        <v>45116</v>
      </c>
      <c r="F2387">
        <f t="shared" ca="1" si="222"/>
        <v>24</v>
      </c>
      <c r="G2387" t="str">
        <f t="shared" ca="1" si="223"/>
        <v>2-5 years</v>
      </c>
      <c r="H2387" t="s">
        <v>24</v>
      </c>
      <c r="I2387" t="s">
        <v>7384</v>
      </c>
      <c r="J2387" t="s">
        <v>7385</v>
      </c>
      <c r="K2387" t="s">
        <v>158</v>
      </c>
      <c r="L2387">
        <f t="shared" si="224"/>
        <v>0</v>
      </c>
      <c r="M2387">
        <f t="shared" si="225"/>
        <v>1</v>
      </c>
      <c r="N2387" t="s">
        <v>41</v>
      </c>
      <c r="O2387" t="s">
        <v>29</v>
      </c>
      <c r="P2387" t="s">
        <v>159</v>
      </c>
      <c r="Q2387" t="str">
        <f t="shared" si="226"/>
        <v>VOLUNTARY</v>
      </c>
      <c r="R2387" t="s">
        <v>1487</v>
      </c>
      <c r="S2387" t="s">
        <v>80</v>
      </c>
      <c r="T2387" s="2">
        <v>27733</v>
      </c>
      <c r="U2387" s="3">
        <f t="shared" ca="1" si="227"/>
        <v>49</v>
      </c>
      <c r="V2387" t="s">
        <v>61</v>
      </c>
      <c r="W2387" t="s">
        <v>222</v>
      </c>
      <c r="X2387" t="s">
        <v>6</v>
      </c>
      <c r="Y2387" t="s">
        <v>47</v>
      </c>
      <c r="Z2387" t="s">
        <v>36</v>
      </c>
      <c r="AA2387">
        <v>4</v>
      </c>
      <c r="AB2387" s="4">
        <v>126111.6</v>
      </c>
    </row>
    <row r="2388" spans="1:28" x14ac:dyDescent="0.25">
      <c r="A2388">
        <v>2813</v>
      </c>
      <c r="B2388" t="s">
        <v>7386</v>
      </c>
      <c r="C2388" t="s">
        <v>6323</v>
      </c>
      <c r="D2388" s="1">
        <v>44740</v>
      </c>
      <c r="F2388">
        <f t="shared" ca="1" si="222"/>
        <v>39</v>
      </c>
      <c r="G2388" t="str">
        <f t="shared" ca="1" si="223"/>
        <v>2-5 years</v>
      </c>
      <c r="H2388" t="s">
        <v>24</v>
      </c>
      <c r="I2388" t="s">
        <v>7387</v>
      </c>
      <c r="J2388" t="s">
        <v>7388</v>
      </c>
      <c r="K2388" t="s">
        <v>27</v>
      </c>
      <c r="L2388">
        <f t="shared" si="224"/>
        <v>1</v>
      </c>
      <c r="M2388">
        <f t="shared" si="225"/>
        <v>0</v>
      </c>
      <c r="N2388" t="s">
        <v>28</v>
      </c>
      <c r="O2388" t="s">
        <v>53</v>
      </c>
      <c r="Q2388" t="str">
        <f t="shared" si="226"/>
        <v>ACTIVE</v>
      </c>
      <c r="R2388" t="s">
        <v>1487</v>
      </c>
      <c r="S2388" t="s">
        <v>257</v>
      </c>
      <c r="T2388" s="2">
        <v>28039</v>
      </c>
      <c r="U2388" s="3">
        <f t="shared" ca="1" si="227"/>
        <v>49</v>
      </c>
      <c r="V2388" t="s">
        <v>32</v>
      </c>
      <c r="W2388" t="s">
        <v>355</v>
      </c>
      <c r="X2388" t="s">
        <v>621</v>
      </c>
      <c r="Y2388" t="s">
        <v>47</v>
      </c>
      <c r="Z2388" t="s">
        <v>36</v>
      </c>
      <c r="AA2388">
        <v>1</v>
      </c>
      <c r="AB2388" s="4">
        <v>382632</v>
      </c>
    </row>
    <row r="2389" spans="1:28" x14ac:dyDescent="0.25">
      <c r="A2389">
        <v>2814</v>
      </c>
      <c r="B2389" t="s">
        <v>1112</v>
      </c>
      <c r="C2389" t="s">
        <v>1265</v>
      </c>
      <c r="D2389" s="1">
        <v>43490</v>
      </c>
      <c r="F2389">
        <f t="shared" ca="1" si="222"/>
        <v>80</v>
      </c>
      <c r="G2389" t="str">
        <f t="shared" ca="1" si="223"/>
        <v>&gt;5 years</v>
      </c>
      <c r="H2389" t="s">
        <v>24</v>
      </c>
      <c r="I2389" t="s">
        <v>7389</v>
      </c>
      <c r="J2389" t="s">
        <v>7390</v>
      </c>
      <c r="K2389" t="s">
        <v>27</v>
      </c>
      <c r="L2389">
        <f t="shared" si="224"/>
        <v>1</v>
      </c>
      <c r="M2389">
        <f t="shared" si="225"/>
        <v>0</v>
      </c>
      <c r="N2389" t="s">
        <v>41</v>
      </c>
      <c r="O2389" t="s">
        <v>29</v>
      </c>
      <c r="Q2389" t="str">
        <f t="shared" si="226"/>
        <v>ACTIVE</v>
      </c>
      <c r="R2389" t="s">
        <v>1487</v>
      </c>
      <c r="S2389" t="s">
        <v>74</v>
      </c>
      <c r="T2389" s="2">
        <v>32246</v>
      </c>
      <c r="U2389" s="3">
        <f t="shared" ca="1" si="227"/>
        <v>37</v>
      </c>
      <c r="V2389" t="s">
        <v>5016</v>
      </c>
      <c r="W2389" t="s">
        <v>5016</v>
      </c>
      <c r="X2389" t="s">
        <v>81</v>
      </c>
      <c r="Y2389" t="s">
        <v>47</v>
      </c>
      <c r="Z2389" t="s">
        <v>36</v>
      </c>
      <c r="AA2389">
        <v>2</v>
      </c>
      <c r="AB2389" s="4">
        <v>39180</v>
      </c>
    </row>
    <row r="2390" spans="1:28" x14ac:dyDescent="0.25">
      <c r="A2390">
        <v>2815</v>
      </c>
      <c r="B2390" t="s">
        <v>2260</v>
      </c>
      <c r="C2390" t="s">
        <v>1410</v>
      </c>
      <c r="D2390" s="1">
        <v>45130</v>
      </c>
      <c r="F2390">
        <f t="shared" ca="1" si="222"/>
        <v>26</v>
      </c>
      <c r="G2390" t="str">
        <f t="shared" ca="1" si="223"/>
        <v>2-5 years</v>
      </c>
      <c r="H2390" t="s">
        <v>24</v>
      </c>
      <c r="I2390" t="s">
        <v>7391</v>
      </c>
      <c r="J2390" t="s">
        <v>7392</v>
      </c>
      <c r="K2390" t="s">
        <v>27</v>
      </c>
      <c r="L2390">
        <f t="shared" si="224"/>
        <v>1</v>
      </c>
      <c r="M2390">
        <f t="shared" si="225"/>
        <v>0</v>
      </c>
      <c r="N2390" t="s">
        <v>28</v>
      </c>
      <c r="O2390" t="s">
        <v>41</v>
      </c>
      <c r="Q2390" t="str">
        <f t="shared" si="226"/>
        <v>ACTIVE</v>
      </c>
      <c r="R2390" t="s">
        <v>1487</v>
      </c>
      <c r="S2390" t="s">
        <v>137</v>
      </c>
      <c r="T2390" s="2">
        <v>35044</v>
      </c>
      <c r="U2390" s="3">
        <f t="shared" ca="1" si="227"/>
        <v>29</v>
      </c>
      <c r="V2390" t="s">
        <v>32</v>
      </c>
      <c r="W2390" t="s">
        <v>33</v>
      </c>
      <c r="X2390" t="s">
        <v>6</v>
      </c>
      <c r="Y2390" t="s">
        <v>35</v>
      </c>
      <c r="Z2390" t="s">
        <v>36</v>
      </c>
      <c r="AA2390">
        <v>4</v>
      </c>
      <c r="AB2390" s="4">
        <v>55823</v>
      </c>
    </row>
    <row r="2391" spans="1:28" x14ac:dyDescent="0.25">
      <c r="A2391">
        <v>2816</v>
      </c>
      <c r="B2391" t="s">
        <v>5297</v>
      </c>
      <c r="C2391" t="s">
        <v>1166</v>
      </c>
      <c r="D2391" s="1">
        <v>44767</v>
      </c>
      <c r="F2391">
        <f t="shared" ca="1" si="222"/>
        <v>38</v>
      </c>
      <c r="G2391" t="str">
        <f t="shared" ca="1" si="223"/>
        <v>2-5 years</v>
      </c>
      <c r="H2391" t="s">
        <v>24</v>
      </c>
      <c r="I2391" t="s">
        <v>4437</v>
      </c>
      <c r="J2391" t="s">
        <v>7393</v>
      </c>
      <c r="K2391" t="s">
        <v>27</v>
      </c>
      <c r="L2391">
        <f t="shared" si="224"/>
        <v>1</v>
      </c>
      <c r="M2391">
        <f t="shared" si="225"/>
        <v>0</v>
      </c>
      <c r="N2391" t="s">
        <v>53</v>
      </c>
      <c r="O2391" t="s">
        <v>29</v>
      </c>
      <c r="Q2391" t="str">
        <f t="shared" si="226"/>
        <v>ACTIVE</v>
      </c>
      <c r="R2391" t="s">
        <v>1487</v>
      </c>
      <c r="S2391" t="s">
        <v>68</v>
      </c>
      <c r="T2391" s="2">
        <v>29666</v>
      </c>
      <c r="U2391" s="3">
        <f t="shared" ca="1" si="227"/>
        <v>44</v>
      </c>
      <c r="V2391" t="s">
        <v>32</v>
      </c>
      <c r="W2391" t="s">
        <v>33</v>
      </c>
      <c r="X2391" t="s">
        <v>116</v>
      </c>
      <c r="Y2391" t="s">
        <v>35</v>
      </c>
      <c r="Z2391" t="s">
        <v>36</v>
      </c>
      <c r="AA2391">
        <v>5</v>
      </c>
      <c r="AB2391" s="4">
        <v>73416</v>
      </c>
    </row>
    <row r="2392" spans="1:28" x14ac:dyDescent="0.25">
      <c r="A2392">
        <v>2817</v>
      </c>
      <c r="B2392" t="s">
        <v>2935</v>
      </c>
      <c r="C2392" t="s">
        <v>1385</v>
      </c>
      <c r="D2392" s="1">
        <v>44937</v>
      </c>
      <c r="F2392">
        <f t="shared" ca="1" si="222"/>
        <v>32</v>
      </c>
      <c r="G2392" t="str">
        <f t="shared" ca="1" si="223"/>
        <v>2-5 years</v>
      </c>
      <c r="H2392" t="s">
        <v>24</v>
      </c>
      <c r="I2392" t="s">
        <v>7394</v>
      </c>
      <c r="J2392" t="s">
        <v>7395</v>
      </c>
      <c r="K2392" t="s">
        <v>27</v>
      </c>
      <c r="L2392">
        <f t="shared" si="224"/>
        <v>1</v>
      </c>
      <c r="M2392">
        <f t="shared" si="225"/>
        <v>0</v>
      </c>
      <c r="N2392" t="s">
        <v>28</v>
      </c>
      <c r="O2392" t="s">
        <v>41</v>
      </c>
      <c r="Q2392" t="str">
        <f t="shared" si="226"/>
        <v>ACTIVE</v>
      </c>
      <c r="R2392" t="s">
        <v>1487</v>
      </c>
      <c r="S2392" t="s">
        <v>74</v>
      </c>
      <c r="T2392" s="2">
        <v>21922</v>
      </c>
      <c r="U2392" s="3">
        <f t="shared" ca="1" si="227"/>
        <v>65</v>
      </c>
      <c r="V2392" t="s">
        <v>32</v>
      </c>
      <c r="W2392" t="s">
        <v>33</v>
      </c>
      <c r="X2392" t="s">
        <v>69</v>
      </c>
      <c r="Y2392" t="s">
        <v>47</v>
      </c>
      <c r="Z2392" t="s">
        <v>36</v>
      </c>
      <c r="AA2392">
        <v>4</v>
      </c>
      <c r="AB2392" s="4">
        <v>117000</v>
      </c>
    </row>
    <row r="2393" spans="1:28" x14ac:dyDescent="0.25">
      <c r="A2393">
        <v>2818</v>
      </c>
      <c r="B2393" t="s">
        <v>4912</v>
      </c>
      <c r="C2393" t="s">
        <v>2518</v>
      </c>
      <c r="D2393" s="1">
        <v>45135</v>
      </c>
      <c r="E2393" s="1">
        <v>45137</v>
      </c>
      <c r="F2393">
        <f t="shared" ca="1" si="222"/>
        <v>0</v>
      </c>
      <c r="G2393" t="str">
        <f t="shared" ca="1" si="223"/>
        <v>&lt;6 months</v>
      </c>
      <c r="H2393" t="s">
        <v>24</v>
      </c>
      <c r="I2393" t="s">
        <v>7396</v>
      </c>
      <c r="J2393" t="s">
        <v>7397</v>
      </c>
      <c r="K2393" t="s">
        <v>27</v>
      </c>
      <c r="L2393">
        <f t="shared" si="224"/>
        <v>1</v>
      </c>
      <c r="M2393">
        <f t="shared" si="225"/>
        <v>0</v>
      </c>
      <c r="N2393" t="s">
        <v>41</v>
      </c>
      <c r="O2393" t="s">
        <v>29</v>
      </c>
      <c r="Q2393" t="str">
        <f t="shared" si="226"/>
        <v>ACTIVE</v>
      </c>
      <c r="R2393" t="s">
        <v>1487</v>
      </c>
      <c r="S2393" t="s">
        <v>189</v>
      </c>
      <c r="T2393" s="2">
        <v>24982</v>
      </c>
      <c r="U2393" s="3">
        <f t="shared" ca="1" si="227"/>
        <v>57</v>
      </c>
      <c r="V2393" t="s">
        <v>5016</v>
      </c>
      <c r="W2393" t="s">
        <v>5016</v>
      </c>
      <c r="X2393" t="s">
        <v>89</v>
      </c>
      <c r="Y2393" t="s">
        <v>47</v>
      </c>
      <c r="Z2393" t="s">
        <v>82</v>
      </c>
      <c r="AA2393">
        <v>2</v>
      </c>
      <c r="AB2393" s="4">
        <v>27528</v>
      </c>
    </row>
    <row r="2394" spans="1:28" x14ac:dyDescent="0.25">
      <c r="A2394">
        <v>2819</v>
      </c>
      <c r="B2394" t="s">
        <v>1042</v>
      </c>
      <c r="C2394" t="s">
        <v>5066</v>
      </c>
      <c r="D2394" s="1">
        <v>45052</v>
      </c>
      <c r="F2394">
        <f t="shared" ca="1" si="222"/>
        <v>29</v>
      </c>
      <c r="G2394" t="str">
        <f t="shared" ca="1" si="223"/>
        <v>2-5 years</v>
      </c>
      <c r="H2394" t="s">
        <v>24</v>
      </c>
      <c r="I2394" t="s">
        <v>7398</v>
      </c>
      <c r="J2394" t="s">
        <v>7399</v>
      </c>
      <c r="K2394" t="s">
        <v>27</v>
      </c>
      <c r="L2394">
        <f t="shared" si="224"/>
        <v>1</v>
      </c>
      <c r="M2394">
        <f t="shared" si="225"/>
        <v>0</v>
      </c>
      <c r="N2394" t="s">
        <v>53</v>
      </c>
      <c r="O2394" t="s">
        <v>41</v>
      </c>
      <c r="Q2394" t="str">
        <f t="shared" si="226"/>
        <v>ACTIVE</v>
      </c>
      <c r="R2394" t="s">
        <v>1487</v>
      </c>
      <c r="S2394" t="s">
        <v>68</v>
      </c>
      <c r="T2394" s="2">
        <v>24947</v>
      </c>
      <c r="U2394" s="3">
        <f t="shared" ca="1" si="227"/>
        <v>57</v>
      </c>
      <c r="V2394" t="s">
        <v>5016</v>
      </c>
      <c r="W2394" t="s">
        <v>5016</v>
      </c>
      <c r="X2394" t="s">
        <v>245</v>
      </c>
      <c r="Y2394" t="s">
        <v>47</v>
      </c>
      <c r="Z2394" t="s">
        <v>36</v>
      </c>
      <c r="AA2394">
        <v>4</v>
      </c>
      <c r="AB2394" s="4">
        <v>802224</v>
      </c>
    </row>
    <row r="2395" spans="1:28" x14ac:dyDescent="0.25">
      <c r="A2395">
        <v>2820</v>
      </c>
      <c r="B2395" t="s">
        <v>1661</v>
      </c>
      <c r="C2395" t="s">
        <v>2630</v>
      </c>
      <c r="D2395" s="1">
        <v>44822</v>
      </c>
      <c r="F2395">
        <f t="shared" ca="1" si="222"/>
        <v>36</v>
      </c>
      <c r="G2395" t="str">
        <f t="shared" ca="1" si="223"/>
        <v>2-5 years</v>
      </c>
      <c r="H2395" t="s">
        <v>24</v>
      </c>
      <c r="I2395" t="s">
        <v>7400</v>
      </c>
      <c r="J2395" t="s">
        <v>7401</v>
      </c>
      <c r="K2395" t="s">
        <v>27</v>
      </c>
      <c r="L2395">
        <f t="shared" si="224"/>
        <v>1</v>
      </c>
      <c r="M2395">
        <f t="shared" si="225"/>
        <v>0</v>
      </c>
      <c r="N2395" t="s">
        <v>53</v>
      </c>
      <c r="O2395" t="s">
        <v>29</v>
      </c>
      <c r="Q2395" t="str">
        <f t="shared" si="226"/>
        <v>ACTIVE</v>
      </c>
      <c r="R2395" t="s">
        <v>1487</v>
      </c>
      <c r="S2395" t="s">
        <v>257</v>
      </c>
      <c r="T2395" s="2">
        <v>29372</v>
      </c>
      <c r="U2395" s="3">
        <f t="shared" ca="1" si="227"/>
        <v>45</v>
      </c>
      <c r="V2395" t="s">
        <v>2370</v>
      </c>
      <c r="W2395" t="s">
        <v>2593</v>
      </c>
      <c r="X2395" t="s">
        <v>69</v>
      </c>
      <c r="Y2395" t="s">
        <v>47</v>
      </c>
      <c r="Z2395" t="s">
        <v>36</v>
      </c>
      <c r="AA2395">
        <v>2</v>
      </c>
      <c r="AB2395" s="4">
        <v>274564.8</v>
      </c>
    </row>
    <row r="2396" spans="1:28" x14ac:dyDescent="0.25">
      <c r="A2396">
        <v>2821</v>
      </c>
      <c r="B2396" t="s">
        <v>7402</v>
      </c>
      <c r="C2396" t="s">
        <v>7403</v>
      </c>
      <c r="D2396" s="1">
        <v>43716</v>
      </c>
      <c r="E2396" s="1">
        <v>44449</v>
      </c>
      <c r="F2396">
        <f t="shared" ca="1" si="222"/>
        <v>24</v>
      </c>
      <c r="G2396" t="str">
        <f t="shared" ca="1" si="223"/>
        <v>2-5 years</v>
      </c>
      <c r="H2396" t="s">
        <v>24</v>
      </c>
      <c r="I2396" t="s">
        <v>7404</v>
      </c>
      <c r="J2396" t="s">
        <v>7405</v>
      </c>
      <c r="K2396" t="s">
        <v>27</v>
      </c>
      <c r="L2396">
        <f t="shared" si="224"/>
        <v>1</v>
      </c>
      <c r="M2396">
        <f t="shared" si="225"/>
        <v>0</v>
      </c>
      <c r="N2396" t="s">
        <v>53</v>
      </c>
      <c r="O2396" t="s">
        <v>29</v>
      </c>
      <c r="Q2396" t="str">
        <f t="shared" si="226"/>
        <v>ACTIVE</v>
      </c>
      <c r="R2396" t="s">
        <v>1487</v>
      </c>
      <c r="S2396" t="s">
        <v>74</v>
      </c>
      <c r="T2396" s="2">
        <v>37047</v>
      </c>
      <c r="U2396" s="3">
        <f t="shared" ca="1" si="227"/>
        <v>24</v>
      </c>
      <c r="V2396" t="s">
        <v>1614</v>
      </c>
      <c r="W2396" t="s">
        <v>3339</v>
      </c>
      <c r="X2396" t="s">
        <v>81</v>
      </c>
      <c r="Y2396" t="s">
        <v>47</v>
      </c>
      <c r="Z2396" t="s">
        <v>36</v>
      </c>
      <c r="AA2396">
        <v>2</v>
      </c>
      <c r="AB2396" s="4">
        <v>94200</v>
      </c>
    </row>
    <row r="2397" spans="1:28" x14ac:dyDescent="0.25">
      <c r="A2397">
        <v>2822</v>
      </c>
      <c r="B2397" t="s">
        <v>1918</v>
      </c>
      <c r="C2397" t="s">
        <v>437</v>
      </c>
      <c r="D2397" s="1">
        <v>43707</v>
      </c>
      <c r="F2397">
        <f t="shared" ca="1" si="222"/>
        <v>73</v>
      </c>
      <c r="G2397" t="str">
        <f t="shared" ca="1" si="223"/>
        <v>&gt;5 years</v>
      </c>
      <c r="H2397" t="s">
        <v>24</v>
      </c>
      <c r="I2397" t="s">
        <v>7406</v>
      </c>
      <c r="J2397" t="s">
        <v>7407</v>
      </c>
      <c r="K2397" t="s">
        <v>27</v>
      </c>
      <c r="L2397">
        <f t="shared" si="224"/>
        <v>1</v>
      </c>
      <c r="M2397">
        <f t="shared" si="225"/>
        <v>0</v>
      </c>
      <c r="N2397" t="s">
        <v>41</v>
      </c>
      <c r="O2397" t="s">
        <v>41</v>
      </c>
      <c r="Q2397" t="str">
        <f t="shared" si="226"/>
        <v>ACTIVE</v>
      </c>
      <c r="R2397" t="s">
        <v>1487</v>
      </c>
      <c r="S2397" t="s">
        <v>221</v>
      </c>
      <c r="T2397" s="2">
        <v>29358</v>
      </c>
      <c r="U2397" s="3">
        <f t="shared" ca="1" si="227"/>
        <v>45</v>
      </c>
      <c r="V2397" t="s">
        <v>2370</v>
      </c>
      <c r="W2397" t="s">
        <v>2593</v>
      </c>
      <c r="X2397" t="s">
        <v>128</v>
      </c>
      <c r="Y2397" t="s">
        <v>35</v>
      </c>
      <c r="Z2397" t="s">
        <v>36</v>
      </c>
      <c r="AA2397">
        <v>4</v>
      </c>
      <c r="AB2397" s="4">
        <v>79920</v>
      </c>
    </row>
    <row r="2398" spans="1:28" x14ac:dyDescent="0.25">
      <c r="A2398">
        <v>2823</v>
      </c>
      <c r="B2398" t="s">
        <v>1794</v>
      </c>
      <c r="C2398" t="s">
        <v>910</v>
      </c>
      <c r="D2398" s="1">
        <v>45068</v>
      </c>
      <c r="F2398">
        <f t="shared" ca="1" si="222"/>
        <v>28</v>
      </c>
      <c r="G2398" t="str">
        <f t="shared" ca="1" si="223"/>
        <v>2-5 years</v>
      </c>
      <c r="H2398" t="s">
        <v>24</v>
      </c>
      <c r="I2398" t="s">
        <v>7408</v>
      </c>
      <c r="J2398" t="s">
        <v>7409</v>
      </c>
      <c r="K2398" t="s">
        <v>27</v>
      </c>
      <c r="L2398">
        <f t="shared" si="224"/>
        <v>1</v>
      </c>
      <c r="M2398">
        <f t="shared" si="225"/>
        <v>0</v>
      </c>
      <c r="N2398" t="s">
        <v>28</v>
      </c>
      <c r="O2398" t="s">
        <v>41</v>
      </c>
      <c r="Q2398" t="str">
        <f t="shared" si="226"/>
        <v>ACTIVE</v>
      </c>
      <c r="R2398" t="s">
        <v>1487</v>
      </c>
      <c r="S2398" t="s">
        <v>68</v>
      </c>
      <c r="T2398" s="2">
        <v>35828</v>
      </c>
      <c r="U2398" s="3">
        <f t="shared" ca="1" si="227"/>
        <v>27</v>
      </c>
      <c r="V2398" t="s">
        <v>2370</v>
      </c>
      <c r="W2398" t="s">
        <v>2371</v>
      </c>
      <c r="X2398" t="s">
        <v>175</v>
      </c>
      <c r="Y2398" t="s">
        <v>35</v>
      </c>
      <c r="Z2398" t="s">
        <v>36</v>
      </c>
      <c r="AA2398">
        <v>2</v>
      </c>
      <c r="AB2398" s="4">
        <v>460488</v>
      </c>
    </row>
    <row r="2399" spans="1:28" x14ac:dyDescent="0.25">
      <c r="A2399">
        <v>2824</v>
      </c>
      <c r="B2399" t="s">
        <v>2214</v>
      </c>
      <c r="C2399" t="s">
        <v>392</v>
      </c>
      <c r="D2399" s="1">
        <v>44257</v>
      </c>
      <c r="F2399">
        <f t="shared" ca="1" si="222"/>
        <v>55</v>
      </c>
      <c r="G2399" t="str">
        <f t="shared" ca="1" si="223"/>
        <v>2-5 years</v>
      </c>
      <c r="H2399" t="s">
        <v>641</v>
      </c>
      <c r="I2399" t="s">
        <v>7410</v>
      </c>
      <c r="J2399" t="s">
        <v>7411</v>
      </c>
      <c r="K2399" t="s">
        <v>27</v>
      </c>
      <c r="L2399">
        <f t="shared" si="224"/>
        <v>1</v>
      </c>
      <c r="M2399">
        <f t="shared" si="225"/>
        <v>0</v>
      </c>
      <c r="N2399" t="s">
        <v>41</v>
      </c>
      <c r="O2399" t="s">
        <v>53</v>
      </c>
      <c r="Q2399" t="str">
        <f t="shared" si="226"/>
        <v>ACTIVE</v>
      </c>
      <c r="R2399" t="s">
        <v>1487</v>
      </c>
      <c r="S2399" t="s">
        <v>257</v>
      </c>
      <c r="T2399" s="2">
        <v>34284</v>
      </c>
      <c r="U2399" s="3">
        <f t="shared" ca="1" si="227"/>
        <v>31</v>
      </c>
      <c r="V2399" t="s">
        <v>3829</v>
      </c>
      <c r="W2399" t="s">
        <v>3830</v>
      </c>
      <c r="X2399" t="s">
        <v>69</v>
      </c>
      <c r="Y2399" t="s">
        <v>47</v>
      </c>
      <c r="Z2399" t="s">
        <v>36</v>
      </c>
      <c r="AA2399">
        <v>5</v>
      </c>
      <c r="AB2399" s="4">
        <v>817872</v>
      </c>
    </row>
    <row r="2400" spans="1:28" x14ac:dyDescent="0.25">
      <c r="A2400">
        <v>2825</v>
      </c>
      <c r="B2400" t="s">
        <v>7412</v>
      </c>
      <c r="C2400" t="s">
        <v>3182</v>
      </c>
      <c r="D2400" s="1">
        <v>44970</v>
      </c>
      <c r="F2400">
        <f t="shared" ca="1" si="222"/>
        <v>31</v>
      </c>
      <c r="G2400" t="str">
        <f t="shared" ca="1" si="223"/>
        <v>2-5 years</v>
      </c>
      <c r="H2400" t="s">
        <v>641</v>
      </c>
      <c r="I2400" t="s">
        <v>7413</v>
      </c>
      <c r="J2400" t="s">
        <v>7414</v>
      </c>
      <c r="K2400" t="s">
        <v>27</v>
      </c>
      <c r="L2400">
        <f t="shared" si="224"/>
        <v>1</v>
      </c>
      <c r="M2400">
        <f t="shared" si="225"/>
        <v>0</v>
      </c>
      <c r="N2400" t="s">
        <v>53</v>
      </c>
      <c r="O2400" t="s">
        <v>29</v>
      </c>
      <c r="Q2400" t="str">
        <f t="shared" si="226"/>
        <v>ACTIVE</v>
      </c>
      <c r="R2400" t="s">
        <v>1487</v>
      </c>
      <c r="S2400" t="s">
        <v>199</v>
      </c>
      <c r="T2400" s="2">
        <v>35545</v>
      </c>
      <c r="U2400" s="3">
        <f t="shared" ca="1" si="227"/>
        <v>28</v>
      </c>
      <c r="V2400" t="s">
        <v>3829</v>
      </c>
      <c r="W2400" t="s">
        <v>3830</v>
      </c>
      <c r="X2400" t="s">
        <v>364</v>
      </c>
      <c r="Y2400" t="s">
        <v>47</v>
      </c>
      <c r="Z2400" t="s">
        <v>36</v>
      </c>
      <c r="AA2400">
        <v>4</v>
      </c>
      <c r="AB2400" s="4">
        <v>140832</v>
      </c>
    </row>
    <row r="2401" spans="1:28" x14ac:dyDescent="0.25">
      <c r="A2401">
        <v>2826</v>
      </c>
      <c r="B2401" t="s">
        <v>3336</v>
      </c>
      <c r="C2401" t="s">
        <v>4062</v>
      </c>
      <c r="D2401" s="1">
        <v>44784</v>
      </c>
      <c r="E2401" s="1">
        <v>44896</v>
      </c>
      <c r="F2401">
        <f t="shared" ca="1" si="222"/>
        <v>3</v>
      </c>
      <c r="G2401" t="str">
        <f t="shared" ca="1" si="223"/>
        <v>&lt;6 months</v>
      </c>
      <c r="H2401" t="s">
        <v>641</v>
      </c>
      <c r="I2401" t="s">
        <v>7415</v>
      </c>
      <c r="J2401" t="s">
        <v>7416</v>
      </c>
      <c r="K2401" t="s">
        <v>158</v>
      </c>
      <c r="L2401">
        <f t="shared" si="224"/>
        <v>0</v>
      </c>
      <c r="M2401">
        <f t="shared" si="225"/>
        <v>1</v>
      </c>
      <c r="N2401" t="s">
        <v>28</v>
      </c>
      <c r="O2401" t="s">
        <v>53</v>
      </c>
      <c r="Q2401" t="str">
        <f t="shared" si="226"/>
        <v>ACTIVE</v>
      </c>
      <c r="R2401" t="s">
        <v>1487</v>
      </c>
      <c r="S2401" t="s">
        <v>68</v>
      </c>
      <c r="T2401" s="2">
        <v>32315</v>
      </c>
      <c r="U2401" s="3">
        <f t="shared" ca="1" si="227"/>
        <v>37</v>
      </c>
      <c r="V2401" t="s">
        <v>1614</v>
      </c>
      <c r="W2401" t="s">
        <v>1615</v>
      </c>
      <c r="X2401" t="s">
        <v>81</v>
      </c>
      <c r="Y2401" t="s">
        <v>35</v>
      </c>
      <c r="Z2401" t="s">
        <v>36</v>
      </c>
      <c r="AA2401">
        <v>5</v>
      </c>
      <c r="AB2401" s="4">
        <v>907400</v>
      </c>
    </row>
    <row r="2402" spans="1:28" x14ac:dyDescent="0.25">
      <c r="A2402">
        <v>2827</v>
      </c>
      <c r="B2402" t="s">
        <v>3817</v>
      </c>
      <c r="C2402" t="s">
        <v>4136</v>
      </c>
      <c r="D2402" s="1">
        <v>43880</v>
      </c>
      <c r="E2402" s="1">
        <v>44905</v>
      </c>
      <c r="F2402">
        <f t="shared" ca="1" si="222"/>
        <v>33</v>
      </c>
      <c r="G2402" t="str">
        <f t="shared" ca="1" si="223"/>
        <v>2-5 years</v>
      </c>
      <c r="H2402" t="s">
        <v>641</v>
      </c>
      <c r="I2402" t="s">
        <v>7417</v>
      </c>
      <c r="J2402" t="s">
        <v>7418</v>
      </c>
      <c r="K2402" t="s">
        <v>158</v>
      </c>
      <c r="L2402">
        <f t="shared" si="224"/>
        <v>0</v>
      </c>
      <c r="M2402">
        <f t="shared" si="225"/>
        <v>1</v>
      </c>
      <c r="N2402" t="s">
        <v>53</v>
      </c>
      <c r="O2402" t="s">
        <v>53</v>
      </c>
      <c r="P2402" t="s">
        <v>3412</v>
      </c>
      <c r="Q2402" t="str">
        <f t="shared" si="226"/>
        <v>INVOLUNTARY</v>
      </c>
      <c r="R2402" t="s">
        <v>1487</v>
      </c>
      <c r="S2402" t="s">
        <v>74</v>
      </c>
      <c r="T2402" s="2">
        <v>34762</v>
      </c>
      <c r="U2402" s="3">
        <f t="shared" ca="1" si="227"/>
        <v>30</v>
      </c>
      <c r="V2402" t="s">
        <v>1666</v>
      </c>
      <c r="W2402" t="s">
        <v>4785</v>
      </c>
      <c r="X2402" t="s">
        <v>75</v>
      </c>
      <c r="Y2402" t="s">
        <v>35</v>
      </c>
      <c r="Z2402" t="s">
        <v>36</v>
      </c>
      <c r="AA2402">
        <v>4</v>
      </c>
      <c r="AB2402" s="4">
        <v>96012</v>
      </c>
    </row>
    <row r="2403" spans="1:28" x14ac:dyDescent="0.25">
      <c r="A2403">
        <v>2828</v>
      </c>
      <c r="B2403" t="s">
        <v>180</v>
      </c>
      <c r="C2403" t="s">
        <v>1617</v>
      </c>
      <c r="D2403" s="1">
        <v>44484</v>
      </c>
      <c r="E2403" s="1">
        <v>45011</v>
      </c>
      <c r="F2403">
        <f t="shared" ca="1" si="222"/>
        <v>17</v>
      </c>
      <c r="G2403" t="str">
        <f t="shared" ca="1" si="223"/>
        <v>1-2 years</v>
      </c>
      <c r="H2403" t="s">
        <v>641</v>
      </c>
      <c r="I2403" t="s">
        <v>7419</v>
      </c>
      <c r="J2403" t="s">
        <v>7420</v>
      </c>
      <c r="K2403" t="s">
        <v>158</v>
      </c>
      <c r="L2403">
        <f t="shared" si="224"/>
        <v>0</v>
      </c>
      <c r="M2403">
        <f t="shared" si="225"/>
        <v>1</v>
      </c>
      <c r="N2403" t="s">
        <v>53</v>
      </c>
      <c r="O2403" t="s">
        <v>29</v>
      </c>
      <c r="P2403" t="s">
        <v>3412</v>
      </c>
      <c r="Q2403" t="str">
        <f t="shared" si="226"/>
        <v>INVOLUNTARY</v>
      </c>
      <c r="R2403" t="s">
        <v>1487</v>
      </c>
      <c r="S2403" t="s">
        <v>74</v>
      </c>
      <c r="T2403" s="2">
        <v>36746</v>
      </c>
      <c r="U2403" s="3">
        <f t="shared" ca="1" si="227"/>
        <v>25</v>
      </c>
      <c r="V2403" t="s">
        <v>1614</v>
      </c>
      <c r="W2403" t="s">
        <v>3256</v>
      </c>
      <c r="X2403" t="s">
        <v>81</v>
      </c>
      <c r="Y2403" t="s">
        <v>35</v>
      </c>
      <c r="Z2403" t="s">
        <v>36</v>
      </c>
      <c r="AA2403">
        <v>2</v>
      </c>
      <c r="AB2403" s="4">
        <v>111600</v>
      </c>
    </row>
    <row r="2404" spans="1:28" x14ac:dyDescent="0.25">
      <c r="A2404">
        <v>2829</v>
      </c>
      <c r="B2404" t="s">
        <v>2695</v>
      </c>
      <c r="C2404" t="s">
        <v>3460</v>
      </c>
      <c r="D2404" s="1">
        <v>44881</v>
      </c>
      <c r="F2404">
        <f t="shared" ca="1" si="222"/>
        <v>34</v>
      </c>
      <c r="G2404" t="str">
        <f t="shared" ca="1" si="223"/>
        <v>2-5 years</v>
      </c>
      <c r="H2404" t="s">
        <v>24</v>
      </c>
      <c r="I2404" t="s">
        <v>7421</v>
      </c>
      <c r="J2404" t="s">
        <v>7422</v>
      </c>
      <c r="K2404" t="s">
        <v>27</v>
      </c>
      <c r="L2404">
        <f t="shared" si="224"/>
        <v>1</v>
      </c>
      <c r="M2404">
        <f t="shared" si="225"/>
        <v>0</v>
      </c>
      <c r="N2404" t="s">
        <v>41</v>
      </c>
      <c r="O2404" t="s">
        <v>41</v>
      </c>
      <c r="Q2404" t="str">
        <f t="shared" si="226"/>
        <v>ACTIVE</v>
      </c>
      <c r="R2404" t="s">
        <v>1487</v>
      </c>
      <c r="S2404" t="s">
        <v>87</v>
      </c>
      <c r="T2404" s="2">
        <v>28420</v>
      </c>
      <c r="U2404" s="3">
        <f t="shared" ca="1" si="227"/>
        <v>47</v>
      </c>
      <c r="V2404" t="s">
        <v>2370</v>
      </c>
      <c r="W2404" t="s">
        <v>2593</v>
      </c>
      <c r="X2404" t="s">
        <v>143</v>
      </c>
      <c r="Y2404" t="s">
        <v>47</v>
      </c>
      <c r="Z2404" t="s">
        <v>36</v>
      </c>
      <c r="AA2404">
        <v>2</v>
      </c>
      <c r="AB2404" s="4">
        <v>79117</v>
      </c>
    </row>
    <row r="2405" spans="1:28" x14ac:dyDescent="0.25">
      <c r="A2405">
        <v>2830</v>
      </c>
      <c r="B2405" t="s">
        <v>4925</v>
      </c>
      <c r="C2405" t="s">
        <v>2456</v>
      </c>
      <c r="D2405" s="1">
        <v>44742</v>
      </c>
      <c r="E2405" s="1">
        <v>44960</v>
      </c>
      <c r="F2405">
        <f t="shared" ca="1" si="222"/>
        <v>7</v>
      </c>
      <c r="G2405" t="str">
        <f t="shared" ca="1" si="223"/>
        <v>6-12 months</v>
      </c>
      <c r="H2405" t="s">
        <v>24</v>
      </c>
      <c r="I2405" t="s">
        <v>7423</v>
      </c>
      <c r="J2405" t="s">
        <v>7424</v>
      </c>
      <c r="K2405" t="s">
        <v>27</v>
      </c>
      <c r="L2405">
        <f t="shared" si="224"/>
        <v>1</v>
      </c>
      <c r="M2405">
        <f t="shared" si="225"/>
        <v>0</v>
      </c>
      <c r="N2405" t="s">
        <v>53</v>
      </c>
      <c r="O2405" t="s">
        <v>41</v>
      </c>
      <c r="Q2405" t="str">
        <f t="shared" si="226"/>
        <v>ACTIVE</v>
      </c>
      <c r="R2405" t="s">
        <v>1487</v>
      </c>
      <c r="S2405" t="s">
        <v>80</v>
      </c>
      <c r="T2405" s="2">
        <v>31076</v>
      </c>
      <c r="U2405" s="3">
        <f t="shared" ca="1" si="227"/>
        <v>40</v>
      </c>
      <c r="V2405" t="s">
        <v>1614</v>
      </c>
      <c r="W2405" t="s">
        <v>1615</v>
      </c>
      <c r="X2405" t="s">
        <v>537</v>
      </c>
      <c r="Y2405" t="s">
        <v>47</v>
      </c>
      <c r="Z2405" t="s">
        <v>36</v>
      </c>
      <c r="AA2405">
        <v>1</v>
      </c>
      <c r="AB2405" s="4">
        <v>500100</v>
      </c>
    </row>
    <row r="2406" spans="1:28" x14ac:dyDescent="0.25">
      <c r="A2406">
        <v>2831</v>
      </c>
      <c r="B2406" t="s">
        <v>2673</v>
      </c>
      <c r="C2406" t="s">
        <v>1747</v>
      </c>
      <c r="D2406" s="1">
        <v>44405</v>
      </c>
      <c r="F2406">
        <f t="shared" ca="1" si="222"/>
        <v>50</v>
      </c>
      <c r="G2406" t="str">
        <f t="shared" ca="1" si="223"/>
        <v>2-5 years</v>
      </c>
      <c r="H2406" t="s">
        <v>24</v>
      </c>
      <c r="I2406" t="s">
        <v>7425</v>
      </c>
      <c r="J2406" t="s">
        <v>7426</v>
      </c>
      <c r="K2406" t="s">
        <v>27</v>
      </c>
      <c r="L2406">
        <f t="shared" si="224"/>
        <v>1</v>
      </c>
      <c r="M2406">
        <f t="shared" si="225"/>
        <v>0</v>
      </c>
      <c r="N2406" t="s">
        <v>53</v>
      </c>
      <c r="O2406" t="s">
        <v>53</v>
      </c>
      <c r="Q2406" t="str">
        <f t="shared" si="226"/>
        <v>ACTIVE</v>
      </c>
      <c r="R2406" t="s">
        <v>1487</v>
      </c>
      <c r="S2406" t="s">
        <v>221</v>
      </c>
      <c r="T2406" s="2">
        <v>32895</v>
      </c>
      <c r="U2406" s="3">
        <f t="shared" ca="1" si="227"/>
        <v>35</v>
      </c>
      <c r="V2406" t="s">
        <v>32</v>
      </c>
      <c r="W2406" t="s">
        <v>33</v>
      </c>
      <c r="X2406" t="s">
        <v>128</v>
      </c>
      <c r="Y2406" t="s">
        <v>47</v>
      </c>
      <c r="Z2406" t="s">
        <v>36</v>
      </c>
      <c r="AA2406">
        <v>2</v>
      </c>
      <c r="AB2406" s="4">
        <v>102290.4</v>
      </c>
    </row>
    <row r="2407" spans="1:28" x14ac:dyDescent="0.25">
      <c r="A2407">
        <v>2832</v>
      </c>
      <c r="B2407" t="s">
        <v>7427</v>
      </c>
      <c r="C2407" t="s">
        <v>1706</v>
      </c>
      <c r="D2407" s="1">
        <v>44521</v>
      </c>
      <c r="F2407">
        <f t="shared" ca="1" si="222"/>
        <v>46</v>
      </c>
      <c r="G2407" t="str">
        <f t="shared" ca="1" si="223"/>
        <v>2-5 years</v>
      </c>
      <c r="H2407" t="s">
        <v>24</v>
      </c>
      <c r="I2407" t="s">
        <v>7428</v>
      </c>
      <c r="J2407" t="s">
        <v>7429</v>
      </c>
      <c r="K2407" t="s">
        <v>27</v>
      </c>
      <c r="L2407">
        <f t="shared" si="224"/>
        <v>1</v>
      </c>
      <c r="M2407">
        <f t="shared" si="225"/>
        <v>0</v>
      </c>
      <c r="N2407" t="s">
        <v>28</v>
      </c>
      <c r="O2407" t="s">
        <v>53</v>
      </c>
      <c r="Q2407" t="str">
        <f t="shared" si="226"/>
        <v>ACTIVE</v>
      </c>
      <c r="R2407" t="s">
        <v>1487</v>
      </c>
      <c r="S2407" t="s">
        <v>74</v>
      </c>
      <c r="T2407" s="2">
        <v>34003</v>
      </c>
      <c r="U2407" s="3">
        <f t="shared" ca="1" si="227"/>
        <v>32</v>
      </c>
      <c r="V2407" t="s">
        <v>2370</v>
      </c>
      <c r="W2407" t="s">
        <v>2510</v>
      </c>
      <c r="X2407" t="s">
        <v>69</v>
      </c>
      <c r="Y2407" t="s">
        <v>47</v>
      </c>
      <c r="Z2407" t="s">
        <v>36</v>
      </c>
      <c r="AA2407">
        <v>5</v>
      </c>
      <c r="AB2407" s="4">
        <v>71000</v>
      </c>
    </row>
    <row r="2408" spans="1:28" x14ac:dyDescent="0.25">
      <c r="A2408">
        <v>2833</v>
      </c>
      <c r="B2408" t="s">
        <v>1203</v>
      </c>
      <c r="C2408" t="s">
        <v>7430</v>
      </c>
      <c r="D2408" s="1">
        <v>44116</v>
      </c>
      <c r="F2408">
        <f t="shared" ca="1" si="222"/>
        <v>59</v>
      </c>
      <c r="G2408" t="str">
        <f t="shared" ca="1" si="223"/>
        <v>2-5 years</v>
      </c>
      <c r="H2408" t="s">
        <v>24</v>
      </c>
      <c r="I2408" t="s">
        <v>7431</v>
      </c>
      <c r="J2408" t="s">
        <v>7432</v>
      </c>
      <c r="K2408" t="s">
        <v>27</v>
      </c>
      <c r="L2408">
        <f t="shared" si="224"/>
        <v>1</v>
      </c>
      <c r="M2408">
        <f t="shared" si="225"/>
        <v>0</v>
      </c>
      <c r="N2408" t="s">
        <v>28</v>
      </c>
      <c r="O2408" t="s">
        <v>53</v>
      </c>
      <c r="Q2408" t="str">
        <f t="shared" si="226"/>
        <v>ACTIVE</v>
      </c>
      <c r="R2408" t="s">
        <v>1487</v>
      </c>
      <c r="S2408" t="s">
        <v>68</v>
      </c>
      <c r="T2408" s="2">
        <v>36252</v>
      </c>
      <c r="U2408" s="3">
        <f t="shared" ca="1" si="227"/>
        <v>26</v>
      </c>
      <c r="V2408" t="s">
        <v>32</v>
      </c>
      <c r="W2408" t="s">
        <v>33</v>
      </c>
      <c r="X2408" t="s">
        <v>69</v>
      </c>
      <c r="Y2408" t="s">
        <v>47</v>
      </c>
      <c r="Z2408" t="s">
        <v>36</v>
      </c>
      <c r="AA2408">
        <v>2</v>
      </c>
      <c r="AB2408" s="4">
        <v>422340</v>
      </c>
    </row>
    <row r="2409" spans="1:28" x14ac:dyDescent="0.25">
      <c r="A2409">
        <v>2834</v>
      </c>
      <c r="B2409" t="s">
        <v>966</v>
      </c>
      <c r="C2409" t="s">
        <v>2499</v>
      </c>
      <c r="D2409" s="1">
        <v>43375</v>
      </c>
      <c r="E2409" s="1">
        <v>44091</v>
      </c>
      <c r="F2409">
        <f t="shared" ca="1" si="222"/>
        <v>23</v>
      </c>
      <c r="G2409" t="str">
        <f t="shared" ca="1" si="223"/>
        <v>1-2 years</v>
      </c>
      <c r="H2409" t="s">
        <v>24</v>
      </c>
      <c r="I2409" t="s">
        <v>7433</v>
      </c>
      <c r="J2409" t="s">
        <v>7434</v>
      </c>
      <c r="K2409" t="s">
        <v>27</v>
      </c>
      <c r="L2409">
        <f t="shared" si="224"/>
        <v>1</v>
      </c>
      <c r="M2409">
        <f t="shared" si="225"/>
        <v>0</v>
      </c>
      <c r="N2409" t="s">
        <v>53</v>
      </c>
      <c r="O2409" t="s">
        <v>53</v>
      </c>
      <c r="Q2409" t="str">
        <f t="shared" si="226"/>
        <v>ACTIVE</v>
      </c>
      <c r="R2409" t="s">
        <v>1487</v>
      </c>
      <c r="S2409" t="s">
        <v>68</v>
      </c>
      <c r="T2409" s="2">
        <v>26459</v>
      </c>
      <c r="U2409" s="3">
        <f t="shared" ca="1" si="227"/>
        <v>53</v>
      </c>
      <c r="V2409" t="s">
        <v>2370</v>
      </c>
      <c r="W2409" t="s">
        <v>2371</v>
      </c>
      <c r="X2409" t="s">
        <v>81</v>
      </c>
      <c r="Y2409" t="s">
        <v>35</v>
      </c>
      <c r="Z2409" t="s">
        <v>36</v>
      </c>
      <c r="AA2409">
        <v>5</v>
      </c>
      <c r="AB2409" s="4">
        <v>104749.2</v>
      </c>
    </row>
    <row r="2410" spans="1:28" x14ac:dyDescent="0.25">
      <c r="A2410">
        <v>2835</v>
      </c>
      <c r="B2410" t="s">
        <v>7435</v>
      </c>
      <c r="C2410" t="s">
        <v>6507</v>
      </c>
      <c r="D2410" s="1">
        <v>44394</v>
      </c>
      <c r="E2410" s="1">
        <v>44984</v>
      </c>
      <c r="F2410">
        <f t="shared" ca="1" si="222"/>
        <v>19</v>
      </c>
      <c r="G2410" t="str">
        <f t="shared" ca="1" si="223"/>
        <v>1-2 years</v>
      </c>
      <c r="H2410" t="s">
        <v>24</v>
      </c>
      <c r="I2410" t="s">
        <v>7436</v>
      </c>
      <c r="J2410" t="s">
        <v>7437</v>
      </c>
      <c r="K2410" t="s">
        <v>27</v>
      </c>
      <c r="L2410">
        <f t="shared" si="224"/>
        <v>1</v>
      </c>
      <c r="M2410">
        <f t="shared" si="225"/>
        <v>0</v>
      </c>
      <c r="N2410" t="s">
        <v>28</v>
      </c>
      <c r="O2410" t="s">
        <v>41</v>
      </c>
      <c r="Q2410" t="str">
        <f t="shared" si="226"/>
        <v>ACTIVE</v>
      </c>
      <c r="R2410" t="s">
        <v>1487</v>
      </c>
      <c r="S2410" t="s">
        <v>87</v>
      </c>
      <c r="T2410" s="2">
        <v>28926</v>
      </c>
      <c r="U2410" s="3">
        <f t="shared" ca="1" si="227"/>
        <v>46</v>
      </c>
      <c r="V2410" t="s">
        <v>1614</v>
      </c>
      <c r="W2410" t="s">
        <v>3339</v>
      </c>
      <c r="X2410" t="s">
        <v>364</v>
      </c>
      <c r="Y2410" t="s">
        <v>35</v>
      </c>
      <c r="Z2410" t="s">
        <v>36</v>
      </c>
      <c r="AA2410">
        <v>5</v>
      </c>
      <c r="AB2410" s="4">
        <v>212076</v>
      </c>
    </row>
    <row r="2411" spans="1:28" x14ac:dyDescent="0.25">
      <c r="A2411">
        <v>2836</v>
      </c>
      <c r="B2411" t="s">
        <v>4745</v>
      </c>
      <c r="C2411" t="s">
        <v>5930</v>
      </c>
      <c r="D2411" s="1">
        <v>44664</v>
      </c>
      <c r="F2411">
        <f t="shared" ca="1" si="222"/>
        <v>41</v>
      </c>
      <c r="G2411" t="str">
        <f t="shared" ca="1" si="223"/>
        <v>2-5 years</v>
      </c>
      <c r="H2411" t="s">
        <v>24</v>
      </c>
      <c r="I2411" t="s">
        <v>7438</v>
      </c>
      <c r="J2411" t="s">
        <v>7439</v>
      </c>
      <c r="K2411" t="s">
        <v>27</v>
      </c>
      <c r="L2411">
        <f t="shared" si="224"/>
        <v>1</v>
      </c>
      <c r="M2411">
        <f t="shared" si="225"/>
        <v>0</v>
      </c>
      <c r="N2411" t="s">
        <v>28</v>
      </c>
      <c r="O2411" t="s">
        <v>41</v>
      </c>
      <c r="Q2411" t="str">
        <f t="shared" si="226"/>
        <v>ACTIVE</v>
      </c>
      <c r="R2411" t="s">
        <v>1487</v>
      </c>
      <c r="S2411" t="s">
        <v>282</v>
      </c>
      <c r="T2411" s="2">
        <v>30654</v>
      </c>
      <c r="U2411" s="3">
        <f t="shared" ca="1" si="227"/>
        <v>41</v>
      </c>
      <c r="V2411" t="s">
        <v>5016</v>
      </c>
      <c r="W2411" t="s">
        <v>5016</v>
      </c>
      <c r="X2411" t="s">
        <v>128</v>
      </c>
      <c r="Y2411" t="s">
        <v>35</v>
      </c>
      <c r="Z2411" t="s">
        <v>36</v>
      </c>
      <c r="AA2411">
        <v>2</v>
      </c>
      <c r="AB2411" s="4">
        <v>76332</v>
      </c>
    </row>
    <row r="2412" spans="1:28" x14ac:dyDescent="0.25">
      <c r="A2412">
        <v>2837</v>
      </c>
      <c r="B2412" t="s">
        <v>944</v>
      </c>
      <c r="C2412" t="s">
        <v>2842</v>
      </c>
      <c r="D2412" s="1">
        <v>44275</v>
      </c>
      <c r="E2412" s="1">
        <v>44975</v>
      </c>
      <c r="F2412">
        <f t="shared" ca="1" si="222"/>
        <v>22</v>
      </c>
      <c r="G2412" t="str">
        <f t="shared" ca="1" si="223"/>
        <v>1-2 years</v>
      </c>
      <c r="H2412" t="s">
        <v>24</v>
      </c>
      <c r="I2412" t="s">
        <v>7440</v>
      </c>
      <c r="J2412" t="s">
        <v>7441</v>
      </c>
      <c r="K2412" t="s">
        <v>27</v>
      </c>
      <c r="L2412">
        <f t="shared" si="224"/>
        <v>1</v>
      </c>
      <c r="M2412">
        <f t="shared" si="225"/>
        <v>0</v>
      </c>
      <c r="N2412" t="s">
        <v>41</v>
      </c>
      <c r="O2412" t="s">
        <v>29</v>
      </c>
      <c r="Q2412" t="str">
        <f t="shared" si="226"/>
        <v>ACTIVE</v>
      </c>
      <c r="R2412" t="s">
        <v>1487</v>
      </c>
      <c r="S2412" t="s">
        <v>115</v>
      </c>
      <c r="T2412" s="2">
        <v>34007</v>
      </c>
      <c r="U2412" s="3">
        <f t="shared" ca="1" si="227"/>
        <v>32</v>
      </c>
      <c r="V2412" t="s">
        <v>32</v>
      </c>
      <c r="W2412" t="s">
        <v>843</v>
      </c>
      <c r="X2412" t="s">
        <v>1325</v>
      </c>
      <c r="Y2412" t="s">
        <v>47</v>
      </c>
      <c r="Z2412" t="s">
        <v>36</v>
      </c>
      <c r="AA2412">
        <v>4</v>
      </c>
      <c r="AB2412" s="4">
        <v>43968</v>
      </c>
    </row>
    <row r="2413" spans="1:28" x14ac:dyDescent="0.25">
      <c r="A2413">
        <v>2838</v>
      </c>
      <c r="B2413" t="s">
        <v>7442</v>
      </c>
      <c r="C2413" t="s">
        <v>397</v>
      </c>
      <c r="D2413" s="1">
        <v>44448</v>
      </c>
      <c r="E2413" s="1">
        <v>44505</v>
      </c>
      <c r="F2413">
        <f t="shared" ca="1" si="222"/>
        <v>1</v>
      </c>
      <c r="G2413" t="str">
        <f t="shared" ca="1" si="223"/>
        <v>&lt;6 months</v>
      </c>
      <c r="H2413" t="s">
        <v>24</v>
      </c>
      <c r="I2413" t="s">
        <v>7443</v>
      </c>
      <c r="J2413" t="s">
        <v>7444</v>
      </c>
      <c r="K2413" t="s">
        <v>27</v>
      </c>
      <c r="L2413">
        <f t="shared" si="224"/>
        <v>1</v>
      </c>
      <c r="M2413">
        <f t="shared" si="225"/>
        <v>0</v>
      </c>
      <c r="N2413" t="s">
        <v>41</v>
      </c>
      <c r="O2413" t="s">
        <v>29</v>
      </c>
      <c r="Q2413" t="str">
        <f t="shared" si="226"/>
        <v>ACTIVE</v>
      </c>
      <c r="R2413" t="s">
        <v>1487</v>
      </c>
      <c r="S2413" t="s">
        <v>55</v>
      </c>
      <c r="T2413" s="2">
        <v>31140</v>
      </c>
      <c r="U2413" s="3">
        <f t="shared" ca="1" si="227"/>
        <v>40</v>
      </c>
      <c r="V2413" t="s">
        <v>32</v>
      </c>
      <c r="W2413" t="s">
        <v>843</v>
      </c>
      <c r="X2413" t="s">
        <v>143</v>
      </c>
      <c r="Y2413" t="s">
        <v>47</v>
      </c>
      <c r="Z2413" t="s">
        <v>36</v>
      </c>
      <c r="AA2413">
        <v>5</v>
      </c>
      <c r="AB2413" s="4">
        <v>16008200</v>
      </c>
    </row>
    <row r="2414" spans="1:28" x14ac:dyDescent="0.25">
      <c r="A2414">
        <v>2839</v>
      </c>
      <c r="B2414" t="s">
        <v>7445</v>
      </c>
      <c r="C2414" t="s">
        <v>4703</v>
      </c>
      <c r="D2414" s="1">
        <v>43805</v>
      </c>
      <c r="E2414" s="1">
        <v>44648</v>
      </c>
      <c r="F2414">
        <f t="shared" ca="1" si="222"/>
        <v>27</v>
      </c>
      <c r="G2414" t="str">
        <f t="shared" ca="1" si="223"/>
        <v>2-5 years</v>
      </c>
      <c r="H2414" t="s">
        <v>24</v>
      </c>
      <c r="I2414" t="s">
        <v>7446</v>
      </c>
      <c r="J2414" t="s">
        <v>7447</v>
      </c>
      <c r="K2414" t="s">
        <v>27</v>
      </c>
      <c r="L2414">
        <f t="shared" si="224"/>
        <v>1</v>
      </c>
      <c r="M2414">
        <f t="shared" si="225"/>
        <v>0</v>
      </c>
      <c r="N2414" t="s">
        <v>41</v>
      </c>
      <c r="O2414" t="s">
        <v>41</v>
      </c>
      <c r="Q2414" t="str">
        <f t="shared" si="226"/>
        <v>ACTIVE</v>
      </c>
      <c r="R2414" t="s">
        <v>1487</v>
      </c>
      <c r="S2414" t="s">
        <v>68</v>
      </c>
      <c r="T2414" s="2">
        <v>30569</v>
      </c>
      <c r="U2414" s="3">
        <f t="shared" ca="1" si="227"/>
        <v>42</v>
      </c>
      <c r="V2414" t="s">
        <v>1614</v>
      </c>
      <c r="W2414" t="s">
        <v>3214</v>
      </c>
      <c r="X2414" t="s">
        <v>184</v>
      </c>
      <c r="Y2414" t="s">
        <v>47</v>
      </c>
      <c r="Z2414" t="s">
        <v>36</v>
      </c>
      <c r="AA2414">
        <v>1</v>
      </c>
      <c r="AB2414" s="4">
        <v>58680</v>
      </c>
    </row>
    <row r="2415" spans="1:28" x14ac:dyDescent="0.25">
      <c r="A2415">
        <v>2840</v>
      </c>
      <c r="B2415" t="s">
        <v>2783</v>
      </c>
      <c r="C2415" t="s">
        <v>1718</v>
      </c>
      <c r="D2415" s="1">
        <v>45042</v>
      </c>
      <c r="E2415" s="1">
        <v>45065</v>
      </c>
      <c r="F2415">
        <f t="shared" ca="1" si="222"/>
        <v>0</v>
      </c>
      <c r="G2415" t="str">
        <f t="shared" ca="1" si="223"/>
        <v>&lt;6 months</v>
      </c>
      <c r="H2415" t="s">
        <v>24</v>
      </c>
      <c r="I2415" t="s">
        <v>7448</v>
      </c>
      <c r="J2415" t="s">
        <v>7449</v>
      </c>
      <c r="K2415" t="s">
        <v>27</v>
      </c>
      <c r="L2415">
        <f t="shared" si="224"/>
        <v>1</v>
      </c>
      <c r="M2415">
        <f t="shared" si="225"/>
        <v>0</v>
      </c>
      <c r="N2415" t="s">
        <v>28</v>
      </c>
      <c r="O2415" t="s">
        <v>41</v>
      </c>
      <c r="Q2415" t="str">
        <f t="shared" si="226"/>
        <v>ACTIVE</v>
      </c>
      <c r="R2415" t="s">
        <v>1487</v>
      </c>
      <c r="S2415" t="s">
        <v>189</v>
      </c>
      <c r="T2415" s="2">
        <v>35427</v>
      </c>
      <c r="U2415" s="3">
        <f t="shared" ca="1" si="227"/>
        <v>28</v>
      </c>
      <c r="V2415" t="s">
        <v>4147</v>
      </c>
      <c r="W2415" t="s">
        <v>4147</v>
      </c>
      <c r="X2415" t="s">
        <v>89</v>
      </c>
      <c r="Y2415" t="s">
        <v>47</v>
      </c>
      <c r="Z2415" t="s">
        <v>36</v>
      </c>
      <c r="AA2415">
        <v>2</v>
      </c>
      <c r="AB2415" s="4">
        <v>462276</v>
      </c>
    </row>
    <row r="2416" spans="1:28" x14ac:dyDescent="0.25">
      <c r="A2416">
        <v>2841</v>
      </c>
      <c r="B2416" t="s">
        <v>6379</v>
      </c>
      <c r="C2416" t="s">
        <v>3640</v>
      </c>
      <c r="D2416" s="1">
        <v>43561</v>
      </c>
      <c r="F2416">
        <f t="shared" ca="1" si="222"/>
        <v>78</v>
      </c>
      <c r="G2416" t="str">
        <f t="shared" ca="1" si="223"/>
        <v>&gt;5 years</v>
      </c>
      <c r="H2416" t="s">
        <v>24</v>
      </c>
      <c r="I2416" t="s">
        <v>7450</v>
      </c>
      <c r="J2416" t="s">
        <v>7451</v>
      </c>
      <c r="K2416" t="s">
        <v>27</v>
      </c>
      <c r="L2416">
        <f t="shared" si="224"/>
        <v>1</v>
      </c>
      <c r="M2416">
        <f t="shared" si="225"/>
        <v>0</v>
      </c>
      <c r="N2416" t="s">
        <v>28</v>
      </c>
      <c r="O2416" t="s">
        <v>29</v>
      </c>
      <c r="Q2416" t="str">
        <f t="shared" si="226"/>
        <v>ACTIVE</v>
      </c>
      <c r="R2416" t="s">
        <v>1487</v>
      </c>
      <c r="S2416" t="s">
        <v>68</v>
      </c>
      <c r="T2416" s="2">
        <v>31185</v>
      </c>
      <c r="U2416" s="3">
        <f t="shared" ca="1" si="227"/>
        <v>40</v>
      </c>
      <c r="V2416" t="s">
        <v>1614</v>
      </c>
      <c r="W2416" t="s">
        <v>1615</v>
      </c>
      <c r="X2416" t="s">
        <v>184</v>
      </c>
      <c r="Y2416" t="s">
        <v>47</v>
      </c>
      <c r="Z2416" t="s">
        <v>36</v>
      </c>
      <c r="AA2416">
        <v>5</v>
      </c>
      <c r="AB2416" s="4">
        <v>535932</v>
      </c>
    </row>
    <row r="2417" spans="1:28" x14ac:dyDescent="0.25">
      <c r="A2417">
        <v>2842</v>
      </c>
      <c r="B2417" t="s">
        <v>586</v>
      </c>
      <c r="C2417" t="s">
        <v>2803</v>
      </c>
      <c r="D2417" s="1">
        <v>44123</v>
      </c>
      <c r="E2417" s="1">
        <v>44985</v>
      </c>
      <c r="F2417">
        <f t="shared" ca="1" si="222"/>
        <v>28</v>
      </c>
      <c r="G2417" t="str">
        <f t="shared" ca="1" si="223"/>
        <v>2-5 years</v>
      </c>
      <c r="H2417" t="s">
        <v>24</v>
      </c>
      <c r="I2417" t="s">
        <v>7452</v>
      </c>
      <c r="J2417" t="s">
        <v>7453</v>
      </c>
      <c r="K2417" t="s">
        <v>158</v>
      </c>
      <c r="L2417">
        <f t="shared" si="224"/>
        <v>0</v>
      </c>
      <c r="M2417">
        <f t="shared" si="225"/>
        <v>1</v>
      </c>
      <c r="N2417" t="s">
        <v>41</v>
      </c>
      <c r="O2417" t="s">
        <v>29</v>
      </c>
      <c r="P2417" t="s">
        <v>159</v>
      </c>
      <c r="Q2417" t="str">
        <f t="shared" si="226"/>
        <v>VOLUNTARY</v>
      </c>
      <c r="R2417" t="s">
        <v>1487</v>
      </c>
      <c r="S2417" t="s">
        <v>68</v>
      </c>
      <c r="T2417" s="2">
        <v>31228</v>
      </c>
      <c r="U2417" s="3">
        <f t="shared" ca="1" si="227"/>
        <v>40</v>
      </c>
      <c r="V2417" t="s">
        <v>32</v>
      </c>
      <c r="W2417" t="s">
        <v>843</v>
      </c>
      <c r="X2417" t="s">
        <v>69</v>
      </c>
      <c r="Y2417" t="s">
        <v>35</v>
      </c>
      <c r="Z2417" t="s">
        <v>36</v>
      </c>
      <c r="AA2417">
        <v>1</v>
      </c>
      <c r="AB2417" s="4">
        <v>817656</v>
      </c>
    </row>
    <row r="2418" spans="1:28" x14ac:dyDescent="0.25">
      <c r="A2418">
        <v>2843</v>
      </c>
      <c r="B2418" t="s">
        <v>7454</v>
      </c>
      <c r="C2418" t="s">
        <v>926</v>
      </c>
      <c r="D2418" s="1">
        <v>44522</v>
      </c>
      <c r="F2418">
        <f t="shared" ca="1" si="222"/>
        <v>46</v>
      </c>
      <c r="G2418" t="str">
        <f t="shared" ca="1" si="223"/>
        <v>2-5 years</v>
      </c>
      <c r="H2418" t="s">
        <v>641</v>
      </c>
      <c r="I2418" t="s">
        <v>5512</v>
      </c>
      <c r="J2418" t="s">
        <v>7455</v>
      </c>
      <c r="K2418" t="s">
        <v>27</v>
      </c>
      <c r="L2418">
        <f t="shared" si="224"/>
        <v>1</v>
      </c>
      <c r="M2418">
        <f t="shared" si="225"/>
        <v>0</v>
      </c>
      <c r="N2418" t="s">
        <v>53</v>
      </c>
      <c r="O2418" t="s">
        <v>29</v>
      </c>
      <c r="Q2418" t="str">
        <f t="shared" si="226"/>
        <v>ACTIVE</v>
      </c>
      <c r="R2418" t="s">
        <v>1487</v>
      </c>
      <c r="S2418" t="s">
        <v>68</v>
      </c>
      <c r="T2418" s="2">
        <v>28546</v>
      </c>
      <c r="U2418" s="3">
        <f t="shared" ca="1" si="227"/>
        <v>47</v>
      </c>
      <c r="V2418" t="s">
        <v>3916</v>
      </c>
      <c r="W2418" t="s">
        <v>3917</v>
      </c>
      <c r="X2418" t="s">
        <v>81</v>
      </c>
      <c r="Y2418" t="s">
        <v>47</v>
      </c>
      <c r="Z2418" t="s">
        <v>36</v>
      </c>
      <c r="AA2418">
        <v>1</v>
      </c>
      <c r="AB2418" s="4">
        <v>82076.039999999994</v>
      </c>
    </row>
    <row r="2419" spans="1:28" x14ac:dyDescent="0.25">
      <c r="A2419">
        <v>2844</v>
      </c>
      <c r="B2419" t="s">
        <v>1828</v>
      </c>
      <c r="C2419" t="s">
        <v>3219</v>
      </c>
      <c r="D2419" s="1">
        <v>44195</v>
      </c>
      <c r="E2419" s="1">
        <v>45132</v>
      </c>
      <c r="F2419">
        <f t="shared" ca="1" si="222"/>
        <v>30</v>
      </c>
      <c r="G2419" t="str">
        <f t="shared" ca="1" si="223"/>
        <v>2-5 years</v>
      </c>
      <c r="H2419" t="s">
        <v>641</v>
      </c>
      <c r="I2419" t="s">
        <v>7456</v>
      </c>
      <c r="J2419" t="s">
        <v>7457</v>
      </c>
      <c r="K2419" t="s">
        <v>158</v>
      </c>
      <c r="L2419">
        <f t="shared" si="224"/>
        <v>0</v>
      </c>
      <c r="M2419">
        <f t="shared" si="225"/>
        <v>1</v>
      </c>
      <c r="N2419" t="s">
        <v>28</v>
      </c>
      <c r="O2419" t="s">
        <v>41</v>
      </c>
      <c r="Q2419" t="str">
        <f t="shared" si="226"/>
        <v>ACTIVE</v>
      </c>
      <c r="R2419" t="s">
        <v>1487</v>
      </c>
      <c r="S2419" t="s">
        <v>87</v>
      </c>
      <c r="T2419" s="2">
        <v>34322</v>
      </c>
      <c r="U2419" s="3">
        <f t="shared" ca="1" si="227"/>
        <v>31</v>
      </c>
      <c r="V2419" t="s">
        <v>2370</v>
      </c>
      <c r="W2419" t="s">
        <v>2371</v>
      </c>
      <c r="X2419" t="s">
        <v>81</v>
      </c>
      <c r="Y2419" t="s">
        <v>47</v>
      </c>
      <c r="Z2419" t="s">
        <v>36</v>
      </c>
      <c r="AA2419">
        <v>5</v>
      </c>
      <c r="AB2419" s="4">
        <v>702000</v>
      </c>
    </row>
    <row r="2420" spans="1:28" x14ac:dyDescent="0.25">
      <c r="A2420">
        <v>2845</v>
      </c>
      <c r="B2420" t="s">
        <v>5163</v>
      </c>
      <c r="C2420" t="s">
        <v>4667</v>
      </c>
      <c r="D2420" s="1">
        <v>44077</v>
      </c>
      <c r="F2420">
        <f t="shared" ca="1" si="222"/>
        <v>61</v>
      </c>
      <c r="G2420" t="str">
        <f t="shared" ca="1" si="223"/>
        <v>&gt;5 years</v>
      </c>
      <c r="H2420" t="s">
        <v>641</v>
      </c>
      <c r="I2420" t="s">
        <v>7458</v>
      </c>
      <c r="J2420" t="s">
        <v>7459</v>
      </c>
      <c r="K2420" t="s">
        <v>27</v>
      </c>
      <c r="L2420">
        <f t="shared" si="224"/>
        <v>1</v>
      </c>
      <c r="M2420">
        <f t="shared" si="225"/>
        <v>0</v>
      </c>
      <c r="N2420" t="s">
        <v>53</v>
      </c>
      <c r="O2420" t="s">
        <v>41</v>
      </c>
      <c r="Q2420" t="str">
        <f t="shared" si="226"/>
        <v>ACTIVE</v>
      </c>
      <c r="R2420" t="s">
        <v>1487</v>
      </c>
      <c r="S2420" t="s">
        <v>68</v>
      </c>
      <c r="T2420" s="2">
        <v>26628</v>
      </c>
      <c r="U2420" s="3">
        <f t="shared" ca="1" si="227"/>
        <v>52</v>
      </c>
      <c r="V2420" t="s">
        <v>61</v>
      </c>
      <c r="W2420" t="s">
        <v>222</v>
      </c>
      <c r="X2420" t="s">
        <v>184</v>
      </c>
      <c r="Y2420" t="s">
        <v>35</v>
      </c>
      <c r="Z2420" t="s">
        <v>36</v>
      </c>
      <c r="AA2420">
        <v>4</v>
      </c>
      <c r="AB2420" s="4">
        <v>48000</v>
      </c>
    </row>
    <row r="2421" spans="1:28" x14ac:dyDescent="0.25">
      <c r="A2421">
        <v>2846</v>
      </c>
      <c r="B2421" t="s">
        <v>4150</v>
      </c>
      <c r="C2421" t="s">
        <v>5037</v>
      </c>
      <c r="D2421" s="1">
        <v>43752</v>
      </c>
      <c r="E2421" s="1">
        <v>44792</v>
      </c>
      <c r="F2421">
        <f t="shared" ca="1" si="222"/>
        <v>34</v>
      </c>
      <c r="G2421" t="str">
        <f t="shared" ca="1" si="223"/>
        <v>2-5 years</v>
      </c>
      <c r="H2421" t="s">
        <v>641</v>
      </c>
      <c r="I2421" t="s">
        <v>7460</v>
      </c>
      <c r="J2421" t="s">
        <v>7461</v>
      </c>
      <c r="K2421" t="s">
        <v>158</v>
      </c>
      <c r="L2421">
        <f t="shared" si="224"/>
        <v>0</v>
      </c>
      <c r="M2421">
        <f t="shared" si="225"/>
        <v>1</v>
      </c>
      <c r="N2421" t="s">
        <v>28</v>
      </c>
      <c r="O2421" t="s">
        <v>53</v>
      </c>
      <c r="P2421" t="s">
        <v>212</v>
      </c>
      <c r="Q2421" t="str">
        <f t="shared" si="226"/>
        <v>INVOLUNTARY</v>
      </c>
      <c r="R2421" t="s">
        <v>1487</v>
      </c>
      <c r="S2421" t="s">
        <v>520</v>
      </c>
      <c r="T2421" s="2">
        <v>32058</v>
      </c>
      <c r="U2421" s="3">
        <f t="shared" ca="1" si="227"/>
        <v>38</v>
      </c>
      <c r="V2421" t="s">
        <v>61</v>
      </c>
      <c r="W2421" t="s">
        <v>222</v>
      </c>
      <c r="X2421" t="s">
        <v>81</v>
      </c>
      <c r="Y2421" t="s">
        <v>35</v>
      </c>
      <c r="Z2421" t="s">
        <v>36</v>
      </c>
      <c r="AA2421">
        <v>5</v>
      </c>
      <c r="AB2421" s="4">
        <v>105300</v>
      </c>
    </row>
    <row r="2422" spans="1:28" x14ac:dyDescent="0.25">
      <c r="A2422">
        <v>2847</v>
      </c>
      <c r="B2422" t="s">
        <v>3474</v>
      </c>
      <c r="C2422" t="s">
        <v>2911</v>
      </c>
      <c r="D2422" s="1">
        <v>44246</v>
      </c>
      <c r="E2422" s="1">
        <v>44457</v>
      </c>
      <c r="F2422">
        <f t="shared" ca="1" si="222"/>
        <v>6</v>
      </c>
      <c r="G2422" t="str">
        <f t="shared" ca="1" si="223"/>
        <v>6-12 months</v>
      </c>
      <c r="H2422" t="s">
        <v>641</v>
      </c>
      <c r="I2422" t="s">
        <v>7462</v>
      </c>
      <c r="J2422" t="s">
        <v>7463</v>
      </c>
      <c r="K2422" t="s">
        <v>158</v>
      </c>
      <c r="L2422">
        <f t="shared" si="224"/>
        <v>0</v>
      </c>
      <c r="M2422">
        <f t="shared" si="225"/>
        <v>1</v>
      </c>
      <c r="N2422" t="s">
        <v>41</v>
      </c>
      <c r="O2422" t="s">
        <v>53</v>
      </c>
      <c r="P2422" t="s">
        <v>3412</v>
      </c>
      <c r="Q2422" t="str">
        <f t="shared" si="226"/>
        <v>INVOLUNTARY</v>
      </c>
      <c r="R2422" t="s">
        <v>1487</v>
      </c>
      <c r="S2422" t="s">
        <v>1805</v>
      </c>
      <c r="T2422" s="2">
        <v>31346</v>
      </c>
      <c r="U2422" s="3">
        <f t="shared" ca="1" si="227"/>
        <v>39</v>
      </c>
      <c r="V2422" t="s">
        <v>32</v>
      </c>
      <c r="W2422" t="s">
        <v>33</v>
      </c>
      <c r="X2422" t="s">
        <v>69</v>
      </c>
      <c r="Y2422" t="s">
        <v>35</v>
      </c>
      <c r="Z2422" t="s">
        <v>36</v>
      </c>
      <c r="AA2422">
        <v>2</v>
      </c>
      <c r="AB2422" s="4">
        <v>104024.4</v>
      </c>
    </row>
    <row r="2423" spans="1:28" x14ac:dyDescent="0.25">
      <c r="A2423">
        <v>2848</v>
      </c>
      <c r="B2423" t="s">
        <v>5714</v>
      </c>
      <c r="C2423" t="s">
        <v>134</v>
      </c>
      <c r="D2423" s="1">
        <v>44633</v>
      </c>
      <c r="E2423" s="1">
        <v>44806</v>
      </c>
      <c r="F2423">
        <f t="shared" ca="1" si="222"/>
        <v>5</v>
      </c>
      <c r="G2423" t="str">
        <f t="shared" ca="1" si="223"/>
        <v>&lt;6 months</v>
      </c>
      <c r="H2423" t="s">
        <v>24</v>
      </c>
      <c r="I2423" t="s">
        <v>7464</v>
      </c>
      <c r="J2423" t="s">
        <v>7465</v>
      </c>
      <c r="K2423" t="s">
        <v>158</v>
      </c>
      <c r="L2423">
        <f t="shared" si="224"/>
        <v>0</v>
      </c>
      <c r="M2423">
        <f t="shared" si="225"/>
        <v>1</v>
      </c>
      <c r="N2423" t="s">
        <v>53</v>
      </c>
      <c r="O2423" t="s">
        <v>29</v>
      </c>
      <c r="P2423" t="s">
        <v>3412</v>
      </c>
      <c r="Q2423" t="str">
        <f t="shared" si="226"/>
        <v>INVOLUNTARY</v>
      </c>
      <c r="R2423" t="s">
        <v>1487</v>
      </c>
      <c r="S2423" t="s">
        <v>137</v>
      </c>
      <c r="T2423" s="2">
        <v>29080</v>
      </c>
      <c r="U2423" s="3">
        <f t="shared" ca="1" si="227"/>
        <v>46</v>
      </c>
      <c r="V2423" t="s">
        <v>32</v>
      </c>
      <c r="W2423" t="s">
        <v>843</v>
      </c>
      <c r="X2423" t="s">
        <v>364</v>
      </c>
      <c r="Y2423" t="s">
        <v>47</v>
      </c>
      <c r="Z2423" t="s">
        <v>82</v>
      </c>
      <c r="AA2423">
        <v>1</v>
      </c>
      <c r="AB2423" s="4">
        <v>523416</v>
      </c>
    </row>
    <row r="2424" spans="1:28" x14ac:dyDescent="0.25">
      <c r="A2424">
        <v>2849</v>
      </c>
      <c r="B2424" t="s">
        <v>4934</v>
      </c>
      <c r="C2424" t="s">
        <v>4454</v>
      </c>
      <c r="D2424" s="1">
        <v>43375</v>
      </c>
      <c r="F2424">
        <f t="shared" ca="1" si="222"/>
        <v>84</v>
      </c>
      <c r="G2424" t="str">
        <f t="shared" ca="1" si="223"/>
        <v>&gt;5 years</v>
      </c>
      <c r="H2424" t="s">
        <v>24</v>
      </c>
      <c r="I2424" t="s">
        <v>7466</v>
      </c>
      <c r="J2424" t="s">
        <v>7467</v>
      </c>
      <c r="K2424" t="s">
        <v>27</v>
      </c>
      <c r="L2424">
        <f t="shared" si="224"/>
        <v>1</v>
      </c>
      <c r="M2424">
        <f t="shared" si="225"/>
        <v>0</v>
      </c>
      <c r="N2424" t="s">
        <v>41</v>
      </c>
      <c r="O2424" t="s">
        <v>53</v>
      </c>
      <c r="Q2424" t="str">
        <f t="shared" si="226"/>
        <v>ACTIVE</v>
      </c>
      <c r="R2424" t="s">
        <v>1487</v>
      </c>
      <c r="S2424" t="s">
        <v>68</v>
      </c>
      <c r="T2424" s="2">
        <v>34617</v>
      </c>
      <c r="U2424" s="3">
        <f t="shared" ca="1" si="227"/>
        <v>30</v>
      </c>
      <c r="V2424" t="s">
        <v>1614</v>
      </c>
      <c r="W2424" t="s">
        <v>3339</v>
      </c>
      <c r="X2424" t="s">
        <v>81</v>
      </c>
      <c r="Y2424" t="s">
        <v>47</v>
      </c>
      <c r="Z2424" t="s">
        <v>36</v>
      </c>
      <c r="AA2424">
        <v>5</v>
      </c>
      <c r="AB2424" s="4">
        <v>872976</v>
      </c>
    </row>
    <row r="2425" spans="1:28" x14ac:dyDescent="0.25">
      <c r="A2425">
        <v>2850</v>
      </c>
      <c r="B2425" t="s">
        <v>6425</v>
      </c>
      <c r="C2425" t="s">
        <v>155</v>
      </c>
      <c r="D2425" s="1">
        <v>44840</v>
      </c>
      <c r="E2425" s="1">
        <v>44850</v>
      </c>
      <c r="F2425">
        <f t="shared" ca="1" si="222"/>
        <v>0</v>
      </c>
      <c r="G2425" t="str">
        <f t="shared" ca="1" si="223"/>
        <v>&lt;6 months</v>
      </c>
      <c r="H2425" t="s">
        <v>24</v>
      </c>
      <c r="I2425" t="s">
        <v>7468</v>
      </c>
      <c r="J2425" t="s">
        <v>7469</v>
      </c>
      <c r="K2425" t="s">
        <v>27</v>
      </c>
      <c r="L2425">
        <f t="shared" si="224"/>
        <v>1</v>
      </c>
      <c r="M2425">
        <f t="shared" si="225"/>
        <v>0</v>
      </c>
      <c r="N2425" t="s">
        <v>53</v>
      </c>
      <c r="O2425" t="s">
        <v>41</v>
      </c>
      <c r="Q2425" t="str">
        <f t="shared" si="226"/>
        <v>ACTIVE</v>
      </c>
      <c r="R2425" t="s">
        <v>1487</v>
      </c>
      <c r="S2425" t="s">
        <v>68</v>
      </c>
      <c r="T2425" s="2">
        <v>29637</v>
      </c>
      <c r="U2425" s="3">
        <f t="shared" ca="1" si="227"/>
        <v>44</v>
      </c>
      <c r="V2425" t="s">
        <v>3198</v>
      </c>
      <c r="W2425" t="s">
        <v>3199</v>
      </c>
      <c r="X2425" t="s">
        <v>81</v>
      </c>
      <c r="Y2425" t="s">
        <v>47</v>
      </c>
      <c r="Z2425" t="s">
        <v>82</v>
      </c>
      <c r="AA2425">
        <v>1</v>
      </c>
      <c r="AB2425" s="4">
        <v>48000</v>
      </c>
    </row>
    <row r="2426" spans="1:28" x14ac:dyDescent="0.25">
      <c r="A2426">
        <v>2851</v>
      </c>
      <c r="B2426" t="s">
        <v>7470</v>
      </c>
      <c r="C2426" t="s">
        <v>910</v>
      </c>
      <c r="D2426" s="1">
        <v>44095</v>
      </c>
      <c r="F2426">
        <f t="shared" ca="1" si="222"/>
        <v>60</v>
      </c>
      <c r="G2426" t="str">
        <f t="shared" ca="1" si="223"/>
        <v>&gt;5 years</v>
      </c>
      <c r="H2426" t="s">
        <v>24</v>
      </c>
      <c r="I2426" t="s">
        <v>7471</v>
      </c>
      <c r="J2426" t="s">
        <v>7472</v>
      </c>
      <c r="K2426" t="s">
        <v>27</v>
      </c>
      <c r="L2426">
        <f t="shared" si="224"/>
        <v>1</v>
      </c>
      <c r="M2426">
        <f t="shared" si="225"/>
        <v>0</v>
      </c>
      <c r="N2426" t="s">
        <v>53</v>
      </c>
      <c r="O2426" t="s">
        <v>41</v>
      </c>
      <c r="Q2426" t="str">
        <f t="shared" si="226"/>
        <v>ACTIVE</v>
      </c>
      <c r="R2426" t="s">
        <v>1487</v>
      </c>
      <c r="S2426" t="s">
        <v>74</v>
      </c>
      <c r="T2426" s="2">
        <v>30141</v>
      </c>
      <c r="U2426" s="3">
        <f t="shared" ca="1" si="227"/>
        <v>43</v>
      </c>
      <c r="V2426" t="s">
        <v>32</v>
      </c>
      <c r="W2426" t="s">
        <v>33</v>
      </c>
      <c r="X2426" t="s">
        <v>731</v>
      </c>
      <c r="Y2426" t="s">
        <v>47</v>
      </c>
      <c r="Z2426" t="s">
        <v>36</v>
      </c>
      <c r="AA2426">
        <v>4</v>
      </c>
      <c r="AB2426" s="4">
        <v>103200</v>
      </c>
    </row>
    <row r="2427" spans="1:28" x14ac:dyDescent="0.25">
      <c r="A2427">
        <v>2852</v>
      </c>
      <c r="B2427" t="s">
        <v>1754</v>
      </c>
      <c r="C2427" t="s">
        <v>1109</v>
      </c>
      <c r="D2427" s="1">
        <v>44536</v>
      </c>
      <c r="F2427">
        <f t="shared" ca="1" si="222"/>
        <v>46</v>
      </c>
      <c r="G2427" t="str">
        <f t="shared" ca="1" si="223"/>
        <v>2-5 years</v>
      </c>
      <c r="H2427" t="s">
        <v>24</v>
      </c>
      <c r="I2427" t="s">
        <v>7473</v>
      </c>
      <c r="J2427" t="s">
        <v>7474</v>
      </c>
      <c r="K2427" t="s">
        <v>27</v>
      </c>
      <c r="L2427">
        <f t="shared" si="224"/>
        <v>1</v>
      </c>
      <c r="M2427">
        <f t="shared" si="225"/>
        <v>0</v>
      </c>
      <c r="N2427" t="s">
        <v>41</v>
      </c>
      <c r="O2427" t="s">
        <v>29</v>
      </c>
      <c r="Q2427" t="str">
        <f t="shared" si="226"/>
        <v>ACTIVE</v>
      </c>
      <c r="R2427" t="s">
        <v>1487</v>
      </c>
      <c r="S2427" t="s">
        <v>74</v>
      </c>
      <c r="T2427" s="2">
        <v>31765</v>
      </c>
      <c r="U2427" s="3">
        <f t="shared" ca="1" si="227"/>
        <v>38</v>
      </c>
      <c r="V2427" t="s">
        <v>2370</v>
      </c>
      <c r="W2427" t="s">
        <v>2593</v>
      </c>
      <c r="X2427" t="s">
        <v>69</v>
      </c>
      <c r="Y2427" t="s">
        <v>47</v>
      </c>
      <c r="Z2427" t="s">
        <v>36</v>
      </c>
      <c r="AA2427">
        <v>1</v>
      </c>
      <c r="AB2427" s="4">
        <v>106200</v>
      </c>
    </row>
    <row r="2428" spans="1:28" x14ac:dyDescent="0.25">
      <c r="A2428">
        <v>2853</v>
      </c>
      <c r="B2428" t="s">
        <v>1942</v>
      </c>
      <c r="C2428" t="s">
        <v>1342</v>
      </c>
      <c r="D2428" s="1">
        <v>44881</v>
      </c>
      <c r="E2428" s="1">
        <v>45006</v>
      </c>
      <c r="F2428">
        <f t="shared" ca="1" si="222"/>
        <v>4</v>
      </c>
      <c r="G2428" t="str">
        <f t="shared" ca="1" si="223"/>
        <v>&lt;6 months</v>
      </c>
      <c r="H2428" t="s">
        <v>24</v>
      </c>
      <c r="I2428" t="s">
        <v>7475</v>
      </c>
      <c r="J2428" t="s">
        <v>7476</v>
      </c>
      <c r="K2428" t="s">
        <v>158</v>
      </c>
      <c r="L2428">
        <f t="shared" si="224"/>
        <v>0</v>
      </c>
      <c r="M2428">
        <f t="shared" si="225"/>
        <v>1</v>
      </c>
      <c r="N2428" t="s">
        <v>28</v>
      </c>
      <c r="O2428" t="s">
        <v>41</v>
      </c>
      <c r="P2428" t="s">
        <v>212</v>
      </c>
      <c r="Q2428" t="str">
        <f t="shared" si="226"/>
        <v>INVOLUNTARY</v>
      </c>
      <c r="R2428" t="s">
        <v>1487</v>
      </c>
      <c r="S2428" t="s">
        <v>68</v>
      </c>
      <c r="T2428" s="2">
        <v>32538</v>
      </c>
      <c r="U2428" s="3">
        <f t="shared" ca="1" si="227"/>
        <v>36</v>
      </c>
      <c r="V2428" t="s">
        <v>2370</v>
      </c>
      <c r="W2428" t="s">
        <v>2593</v>
      </c>
      <c r="X2428" t="s">
        <v>175</v>
      </c>
      <c r="Y2428" t="s">
        <v>47</v>
      </c>
      <c r="Z2428" t="s">
        <v>194</v>
      </c>
      <c r="AA2428">
        <v>5</v>
      </c>
      <c r="AB2428" s="4">
        <v>99600</v>
      </c>
    </row>
    <row r="2429" spans="1:28" x14ac:dyDescent="0.25">
      <c r="A2429">
        <v>2854</v>
      </c>
      <c r="B2429" t="s">
        <v>7477</v>
      </c>
      <c r="C2429" t="s">
        <v>191</v>
      </c>
      <c r="D2429" s="1">
        <v>44775</v>
      </c>
      <c r="E2429" s="1">
        <v>45134</v>
      </c>
      <c r="F2429">
        <f t="shared" ca="1" si="222"/>
        <v>11</v>
      </c>
      <c r="G2429" t="str">
        <f t="shared" ca="1" si="223"/>
        <v>6-12 months</v>
      </c>
      <c r="H2429" t="s">
        <v>24</v>
      </c>
      <c r="I2429" t="s">
        <v>7478</v>
      </c>
      <c r="J2429" t="s">
        <v>7479</v>
      </c>
      <c r="K2429" t="s">
        <v>27</v>
      </c>
      <c r="L2429">
        <f t="shared" si="224"/>
        <v>1</v>
      </c>
      <c r="M2429">
        <f t="shared" si="225"/>
        <v>0</v>
      </c>
      <c r="N2429" t="s">
        <v>41</v>
      </c>
      <c r="O2429" t="s">
        <v>53</v>
      </c>
      <c r="Q2429" t="str">
        <f t="shared" si="226"/>
        <v>ACTIVE</v>
      </c>
      <c r="R2429" t="s">
        <v>1487</v>
      </c>
      <c r="S2429" t="s">
        <v>94</v>
      </c>
      <c r="T2429" s="2">
        <v>35581</v>
      </c>
      <c r="U2429" s="3">
        <f t="shared" ca="1" si="227"/>
        <v>28</v>
      </c>
      <c r="V2429" t="s">
        <v>32</v>
      </c>
      <c r="W2429" t="s">
        <v>33</v>
      </c>
      <c r="X2429" t="s">
        <v>94</v>
      </c>
      <c r="Y2429" t="s">
        <v>35</v>
      </c>
      <c r="Z2429" t="s">
        <v>194</v>
      </c>
      <c r="AA2429">
        <v>2</v>
      </c>
      <c r="AB2429" s="4">
        <v>104095.2</v>
      </c>
    </row>
    <row r="2430" spans="1:28" x14ac:dyDescent="0.25">
      <c r="A2430">
        <v>2855</v>
      </c>
      <c r="B2430" t="s">
        <v>948</v>
      </c>
      <c r="C2430" t="s">
        <v>3040</v>
      </c>
      <c r="D2430" s="1">
        <v>44580</v>
      </c>
      <c r="F2430">
        <f t="shared" ca="1" si="222"/>
        <v>44</v>
      </c>
      <c r="G2430" t="str">
        <f t="shared" ca="1" si="223"/>
        <v>2-5 years</v>
      </c>
      <c r="H2430" t="s">
        <v>24</v>
      </c>
      <c r="I2430" t="s">
        <v>7480</v>
      </c>
      <c r="J2430" t="s">
        <v>7481</v>
      </c>
      <c r="K2430" t="s">
        <v>27</v>
      </c>
      <c r="L2430">
        <f t="shared" si="224"/>
        <v>1</v>
      </c>
      <c r="M2430">
        <f t="shared" si="225"/>
        <v>0</v>
      </c>
      <c r="N2430" t="s">
        <v>41</v>
      </c>
      <c r="O2430" t="s">
        <v>53</v>
      </c>
      <c r="Q2430" t="str">
        <f t="shared" si="226"/>
        <v>ACTIVE</v>
      </c>
      <c r="R2430" t="s">
        <v>1487</v>
      </c>
      <c r="S2430" t="s">
        <v>74</v>
      </c>
      <c r="T2430" s="2">
        <v>32332</v>
      </c>
      <c r="U2430" s="3">
        <f t="shared" ca="1" si="227"/>
        <v>37</v>
      </c>
      <c r="V2430" t="s">
        <v>32</v>
      </c>
      <c r="W2430" t="s">
        <v>33</v>
      </c>
      <c r="X2430" t="s">
        <v>63</v>
      </c>
      <c r="Y2430" t="s">
        <v>35</v>
      </c>
      <c r="Z2430" t="s">
        <v>194</v>
      </c>
      <c r="AA2430">
        <v>4</v>
      </c>
      <c r="AB2430" s="4">
        <v>45203</v>
      </c>
    </row>
    <row r="2431" spans="1:28" x14ac:dyDescent="0.25">
      <c r="A2431">
        <v>2856</v>
      </c>
      <c r="B2431" t="s">
        <v>4018</v>
      </c>
      <c r="C2431" t="s">
        <v>425</v>
      </c>
      <c r="D2431" s="1">
        <v>44660</v>
      </c>
      <c r="F2431">
        <f t="shared" ca="1" si="222"/>
        <v>42</v>
      </c>
      <c r="G2431" t="str">
        <f t="shared" ca="1" si="223"/>
        <v>2-5 years</v>
      </c>
      <c r="H2431" t="s">
        <v>24</v>
      </c>
      <c r="I2431" t="s">
        <v>7482</v>
      </c>
      <c r="J2431" t="s">
        <v>7483</v>
      </c>
      <c r="K2431" t="s">
        <v>27</v>
      </c>
      <c r="L2431">
        <f t="shared" si="224"/>
        <v>1</v>
      </c>
      <c r="M2431">
        <f t="shared" si="225"/>
        <v>0</v>
      </c>
      <c r="N2431" t="s">
        <v>53</v>
      </c>
      <c r="O2431" t="s">
        <v>29</v>
      </c>
      <c r="Q2431" t="str">
        <f t="shared" si="226"/>
        <v>ACTIVE</v>
      </c>
      <c r="R2431" t="s">
        <v>1487</v>
      </c>
      <c r="S2431" t="s">
        <v>1766</v>
      </c>
      <c r="T2431" s="2">
        <v>27833</v>
      </c>
      <c r="U2431" s="3">
        <f t="shared" ca="1" si="227"/>
        <v>49</v>
      </c>
      <c r="V2431" t="s">
        <v>100</v>
      </c>
      <c r="W2431" t="s">
        <v>101</v>
      </c>
      <c r="X2431" t="s">
        <v>143</v>
      </c>
      <c r="Y2431" t="s">
        <v>35</v>
      </c>
      <c r="Z2431" t="s">
        <v>194</v>
      </c>
      <c r="AA2431">
        <v>5</v>
      </c>
      <c r="AB2431" s="4">
        <v>500412</v>
      </c>
    </row>
    <row r="2432" spans="1:28" x14ac:dyDescent="0.25">
      <c r="A2432">
        <v>2857</v>
      </c>
      <c r="B2432" t="s">
        <v>2932</v>
      </c>
      <c r="C2432" t="s">
        <v>6232</v>
      </c>
      <c r="D2432" s="1">
        <v>43665</v>
      </c>
      <c r="E2432" s="1">
        <v>44781</v>
      </c>
      <c r="F2432">
        <f t="shared" ca="1" si="222"/>
        <v>36</v>
      </c>
      <c r="G2432" t="str">
        <f t="shared" ca="1" si="223"/>
        <v>2-5 years</v>
      </c>
      <c r="H2432" t="s">
        <v>24</v>
      </c>
      <c r="I2432" t="s">
        <v>7484</v>
      </c>
      <c r="J2432" t="s">
        <v>7485</v>
      </c>
      <c r="K2432" t="s">
        <v>27</v>
      </c>
      <c r="L2432">
        <f t="shared" si="224"/>
        <v>1</v>
      </c>
      <c r="M2432">
        <f t="shared" si="225"/>
        <v>0</v>
      </c>
      <c r="N2432" t="s">
        <v>53</v>
      </c>
      <c r="O2432" t="s">
        <v>41</v>
      </c>
      <c r="Q2432" t="str">
        <f t="shared" si="226"/>
        <v>ACTIVE</v>
      </c>
      <c r="R2432" t="s">
        <v>1487</v>
      </c>
      <c r="S2432" t="s">
        <v>68</v>
      </c>
      <c r="T2432" s="2">
        <v>32991</v>
      </c>
      <c r="U2432" s="3">
        <f t="shared" ca="1" si="227"/>
        <v>35</v>
      </c>
      <c r="V2432" t="s">
        <v>100</v>
      </c>
      <c r="W2432" t="s">
        <v>101</v>
      </c>
      <c r="X2432" t="s">
        <v>69</v>
      </c>
      <c r="Y2432" t="s">
        <v>47</v>
      </c>
      <c r="Z2432" t="s">
        <v>36</v>
      </c>
      <c r="AA2432">
        <v>2</v>
      </c>
      <c r="AB2432" s="4">
        <v>316512</v>
      </c>
    </row>
    <row r="2433" spans="1:28" x14ac:dyDescent="0.25">
      <c r="A2433">
        <v>2858</v>
      </c>
      <c r="B2433" t="s">
        <v>4864</v>
      </c>
      <c r="C2433" t="s">
        <v>1685</v>
      </c>
      <c r="D2433" s="1">
        <v>44441</v>
      </c>
      <c r="E2433" s="1">
        <v>44879</v>
      </c>
      <c r="F2433">
        <f t="shared" ca="1" si="222"/>
        <v>14</v>
      </c>
      <c r="G2433" t="str">
        <f t="shared" ca="1" si="223"/>
        <v>1-2 years</v>
      </c>
      <c r="H2433" t="s">
        <v>24</v>
      </c>
      <c r="I2433" t="s">
        <v>7486</v>
      </c>
      <c r="J2433" t="s">
        <v>7487</v>
      </c>
      <c r="K2433" t="s">
        <v>27</v>
      </c>
      <c r="L2433">
        <f t="shared" si="224"/>
        <v>1</v>
      </c>
      <c r="M2433">
        <f t="shared" si="225"/>
        <v>0</v>
      </c>
      <c r="N2433" t="s">
        <v>53</v>
      </c>
      <c r="O2433" t="s">
        <v>29</v>
      </c>
      <c r="Q2433" t="str">
        <f t="shared" si="226"/>
        <v>ACTIVE</v>
      </c>
      <c r="R2433" t="s">
        <v>1487</v>
      </c>
      <c r="S2433" t="s">
        <v>87</v>
      </c>
      <c r="T2433" s="2">
        <v>33526</v>
      </c>
      <c r="U2433" s="3">
        <f t="shared" ca="1" si="227"/>
        <v>33</v>
      </c>
      <c r="V2433" t="s">
        <v>100</v>
      </c>
      <c r="W2433" t="s">
        <v>101</v>
      </c>
      <c r="X2433" t="s">
        <v>89</v>
      </c>
      <c r="Y2433" t="s">
        <v>47</v>
      </c>
      <c r="Z2433" t="s">
        <v>36</v>
      </c>
      <c r="AA2433">
        <v>5</v>
      </c>
      <c r="AB2433" s="4">
        <v>608400</v>
      </c>
    </row>
    <row r="2434" spans="1:28" x14ac:dyDescent="0.25">
      <c r="A2434">
        <v>2859</v>
      </c>
      <c r="B2434" t="s">
        <v>7133</v>
      </c>
      <c r="C2434" t="s">
        <v>1322</v>
      </c>
      <c r="D2434" s="1">
        <v>43497</v>
      </c>
      <c r="F2434">
        <f t="shared" ca="1" si="222"/>
        <v>80</v>
      </c>
      <c r="G2434" t="str">
        <f t="shared" ca="1" si="223"/>
        <v>&gt;5 years</v>
      </c>
      <c r="H2434" t="s">
        <v>24</v>
      </c>
      <c r="I2434" t="s">
        <v>7488</v>
      </c>
      <c r="J2434" t="s">
        <v>7489</v>
      </c>
      <c r="K2434" t="s">
        <v>27</v>
      </c>
      <c r="L2434">
        <f t="shared" si="224"/>
        <v>1</v>
      </c>
      <c r="M2434">
        <f t="shared" si="225"/>
        <v>0</v>
      </c>
      <c r="N2434" t="s">
        <v>53</v>
      </c>
      <c r="O2434" t="s">
        <v>41</v>
      </c>
      <c r="Q2434" t="str">
        <f t="shared" si="226"/>
        <v>ACTIVE</v>
      </c>
      <c r="R2434" t="s">
        <v>1487</v>
      </c>
      <c r="S2434" t="s">
        <v>74</v>
      </c>
      <c r="T2434" s="2">
        <v>33797</v>
      </c>
      <c r="U2434" s="3">
        <f t="shared" ca="1" si="227"/>
        <v>33</v>
      </c>
      <c r="V2434" t="s">
        <v>3317</v>
      </c>
      <c r="W2434" t="s">
        <v>3318</v>
      </c>
      <c r="X2434" t="s">
        <v>89</v>
      </c>
      <c r="Y2434" t="s">
        <v>47</v>
      </c>
      <c r="Z2434" t="s">
        <v>194</v>
      </c>
      <c r="AA2434">
        <v>2</v>
      </c>
      <c r="AB2434" s="4">
        <v>123000</v>
      </c>
    </row>
    <row r="2435" spans="1:28" x14ac:dyDescent="0.25">
      <c r="A2435">
        <v>2860</v>
      </c>
      <c r="B2435" t="s">
        <v>1520</v>
      </c>
      <c r="C2435" t="s">
        <v>3013</v>
      </c>
      <c r="D2435" s="1">
        <v>45029</v>
      </c>
      <c r="E2435" s="1">
        <v>45072</v>
      </c>
      <c r="F2435">
        <f t="shared" ref="F2435:F2498" ca="1" si="228">DATEDIF($D2435,IF($E2435=$E$2,TODAY(),$E2435),"m")</f>
        <v>1</v>
      </c>
      <c r="G2435" t="str">
        <f t="shared" ref="G2435:G2498" ca="1" si="229">IF(F2435&lt;6,"&lt;6 months",IF(F2435&lt;12,"6-12 months",IF(F2435&lt;24,"1-2 years",IF(F2435&lt;60,"2-5 years","&gt;5 years"))))</f>
        <v>&lt;6 months</v>
      </c>
      <c r="H2435" t="s">
        <v>24</v>
      </c>
      <c r="I2435" t="s">
        <v>7490</v>
      </c>
      <c r="J2435" t="s">
        <v>7491</v>
      </c>
      <c r="K2435" t="s">
        <v>27</v>
      </c>
      <c r="L2435">
        <f t="shared" ref="L2435:L2498" si="230">IF($K2435=$K$2,1,0)</f>
        <v>1</v>
      </c>
      <c r="M2435">
        <f t="shared" ref="M2435:M2498" si="231">IF($K2435=$K$2,0,1)</f>
        <v>0</v>
      </c>
      <c r="N2435" t="s">
        <v>41</v>
      </c>
      <c r="O2435" t="s">
        <v>41</v>
      </c>
      <c r="Q2435" t="str">
        <f t="shared" ref="Q2435:Q2498" si="232">IF(OR($P2435=$AF$14,$P2435=$AF$16,$P2435=$AF$19,$P2435=$AF$20,$P2435=$AF$21,$P2435=$AF$23),"VOLUNTARY",IF(OR($P2435=$AF$17,$P2435=$AF$18,$P2435=$AF$22,$P2435=$AF$15),"INVOLUNTARY","ACTIVE"))</f>
        <v>ACTIVE</v>
      </c>
      <c r="R2435" t="s">
        <v>1487</v>
      </c>
      <c r="S2435" t="s">
        <v>68</v>
      </c>
      <c r="T2435" s="2">
        <v>32220</v>
      </c>
      <c r="U2435" s="3">
        <f t="shared" ref="U2435:U2498" ca="1" si="233">DATEDIF($T2435,TODAY(),"y")</f>
        <v>37</v>
      </c>
      <c r="V2435" t="s">
        <v>1908</v>
      </c>
      <c r="W2435" t="s">
        <v>1908</v>
      </c>
      <c r="X2435" t="s">
        <v>69</v>
      </c>
      <c r="Y2435" t="s">
        <v>47</v>
      </c>
      <c r="Z2435" t="s">
        <v>36</v>
      </c>
      <c r="AA2435">
        <v>2</v>
      </c>
      <c r="AB2435" s="4">
        <v>915200</v>
      </c>
    </row>
    <row r="2436" spans="1:28" x14ac:dyDescent="0.25">
      <c r="A2436">
        <v>2861</v>
      </c>
      <c r="B2436" t="s">
        <v>2270</v>
      </c>
      <c r="C2436" t="s">
        <v>1443</v>
      </c>
      <c r="D2436" s="1">
        <v>43379</v>
      </c>
      <c r="F2436">
        <f t="shared" ca="1" si="228"/>
        <v>84</v>
      </c>
      <c r="G2436" t="str">
        <f t="shared" ca="1" si="229"/>
        <v>&gt;5 years</v>
      </c>
      <c r="H2436" t="s">
        <v>24</v>
      </c>
      <c r="I2436" t="s">
        <v>7492</v>
      </c>
      <c r="J2436" t="s">
        <v>7493</v>
      </c>
      <c r="K2436" t="s">
        <v>27</v>
      </c>
      <c r="L2436">
        <f t="shared" si="230"/>
        <v>1</v>
      </c>
      <c r="M2436">
        <f t="shared" si="231"/>
        <v>0</v>
      </c>
      <c r="N2436" t="s">
        <v>53</v>
      </c>
      <c r="O2436" t="s">
        <v>53</v>
      </c>
      <c r="Q2436" t="str">
        <f t="shared" si="232"/>
        <v>ACTIVE</v>
      </c>
      <c r="R2436" t="s">
        <v>1487</v>
      </c>
      <c r="S2436" t="s">
        <v>68</v>
      </c>
      <c r="T2436" s="2">
        <v>33658</v>
      </c>
      <c r="U2436" s="3">
        <f t="shared" ca="1" si="233"/>
        <v>33</v>
      </c>
      <c r="V2436" t="s">
        <v>61</v>
      </c>
      <c r="W2436" t="s">
        <v>62</v>
      </c>
      <c r="X2436" t="s">
        <v>81</v>
      </c>
      <c r="Y2436" t="s">
        <v>47</v>
      </c>
      <c r="Z2436" t="s">
        <v>36</v>
      </c>
      <c r="AA2436">
        <v>2</v>
      </c>
      <c r="AB2436" s="4">
        <v>922044</v>
      </c>
    </row>
    <row r="2437" spans="1:28" x14ac:dyDescent="0.25">
      <c r="A2437">
        <v>2862</v>
      </c>
      <c r="B2437" t="s">
        <v>614</v>
      </c>
      <c r="C2437" t="s">
        <v>1146</v>
      </c>
      <c r="D2437" s="1">
        <v>43914</v>
      </c>
      <c r="E2437" s="1">
        <v>44644</v>
      </c>
      <c r="F2437">
        <f t="shared" ca="1" si="228"/>
        <v>24</v>
      </c>
      <c r="G2437" t="str">
        <f t="shared" ca="1" si="229"/>
        <v>2-5 years</v>
      </c>
      <c r="H2437" t="s">
        <v>641</v>
      </c>
      <c r="I2437" t="s">
        <v>7494</v>
      </c>
      <c r="J2437" t="s">
        <v>7495</v>
      </c>
      <c r="K2437" t="s">
        <v>27</v>
      </c>
      <c r="L2437">
        <f t="shared" si="230"/>
        <v>1</v>
      </c>
      <c r="M2437">
        <f t="shared" si="231"/>
        <v>0</v>
      </c>
      <c r="N2437" t="s">
        <v>41</v>
      </c>
      <c r="O2437" t="s">
        <v>41</v>
      </c>
      <c r="Q2437" t="str">
        <f t="shared" si="232"/>
        <v>ACTIVE</v>
      </c>
      <c r="R2437" t="s">
        <v>1487</v>
      </c>
      <c r="S2437" t="s">
        <v>87</v>
      </c>
      <c r="T2437" s="2">
        <v>22772</v>
      </c>
      <c r="U2437" s="3">
        <f t="shared" ca="1" si="233"/>
        <v>63</v>
      </c>
      <c r="V2437" t="s">
        <v>3317</v>
      </c>
      <c r="W2437" t="s">
        <v>4717</v>
      </c>
      <c r="X2437" t="s">
        <v>89</v>
      </c>
      <c r="Y2437" t="s">
        <v>47</v>
      </c>
      <c r="Z2437" t="s">
        <v>36</v>
      </c>
      <c r="AA2437">
        <v>4</v>
      </c>
      <c r="AB2437" s="4">
        <v>552564</v>
      </c>
    </row>
    <row r="2438" spans="1:28" x14ac:dyDescent="0.25">
      <c r="A2438">
        <v>2863</v>
      </c>
      <c r="B2438" t="s">
        <v>3096</v>
      </c>
      <c r="C2438" t="s">
        <v>7496</v>
      </c>
      <c r="D2438" s="1">
        <v>44477</v>
      </c>
      <c r="F2438">
        <f t="shared" ca="1" si="228"/>
        <v>48</v>
      </c>
      <c r="G2438" t="str">
        <f t="shared" ca="1" si="229"/>
        <v>2-5 years</v>
      </c>
      <c r="H2438" t="s">
        <v>641</v>
      </c>
      <c r="I2438" t="s">
        <v>7497</v>
      </c>
      <c r="J2438" t="s">
        <v>7498</v>
      </c>
      <c r="K2438" t="s">
        <v>27</v>
      </c>
      <c r="L2438">
        <f t="shared" si="230"/>
        <v>1</v>
      </c>
      <c r="M2438">
        <f t="shared" si="231"/>
        <v>0</v>
      </c>
      <c r="N2438" t="s">
        <v>53</v>
      </c>
      <c r="O2438" t="s">
        <v>29</v>
      </c>
      <c r="Q2438" t="str">
        <f t="shared" si="232"/>
        <v>ACTIVE</v>
      </c>
      <c r="R2438" t="s">
        <v>1487</v>
      </c>
      <c r="S2438" t="s">
        <v>440</v>
      </c>
      <c r="T2438" s="2">
        <v>30239</v>
      </c>
      <c r="U2438" s="3">
        <f t="shared" ca="1" si="233"/>
        <v>42</v>
      </c>
      <c r="V2438" t="s">
        <v>61</v>
      </c>
      <c r="W2438" t="s">
        <v>222</v>
      </c>
      <c r="X2438" t="s">
        <v>138</v>
      </c>
      <c r="Y2438" t="s">
        <v>47</v>
      </c>
      <c r="Z2438" t="s">
        <v>194</v>
      </c>
      <c r="AA2438">
        <v>4</v>
      </c>
      <c r="AB2438" s="4">
        <v>36588</v>
      </c>
    </row>
    <row r="2439" spans="1:28" x14ac:dyDescent="0.25">
      <c r="A2439">
        <v>2864</v>
      </c>
      <c r="B2439" t="s">
        <v>2260</v>
      </c>
      <c r="C2439" t="s">
        <v>1384</v>
      </c>
      <c r="D2439" s="1">
        <v>44697</v>
      </c>
      <c r="F2439">
        <f t="shared" ca="1" si="228"/>
        <v>40</v>
      </c>
      <c r="G2439" t="str">
        <f t="shared" ca="1" si="229"/>
        <v>2-5 years</v>
      </c>
      <c r="H2439" t="s">
        <v>641</v>
      </c>
      <c r="I2439" t="s">
        <v>7499</v>
      </c>
      <c r="J2439" t="s">
        <v>7500</v>
      </c>
      <c r="K2439" t="s">
        <v>27</v>
      </c>
      <c r="L2439">
        <f t="shared" si="230"/>
        <v>1</v>
      </c>
      <c r="M2439">
        <f t="shared" si="231"/>
        <v>0</v>
      </c>
      <c r="N2439" t="s">
        <v>41</v>
      </c>
      <c r="O2439" t="s">
        <v>53</v>
      </c>
      <c r="Q2439" t="str">
        <f t="shared" si="232"/>
        <v>ACTIVE</v>
      </c>
      <c r="R2439" t="s">
        <v>1487</v>
      </c>
      <c r="S2439" t="s">
        <v>74</v>
      </c>
      <c r="T2439" s="2">
        <v>34861</v>
      </c>
      <c r="U2439" s="3">
        <f t="shared" ca="1" si="233"/>
        <v>30</v>
      </c>
      <c r="V2439" t="s">
        <v>3470</v>
      </c>
      <c r="W2439" t="s">
        <v>3470</v>
      </c>
      <c r="X2439" t="s">
        <v>81</v>
      </c>
      <c r="Y2439" t="s">
        <v>47</v>
      </c>
      <c r="Z2439" t="s">
        <v>36</v>
      </c>
      <c r="AA2439">
        <v>2</v>
      </c>
      <c r="AB2439" s="4">
        <v>267744</v>
      </c>
    </row>
    <row r="2440" spans="1:28" x14ac:dyDescent="0.25">
      <c r="A2440">
        <v>2865</v>
      </c>
      <c r="B2440" t="s">
        <v>7501</v>
      </c>
      <c r="C2440" t="s">
        <v>292</v>
      </c>
      <c r="D2440" s="1">
        <v>44691</v>
      </c>
      <c r="E2440" s="1">
        <v>44851</v>
      </c>
      <c r="F2440">
        <f t="shared" ca="1" si="228"/>
        <v>5</v>
      </c>
      <c r="G2440" t="str">
        <f t="shared" ca="1" si="229"/>
        <v>&lt;6 months</v>
      </c>
      <c r="H2440" t="s">
        <v>641</v>
      </c>
      <c r="I2440" t="s">
        <v>7502</v>
      </c>
      <c r="J2440" t="s">
        <v>7503</v>
      </c>
      <c r="K2440" t="s">
        <v>158</v>
      </c>
      <c r="L2440">
        <f t="shared" si="230"/>
        <v>0</v>
      </c>
      <c r="M2440">
        <f t="shared" si="231"/>
        <v>1</v>
      </c>
      <c r="N2440" t="s">
        <v>41</v>
      </c>
      <c r="O2440" t="s">
        <v>41</v>
      </c>
      <c r="P2440" t="s">
        <v>159</v>
      </c>
      <c r="Q2440" t="str">
        <f t="shared" si="232"/>
        <v>VOLUNTARY</v>
      </c>
      <c r="R2440" t="s">
        <v>1487</v>
      </c>
      <c r="S2440" t="s">
        <v>68</v>
      </c>
      <c r="T2440" s="2">
        <v>27229</v>
      </c>
      <c r="U2440" s="3">
        <f t="shared" ca="1" si="233"/>
        <v>51</v>
      </c>
      <c r="V2440" t="s">
        <v>4933</v>
      </c>
      <c r="W2440" t="s">
        <v>4934</v>
      </c>
      <c r="X2440" t="s">
        <v>184</v>
      </c>
      <c r="Y2440" t="s">
        <v>35</v>
      </c>
      <c r="Z2440" t="s">
        <v>36</v>
      </c>
      <c r="AA2440">
        <v>1</v>
      </c>
      <c r="AB2440" s="4">
        <v>887268</v>
      </c>
    </row>
    <row r="2441" spans="1:28" x14ac:dyDescent="0.25">
      <c r="A2441">
        <v>2866</v>
      </c>
      <c r="B2441" t="s">
        <v>7504</v>
      </c>
      <c r="C2441" t="s">
        <v>275</v>
      </c>
      <c r="D2441" s="1">
        <v>44516</v>
      </c>
      <c r="F2441">
        <f t="shared" ca="1" si="228"/>
        <v>46</v>
      </c>
      <c r="G2441" t="str">
        <f t="shared" ca="1" si="229"/>
        <v>2-5 years</v>
      </c>
      <c r="H2441" t="s">
        <v>641</v>
      </c>
      <c r="I2441" t="s">
        <v>7505</v>
      </c>
      <c r="J2441" t="s">
        <v>7506</v>
      </c>
      <c r="K2441" t="s">
        <v>27</v>
      </c>
      <c r="L2441">
        <f t="shared" si="230"/>
        <v>1</v>
      </c>
      <c r="M2441">
        <f t="shared" si="231"/>
        <v>0</v>
      </c>
      <c r="N2441" t="s">
        <v>41</v>
      </c>
      <c r="O2441" t="s">
        <v>29</v>
      </c>
      <c r="Q2441" t="str">
        <f t="shared" si="232"/>
        <v>ACTIVE</v>
      </c>
      <c r="R2441" t="s">
        <v>1487</v>
      </c>
      <c r="S2441" t="s">
        <v>74</v>
      </c>
      <c r="T2441" s="2">
        <v>33762</v>
      </c>
      <c r="U2441" s="3">
        <f t="shared" ca="1" si="233"/>
        <v>33</v>
      </c>
      <c r="V2441" t="s">
        <v>3317</v>
      </c>
      <c r="W2441" t="s">
        <v>4657</v>
      </c>
      <c r="X2441" t="s">
        <v>153</v>
      </c>
      <c r="Y2441" t="s">
        <v>35</v>
      </c>
      <c r="Z2441" t="s">
        <v>36</v>
      </c>
      <c r="AA2441">
        <v>2</v>
      </c>
      <c r="AB2441" s="4">
        <v>639288</v>
      </c>
    </row>
    <row r="2442" spans="1:28" x14ac:dyDescent="0.25">
      <c r="A2442">
        <v>2867</v>
      </c>
      <c r="B2442" t="s">
        <v>7318</v>
      </c>
      <c r="C2442" t="s">
        <v>496</v>
      </c>
      <c r="D2442" s="1">
        <v>43521</v>
      </c>
      <c r="F2442">
        <f t="shared" ca="1" si="228"/>
        <v>79</v>
      </c>
      <c r="G2442" t="str">
        <f t="shared" ca="1" si="229"/>
        <v>&gt;5 years</v>
      </c>
      <c r="H2442" t="s">
        <v>641</v>
      </c>
      <c r="I2442" t="s">
        <v>7507</v>
      </c>
      <c r="J2442" t="s">
        <v>7508</v>
      </c>
      <c r="K2442" t="s">
        <v>27</v>
      </c>
      <c r="L2442">
        <f t="shared" si="230"/>
        <v>1</v>
      </c>
      <c r="M2442">
        <f t="shared" si="231"/>
        <v>0</v>
      </c>
      <c r="N2442" t="s">
        <v>41</v>
      </c>
      <c r="O2442" t="s">
        <v>29</v>
      </c>
      <c r="Q2442" t="str">
        <f t="shared" si="232"/>
        <v>ACTIVE</v>
      </c>
      <c r="R2442" t="s">
        <v>106</v>
      </c>
      <c r="S2442" t="s">
        <v>1301</v>
      </c>
      <c r="T2442" s="2">
        <v>36870</v>
      </c>
      <c r="U2442" s="3">
        <f t="shared" ca="1" si="233"/>
        <v>24</v>
      </c>
      <c r="V2442" t="s">
        <v>32</v>
      </c>
      <c r="W2442" t="s">
        <v>33</v>
      </c>
      <c r="X2442" t="s">
        <v>6</v>
      </c>
      <c r="Y2442" t="s">
        <v>35</v>
      </c>
      <c r="Z2442" t="s">
        <v>36</v>
      </c>
      <c r="AA2442">
        <v>2</v>
      </c>
      <c r="AB2442" s="4">
        <v>109200</v>
      </c>
    </row>
    <row r="2443" spans="1:28" x14ac:dyDescent="0.25">
      <c r="A2443">
        <v>2868</v>
      </c>
      <c r="B2443" t="s">
        <v>5267</v>
      </c>
      <c r="C2443" t="s">
        <v>3182</v>
      </c>
      <c r="D2443" s="1">
        <v>44743</v>
      </c>
      <c r="F2443">
        <f t="shared" ca="1" si="228"/>
        <v>39</v>
      </c>
      <c r="G2443" t="str">
        <f t="shared" ca="1" si="229"/>
        <v>2-5 years</v>
      </c>
      <c r="H2443" t="s">
        <v>24</v>
      </c>
      <c r="I2443" t="s">
        <v>1050</v>
      </c>
      <c r="J2443" t="s">
        <v>7509</v>
      </c>
      <c r="K2443" t="s">
        <v>27</v>
      </c>
      <c r="L2443">
        <f t="shared" si="230"/>
        <v>1</v>
      </c>
      <c r="M2443">
        <f t="shared" si="231"/>
        <v>0</v>
      </c>
      <c r="N2443" t="s">
        <v>53</v>
      </c>
      <c r="O2443" t="s">
        <v>29</v>
      </c>
      <c r="Q2443" t="str">
        <f t="shared" si="232"/>
        <v>ACTIVE</v>
      </c>
      <c r="R2443" t="s">
        <v>1487</v>
      </c>
      <c r="S2443" t="s">
        <v>94</v>
      </c>
      <c r="T2443" s="2">
        <v>36486</v>
      </c>
      <c r="U2443" s="3">
        <f t="shared" ca="1" si="233"/>
        <v>25</v>
      </c>
      <c r="V2443" t="s">
        <v>1908</v>
      </c>
      <c r="W2443" t="s">
        <v>1908</v>
      </c>
      <c r="X2443" t="s">
        <v>621</v>
      </c>
      <c r="Y2443" t="s">
        <v>47</v>
      </c>
      <c r="Z2443" t="s">
        <v>36</v>
      </c>
      <c r="AA2443">
        <v>5</v>
      </c>
      <c r="AB2443" s="4">
        <v>273432</v>
      </c>
    </row>
    <row r="2444" spans="1:28" x14ac:dyDescent="0.25">
      <c r="A2444">
        <v>2869</v>
      </c>
      <c r="B2444" t="s">
        <v>1996</v>
      </c>
      <c r="C2444" t="s">
        <v>7510</v>
      </c>
      <c r="D2444" s="1">
        <v>44912</v>
      </c>
      <c r="F2444">
        <f t="shared" ca="1" si="228"/>
        <v>33</v>
      </c>
      <c r="G2444" t="str">
        <f t="shared" ca="1" si="229"/>
        <v>2-5 years</v>
      </c>
      <c r="H2444" t="s">
        <v>24</v>
      </c>
      <c r="I2444" t="s">
        <v>7511</v>
      </c>
      <c r="J2444" t="s">
        <v>7512</v>
      </c>
      <c r="K2444" t="s">
        <v>27</v>
      </c>
      <c r="L2444">
        <f t="shared" si="230"/>
        <v>1</v>
      </c>
      <c r="M2444">
        <f t="shared" si="231"/>
        <v>0</v>
      </c>
      <c r="N2444" t="s">
        <v>28</v>
      </c>
      <c r="O2444" t="s">
        <v>53</v>
      </c>
      <c r="Q2444" t="str">
        <f t="shared" si="232"/>
        <v>ACTIVE</v>
      </c>
      <c r="R2444" t="s">
        <v>1487</v>
      </c>
      <c r="S2444" t="s">
        <v>221</v>
      </c>
      <c r="T2444" s="2">
        <v>37748</v>
      </c>
      <c r="U2444" s="3">
        <f t="shared" ca="1" si="233"/>
        <v>22</v>
      </c>
      <c r="V2444" t="s">
        <v>1666</v>
      </c>
      <c r="W2444" t="s">
        <v>4785</v>
      </c>
      <c r="X2444" t="s">
        <v>128</v>
      </c>
      <c r="Y2444" t="s">
        <v>47</v>
      </c>
      <c r="Z2444" t="s">
        <v>36</v>
      </c>
      <c r="AA2444">
        <v>2</v>
      </c>
      <c r="AB2444" s="4">
        <v>56773.33</v>
      </c>
    </row>
    <row r="2445" spans="1:28" x14ac:dyDescent="0.25">
      <c r="A2445">
        <v>2870</v>
      </c>
      <c r="B2445" t="s">
        <v>5453</v>
      </c>
      <c r="C2445" t="s">
        <v>3323</v>
      </c>
      <c r="D2445" s="1">
        <v>45133</v>
      </c>
      <c r="E2445" s="1">
        <v>45138</v>
      </c>
      <c r="F2445">
        <f t="shared" ca="1" si="228"/>
        <v>0</v>
      </c>
      <c r="G2445" t="str">
        <f t="shared" ca="1" si="229"/>
        <v>&lt;6 months</v>
      </c>
      <c r="H2445" t="s">
        <v>24</v>
      </c>
      <c r="I2445" t="s">
        <v>7513</v>
      </c>
      <c r="J2445" t="s">
        <v>7514</v>
      </c>
      <c r="K2445" t="s">
        <v>27</v>
      </c>
      <c r="L2445">
        <f t="shared" si="230"/>
        <v>1</v>
      </c>
      <c r="M2445">
        <f t="shared" si="231"/>
        <v>0</v>
      </c>
      <c r="N2445" t="s">
        <v>41</v>
      </c>
      <c r="O2445" t="s">
        <v>41</v>
      </c>
      <c r="Q2445" t="str">
        <f t="shared" si="232"/>
        <v>ACTIVE</v>
      </c>
      <c r="R2445" t="s">
        <v>1487</v>
      </c>
      <c r="S2445" t="s">
        <v>1766</v>
      </c>
      <c r="T2445" s="2">
        <v>36839</v>
      </c>
      <c r="U2445" s="3">
        <f t="shared" ca="1" si="233"/>
        <v>24</v>
      </c>
      <c r="V2445" t="s">
        <v>100</v>
      </c>
      <c r="W2445" t="s">
        <v>101</v>
      </c>
      <c r="X2445" t="s">
        <v>621</v>
      </c>
      <c r="Y2445" t="s">
        <v>47</v>
      </c>
      <c r="Z2445" t="s">
        <v>36</v>
      </c>
      <c r="AA2445">
        <v>4</v>
      </c>
      <c r="AB2445" s="4">
        <v>2132100</v>
      </c>
    </row>
    <row r="2446" spans="1:28" x14ac:dyDescent="0.25">
      <c r="A2446">
        <v>2871</v>
      </c>
      <c r="B2446" t="s">
        <v>4350</v>
      </c>
      <c r="C2446" t="s">
        <v>2224</v>
      </c>
      <c r="D2446" s="1">
        <v>44631</v>
      </c>
      <c r="E2446" s="1">
        <v>44775</v>
      </c>
      <c r="F2446">
        <f t="shared" ca="1" si="228"/>
        <v>4</v>
      </c>
      <c r="G2446" t="str">
        <f t="shared" ca="1" si="229"/>
        <v>&lt;6 months</v>
      </c>
      <c r="H2446" t="s">
        <v>24</v>
      </c>
      <c r="I2446" t="s">
        <v>7515</v>
      </c>
      <c r="J2446" t="s">
        <v>7516</v>
      </c>
      <c r="K2446" t="s">
        <v>27</v>
      </c>
      <c r="L2446">
        <f t="shared" si="230"/>
        <v>1</v>
      </c>
      <c r="M2446">
        <f t="shared" si="231"/>
        <v>0</v>
      </c>
      <c r="N2446" t="s">
        <v>28</v>
      </c>
      <c r="O2446" t="s">
        <v>41</v>
      </c>
      <c r="Q2446" t="str">
        <f t="shared" si="232"/>
        <v>ACTIVE</v>
      </c>
      <c r="R2446" t="s">
        <v>1487</v>
      </c>
      <c r="S2446" t="s">
        <v>282</v>
      </c>
      <c r="T2446" s="2">
        <v>33841</v>
      </c>
      <c r="U2446" s="3">
        <f t="shared" ca="1" si="233"/>
        <v>33</v>
      </c>
      <c r="V2446" t="s">
        <v>32</v>
      </c>
      <c r="W2446" t="s">
        <v>33</v>
      </c>
      <c r="X2446" t="s">
        <v>364</v>
      </c>
      <c r="Y2446" t="s">
        <v>47</v>
      </c>
      <c r="Z2446" t="s">
        <v>36</v>
      </c>
      <c r="AA2446">
        <v>5</v>
      </c>
      <c r="AB2446" s="4">
        <v>81550</v>
      </c>
    </row>
    <row r="2447" spans="1:28" x14ac:dyDescent="0.25">
      <c r="A2447">
        <v>2872</v>
      </c>
      <c r="B2447" t="s">
        <v>4316</v>
      </c>
      <c r="C2447" t="s">
        <v>292</v>
      </c>
      <c r="D2447" s="1">
        <v>44011</v>
      </c>
      <c r="E2447" s="1">
        <v>44336</v>
      </c>
      <c r="F2447">
        <f t="shared" ca="1" si="228"/>
        <v>10</v>
      </c>
      <c r="G2447" t="str">
        <f t="shared" ca="1" si="229"/>
        <v>6-12 months</v>
      </c>
      <c r="H2447" t="s">
        <v>24</v>
      </c>
      <c r="I2447" t="s">
        <v>7517</v>
      </c>
      <c r="J2447" t="s">
        <v>7518</v>
      </c>
      <c r="K2447" t="s">
        <v>27</v>
      </c>
      <c r="L2447">
        <f t="shared" si="230"/>
        <v>1</v>
      </c>
      <c r="M2447">
        <f t="shared" si="231"/>
        <v>0</v>
      </c>
      <c r="N2447" t="s">
        <v>28</v>
      </c>
      <c r="O2447" t="s">
        <v>53</v>
      </c>
      <c r="Q2447" t="str">
        <f t="shared" si="232"/>
        <v>ACTIVE</v>
      </c>
      <c r="R2447" t="s">
        <v>1487</v>
      </c>
      <c r="S2447" t="s">
        <v>257</v>
      </c>
      <c r="T2447" s="2">
        <v>32664</v>
      </c>
      <c r="U2447" s="3">
        <f t="shared" ca="1" si="233"/>
        <v>36</v>
      </c>
      <c r="V2447" t="s">
        <v>2370</v>
      </c>
      <c r="W2447" t="s">
        <v>2593</v>
      </c>
      <c r="X2447" t="s">
        <v>175</v>
      </c>
      <c r="Y2447" t="s">
        <v>47</v>
      </c>
      <c r="Z2447" t="s">
        <v>36</v>
      </c>
      <c r="AA2447">
        <v>2</v>
      </c>
      <c r="AB2447" s="4">
        <v>308844</v>
      </c>
    </row>
    <row r="2448" spans="1:28" x14ac:dyDescent="0.25">
      <c r="A2448">
        <v>2873</v>
      </c>
      <c r="B2448" t="s">
        <v>3163</v>
      </c>
      <c r="C2448" t="s">
        <v>5408</v>
      </c>
      <c r="D2448" s="1">
        <v>44648</v>
      </c>
      <c r="F2448">
        <f t="shared" ca="1" si="228"/>
        <v>42</v>
      </c>
      <c r="G2448" t="str">
        <f t="shared" ca="1" si="229"/>
        <v>2-5 years</v>
      </c>
      <c r="H2448" t="s">
        <v>24</v>
      </c>
      <c r="I2448" t="s">
        <v>7374</v>
      </c>
      <c r="J2448" t="s">
        <v>7519</v>
      </c>
      <c r="K2448" t="s">
        <v>27</v>
      </c>
      <c r="L2448">
        <f t="shared" si="230"/>
        <v>1</v>
      </c>
      <c r="M2448">
        <f t="shared" si="231"/>
        <v>0</v>
      </c>
      <c r="N2448" t="s">
        <v>41</v>
      </c>
      <c r="O2448" t="s">
        <v>53</v>
      </c>
      <c r="Q2448" t="str">
        <f t="shared" si="232"/>
        <v>ACTIVE</v>
      </c>
      <c r="R2448" t="s">
        <v>1487</v>
      </c>
      <c r="S2448" t="s">
        <v>74</v>
      </c>
      <c r="T2448" s="2">
        <v>36028</v>
      </c>
      <c r="U2448" s="3">
        <f t="shared" ca="1" si="233"/>
        <v>27</v>
      </c>
      <c r="V2448" t="s">
        <v>61</v>
      </c>
      <c r="W2448" t="s">
        <v>222</v>
      </c>
      <c r="X2448" t="s">
        <v>148</v>
      </c>
      <c r="Y2448" t="s">
        <v>47</v>
      </c>
      <c r="Z2448" t="s">
        <v>36</v>
      </c>
      <c r="AA2448">
        <v>4</v>
      </c>
      <c r="AB2448" s="4">
        <v>81972</v>
      </c>
    </row>
    <row r="2449" spans="1:28" x14ac:dyDescent="0.25">
      <c r="A2449">
        <v>2874</v>
      </c>
      <c r="B2449" t="s">
        <v>6590</v>
      </c>
      <c r="C2449" t="s">
        <v>2647</v>
      </c>
      <c r="D2449" s="1">
        <v>44606</v>
      </c>
      <c r="F2449">
        <f t="shared" ca="1" si="228"/>
        <v>43</v>
      </c>
      <c r="G2449" t="str">
        <f t="shared" ca="1" si="229"/>
        <v>2-5 years</v>
      </c>
      <c r="H2449" t="s">
        <v>24</v>
      </c>
      <c r="I2449" t="s">
        <v>7520</v>
      </c>
      <c r="J2449" t="s">
        <v>7521</v>
      </c>
      <c r="K2449" t="s">
        <v>27</v>
      </c>
      <c r="L2449">
        <f t="shared" si="230"/>
        <v>1</v>
      </c>
      <c r="M2449">
        <f t="shared" si="231"/>
        <v>0</v>
      </c>
      <c r="N2449" t="s">
        <v>41</v>
      </c>
      <c r="O2449" t="s">
        <v>53</v>
      </c>
      <c r="Q2449" t="str">
        <f t="shared" si="232"/>
        <v>ACTIVE</v>
      </c>
      <c r="R2449" t="s">
        <v>1487</v>
      </c>
      <c r="S2449" t="s">
        <v>189</v>
      </c>
      <c r="T2449" s="2">
        <v>31720</v>
      </c>
      <c r="U2449" s="3">
        <f t="shared" ca="1" si="233"/>
        <v>38</v>
      </c>
      <c r="V2449" t="s">
        <v>32</v>
      </c>
      <c r="W2449" t="s">
        <v>598</v>
      </c>
      <c r="X2449" t="s">
        <v>89</v>
      </c>
      <c r="Y2449" t="s">
        <v>47</v>
      </c>
      <c r="Z2449" t="s">
        <v>36</v>
      </c>
      <c r="AA2449">
        <v>1</v>
      </c>
      <c r="AB2449" s="4">
        <v>69048</v>
      </c>
    </row>
    <row r="2450" spans="1:28" x14ac:dyDescent="0.25">
      <c r="A2450">
        <v>2875</v>
      </c>
      <c r="B2450" t="s">
        <v>3131</v>
      </c>
      <c r="C2450" t="s">
        <v>247</v>
      </c>
      <c r="D2450" s="1">
        <v>44190</v>
      </c>
      <c r="E2450" s="1">
        <v>44452</v>
      </c>
      <c r="F2450">
        <f t="shared" ca="1" si="228"/>
        <v>8</v>
      </c>
      <c r="G2450" t="str">
        <f t="shared" ca="1" si="229"/>
        <v>6-12 months</v>
      </c>
      <c r="H2450" t="s">
        <v>24</v>
      </c>
      <c r="I2450" t="s">
        <v>7522</v>
      </c>
      <c r="J2450" t="s">
        <v>7523</v>
      </c>
      <c r="K2450" t="s">
        <v>27</v>
      </c>
      <c r="L2450">
        <f t="shared" si="230"/>
        <v>1</v>
      </c>
      <c r="M2450">
        <f t="shared" si="231"/>
        <v>0</v>
      </c>
      <c r="N2450" t="s">
        <v>53</v>
      </c>
      <c r="O2450" t="s">
        <v>29</v>
      </c>
      <c r="Q2450" t="str">
        <f t="shared" si="232"/>
        <v>ACTIVE</v>
      </c>
      <c r="R2450" t="s">
        <v>1487</v>
      </c>
      <c r="S2450" t="s">
        <v>68</v>
      </c>
      <c r="T2450" s="2">
        <v>35948</v>
      </c>
      <c r="U2450" s="3">
        <f t="shared" ca="1" si="233"/>
        <v>27</v>
      </c>
      <c r="V2450" t="s">
        <v>4147</v>
      </c>
      <c r="W2450" t="s">
        <v>4147</v>
      </c>
      <c r="X2450" t="s">
        <v>537</v>
      </c>
      <c r="Y2450" t="s">
        <v>35</v>
      </c>
      <c r="Z2450" t="s">
        <v>36</v>
      </c>
      <c r="AA2450">
        <v>4</v>
      </c>
      <c r="AB2450" s="4">
        <v>85000</v>
      </c>
    </row>
    <row r="2451" spans="1:28" x14ac:dyDescent="0.25">
      <c r="A2451">
        <v>2876</v>
      </c>
      <c r="B2451" t="s">
        <v>7524</v>
      </c>
      <c r="C2451" t="s">
        <v>3453</v>
      </c>
      <c r="D2451" s="1">
        <v>45043</v>
      </c>
      <c r="F2451">
        <f t="shared" ca="1" si="228"/>
        <v>29</v>
      </c>
      <c r="G2451" t="str">
        <f t="shared" ca="1" si="229"/>
        <v>2-5 years</v>
      </c>
      <c r="H2451" t="s">
        <v>24</v>
      </c>
      <c r="I2451" t="s">
        <v>7525</v>
      </c>
      <c r="J2451" t="s">
        <v>7526</v>
      </c>
      <c r="K2451" t="s">
        <v>27</v>
      </c>
      <c r="L2451">
        <f t="shared" si="230"/>
        <v>1</v>
      </c>
      <c r="M2451">
        <f t="shared" si="231"/>
        <v>0</v>
      </c>
      <c r="N2451" t="s">
        <v>41</v>
      </c>
      <c r="O2451" t="s">
        <v>29</v>
      </c>
      <c r="Q2451" t="str">
        <f t="shared" si="232"/>
        <v>ACTIVE</v>
      </c>
      <c r="R2451" t="s">
        <v>1487</v>
      </c>
      <c r="S2451" t="s">
        <v>74</v>
      </c>
      <c r="T2451" s="2">
        <v>33600</v>
      </c>
      <c r="U2451" s="3">
        <f t="shared" ca="1" si="233"/>
        <v>33</v>
      </c>
      <c r="V2451" t="s">
        <v>4147</v>
      </c>
      <c r="W2451" t="s">
        <v>4147</v>
      </c>
      <c r="X2451" t="s">
        <v>3593</v>
      </c>
      <c r="Y2451" t="s">
        <v>35</v>
      </c>
      <c r="Z2451" t="s">
        <v>36</v>
      </c>
      <c r="AA2451">
        <v>4</v>
      </c>
      <c r="AB2451" s="4">
        <v>145000.07999999999</v>
      </c>
    </row>
    <row r="2452" spans="1:28" x14ac:dyDescent="0.25">
      <c r="A2452">
        <v>2877</v>
      </c>
      <c r="B2452" t="s">
        <v>7527</v>
      </c>
      <c r="C2452" t="s">
        <v>1399</v>
      </c>
      <c r="D2452" s="1">
        <v>44876</v>
      </c>
      <c r="E2452" s="1">
        <v>44902</v>
      </c>
      <c r="F2452">
        <f t="shared" ca="1" si="228"/>
        <v>0</v>
      </c>
      <c r="G2452" t="str">
        <f t="shared" ca="1" si="229"/>
        <v>&lt;6 months</v>
      </c>
      <c r="H2452" t="s">
        <v>24</v>
      </c>
      <c r="I2452" t="s">
        <v>7528</v>
      </c>
      <c r="J2452" t="s">
        <v>7529</v>
      </c>
      <c r="K2452" t="s">
        <v>27</v>
      </c>
      <c r="L2452">
        <f t="shared" si="230"/>
        <v>1</v>
      </c>
      <c r="M2452">
        <f t="shared" si="231"/>
        <v>0</v>
      </c>
      <c r="N2452" t="s">
        <v>28</v>
      </c>
      <c r="O2452" t="s">
        <v>41</v>
      </c>
      <c r="Q2452" t="str">
        <f t="shared" si="232"/>
        <v>ACTIVE</v>
      </c>
      <c r="R2452" t="s">
        <v>1487</v>
      </c>
      <c r="S2452" t="s">
        <v>137</v>
      </c>
      <c r="T2452" s="2">
        <v>35518</v>
      </c>
      <c r="U2452" s="3">
        <f t="shared" ca="1" si="233"/>
        <v>28</v>
      </c>
      <c r="V2452" t="s">
        <v>4147</v>
      </c>
      <c r="W2452" t="s">
        <v>4147</v>
      </c>
      <c r="X2452" t="s">
        <v>6</v>
      </c>
      <c r="Y2452" t="s">
        <v>35</v>
      </c>
      <c r="Z2452" t="s">
        <v>36</v>
      </c>
      <c r="AA2452">
        <v>2</v>
      </c>
      <c r="AB2452" s="4">
        <v>94584</v>
      </c>
    </row>
    <row r="2453" spans="1:28" x14ac:dyDescent="0.25">
      <c r="A2453">
        <v>2878</v>
      </c>
      <c r="B2453" t="s">
        <v>3613</v>
      </c>
      <c r="C2453" t="s">
        <v>2725</v>
      </c>
      <c r="D2453" s="1">
        <v>44320</v>
      </c>
      <c r="E2453" s="1">
        <v>44481</v>
      </c>
      <c r="F2453">
        <f t="shared" ca="1" si="228"/>
        <v>5</v>
      </c>
      <c r="G2453" t="str">
        <f t="shared" ca="1" si="229"/>
        <v>&lt;6 months</v>
      </c>
      <c r="H2453" t="s">
        <v>24</v>
      </c>
      <c r="I2453" t="s">
        <v>7530</v>
      </c>
      <c r="J2453" t="s">
        <v>7531</v>
      </c>
      <c r="K2453" t="s">
        <v>27</v>
      </c>
      <c r="L2453">
        <f t="shared" si="230"/>
        <v>1</v>
      </c>
      <c r="M2453">
        <f t="shared" si="231"/>
        <v>0</v>
      </c>
      <c r="N2453" t="s">
        <v>41</v>
      </c>
      <c r="O2453" t="s">
        <v>41</v>
      </c>
      <c r="Q2453" t="str">
        <f t="shared" si="232"/>
        <v>ACTIVE</v>
      </c>
      <c r="R2453" t="s">
        <v>1487</v>
      </c>
      <c r="S2453" t="s">
        <v>55</v>
      </c>
      <c r="T2453" s="2">
        <v>35756</v>
      </c>
      <c r="U2453" s="3">
        <f t="shared" ca="1" si="233"/>
        <v>27</v>
      </c>
      <c r="V2453" t="s">
        <v>4147</v>
      </c>
      <c r="W2453" t="s">
        <v>4147</v>
      </c>
      <c r="X2453" t="s">
        <v>4460</v>
      </c>
      <c r="Y2453" t="s">
        <v>47</v>
      </c>
      <c r="Z2453" t="s">
        <v>36</v>
      </c>
      <c r="AA2453">
        <v>2</v>
      </c>
      <c r="AB2453" s="4">
        <v>32600</v>
      </c>
    </row>
    <row r="2454" spans="1:28" x14ac:dyDescent="0.25">
      <c r="A2454">
        <v>2879</v>
      </c>
      <c r="B2454" t="s">
        <v>4712</v>
      </c>
      <c r="C2454" t="s">
        <v>7048</v>
      </c>
      <c r="D2454" s="1">
        <v>43454</v>
      </c>
      <c r="F2454">
        <f t="shared" ca="1" si="228"/>
        <v>81</v>
      </c>
      <c r="G2454" t="str">
        <f t="shared" ca="1" si="229"/>
        <v>&gt;5 years</v>
      </c>
      <c r="H2454" t="s">
        <v>24</v>
      </c>
      <c r="I2454" t="s">
        <v>7532</v>
      </c>
      <c r="J2454" t="s">
        <v>7533</v>
      </c>
      <c r="K2454" t="s">
        <v>27</v>
      </c>
      <c r="L2454">
        <f t="shared" si="230"/>
        <v>1</v>
      </c>
      <c r="M2454">
        <f t="shared" si="231"/>
        <v>0</v>
      </c>
      <c r="N2454" t="s">
        <v>53</v>
      </c>
      <c r="O2454" t="s">
        <v>53</v>
      </c>
      <c r="Q2454" t="str">
        <f t="shared" si="232"/>
        <v>ACTIVE</v>
      </c>
      <c r="R2454" t="s">
        <v>1487</v>
      </c>
      <c r="S2454" t="s">
        <v>94</v>
      </c>
      <c r="T2454" s="2">
        <v>33045</v>
      </c>
      <c r="U2454" s="3">
        <f t="shared" ca="1" si="233"/>
        <v>35</v>
      </c>
      <c r="V2454" t="s">
        <v>32</v>
      </c>
      <c r="W2454" t="s">
        <v>843</v>
      </c>
      <c r="X2454" t="s">
        <v>621</v>
      </c>
      <c r="Y2454" t="s">
        <v>47</v>
      </c>
      <c r="Z2454" t="s">
        <v>36</v>
      </c>
      <c r="AA2454">
        <v>2</v>
      </c>
      <c r="AB2454" s="4">
        <v>907400</v>
      </c>
    </row>
    <row r="2455" spans="1:28" x14ac:dyDescent="0.25">
      <c r="A2455">
        <v>2880</v>
      </c>
      <c r="B2455" t="s">
        <v>3064</v>
      </c>
      <c r="C2455" t="s">
        <v>534</v>
      </c>
      <c r="D2455" s="1">
        <v>44358</v>
      </c>
      <c r="E2455" s="1">
        <v>44898</v>
      </c>
      <c r="F2455">
        <f t="shared" ca="1" si="228"/>
        <v>17</v>
      </c>
      <c r="G2455" t="str">
        <f t="shared" ca="1" si="229"/>
        <v>1-2 years</v>
      </c>
      <c r="H2455" t="s">
        <v>24</v>
      </c>
      <c r="I2455" t="s">
        <v>7534</v>
      </c>
      <c r="J2455" t="s">
        <v>7535</v>
      </c>
      <c r="K2455" t="s">
        <v>27</v>
      </c>
      <c r="L2455">
        <f t="shared" si="230"/>
        <v>1</v>
      </c>
      <c r="M2455">
        <f t="shared" si="231"/>
        <v>0</v>
      </c>
      <c r="N2455" t="s">
        <v>28</v>
      </c>
      <c r="O2455" t="s">
        <v>29</v>
      </c>
      <c r="Q2455" t="str">
        <f t="shared" si="232"/>
        <v>ACTIVE</v>
      </c>
      <c r="R2455" t="s">
        <v>1487</v>
      </c>
      <c r="S2455" t="s">
        <v>68</v>
      </c>
      <c r="T2455" s="2">
        <v>35736</v>
      </c>
      <c r="U2455" s="3">
        <f t="shared" ca="1" si="233"/>
        <v>27</v>
      </c>
      <c r="V2455" t="s">
        <v>32</v>
      </c>
      <c r="W2455" t="s">
        <v>33</v>
      </c>
      <c r="X2455" t="s">
        <v>3358</v>
      </c>
      <c r="Y2455" t="s">
        <v>35</v>
      </c>
      <c r="Z2455" t="s">
        <v>36</v>
      </c>
      <c r="AA2455">
        <v>4</v>
      </c>
      <c r="AB2455" s="4">
        <v>648312</v>
      </c>
    </row>
    <row r="2456" spans="1:28" x14ac:dyDescent="0.25">
      <c r="A2456">
        <v>2881</v>
      </c>
      <c r="B2456" t="s">
        <v>5947</v>
      </c>
      <c r="C2456" t="s">
        <v>3059</v>
      </c>
      <c r="D2456" s="1">
        <v>45084</v>
      </c>
      <c r="F2456">
        <f t="shared" ca="1" si="228"/>
        <v>28</v>
      </c>
      <c r="G2456" t="str">
        <f t="shared" ca="1" si="229"/>
        <v>2-5 years</v>
      </c>
      <c r="H2456" t="s">
        <v>24</v>
      </c>
      <c r="I2456" t="s">
        <v>7536</v>
      </c>
      <c r="J2456" t="s">
        <v>7537</v>
      </c>
      <c r="K2456" t="s">
        <v>27</v>
      </c>
      <c r="L2456">
        <f t="shared" si="230"/>
        <v>1</v>
      </c>
      <c r="M2456">
        <f t="shared" si="231"/>
        <v>0</v>
      </c>
      <c r="N2456" t="s">
        <v>28</v>
      </c>
      <c r="O2456" t="s">
        <v>53</v>
      </c>
      <c r="Q2456" t="str">
        <f t="shared" si="232"/>
        <v>ACTIVE</v>
      </c>
      <c r="R2456" t="s">
        <v>1487</v>
      </c>
      <c r="S2456" t="s">
        <v>74</v>
      </c>
      <c r="T2456" s="2">
        <v>32891</v>
      </c>
      <c r="U2456" s="3">
        <f t="shared" ca="1" si="233"/>
        <v>35</v>
      </c>
      <c r="V2456" t="s">
        <v>32</v>
      </c>
      <c r="W2456" t="s">
        <v>33</v>
      </c>
      <c r="X2456" t="s">
        <v>69</v>
      </c>
      <c r="Y2456" t="s">
        <v>47</v>
      </c>
      <c r="Z2456" t="s">
        <v>36</v>
      </c>
      <c r="AA2456">
        <v>4</v>
      </c>
      <c r="AB2456" s="4">
        <v>139494</v>
      </c>
    </row>
    <row r="2457" spans="1:28" x14ac:dyDescent="0.25">
      <c r="A2457">
        <v>2882</v>
      </c>
      <c r="B2457" t="s">
        <v>7538</v>
      </c>
      <c r="C2457" t="s">
        <v>1348</v>
      </c>
      <c r="D2457" s="1">
        <v>43606</v>
      </c>
      <c r="E2457" s="1">
        <v>43835</v>
      </c>
      <c r="F2457">
        <f t="shared" ca="1" si="228"/>
        <v>7</v>
      </c>
      <c r="G2457" t="str">
        <f t="shared" ca="1" si="229"/>
        <v>6-12 months</v>
      </c>
      <c r="H2457" t="s">
        <v>24</v>
      </c>
      <c r="I2457" t="s">
        <v>7539</v>
      </c>
      <c r="J2457" t="s">
        <v>7540</v>
      </c>
      <c r="K2457" t="s">
        <v>158</v>
      </c>
      <c r="L2457">
        <f t="shared" si="230"/>
        <v>0</v>
      </c>
      <c r="M2457">
        <f t="shared" si="231"/>
        <v>1</v>
      </c>
      <c r="N2457" t="s">
        <v>41</v>
      </c>
      <c r="O2457" t="s">
        <v>53</v>
      </c>
      <c r="P2457" t="s">
        <v>3412</v>
      </c>
      <c r="Q2457" t="str">
        <f t="shared" si="232"/>
        <v>INVOLUNTARY</v>
      </c>
      <c r="R2457" t="s">
        <v>1487</v>
      </c>
      <c r="S2457" t="s">
        <v>239</v>
      </c>
      <c r="T2457" s="2">
        <v>29083</v>
      </c>
      <c r="U2457" s="3">
        <f t="shared" ca="1" si="233"/>
        <v>46</v>
      </c>
      <c r="V2457" t="s">
        <v>61</v>
      </c>
      <c r="W2457" t="s">
        <v>222</v>
      </c>
      <c r="X2457" t="s">
        <v>831</v>
      </c>
      <c r="Y2457" t="s">
        <v>47</v>
      </c>
      <c r="Z2457" t="s">
        <v>36</v>
      </c>
      <c r="AA2457">
        <v>4</v>
      </c>
      <c r="AB2457" s="4">
        <v>342504</v>
      </c>
    </row>
    <row r="2458" spans="1:28" x14ac:dyDescent="0.25">
      <c r="A2458">
        <v>2883</v>
      </c>
      <c r="B2458" t="s">
        <v>521</v>
      </c>
      <c r="C2458" t="s">
        <v>4068</v>
      </c>
      <c r="D2458" s="1">
        <v>43525</v>
      </c>
      <c r="F2458">
        <f t="shared" ca="1" si="228"/>
        <v>79</v>
      </c>
      <c r="G2458" t="str">
        <f t="shared" ca="1" si="229"/>
        <v>&gt;5 years</v>
      </c>
      <c r="H2458" t="s">
        <v>641</v>
      </c>
      <c r="I2458" t="s">
        <v>7541</v>
      </c>
      <c r="J2458" t="s">
        <v>7542</v>
      </c>
      <c r="K2458" t="s">
        <v>27</v>
      </c>
      <c r="L2458">
        <f t="shared" si="230"/>
        <v>1</v>
      </c>
      <c r="M2458">
        <f t="shared" si="231"/>
        <v>0</v>
      </c>
      <c r="N2458" t="s">
        <v>41</v>
      </c>
      <c r="O2458" t="s">
        <v>53</v>
      </c>
      <c r="Q2458" t="str">
        <f t="shared" si="232"/>
        <v>ACTIVE</v>
      </c>
      <c r="R2458" t="s">
        <v>1487</v>
      </c>
      <c r="S2458" t="s">
        <v>68</v>
      </c>
      <c r="T2458" s="2">
        <v>33613</v>
      </c>
      <c r="U2458" s="3">
        <f t="shared" ca="1" si="233"/>
        <v>33</v>
      </c>
      <c r="V2458" t="s">
        <v>3829</v>
      </c>
      <c r="W2458" t="s">
        <v>3830</v>
      </c>
      <c r="X2458" t="s">
        <v>175</v>
      </c>
      <c r="Y2458" t="s">
        <v>47</v>
      </c>
      <c r="Z2458" t="s">
        <v>36</v>
      </c>
      <c r="AA2458">
        <v>4</v>
      </c>
      <c r="AB2458" s="4">
        <v>74004</v>
      </c>
    </row>
    <row r="2459" spans="1:28" x14ac:dyDescent="0.25">
      <c r="A2459">
        <v>2884</v>
      </c>
      <c r="B2459" t="s">
        <v>7543</v>
      </c>
      <c r="C2459" t="s">
        <v>190</v>
      </c>
      <c r="D2459" s="1">
        <v>44618</v>
      </c>
      <c r="F2459">
        <f t="shared" ca="1" si="228"/>
        <v>43</v>
      </c>
      <c r="G2459" t="str">
        <f t="shared" ca="1" si="229"/>
        <v>2-5 years</v>
      </c>
      <c r="H2459" t="s">
        <v>641</v>
      </c>
      <c r="I2459" t="s">
        <v>7544</v>
      </c>
      <c r="J2459" t="s">
        <v>7545</v>
      </c>
      <c r="K2459" t="s">
        <v>27</v>
      </c>
      <c r="L2459">
        <f t="shared" si="230"/>
        <v>1</v>
      </c>
      <c r="M2459">
        <f t="shared" si="231"/>
        <v>0</v>
      </c>
      <c r="N2459" t="s">
        <v>41</v>
      </c>
      <c r="O2459" t="s">
        <v>41</v>
      </c>
      <c r="Q2459" t="str">
        <f t="shared" si="232"/>
        <v>ACTIVE</v>
      </c>
      <c r="R2459" t="s">
        <v>1487</v>
      </c>
      <c r="S2459" t="s">
        <v>257</v>
      </c>
      <c r="T2459" s="2">
        <v>34518</v>
      </c>
      <c r="U2459" s="3">
        <f t="shared" ca="1" si="233"/>
        <v>31</v>
      </c>
      <c r="V2459" t="s">
        <v>3104</v>
      </c>
      <c r="W2459" t="s">
        <v>3105</v>
      </c>
      <c r="X2459" t="s">
        <v>81</v>
      </c>
      <c r="Y2459" t="s">
        <v>47</v>
      </c>
      <c r="Z2459" t="s">
        <v>36</v>
      </c>
      <c r="AA2459">
        <v>2</v>
      </c>
      <c r="AB2459" s="4">
        <v>92088</v>
      </c>
    </row>
    <row r="2460" spans="1:28" x14ac:dyDescent="0.25">
      <c r="A2460">
        <v>2885</v>
      </c>
      <c r="B2460" t="s">
        <v>3680</v>
      </c>
      <c r="C2460" t="s">
        <v>1729</v>
      </c>
      <c r="D2460" s="1">
        <v>44665</v>
      </c>
      <c r="E2460" s="1">
        <v>44844</v>
      </c>
      <c r="F2460">
        <f t="shared" ca="1" si="228"/>
        <v>5</v>
      </c>
      <c r="G2460" t="str">
        <f t="shared" ca="1" si="229"/>
        <v>&lt;6 months</v>
      </c>
      <c r="H2460" t="s">
        <v>641</v>
      </c>
      <c r="I2460" t="s">
        <v>7546</v>
      </c>
      <c r="J2460" t="s">
        <v>7547</v>
      </c>
      <c r="K2460" t="s">
        <v>158</v>
      </c>
      <c r="L2460">
        <f t="shared" si="230"/>
        <v>0</v>
      </c>
      <c r="M2460">
        <f t="shared" si="231"/>
        <v>1</v>
      </c>
      <c r="N2460" t="s">
        <v>53</v>
      </c>
      <c r="O2460" t="s">
        <v>41</v>
      </c>
      <c r="Q2460" t="str">
        <f t="shared" si="232"/>
        <v>ACTIVE</v>
      </c>
      <c r="R2460" t="s">
        <v>1487</v>
      </c>
      <c r="S2460" t="s">
        <v>74</v>
      </c>
      <c r="T2460" s="2">
        <v>35813</v>
      </c>
      <c r="U2460" s="3">
        <f t="shared" ca="1" si="233"/>
        <v>27</v>
      </c>
      <c r="V2460" t="s">
        <v>100</v>
      </c>
      <c r="W2460" t="s">
        <v>101</v>
      </c>
      <c r="X2460" t="s">
        <v>299</v>
      </c>
      <c r="Y2460" t="s">
        <v>47</v>
      </c>
      <c r="Z2460" t="s">
        <v>36</v>
      </c>
      <c r="AA2460">
        <v>1</v>
      </c>
      <c r="AB2460" s="4">
        <v>73610.759999999995</v>
      </c>
    </row>
    <row r="2461" spans="1:28" x14ac:dyDescent="0.25">
      <c r="A2461">
        <v>2886</v>
      </c>
      <c r="B2461" t="s">
        <v>6815</v>
      </c>
      <c r="C2461" t="s">
        <v>1330</v>
      </c>
      <c r="D2461" s="1">
        <v>44049</v>
      </c>
      <c r="F2461">
        <f t="shared" ca="1" si="228"/>
        <v>62</v>
      </c>
      <c r="G2461" t="str">
        <f t="shared" ca="1" si="229"/>
        <v>&gt;5 years</v>
      </c>
      <c r="H2461" t="s">
        <v>641</v>
      </c>
      <c r="I2461" t="s">
        <v>7548</v>
      </c>
      <c r="J2461" t="s">
        <v>7549</v>
      </c>
      <c r="K2461" t="s">
        <v>27</v>
      </c>
      <c r="L2461">
        <f t="shared" si="230"/>
        <v>1</v>
      </c>
      <c r="M2461">
        <f t="shared" si="231"/>
        <v>0</v>
      </c>
      <c r="N2461" t="s">
        <v>28</v>
      </c>
      <c r="O2461" t="s">
        <v>29</v>
      </c>
      <c r="Q2461" t="str">
        <f t="shared" si="232"/>
        <v>ACTIVE</v>
      </c>
      <c r="R2461" t="s">
        <v>1487</v>
      </c>
      <c r="S2461" t="s">
        <v>74</v>
      </c>
      <c r="T2461" s="2">
        <v>25865</v>
      </c>
      <c r="U2461" s="3">
        <f t="shared" ca="1" si="233"/>
        <v>54</v>
      </c>
      <c r="V2461" t="s">
        <v>100</v>
      </c>
      <c r="W2461" t="s">
        <v>101</v>
      </c>
      <c r="X2461" t="s">
        <v>148</v>
      </c>
      <c r="Y2461" t="s">
        <v>47</v>
      </c>
      <c r="Z2461" t="s">
        <v>36</v>
      </c>
      <c r="AA2461">
        <v>2</v>
      </c>
      <c r="AB2461" s="4">
        <v>421242</v>
      </c>
    </row>
    <row r="2462" spans="1:28" x14ac:dyDescent="0.25">
      <c r="A2462">
        <v>2887</v>
      </c>
      <c r="B2462" t="s">
        <v>6608</v>
      </c>
      <c r="C2462" t="s">
        <v>1204</v>
      </c>
      <c r="D2462" s="1">
        <v>43858</v>
      </c>
      <c r="E2462" s="1">
        <v>44607</v>
      </c>
      <c r="F2462">
        <f t="shared" ca="1" si="228"/>
        <v>24</v>
      </c>
      <c r="G2462" t="str">
        <f t="shared" ca="1" si="229"/>
        <v>2-5 years</v>
      </c>
      <c r="H2462" t="s">
        <v>641</v>
      </c>
      <c r="I2462" t="s">
        <v>7550</v>
      </c>
      <c r="J2462" t="s">
        <v>7551</v>
      </c>
      <c r="K2462" t="s">
        <v>158</v>
      </c>
      <c r="L2462">
        <f t="shared" si="230"/>
        <v>0</v>
      </c>
      <c r="M2462">
        <f t="shared" si="231"/>
        <v>1</v>
      </c>
      <c r="N2462" t="s">
        <v>53</v>
      </c>
      <c r="O2462" t="s">
        <v>29</v>
      </c>
      <c r="P2462" t="s">
        <v>159</v>
      </c>
      <c r="Q2462" t="str">
        <f t="shared" si="232"/>
        <v>VOLUNTARY</v>
      </c>
      <c r="R2462" t="s">
        <v>1487</v>
      </c>
      <c r="S2462" t="s">
        <v>239</v>
      </c>
      <c r="T2462" s="2">
        <v>37462</v>
      </c>
      <c r="U2462" s="3">
        <f t="shared" ca="1" si="233"/>
        <v>23</v>
      </c>
      <c r="V2462" t="s">
        <v>5016</v>
      </c>
      <c r="W2462" t="s">
        <v>5016</v>
      </c>
      <c r="X2462" t="s">
        <v>2728</v>
      </c>
      <c r="Y2462" t="s">
        <v>35</v>
      </c>
      <c r="Z2462" t="s">
        <v>36</v>
      </c>
      <c r="AA2462">
        <v>5</v>
      </c>
      <c r="AB2462" s="4">
        <v>46740</v>
      </c>
    </row>
    <row r="2463" spans="1:28" x14ac:dyDescent="0.25">
      <c r="A2463">
        <v>2888</v>
      </c>
      <c r="B2463" t="s">
        <v>250</v>
      </c>
      <c r="C2463" t="s">
        <v>1121</v>
      </c>
      <c r="D2463" s="1">
        <v>44303</v>
      </c>
      <c r="E2463" s="1">
        <v>44638</v>
      </c>
      <c r="F2463">
        <f t="shared" ca="1" si="228"/>
        <v>11</v>
      </c>
      <c r="G2463" t="str">
        <f t="shared" ca="1" si="229"/>
        <v>6-12 months</v>
      </c>
      <c r="H2463" t="s">
        <v>641</v>
      </c>
      <c r="I2463" t="s">
        <v>7552</v>
      </c>
      <c r="J2463" t="s">
        <v>7553</v>
      </c>
      <c r="K2463" t="s">
        <v>158</v>
      </c>
      <c r="L2463">
        <f t="shared" si="230"/>
        <v>0</v>
      </c>
      <c r="M2463">
        <f t="shared" si="231"/>
        <v>1</v>
      </c>
      <c r="N2463" t="s">
        <v>28</v>
      </c>
      <c r="O2463" t="s">
        <v>29</v>
      </c>
      <c r="P2463" t="s">
        <v>1431</v>
      </c>
      <c r="Q2463" t="str">
        <f t="shared" si="232"/>
        <v>INVOLUNTARY</v>
      </c>
      <c r="R2463" t="s">
        <v>1487</v>
      </c>
      <c r="S2463" t="s">
        <v>520</v>
      </c>
      <c r="T2463" s="2">
        <v>36022</v>
      </c>
      <c r="U2463" s="3">
        <f t="shared" ca="1" si="233"/>
        <v>27</v>
      </c>
      <c r="V2463" t="s">
        <v>61</v>
      </c>
      <c r="W2463" t="s">
        <v>222</v>
      </c>
      <c r="X2463" t="s">
        <v>184</v>
      </c>
      <c r="Y2463" t="s">
        <v>35</v>
      </c>
      <c r="Z2463" t="s">
        <v>36</v>
      </c>
      <c r="AA2463">
        <v>5</v>
      </c>
      <c r="AB2463" s="4">
        <v>446376</v>
      </c>
    </row>
    <row r="2464" spans="1:28" x14ac:dyDescent="0.25">
      <c r="A2464">
        <v>2889</v>
      </c>
      <c r="B2464" t="s">
        <v>5754</v>
      </c>
      <c r="C2464" t="s">
        <v>666</v>
      </c>
      <c r="D2464" s="1">
        <v>43737</v>
      </c>
      <c r="E2464" s="1">
        <v>45105</v>
      </c>
      <c r="F2464">
        <f t="shared" ca="1" si="228"/>
        <v>44</v>
      </c>
      <c r="G2464" t="str">
        <f t="shared" ca="1" si="229"/>
        <v>2-5 years</v>
      </c>
      <c r="H2464" t="s">
        <v>641</v>
      </c>
      <c r="I2464" t="s">
        <v>7554</v>
      </c>
      <c r="J2464" t="s">
        <v>7555</v>
      </c>
      <c r="K2464" t="s">
        <v>158</v>
      </c>
      <c r="L2464">
        <f t="shared" si="230"/>
        <v>0</v>
      </c>
      <c r="M2464">
        <f t="shared" si="231"/>
        <v>1</v>
      </c>
      <c r="N2464" t="s">
        <v>41</v>
      </c>
      <c r="O2464" t="s">
        <v>29</v>
      </c>
      <c r="P2464" t="s">
        <v>159</v>
      </c>
      <c r="Q2464" t="str">
        <f t="shared" si="232"/>
        <v>VOLUNTARY</v>
      </c>
      <c r="R2464" t="s">
        <v>1487</v>
      </c>
      <c r="S2464" t="s">
        <v>189</v>
      </c>
      <c r="T2464" s="2">
        <v>30466</v>
      </c>
      <c r="U2464" s="3">
        <f t="shared" ca="1" si="233"/>
        <v>42</v>
      </c>
      <c r="V2464" t="s">
        <v>3193</v>
      </c>
      <c r="W2464" t="s">
        <v>3194</v>
      </c>
      <c r="X2464" t="s">
        <v>89</v>
      </c>
      <c r="Y2464" t="s">
        <v>35</v>
      </c>
      <c r="Z2464" t="s">
        <v>36</v>
      </c>
      <c r="AA2464">
        <v>1</v>
      </c>
      <c r="AB2464" s="4">
        <v>495840</v>
      </c>
    </row>
    <row r="2465" spans="1:28" x14ac:dyDescent="0.25">
      <c r="A2465">
        <v>2890</v>
      </c>
      <c r="B2465" t="s">
        <v>7556</v>
      </c>
      <c r="C2465" t="s">
        <v>3216</v>
      </c>
      <c r="D2465" s="1">
        <v>44841</v>
      </c>
      <c r="F2465">
        <f t="shared" ca="1" si="228"/>
        <v>36</v>
      </c>
      <c r="G2465" t="str">
        <f t="shared" ca="1" si="229"/>
        <v>2-5 years</v>
      </c>
      <c r="H2465" t="s">
        <v>24</v>
      </c>
      <c r="I2465" t="s">
        <v>7557</v>
      </c>
      <c r="J2465" t="s">
        <v>7558</v>
      </c>
      <c r="K2465" t="s">
        <v>27</v>
      </c>
      <c r="L2465">
        <f t="shared" si="230"/>
        <v>1</v>
      </c>
      <c r="M2465">
        <f t="shared" si="231"/>
        <v>0</v>
      </c>
      <c r="N2465" t="s">
        <v>53</v>
      </c>
      <c r="O2465" t="s">
        <v>53</v>
      </c>
      <c r="Q2465" t="str">
        <f t="shared" si="232"/>
        <v>ACTIVE</v>
      </c>
      <c r="R2465" t="s">
        <v>1487</v>
      </c>
      <c r="S2465" t="s">
        <v>55</v>
      </c>
      <c r="T2465" s="2">
        <v>35716</v>
      </c>
      <c r="U2465" s="3">
        <f t="shared" ca="1" si="233"/>
        <v>27</v>
      </c>
      <c r="V2465" t="s">
        <v>32</v>
      </c>
      <c r="W2465" t="s">
        <v>843</v>
      </c>
      <c r="X2465" t="s">
        <v>143</v>
      </c>
      <c r="Y2465" t="s">
        <v>47</v>
      </c>
      <c r="Z2465" t="s">
        <v>36</v>
      </c>
      <c r="AA2465">
        <v>2</v>
      </c>
      <c r="AB2465" s="4">
        <v>967200</v>
      </c>
    </row>
    <row r="2466" spans="1:28" x14ac:dyDescent="0.25">
      <c r="A2466">
        <v>2891</v>
      </c>
      <c r="B2466" t="s">
        <v>7559</v>
      </c>
      <c r="C2466" t="s">
        <v>4377</v>
      </c>
      <c r="D2466" s="1">
        <v>44419</v>
      </c>
      <c r="E2466" s="1">
        <v>44507</v>
      </c>
      <c r="F2466">
        <f t="shared" ca="1" si="228"/>
        <v>2</v>
      </c>
      <c r="G2466" t="str">
        <f t="shared" ca="1" si="229"/>
        <v>&lt;6 months</v>
      </c>
      <c r="H2466" t="s">
        <v>24</v>
      </c>
      <c r="I2466" t="s">
        <v>7560</v>
      </c>
      <c r="J2466" t="s">
        <v>7561</v>
      </c>
      <c r="K2466" t="s">
        <v>27</v>
      </c>
      <c r="L2466">
        <f t="shared" si="230"/>
        <v>1</v>
      </c>
      <c r="M2466">
        <f t="shared" si="231"/>
        <v>0</v>
      </c>
      <c r="N2466" t="s">
        <v>28</v>
      </c>
      <c r="O2466" t="s">
        <v>29</v>
      </c>
      <c r="Q2466" t="str">
        <f t="shared" si="232"/>
        <v>ACTIVE</v>
      </c>
      <c r="R2466" t="s">
        <v>1487</v>
      </c>
      <c r="S2466" t="s">
        <v>257</v>
      </c>
      <c r="T2466" s="2">
        <v>33553</v>
      </c>
      <c r="U2466" s="3">
        <f t="shared" ca="1" si="233"/>
        <v>33</v>
      </c>
      <c r="V2466" t="s">
        <v>32</v>
      </c>
      <c r="W2466" t="s">
        <v>843</v>
      </c>
      <c r="X2466" t="s">
        <v>69</v>
      </c>
      <c r="Y2466" t="s">
        <v>47</v>
      </c>
      <c r="Z2466" t="s">
        <v>36</v>
      </c>
      <c r="AA2466">
        <v>1</v>
      </c>
      <c r="AB2466" s="4">
        <v>709968</v>
      </c>
    </row>
    <row r="2467" spans="1:28" x14ac:dyDescent="0.25">
      <c r="A2467">
        <v>2892</v>
      </c>
      <c r="B2467" t="s">
        <v>413</v>
      </c>
      <c r="C2467" t="s">
        <v>579</v>
      </c>
      <c r="D2467" s="1">
        <v>44296</v>
      </c>
      <c r="E2467" s="1">
        <v>44866</v>
      </c>
      <c r="F2467">
        <f t="shared" ca="1" si="228"/>
        <v>18</v>
      </c>
      <c r="G2467" t="str">
        <f t="shared" ca="1" si="229"/>
        <v>1-2 years</v>
      </c>
      <c r="H2467" t="s">
        <v>24</v>
      </c>
      <c r="I2467" t="s">
        <v>7562</v>
      </c>
      <c r="J2467" t="s">
        <v>7563</v>
      </c>
      <c r="K2467" t="s">
        <v>27</v>
      </c>
      <c r="L2467">
        <f t="shared" si="230"/>
        <v>1</v>
      </c>
      <c r="M2467">
        <f t="shared" si="231"/>
        <v>0</v>
      </c>
      <c r="N2467" t="s">
        <v>28</v>
      </c>
      <c r="O2467" t="s">
        <v>53</v>
      </c>
      <c r="Q2467" t="str">
        <f t="shared" si="232"/>
        <v>ACTIVE</v>
      </c>
      <c r="R2467" t="s">
        <v>1487</v>
      </c>
      <c r="S2467" t="s">
        <v>282</v>
      </c>
      <c r="T2467" s="2">
        <v>34593</v>
      </c>
      <c r="U2467" s="3">
        <f t="shared" ca="1" si="233"/>
        <v>31</v>
      </c>
      <c r="V2467" t="s">
        <v>32</v>
      </c>
      <c r="W2467" t="s">
        <v>33</v>
      </c>
      <c r="X2467" t="s">
        <v>128</v>
      </c>
      <c r="Y2467" t="s">
        <v>47</v>
      </c>
      <c r="Z2467" t="s">
        <v>36</v>
      </c>
      <c r="AA2467">
        <v>2</v>
      </c>
      <c r="AB2467" s="4">
        <v>86000.07</v>
      </c>
    </row>
    <row r="2468" spans="1:28" x14ac:dyDescent="0.25">
      <c r="A2468">
        <v>2893</v>
      </c>
      <c r="B2468" t="s">
        <v>7564</v>
      </c>
      <c r="C2468" t="s">
        <v>579</v>
      </c>
      <c r="D2468" s="1">
        <v>44616</v>
      </c>
      <c r="F2468">
        <f t="shared" ca="1" si="228"/>
        <v>43</v>
      </c>
      <c r="G2468" t="str">
        <f t="shared" ca="1" si="229"/>
        <v>2-5 years</v>
      </c>
      <c r="H2468" t="s">
        <v>24</v>
      </c>
      <c r="I2468" t="s">
        <v>7565</v>
      </c>
      <c r="J2468" t="s">
        <v>7566</v>
      </c>
      <c r="K2468" t="s">
        <v>27</v>
      </c>
      <c r="L2468">
        <f t="shared" si="230"/>
        <v>1</v>
      </c>
      <c r="M2468">
        <f t="shared" si="231"/>
        <v>0</v>
      </c>
      <c r="N2468" t="s">
        <v>53</v>
      </c>
      <c r="O2468" t="s">
        <v>29</v>
      </c>
      <c r="Q2468" t="str">
        <f t="shared" si="232"/>
        <v>ACTIVE</v>
      </c>
      <c r="R2468" t="s">
        <v>1487</v>
      </c>
      <c r="S2468" t="s">
        <v>74</v>
      </c>
      <c r="T2468" s="2">
        <v>34928</v>
      </c>
      <c r="U2468" s="3">
        <f t="shared" ca="1" si="233"/>
        <v>30</v>
      </c>
      <c r="V2468" t="s">
        <v>32</v>
      </c>
      <c r="W2468" t="s">
        <v>33</v>
      </c>
      <c r="X2468" t="s">
        <v>184</v>
      </c>
      <c r="Y2468" t="s">
        <v>47</v>
      </c>
      <c r="Z2468" t="s">
        <v>36</v>
      </c>
      <c r="AA2468">
        <v>2</v>
      </c>
      <c r="AB2468" s="4">
        <v>66000</v>
      </c>
    </row>
    <row r="2469" spans="1:28" x14ac:dyDescent="0.25">
      <c r="A2469">
        <v>2894</v>
      </c>
      <c r="B2469" t="s">
        <v>7567</v>
      </c>
      <c r="C2469" t="s">
        <v>2118</v>
      </c>
      <c r="D2469" s="1">
        <v>44743</v>
      </c>
      <c r="F2469">
        <f t="shared" ca="1" si="228"/>
        <v>39</v>
      </c>
      <c r="G2469" t="str">
        <f t="shared" ca="1" si="229"/>
        <v>2-5 years</v>
      </c>
      <c r="H2469" t="s">
        <v>24</v>
      </c>
      <c r="I2469" t="s">
        <v>7568</v>
      </c>
      <c r="J2469" t="s">
        <v>7569</v>
      </c>
      <c r="K2469" t="s">
        <v>27</v>
      </c>
      <c r="L2469">
        <f t="shared" si="230"/>
        <v>1</v>
      </c>
      <c r="M2469">
        <f t="shared" si="231"/>
        <v>0</v>
      </c>
      <c r="N2469" t="s">
        <v>41</v>
      </c>
      <c r="O2469" t="s">
        <v>53</v>
      </c>
      <c r="Q2469" t="str">
        <f t="shared" si="232"/>
        <v>ACTIVE</v>
      </c>
      <c r="R2469" t="s">
        <v>1487</v>
      </c>
      <c r="S2469" t="s">
        <v>74</v>
      </c>
      <c r="T2469" s="2">
        <v>32441</v>
      </c>
      <c r="U2469" s="3">
        <f t="shared" ca="1" si="233"/>
        <v>36</v>
      </c>
      <c r="V2469" t="s">
        <v>61</v>
      </c>
      <c r="W2469" t="s">
        <v>222</v>
      </c>
      <c r="X2469" t="s">
        <v>184</v>
      </c>
      <c r="Y2469" t="s">
        <v>47</v>
      </c>
      <c r="Z2469" t="s">
        <v>36</v>
      </c>
      <c r="AA2469">
        <v>4</v>
      </c>
      <c r="AB2469" s="4">
        <v>882240</v>
      </c>
    </row>
    <row r="2470" spans="1:28" x14ac:dyDescent="0.25">
      <c r="A2470">
        <v>2895</v>
      </c>
      <c r="B2470" t="s">
        <v>4488</v>
      </c>
      <c r="C2470" t="s">
        <v>7570</v>
      </c>
      <c r="D2470" s="1">
        <v>45020</v>
      </c>
      <c r="E2470" s="1">
        <v>45097</v>
      </c>
      <c r="F2470">
        <f t="shared" ca="1" si="228"/>
        <v>2</v>
      </c>
      <c r="G2470" t="str">
        <f t="shared" ca="1" si="229"/>
        <v>&lt;6 months</v>
      </c>
      <c r="H2470" t="s">
        <v>24</v>
      </c>
      <c r="I2470" t="s">
        <v>7571</v>
      </c>
      <c r="J2470" t="s">
        <v>7572</v>
      </c>
      <c r="K2470" t="s">
        <v>158</v>
      </c>
      <c r="L2470">
        <f t="shared" si="230"/>
        <v>0</v>
      </c>
      <c r="M2470">
        <f t="shared" si="231"/>
        <v>1</v>
      </c>
      <c r="N2470" t="s">
        <v>53</v>
      </c>
      <c r="O2470" t="s">
        <v>29</v>
      </c>
      <c r="P2470" t="s">
        <v>159</v>
      </c>
      <c r="Q2470" t="str">
        <f t="shared" si="232"/>
        <v>VOLUNTARY</v>
      </c>
      <c r="R2470" t="s">
        <v>1487</v>
      </c>
      <c r="S2470" t="s">
        <v>74</v>
      </c>
      <c r="T2470" s="2">
        <v>35852</v>
      </c>
      <c r="U2470" s="3">
        <f t="shared" ca="1" si="233"/>
        <v>27</v>
      </c>
      <c r="V2470" t="s">
        <v>3916</v>
      </c>
      <c r="W2470" t="s">
        <v>3917</v>
      </c>
      <c r="X2470" t="s">
        <v>507</v>
      </c>
      <c r="Y2470" t="s">
        <v>47</v>
      </c>
      <c r="Z2470" t="s">
        <v>36</v>
      </c>
      <c r="AA2470">
        <v>2</v>
      </c>
      <c r="AB2470" s="4">
        <v>703956</v>
      </c>
    </row>
    <row r="2471" spans="1:28" x14ac:dyDescent="0.25">
      <c r="A2471">
        <v>2896</v>
      </c>
      <c r="B2471" t="s">
        <v>5863</v>
      </c>
      <c r="C2471" t="s">
        <v>817</v>
      </c>
      <c r="D2471" s="1">
        <v>44494</v>
      </c>
      <c r="F2471">
        <f t="shared" ca="1" si="228"/>
        <v>47</v>
      </c>
      <c r="G2471" t="str">
        <f t="shared" ca="1" si="229"/>
        <v>2-5 years</v>
      </c>
      <c r="H2471" t="s">
        <v>24</v>
      </c>
      <c r="I2471" t="s">
        <v>7573</v>
      </c>
      <c r="J2471" t="s">
        <v>7574</v>
      </c>
      <c r="K2471" t="s">
        <v>27</v>
      </c>
      <c r="L2471">
        <f t="shared" si="230"/>
        <v>1</v>
      </c>
      <c r="M2471">
        <f t="shared" si="231"/>
        <v>0</v>
      </c>
      <c r="N2471" t="s">
        <v>53</v>
      </c>
      <c r="O2471" t="s">
        <v>41</v>
      </c>
      <c r="Q2471" t="str">
        <f t="shared" si="232"/>
        <v>ACTIVE</v>
      </c>
      <c r="R2471" t="s">
        <v>1487</v>
      </c>
      <c r="S2471" t="s">
        <v>74</v>
      </c>
      <c r="T2471" s="2">
        <v>35945</v>
      </c>
      <c r="U2471" s="3">
        <f t="shared" ca="1" si="233"/>
        <v>27</v>
      </c>
      <c r="V2471" t="s">
        <v>3916</v>
      </c>
      <c r="W2471" t="s">
        <v>3917</v>
      </c>
      <c r="X2471" t="s">
        <v>69</v>
      </c>
      <c r="Y2471" t="s">
        <v>47</v>
      </c>
      <c r="Z2471" t="s">
        <v>36</v>
      </c>
      <c r="AA2471">
        <v>4</v>
      </c>
      <c r="AB2471" s="4">
        <v>274906.8</v>
      </c>
    </row>
    <row r="2472" spans="1:28" x14ac:dyDescent="0.25">
      <c r="A2472">
        <v>2897</v>
      </c>
      <c r="B2472" t="s">
        <v>7575</v>
      </c>
      <c r="C2472" t="s">
        <v>7083</v>
      </c>
      <c r="D2472" s="1">
        <v>44624</v>
      </c>
      <c r="E2472" s="1">
        <v>45109</v>
      </c>
      <c r="F2472">
        <f t="shared" ca="1" si="228"/>
        <v>15</v>
      </c>
      <c r="G2472" t="str">
        <f t="shared" ca="1" si="229"/>
        <v>1-2 years</v>
      </c>
      <c r="H2472" t="s">
        <v>24</v>
      </c>
      <c r="I2472" t="s">
        <v>7576</v>
      </c>
      <c r="J2472" t="s">
        <v>7577</v>
      </c>
      <c r="K2472" t="s">
        <v>27</v>
      </c>
      <c r="L2472">
        <f t="shared" si="230"/>
        <v>1</v>
      </c>
      <c r="M2472">
        <f t="shared" si="231"/>
        <v>0</v>
      </c>
      <c r="N2472" t="s">
        <v>53</v>
      </c>
      <c r="O2472" t="s">
        <v>41</v>
      </c>
      <c r="Q2472" t="str">
        <f t="shared" si="232"/>
        <v>ACTIVE</v>
      </c>
      <c r="R2472" t="s">
        <v>1487</v>
      </c>
      <c r="S2472" t="s">
        <v>74</v>
      </c>
      <c r="T2472" s="2">
        <v>35579</v>
      </c>
      <c r="U2472" s="3">
        <f t="shared" ca="1" si="233"/>
        <v>28</v>
      </c>
      <c r="V2472" t="s">
        <v>3916</v>
      </c>
      <c r="W2472" t="s">
        <v>3917</v>
      </c>
      <c r="X2472" t="s">
        <v>240</v>
      </c>
      <c r="Y2472" t="s">
        <v>35</v>
      </c>
      <c r="Z2472" t="s">
        <v>36</v>
      </c>
      <c r="AA2472">
        <v>4</v>
      </c>
      <c r="AB2472" s="4">
        <v>935448</v>
      </c>
    </row>
    <row r="2473" spans="1:28" x14ac:dyDescent="0.25">
      <c r="A2473">
        <v>2898</v>
      </c>
      <c r="B2473" t="s">
        <v>7578</v>
      </c>
      <c r="C2473" t="s">
        <v>4840</v>
      </c>
      <c r="D2473" s="1">
        <v>43819</v>
      </c>
      <c r="F2473">
        <f t="shared" ca="1" si="228"/>
        <v>69</v>
      </c>
      <c r="G2473" t="str">
        <f t="shared" ca="1" si="229"/>
        <v>&gt;5 years</v>
      </c>
      <c r="H2473" t="s">
        <v>24</v>
      </c>
      <c r="I2473" t="s">
        <v>7579</v>
      </c>
      <c r="J2473" t="s">
        <v>7580</v>
      </c>
      <c r="K2473" t="s">
        <v>27</v>
      </c>
      <c r="L2473">
        <f t="shared" si="230"/>
        <v>1</v>
      </c>
      <c r="M2473">
        <f t="shared" si="231"/>
        <v>0</v>
      </c>
      <c r="N2473" t="s">
        <v>28</v>
      </c>
      <c r="O2473" t="s">
        <v>53</v>
      </c>
      <c r="Q2473" t="str">
        <f t="shared" si="232"/>
        <v>ACTIVE</v>
      </c>
      <c r="R2473" t="s">
        <v>1487</v>
      </c>
      <c r="S2473" t="s">
        <v>74</v>
      </c>
      <c r="T2473" s="2">
        <v>33284</v>
      </c>
      <c r="U2473" s="3">
        <f t="shared" ca="1" si="233"/>
        <v>34</v>
      </c>
      <c r="V2473" t="s">
        <v>32</v>
      </c>
      <c r="W2473" t="s">
        <v>33</v>
      </c>
      <c r="X2473" t="s">
        <v>138</v>
      </c>
      <c r="Y2473" t="s">
        <v>35</v>
      </c>
      <c r="Z2473" t="s">
        <v>36</v>
      </c>
      <c r="AA2473">
        <v>4</v>
      </c>
      <c r="AB2473" s="4">
        <v>769536</v>
      </c>
    </row>
    <row r="2474" spans="1:28" x14ac:dyDescent="0.25">
      <c r="A2474">
        <v>2899</v>
      </c>
      <c r="B2474" t="s">
        <v>7581</v>
      </c>
      <c r="C2474" t="s">
        <v>3101</v>
      </c>
      <c r="D2474" s="1">
        <v>44085</v>
      </c>
      <c r="E2474" s="1">
        <v>44651</v>
      </c>
      <c r="F2474">
        <f t="shared" ca="1" si="228"/>
        <v>18</v>
      </c>
      <c r="G2474" t="str">
        <f t="shared" ca="1" si="229"/>
        <v>1-2 years</v>
      </c>
      <c r="H2474" t="s">
        <v>24</v>
      </c>
      <c r="I2474" t="s">
        <v>7582</v>
      </c>
      <c r="J2474" t="s">
        <v>7583</v>
      </c>
      <c r="K2474" t="s">
        <v>27</v>
      </c>
      <c r="L2474">
        <f t="shared" si="230"/>
        <v>1</v>
      </c>
      <c r="M2474">
        <f t="shared" si="231"/>
        <v>0</v>
      </c>
      <c r="N2474" t="s">
        <v>41</v>
      </c>
      <c r="O2474" t="s">
        <v>41</v>
      </c>
      <c r="Q2474" t="str">
        <f t="shared" si="232"/>
        <v>ACTIVE</v>
      </c>
      <c r="R2474" t="s">
        <v>1487</v>
      </c>
      <c r="S2474" t="s">
        <v>137</v>
      </c>
      <c r="T2474" s="2">
        <v>36168</v>
      </c>
      <c r="U2474" s="3">
        <f t="shared" ca="1" si="233"/>
        <v>26</v>
      </c>
      <c r="V2474" t="s">
        <v>32</v>
      </c>
      <c r="W2474" t="s">
        <v>33</v>
      </c>
      <c r="X2474" t="s">
        <v>138</v>
      </c>
      <c r="Y2474" t="s">
        <v>47</v>
      </c>
      <c r="Z2474" t="s">
        <v>36</v>
      </c>
      <c r="AA2474">
        <v>5</v>
      </c>
      <c r="AB2474" s="4">
        <v>499536</v>
      </c>
    </row>
    <row r="2475" spans="1:28" x14ac:dyDescent="0.25">
      <c r="A2475">
        <v>2900</v>
      </c>
      <c r="B2475" t="s">
        <v>4507</v>
      </c>
      <c r="C2475" t="s">
        <v>7584</v>
      </c>
      <c r="D2475" s="1">
        <v>44500</v>
      </c>
      <c r="E2475" s="1">
        <v>45119</v>
      </c>
      <c r="F2475">
        <f t="shared" ca="1" si="228"/>
        <v>20</v>
      </c>
      <c r="G2475" t="str">
        <f t="shared" ca="1" si="229"/>
        <v>1-2 years</v>
      </c>
      <c r="H2475" t="s">
        <v>24</v>
      </c>
      <c r="I2475" t="s">
        <v>7585</v>
      </c>
      <c r="J2475" t="s">
        <v>7586</v>
      </c>
      <c r="K2475" t="s">
        <v>27</v>
      </c>
      <c r="L2475">
        <f t="shared" si="230"/>
        <v>1</v>
      </c>
      <c r="M2475">
        <f t="shared" si="231"/>
        <v>0</v>
      </c>
      <c r="N2475" t="s">
        <v>41</v>
      </c>
      <c r="O2475" t="s">
        <v>29</v>
      </c>
      <c r="Q2475" t="str">
        <f t="shared" si="232"/>
        <v>ACTIVE</v>
      </c>
      <c r="R2475" t="s">
        <v>1487</v>
      </c>
      <c r="S2475" t="s">
        <v>68</v>
      </c>
      <c r="T2475" s="2">
        <v>29678</v>
      </c>
      <c r="U2475" s="3">
        <f t="shared" ca="1" si="233"/>
        <v>44</v>
      </c>
      <c r="V2475" t="s">
        <v>4147</v>
      </c>
      <c r="W2475" t="s">
        <v>4147</v>
      </c>
      <c r="X2475" t="s">
        <v>573</v>
      </c>
      <c r="Y2475" t="s">
        <v>47</v>
      </c>
      <c r="Z2475" t="s">
        <v>82</v>
      </c>
      <c r="AA2475">
        <v>2</v>
      </c>
      <c r="AB2475" s="4">
        <v>618924</v>
      </c>
    </row>
    <row r="2476" spans="1:28" x14ac:dyDescent="0.25">
      <c r="A2476">
        <v>2901</v>
      </c>
      <c r="B2476" t="s">
        <v>7587</v>
      </c>
      <c r="C2476" t="s">
        <v>2683</v>
      </c>
      <c r="D2476" s="1">
        <v>43394</v>
      </c>
      <c r="E2476" s="1">
        <v>43579</v>
      </c>
      <c r="F2476">
        <f t="shared" ca="1" si="228"/>
        <v>6</v>
      </c>
      <c r="G2476" t="str">
        <f t="shared" ca="1" si="229"/>
        <v>6-12 months</v>
      </c>
      <c r="H2476" t="s">
        <v>24</v>
      </c>
      <c r="I2476" t="s">
        <v>7588</v>
      </c>
      <c r="J2476" t="s">
        <v>7589</v>
      </c>
      <c r="K2476" t="s">
        <v>27</v>
      </c>
      <c r="L2476">
        <f t="shared" si="230"/>
        <v>1</v>
      </c>
      <c r="M2476">
        <f t="shared" si="231"/>
        <v>0</v>
      </c>
      <c r="N2476" t="s">
        <v>41</v>
      </c>
      <c r="O2476" t="s">
        <v>41</v>
      </c>
      <c r="Q2476" t="str">
        <f t="shared" si="232"/>
        <v>ACTIVE</v>
      </c>
      <c r="R2476" t="s">
        <v>1487</v>
      </c>
      <c r="S2476" t="s">
        <v>257</v>
      </c>
      <c r="T2476" s="2">
        <v>31211</v>
      </c>
      <c r="U2476" s="3">
        <f t="shared" ca="1" si="233"/>
        <v>40</v>
      </c>
      <c r="V2476" t="s">
        <v>1614</v>
      </c>
      <c r="W2476" t="s">
        <v>1615</v>
      </c>
      <c r="X2476" t="s">
        <v>184</v>
      </c>
      <c r="Y2476" t="s">
        <v>35</v>
      </c>
      <c r="Z2476" t="s">
        <v>36</v>
      </c>
      <c r="AA2476">
        <v>4</v>
      </c>
      <c r="AB2476" s="4">
        <v>93600</v>
      </c>
    </row>
    <row r="2477" spans="1:28" x14ac:dyDescent="0.25">
      <c r="A2477">
        <v>2902</v>
      </c>
      <c r="B2477" t="s">
        <v>7590</v>
      </c>
      <c r="C2477" t="s">
        <v>2784</v>
      </c>
      <c r="D2477" s="1">
        <v>44203</v>
      </c>
      <c r="F2477">
        <f t="shared" ca="1" si="228"/>
        <v>57</v>
      </c>
      <c r="G2477" t="str">
        <f t="shared" ca="1" si="229"/>
        <v>2-5 years</v>
      </c>
      <c r="H2477" t="s">
        <v>24</v>
      </c>
      <c r="I2477" t="s">
        <v>7591</v>
      </c>
      <c r="J2477" t="s">
        <v>7592</v>
      </c>
      <c r="K2477" t="s">
        <v>27</v>
      </c>
      <c r="L2477">
        <f t="shared" si="230"/>
        <v>1</v>
      </c>
      <c r="M2477">
        <f t="shared" si="231"/>
        <v>0</v>
      </c>
      <c r="N2477" t="s">
        <v>41</v>
      </c>
      <c r="O2477" t="s">
        <v>41</v>
      </c>
      <c r="Q2477" t="str">
        <f t="shared" si="232"/>
        <v>ACTIVE</v>
      </c>
      <c r="R2477" t="s">
        <v>1487</v>
      </c>
      <c r="S2477" t="s">
        <v>74</v>
      </c>
      <c r="T2477" s="2">
        <v>25588</v>
      </c>
      <c r="U2477" s="3">
        <f t="shared" ca="1" si="233"/>
        <v>55</v>
      </c>
      <c r="V2477" t="s">
        <v>100</v>
      </c>
      <c r="W2477" t="s">
        <v>101</v>
      </c>
      <c r="X2477" t="s">
        <v>69</v>
      </c>
      <c r="Y2477" t="s">
        <v>35</v>
      </c>
      <c r="Z2477" t="s">
        <v>36</v>
      </c>
      <c r="AA2477">
        <v>1</v>
      </c>
      <c r="AB2477" s="4">
        <v>300444</v>
      </c>
    </row>
    <row r="2478" spans="1:28" x14ac:dyDescent="0.25">
      <c r="A2478">
        <v>2903</v>
      </c>
      <c r="B2478" t="s">
        <v>4111</v>
      </c>
      <c r="C2478" t="s">
        <v>2677</v>
      </c>
      <c r="D2478" s="1">
        <v>44966</v>
      </c>
      <c r="E2478" s="1">
        <v>45053</v>
      </c>
      <c r="F2478">
        <f t="shared" ca="1" si="228"/>
        <v>2</v>
      </c>
      <c r="G2478" t="str">
        <f t="shared" ca="1" si="229"/>
        <v>&lt;6 months</v>
      </c>
      <c r="H2478" t="s">
        <v>24</v>
      </c>
      <c r="I2478" t="s">
        <v>7593</v>
      </c>
      <c r="J2478" t="s">
        <v>7594</v>
      </c>
      <c r="K2478" t="s">
        <v>27</v>
      </c>
      <c r="L2478">
        <f t="shared" si="230"/>
        <v>1</v>
      </c>
      <c r="M2478">
        <f t="shared" si="231"/>
        <v>0</v>
      </c>
      <c r="N2478" t="s">
        <v>41</v>
      </c>
      <c r="O2478" t="s">
        <v>53</v>
      </c>
      <c r="Q2478" t="str">
        <f t="shared" si="232"/>
        <v>ACTIVE</v>
      </c>
      <c r="R2478" t="s">
        <v>1487</v>
      </c>
      <c r="S2478" t="s">
        <v>87</v>
      </c>
      <c r="T2478" s="2">
        <v>29452</v>
      </c>
      <c r="U2478" s="3">
        <f t="shared" ca="1" si="233"/>
        <v>45</v>
      </c>
      <c r="V2478" t="s">
        <v>2085</v>
      </c>
      <c r="W2478" t="s">
        <v>2086</v>
      </c>
      <c r="X2478" t="s">
        <v>89</v>
      </c>
      <c r="Y2478" t="s">
        <v>47</v>
      </c>
      <c r="Z2478" t="s">
        <v>194</v>
      </c>
      <c r="AA2478">
        <v>5</v>
      </c>
      <c r="AB2478" s="4">
        <v>68000.009999999995</v>
      </c>
    </row>
    <row r="2479" spans="1:28" x14ac:dyDescent="0.25">
      <c r="A2479">
        <v>2904</v>
      </c>
      <c r="B2479" t="s">
        <v>7595</v>
      </c>
      <c r="C2479" t="s">
        <v>590</v>
      </c>
      <c r="D2479" s="1">
        <v>43876</v>
      </c>
      <c r="E2479" s="1">
        <v>44124</v>
      </c>
      <c r="F2479">
        <f t="shared" ca="1" si="228"/>
        <v>8</v>
      </c>
      <c r="G2479" t="str">
        <f t="shared" ca="1" si="229"/>
        <v>6-12 months</v>
      </c>
      <c r="H2479" t="s">
        <v>24</v>
      </c>
      <c r="I2479" t="s">
        <v>7596</v>
      </c>
      <c r="J2479" t="s">
        <v>7597</v>
      </c>
      <c r="K2479" t="s">
        <v>158</v>
      </c>
      <c r="L2479">
        <f t="shared" si="230"/>
        <v>0</v>
      </c>
      <c r="M2479">
        <f t="shared" si="231"/>
        <v>1</v>
      </c>
      <c r="N2479" t="s">
        <v>53</v>
      </c>
      <c r="O2479" t="s">
        <v>41</v>
      </c>
      <c r="P2479" t="s">
        <v>3412</v>
      </c>
      <c r="Q2479" t="str">
        <f t="shared" si="232"/>
        <v>INVOLUNTARY</v>
      </c>
      <c r="R2479" t="s">
        <v>1487</v>
      </c>
      <c r="S2479" t="s">
        <v>137</v>
      </c>
      <c r="T2479" s="2">
        <v>33151</v>
      </c>
      <c r="U2479" s="3">
        <f t="shared" ca="1" si="233"/>
        <v>35</v>
      </c>
      <c r="V2479" t="s">
        <v>5016</v>
      </c>
      <c r="W2479" t="s">
        <v>5016</v>
      </c>
      <c r="X2479" t="s">
        <v>81</v>
      </c>
      <c r="Y2479" t="s">
        <v>35</v>
      </c>
      <c r="Z2479" t="s">
        <v>82</v>
      </c>
      <c r="AA2479">
        <v>4</v>
      </c>
      <c r="AB2479" s="4">
        <v>225081.60000000001</v>
      </c>
    </row>
    <row r="2480" spans="1:28" x14ac:dyDescent="0.25">
      <c r="A2480">
        <v>2905</v>
      </c>
      <c r="B2480" t="s">
        <v>7318</v>
      </c>
      <c r="C2480" t="s">
        <v>3727</v>
      </c>
      <c r="D2480" s="1">
        <v>44848</v>
      </c>
      <c r="F2480">
        <f t="shared" ca="1" si="228"/>
        <v>35</v>
      </c>
      <c r="G2480" t="str">
        <f t="shared" ca="1" si="229"/>
        <v>2-5 years</v>
      </c>
      <c r="H2480" t="s">
        <v>641</v>
      </c>
      <c r="I2480" t="s">
        <v>7598</v>
      </c>
      <c r="J2480" t="s">
        <v>7599</v>
      </c>
      <c r="K2480" t="s">
        <v>27</v>
      </c>
      <c r="L2480">
        <f t="shared" si="230"/>
        <v>1</v>
      </c>
      <c r="M2480">
        <f t="shared" si="231"/>
        <v>0</v>
      </c>
      <c r="N2480" t="s">
        <v>53</v>
      </c>
      <c r="O2480" t="s">
        <v>53</v>
      </c>
      <c r="Q2480" t="str">
        <f t="shared" si="232"/>
        <v>ACTIVE</v>
      </c>
      <c r="R2480" t="s">
        <v>1487</v>
      </c>
      <c r="S2480" t="s">
        <v>440</v>
      </c>
      <c r="T2480" s="2">
        <v>34799</v>
      </c>
      <c r="U2480" s="3">
        <f t="shared" ca="1" si="233"/>
        <v>30</v>
      </c>
      <c r="V2480" t="s">
        <v>3829</v>
      </c>
      <c r="W2480" t="s">
        <v>3830</v>
      </c>
      <c r="X2480" t="s">
        <v>7600</v>
      </c>
      <c r="Y2480" t="s">
        <v>47</v>
      </c>
      <c r="Z2480" t="s">
        <v>36</v>
      </c>
      <c r="AA2480">
        <v>1</v>
      </c>
      <c r="AB2480" s="4">
        <v>457228.79999999999</v>
      </c>
    </row>
    <row r="2481" spans="1:28" x14ac:dyDescent="0.25">
      <c r="A2481">
        <v>2906</v>
      </c>
      <c r="B2481" t="s">
        <v>3744</v>
      </c>
      <c r="C2481" t="s">
        <v>1817</v>
      </c>
      <c r="D2481" s="1">
        <v>43375</v>
      </c>
      <c r="F2481">
        <f t="shared" ca="1" si="228"/>
        <v>84</v>
      </c>
      <c r="G2481" t="str">
        <f t="shared" ca="1" si="229"/>
        <v>&gt;5 years</v>
      </c>
      <c r="H2481" t="s">
        <v>641</v>
      </c>
      <c r="I2481" t="s">
        <v>7601</v>
      </c>
      <c r="J2481" t="s">
        <v>7602</v>
      </c>
      <c r="K2481" t="s">
        <v>27</v>
      </c>
      <c r="L2481">
        <f t="shared" si="230"/>
        <v>1</v>
      </c>
      <c r="M2481">
        <f t="shared" si="231"/>
        <v>0</v>
      </c>
      <c r="N2481" t="s">
        <v>28</v>
      </c>
      <c r="O2481" t="s">
        <v>41</v>
      </c>
      <c r="Q2481" t="str">
        <f t="shared" si="232"/>
        <v>ACTIVE</v>
      </c>
      <c r="R2481" t="s">
        <v>1487</v>
      </c>
      <c r="S2481" t="s">
        <v>74</v>
      </c>
      <c r="T2481" s="2">
        <v>34554</v>
      </c>
      <c r="U2481" s="3">
        <f t="shared" ca="1" si="233"/>
        <v>31</v>
      </c>
      <c r="V2481" t="s">
        <v>32</v>
      </c>
      <c r="W2481" t="s">
        <v>355</v>
      </c>
      <c r="X2481" t="s">
        <v>81</v>
      </c>
      <c r="Y2481" t="s">
        <v>47</v>
      </c>
      <c r="Z2481" t="s">
        <v>194</v>
      </c>
      <c r="AA2481">
        <v>5</v>
      </c>
      <c r="AB2481" s="4">
        <v>525192</v>
      </c>
    </row>
    <row r="2482" spans="1:28" x14ac:dyDescent="0.25">
      <c r="A2482">
        <v>2907</v>
      </c>
      <c r="B2482" t="s">
        <v>2620</v>
      </c>
      <c r="C2482" t="s">
        <v>1178</v>
      </c>
      <c r="D2482" s="1">
        <v>44004</v>
      </c>
      <c r="F2482">
        <f t="shared" ca="1" si="228"/>
        <v>63</v>
      </c>
      <c r="G2482" t="str">
        <f t="shared" ca="1" si="229"/>
        <v>&gt;5 years</v>
      </c>
      <c r="H2482" t="s">
        <v>641</v>
      </c>
      <c r="I2482" t="s">
        <v>7603</v>
      </c>
      <c r="J2482" t="s">
        <v>7604</v>
      </c>
      <c r="K2482" t="s">
        <v>27</v>
      </c>
      <c r="L2482">
        <f t="shared" si="230"/>
        <v>1</v>
      </c>
      <c r="M2482">
        <f t="shared" si="231"/>
        <v>0</v>
      </c>
      <c r="N2482" t="s">
        <v>53</v>
      </c>
      <c r="O2482" t="s">
        <v>41</v>
      </c>
      <c r="Q2482" t="str">
        <f t="shared" si="232"/>
        <v>ACTIVE</v>
      </c>
      <c r="R2482" t="s">
        <v>1487</v>
      </c>
      <c r="S2482" t="s">
        <v>440</v>
      </c>
      <c r="T2482" s="2">
        <v>34615</v>
      </c>
      <c r="U2482" s="3">
        <f t="shared" ca="1" si="233"/>
        <v>31</v>
      </c>
      <c r="V2482" t="s">
        <v>3916</v>
      </c>
      <c r="W2482" t="s">
        <v>3917</v>
      </c>
      <c r="X2482" t="s">
        <v>148</v>
      </c>
      <c r="Y2482" t="s">
        <v>47</v>
      </c>
      <c r="Z2482" t="s">
        <v>194</v>
      </c>
      <c r="AA2482">
        <v>4</v>
      </c>
      <c r="AB2482" s="4">
        <v>109392</v>
      </c>
    </row>
    <row r="2483" spans="1:28" x14ac:dyDescent="0.25">
      <c r="A2483">
        <v>2908</v>
      </c>
      <c r="B2483" t="s">
        <v>2390</v>
      </c>
      <c r="C2483" t="s">
        <v>2462</v>
      </c>
      <c r="D2483" s="1">
        <v>44274</v>
      </c>
      <c r="F2483">
        <f t="shared" ca="1" si="228"/>
        <v>54</v>
      </c>
      <c r="G2483" t="str">
        <f t="shared" ca="1" si="229"/>
        <v>2-5 years</v>
      </c>
      <c r="H2483" t="s">
        <v>641</v>
      </c>
      <c r="I2483" t="s">
        <v>7605</v>
      </c>
      <c r="J2483" t="s">
        <v>7606</v>
      </c>
      <c r="K2483" t="s">
        <v>27</v>
      </c>
      <c r="L2483">
        <f t="shared" si="230"/>
        <v>1</v>
      </c>
      <c r="M2483">
        <f t="shared" si="231"/>
        <v>0</v>
      </c>
      <c r="N2483" t="s">
        <v>28</v>
      </c>
      <c r="O2483" t="s">
        <v>29</v>
      </c>
      <c r="Q2483" t="str">
        <f t="shared" si="232"/>
        <v>ACTIVE</v>
      </c>
      <c r="R2483" t="s">
        <v>1487</v>
      </c>
      <c r="S2483" t="s">
        <v>137</v>
      </c>
      <c r="T2483" s="2">
        <v>31776</v>
      </c>
      <c r="U2483" s="3">
        <f t="shared" ca="1" si="233"/>
        <v>38</v>
      </c>
      <c r="V2483" t="s">
        <v>2085</v>
      </c>
      <c r="W2483" t="s">
        <v>2086</v>
      </c>
      <c r="X2483" t="s">
        <v>138</v>
      </c>
      <c r="Y2483" t="s">
        <v>47</v>
      </c>
      <c r="Z2483" t="s">
        <v>82</v>
      </c>
      <c r="AA2483">
        <v>1</v>
      </c>
      <c r="AB2483" s="4">
        <v>88565.759999999995</v>
      </c>
    </row>
    <row r="2484" spans="1:28" x14ac:dyDescent="0.25">
      <c r="A2484">
        <v>2909</v>
      </c>
      <c r="B2484" t="s">
        <v>1546</v>
      </c>
      <c r="C2484" t="s">
        <v>1918</v>
      </c>
      <c r="D2484" s="1">
        <v>43552</v>
      </c>
      <c r="F2484">
        <f t="shared" ca="1" si="228"/>
        <v>78</v>
      </c>
      <c r="G2484" t="str">
        <f t="shared" ca="1" si="229"/>
        <v>&gt;5 years</v>
      </c>
      <c r="H2484" t="s">
        <v>641</v>
      </c>
      <c r="I2484" t="s">
        <v>7607</v>
      </c>
      <c r="J2484" t="s">
        <v>7608</v>
      </c>
      <c r="K2484" t="s">
        <v>27</v>
      </c>
      <c r="L2484">
        <f t="shared" si="230"/>
        <v>1</v>
      </c>
      <c r="M2484">
        <f t="shared" si="231"/>
        <v>0</v>
      </c>
      <c r="N2484" t="s">
        <v>53</v>
      </c>
      <c r="O2484" t="s">
        <v>41</v>
      </c>
      <c r="Q2484" t="str">
        <f t="shared" si="232"/>
        <v>ACTIVE</v>
      </c>
      <c r="R2484" t="s">
        <v>1487</v>
      </c>
      <c r="S2484" t="s">
        <v>74</v>
      </c>
      <c r="T2484" s="2">
        <v>34889</v>
      </c>
      <c r="U2484" s="3">
        <f t="shared" ca="1" si="233"/>
        <v>30</v>
      </c>
      <c r="V2484" t="s">
        <v>61</v>
      </c>
      <c r="W2484" t="s">
        <v>222</v>
      </c>
      <c r="X2484" t="s">
        <v>69</v>
      </c>
      <c r="Y2484" t="s">
        <v>35</v>
      </c>
      <c r="Z2484" t="s">
        <v>194</v>
      </c>
      <c r="AA2484">
        <v>1</v>
      </c>
      <c r="AB2484" s="4">
        <v>67223</v>
      </c>
    </row>
    <row r="2485" spans="1:28" x14ac:dyDescent="0.25">
      <c r="A2485">
        <v>2910</v>
      </c>
      <c r="B2485" t="s">
        <v>7609</v>
      </c>
      <c r="C2485" t="s">
        <v>1410</v>
      </c>
      <c r="D2485" s="1">
        <v>44682</v>
      </c>
      <c r="F2485">
        <f t="shared" ca="1" si="228"/>
        <v>41</v>
      </c>
      <c r="G2485" t="str">
        <f t="shared" ca="1" si="229"/>
        <v>2-5 years</v>
      </c>
      <c r="H2485" t="s">
        <v>641</v>
      </c>
      <c r="I2485" t="s">
        <v>7610</v>
      </c>
      <c r="J2485" t="s">
        <v>7611</v>
      </c>
      <c r="K2485" t="s">
        <v>27</v>
      </c>
      <c r="L2485">
        <f t="shared" si="230"/>
        <v>1</v>
      </c>
      <c r="M2485">
        <f t="shared" si="231"/>
        <v>0</v>
      </c>
      <c r="N2485" t="s">
        <v>41</v>
      </c>
      <c r="O2485" t="s">
        <v>53</v>
      </c>
      <c r="Q2485" t="str">
        <f t="shared" si="232"/>
        <v>ACTIVE</v>
      </c>
      <c r="R2485" t="s">
        <v>1487</v>
      </c>
      <c r="S2485" t="s">
        <v>74</v>
      </c>
      <c r="T2485" s="2">
        <v>36160</v>
      </c>
      <c r="U2485" s="3">
        <f t="shared" ca="1" si="233"/>
        <v>26</v>
      </c>
      <c r="V2485" t="s">
        <v>4933</v>
      </c>
      <c r="W2485" t="s">
        <v>4934</v>
      </c>
      <c r="X2485" t="s">
        <v>69</v>
      </c>
      <c r="Y2485" t="s">
        <v>35</v>
      </c>
      <c r="Z2485" t="s">
        <v>82</v>
      </c>
      <c r="AA2485">
        <v>1</v>
      </c>
      <c r="AB2485" s="4">
        <v>84000</v>
      </c>
    </row>
    <row r="2486" spans="1:28" x14ac:dyDescent="0.25">
      <c r="A2486">
        <v>2911</v>
      </c>
      <c r="B2486" t="s">
        <v>3239</v>
      </c>
      <c r="C2486" t="s">
        <v>6861</v>
      </c>
      <c r="D2486" s="1">
        <v>43319</v>
      </c>
      <c r="F2486">
        <f t="shared" ca="1" si="228"/>
        <v>86</v>
      </c>
      <c r="G2486" t="str">
        <f t="shared" ca="1" si="229"/>
        <v>&gt;5 years</v>
      </c>
      <c r="H2486" t="s">
        <v>24</v>
      </c>
      <c r="I2486" t="s">
        <v>7612</v>
      </c>
      <c r="J2486" t="s">
        <v>7613</v>
      </c>
      <c r="K2486" t="s">
        <v>27</v>
      </c>
      <c r="L2486">
        <f t="shared" si="230"/>
        <v>1</v>
      </c>
      <c r="M2486">
        <f t="shared" si="231"/>
        <v>0</v>
      </c>
      <c r="N2486" t="s">
        <v>41</v>
      </c>
      <c r="O2486" t="s">
        <v>53</v>
      </c>
      <c r="Q2486" t="str">
        <f t="shared" si="232"/>
        <v>ACTIVE</v>
      </c>
      <c r="R2486" t="s">
        <v>30</v>
      </c>
      <c r="S2486" t="s">
        <v>31</v>
      </c>
      <c r="T2486" s="2">
        <v>32460</v>
      </c>
      <c r="U2486" s="3">
        <f t="shared" ca="1" si="233"/>
        <v>36</v>
      </c>
      <c r="V2486" t="s">
        <v>2370</v>
      </c>
      <c r="W2486" t="s">
        <v>2371</v>
      </c>
      <c r="X2486" t="s">
        <v>537</v>
      </c>
      <c r="Y2486" t="s">
        <v>47</v>
      </c>
      <c r="Z2486" t="s">
        <v>82</v>
      </c>
      <c r="AA2486">
        <v>2</v>
      </c>
      <c r="AB2486" s="4">
        <v>96936</v>
      </c>
    </row>
    <row r="2487" spans="1:28" x14ac:dyDescent="0.25">
      <c r="A2487">
        <v>2912</v>
      </c>
      <c r="B2487" t="s">
        <v>7614</v>
      </c>
      <c r="C2487" t="s">
        <v>1668</v>
      </c>
      <c r="D2487" s="1">
        <v>44682</v>
      </c>
      <c r="F2487">
        <f t="shared" ca="1" si="228"/>
        <v>41</v>
      </c>
      <c r="G2487" t="str">
        <f t="shared" ca="1" si="229"/>
        <v>2-5 years</v>
      </c>
      <c r="H2487" t="s">
        <v>24</v>
      </c>
      <c r="I2487" t="s">
        <v>7615</v>
      </c>
      <c r="J2487" t="s">
        <v>7616</v>
      </c>
      <c r="K2487" t="s">
        <v>27</v>
      </c>
      <c r="L2487">
        <f t="shared" si="230"/>
        <v>1</v>
      </c>
      <c r="M2487">
        <f t="shared" si="231"/>
        <v>0</v>
      </c>
      <c r="N2487" t="s">
        <v>53</v>
      </c>
      <c r="O2487" t="s">
        <v>29</v>
      </c>
      <c r="Q2487" t="str">
        <f t="shared" si="232"/>
        <v>ACTIVE</v>
      </c>
      <c r="R2487" t="s">
        <v>1487</v>
      </c>
      <c r="S2487" t="s">
        <v>137</v>
      </c>
      <c r="T2487" s="2">
        <v>34322</v>
      </c>
      <c r="U2487" s="3">
        <f t="shared" ca="1" si="233"/>
        <v>31</v>
      </c>
      <c r="V2487" t="s">
        <v>1666</v>
      </c>
      <c r="W2487" t="s">
        <v>4785</v>
      </c>
      <c r="X2487" t="s">
        <v>851</v>
      </c>
      <c r="Y2487" t="s">
        <v>47</v>
      </c>
      <c r="Z2487" t="s">
        <v>194</v>
      </c>
      <c r="AA2487">
        <v>4</v>
      </c>
      <c r="AB2487" s="4">
        <v>489912</v>
      </c>
    </row>
    <row r="2488" spans="1:28" x14ac:dyDescent="0.25">
      <c r="A2488">
        <v>2913</v>
      </c>
      <c r="B2488" t="s">
        <v>5727</v>
      </c>
      <c r="C2488" t="s">
        <v>469</v>
      </c>
      <c r="D2488" s="1">
        <v>43802</v>
      </c>
      <c r="F2488">
        <f t="shared" ca="1" si="228"/>
        <v>70</v>
      </c>
      <c r="G2488" t="str">
        <f t="shared" ca="1" si="229"/>
        <v>&gt;5 years</v>
      </c>
      <c r="H2488" t="s">
        <v>24</v>
      </c>
      <c r="I2488" t="s">
        <v>7617</v>
      </c>
      <c r="J2488" t="s">
        <v>7618</v>
      </c>
      <c r="K2488" t="s">
        <v>27</v>
      </c>
      <c r="L2488">
        <f t="shared" si="230"/>
        <v>1</v>
      </c>
      <c r="M2488">
        <f t="shared" si="231"/>
        <v>0</v>
      </c>
      <c r="N2488" t="s">
        <v>53</v>
      </c>
      <c r="O2488" t="s">
        <v>41</v>
      </c>
      <c r="Q2488" t="str">
        <f t="shared" si="232"/>
        <v>ACTIVE</v>
      </c>
      <c r="R2488" t="s">
        <v>1487</v>
      </c>
      <c r="S2488" t="s">
        <v>115</v>
      </c>
      <c r="T2488" s="2">
        <v>36031</v>
      </c>
      <c r="U2488" s="3">
        <f t="shared" ca="1" si="233"/>
        <v>27</v>
      </c>
      <c r="V2488" t="s">
        <v>5016</v>
      </c>
      <c r="W2488" t="s">
        <v>5016</v>
      </c>
      <c r="X2488" t="s">
        <v>116</v>
      </c>
      <c r="Y2488" t="s">
        <v>47</v>
      </c>
      <c r="Z2488" t="s">
        <v>194</v>
      </c>
      <c r="AA2488">
        <v>2</v>
      </c>
      <c r="AB2488" s="4">
        <v>882240</v>
      </c>
    </row>
    <row r="2489" spans="1:28" x14ac:dyDescent="0.25">
      <c r="A2489">
        <v>2914</v>
      </c>
      <c r="B2489" t="s">
        <v>7102</v>
      </c>
      <c r="C2489" t="s">
        <v>5746</v>
      </c>
      <c r="D2489" s="1">
        <v>43832</v>
      </c>
      <c r="E2489" s="1">
        <v>45141</v>
      </c>
      <c r="F2489">
        <f t="shared" ca="1" si="228"/>
        <v>43</v>
      </c>
      <c r="G2489" t="str">
        <f t="shared" ca="1" si="229"/>
        <v>2-5 years</v>
      </c>
      <c r="H2489" t="s">
        <v>24</v>
      </c>
      <c r="I2489" t="s">
        <v>7619</v>
      </c>
      <c r="J2489" t="s">
        <v>7620</v>
      </c>
      <c r="K2489" t="s">
        <v>27</v>
      </c>
      <c r="L2489">
        <f t="shared" si="230"/>
        <v>1</v>
      </c>
      <c r="M2489">
        <f t="shared" si="231"/>
        <v>0</v>
      </c>
      <c r="N2489" t="s">
        <v>53</v>
      </c>
      <c r="O2489" t="s">
        <v>41</v>
      </c>
      <c r="Q2489" t="str">
        <f t="shared" si="232"/>
        <v>ACTIVE</v>
      </c>
      <c r="R2489" t="s">
        <v>1487</v>
      </c>
      <c r="S2489" t="s">
        <v>115</v>
      </c>
      <c r="T2489" s="2">
        <v>30315</v>
      </c>
      <c r="U2489" s="3">
        <f t="shared" ca="1" si="233"/>
        <v>42</v>
      </c>
      <c r="V2489" t="s">
        <v>3104</v>
      </c>
      <c r="W2489" t="s">
        <v>3975</v>
      </c>
      <c r="X2489" t="s">
        <v>69</v>
      </c>
      <c r="Y2489" t="s">
        <v>47</v>
      </c>
      <c r="Z2489" t="s">
        <v>82</v>
      </c>
      <c r="AA2489">
        <v>2</v>
      </c>
      <c r="AB2489" s="4">
        <v>282291.59999999998</v>
      </c>
    </row>
    <row r="2490" spans="1:28" x14ac:dyDescent="0.25">
      <c r="A2490">
        <v>2915</v>
      </c>
      <c r="B2490" t="s">
        <v>3163</v>
      </c>
      <c r="C2490" t="s">
        <v>3005</v>
      </c>
      <c r="D2490" s="1">
        <v>44681</v>
      </c>
      <c r="E2490" s="1">
        <v>45140</v>
      </c>
      <c r="F2490">
        <f t="shared" ca="1" si="228"/>
        <v>15</v>
      </c>
      <c r="G2490" t="str">
        <f t="shared" ca="1" si="229"/>
        <v>1-2 years</v>
      </c>
      <c r="H2490" t="s">
        <v>24</v>
      </c>
      <c r="I2490" t="s">
        <v>7621</v>
      </c>
      <c r="J2490" t="s">
        <v>7622</v>
      </c>
      <c r="K2490" t="s">
        <v>158</v>
      </c>
      <c r="L2490">
        <f t="shared" si="230"/>
        <v>0</v>
      </c>
      <c r="M2490">
        <f t="shared" si="231"/>
        <v>1</v>
      </c>
      <c r="N2490" t="s">
        <v>53</v>
      </c>
      <c r="O2490" t="s">
        <v>41</v>
      </c>
      <c r="P2490" t="s">
        <v>3412</v>
      </c>
      <c r="Q2490" t="str">
        <f t="shared" si="232"/>
        <v>INVOLUNTARY</v>
      </c>
      <c r="R2490" t="s">
        <v>1487</v>
      </c>
      <c r="S2490" t="s">
        <v>74</v>
      </c>
      <c r="T2490" s="2">
        <v>33007</v>
      </c>
      <c r="U2490" s="3">
        <f t="shared" ca="1" si="233"/>
        <v>35</v>
      </c>
      <c r="V2490" t="s">
        <v>3104</v>
      </c>
      <c r="W2490" t="s">
        <v>3975</v>
      </c>
      <c r="X2490" t="s">
        <v>81</v>
      </c>
      <c r="Y2490" t="s">
        <v>47</v>
      </c>
      <c r="Z2490" t="s">
        <v>82</v>
      </c>
      <c r="AA2490">
        <v>1</v>
      </c>
      <c r="AB2490" s="4">
        <v>489912</v>
      </c>
    </row>
    <row r="2491" spans="1:28" x14ac:dyDescent="0.25">
      <c r="A2491">
        <v>2916</v>
      </c>
      <c r="B2491" t="s">
        <v>57</v>
      </c>
      <c r="C2491" t="s">
        <v>945</v>
      </c>
      <c r="D2491" s="1">
        <v>44016</v>
      </c>
      <c r="E2491" s="1">
        <v>44262</v>
      </c>
      <c r="F2491">
        <f t="shared" ca="1" si="228"/>
        <v>8</v>
      </c>
      <c r="G2491" t="str">
        <f t="shared" ca="1" si="229"/>
        <v>6-12 months</v>
      </c>
      <c r="H2491" t="s">
        <v>24</v>
      </c>
      <c r="I2491" t="s">
        <v>7623</v>
      </c>
      <c r="J2491" t="s">
        <v>7624</v>
      </c>
      <c r="K2491" t="s">
        <v>158</v>
      </c>
      <c r="L2491">
        <f t="shared" si="230"/>
        <v>0</v>
      </c>
      <c r="M2491">
        <f t="shared" si="231"/>
        <v>1</v>
      </c>
      <c r="N2491" t="s">
        <v>41</v>
      </c>
      <c r="O2491" t="s">
        <v>29</v>
      </c>
      <c r="P2491" t="s">
        <v>159</v>
      </c>
      <c r="Q2491" t="str">
        <f t="shared" si="232"/>
        <v>VOLUNTARY</v>
      </c>
      <c r="R2491" t="s">
        <v>1487</v>
      </c>
      <c r="S2491" t="s">
        <v>55</v>
      </c>
      <c r="T2491" s="2">
        <v>33340</v>
      </c>
      <c r="U2491" s="3">
        <f t="shared" ca="1" si="233"/>
        <v>34</v>
      </c>
      <c r="V2491" t="s">
        <v>3916</v>
      </c>
      <c r="W2491" t="s">
        <v>3917</v>
      </c>
      <c r="X2491" t="s">
        <v>339</v>
      </c>
      <c r="Y2491" t="s">
        <v>47</v>
      </c>
      <c r="Z2491" t="s">
        <v>194</v>
      </c>
      <c r="AA2491">
        <v>2</v>
      </c>
      <c r="AB2491" s="4">
        <v>60564</v>
      </c>
    </row>
    <row r="2492" spans="1:28" x14ac:dyDescent="0.25">
      <c r="A2492">
        <v>2917</v>
      </c>
      <c r="B2492" t="s">
        <v>7625</v>
      </c>
      <c r="C2492" t="s">
        <v>7626</v>
      </c>
      <c r="D2492" s="1">
        <v>43866</v>
      </c>
      <c r="F2492">
        <f t="shared" ca="1" si="228"/>
        <v>68</v>
      </c>
      <c r="G2492" t="str">
        <f t="shared" ca="1" si="229"/>
        <v>&gt;5 years</v>
      </c>
      <c r="H2492" t="s">
        <v>24</v>
      </c>
      <c r="I2492" t="s">
        <v>7627</v>
      </c>
      <c r="J2492" t="s">
        <v>7628</v>
      </c>
      <c r="K2492" t="s">
        <v>27</v>
      </c>
      <c r="L2492">
        <f t="shared" si="230"/>
        <v>1</v>
      </c>
      <c r="M2492">
        <f t="shared" si="231"/>
        <v>0</v>
      </c>
      <c r="N2492" t="s">
        <v>28</v>
      </c>
      <c r="O2492" t="s">
        <v>41</v>
      </c>
      <c r="Q2492" t="str">
        <f t="shared" si="232"/>
        <v>ACTIVE</v>
      </c>
      <c r="R2492" t="s">
        <v>1487</v>
      </c>
      <c r="S2492" t="s">
        <v>74</v>
      </c>
      <c r="T2492" s="2">
        <v>27644</v>
      </c>
      <c r="U2492" s="3">
        <f t="shared" ca="1" si="233"/>
        <v>50</v>
      </c>
      <c r="V2492" t="s">
        <v>3829</v>
      </c>
      <c r="W2492" t="s">
        <v>3830</v>
      </c>
      <c r="X2492" t="s">
        <v>81</v>
      </c>
      <c r="Y2492" t="s">
        <v>47</v>
      </c>
      <c r="Z2492" t="s">
        <v>82</v>
      </c>
      <c r="AA2492">
        <v>4</v>
      </c>
      <c r="AB2492" s="4">
        <v>467844</v>
      </c>
    </row>
    <row r="2493" spans="1:28" x14ac:dyDescent="0.25">
      <c r="A2493">
        <v>2918</v>
      </c>
      <c r="B2493" t="s">
        <v>4015</v>
      </c>
      <c r="C2493" t="s">
        <v>778</v>
      </c>
      <c r="D2493" s="1">
        <v>43456</v>
      </c>
      <c r="E2493" s="1">
        <v>44763</v>
      </c>
      <c r="F2493">
        <f t="shared" ca="1" si="228"/>
        <v>42</v>
      </c>
      <c r="G2493" t="str">
        <f t="shared" ca="1" si="229"/>
        <v>2-5 years</v>
      </c>
      <c r="H2493" t="s">
        <v>24</v>
      </c>
      <c r="I2493" t="s">
        <v>7629</v>
      </c>
      <c r="J2493" t="s">
        <v>7630</v>
      </c>
      <c r="K2493" t="s">
        <v>27</v>
      </c>
      <c r="L2493">
        <f t="shared" si="230"/>
        <v>1</v>
      </c>
      <c r="M2493">
        <f t="shared" si="231"/>
        <v>0</v>
      </c>
      <c r="N2493" t="s">
        <v>41</v>
      </c>
      <c r="O2493" t="s">
        <v>53</v>
      </c>
      <c r="Q2493" t="str">
        <f t="shared" si="232"/>
        <v>ACTIVE</v>
      </c>
      <c r="R2493" t="s">
        <v>1487</v>
      </c>
      <c r="S2493" t="s">
        <v>74</v>
      </c>
      <c r="T2493" s="2">
        <v>36945</v>
      </c>
      <c r="U2493" s="3">
        <f t="shared" ca="1" si="233"/>
        <v>24</v>
      </c>
      <c r="V2493" t="s">
        <v>32</v>
      </c>
      <c r="W2493" t="s">
        <v>33</v>
      </c>
      <c r="X2493" t="s">
        <v>128</v>
      </c>
      <c r="Y2493" t="s">
        <v>35</v>
      </c>
      <c r="Z2493" t="s">
        <v>82</v>
      </c>
      <c r="AA2493">
        <v>4</v>
      </c>
      <c r="AB2493" s="4">
        <v>848004</v>
      </c>
    </row>
    <row r="2494" spans="1:28" x14ac:dyDescent="0.25">
      <c r="A2494">
        <v>2919</v>
      </c>
      <c r="B2494" t="s">
        <v>7631</v>
      </c>
      <c r="C2494" t="s">
        <v>868</v>
      </c>
      <c r="D2494" s="1">
        <v>43576</v>
      </c>
      <c r="F2494">
        <f t="shared" ca="1" si="228"/>
        <v>77</v>
      </c>
      <c r="G2494" t="str">
        <f t="shared" ca="1" si="229"/>
        <v>&gt;5 years</v>
      </c>
      <c r="H2494" t="s">
        <v>24</v>
      </c>
      <c r="I2494" t="s">
        <v>7632</v>
      </c>
      <c r="J2494" t="s">
        <v>7633</v>
      </c>
      <c r="K2494" t="s">
        <v>27</v>
      </c>
      <c r="L2494">
        <f t="shared" si="230"/>
        <v>1</v>
      </c>
      <c r="M2494">
        <f t="shared" si="231"/>
        <v>0</v>
      </c>
      <c r="N2494" t="s">
        <v>53</v>
      </c>
      <c r="O2494" t="s">
        <v>41</v>
      </c>
      <c r="Q2494" t="str">
        <f t="shared" si="232"/>
        <v>ACTIVE</v>
      </c>
      <c r="R2494" t="s">
        <v>1487</v>
      </c>
      <c r="S2494" t="s">
        <v>74</v>
      </c>
      <c r="T2494" s="2">
        <v>1</v>
      </c>
      <c r="U2494" s="3">
        <f t="shared" ca="1" si="233"/>
        <v>125</v>
      </c>
      <c r="V2494" t="s">
        <v>61</v>
      </c>
      <c r="W2494" t="s">
        <v>222</v>
      </c>
      <c r="X2494" t="s">
        <v>537</v>
      </c>
      <c r="Y2494" t="s">
        <v>35</v>
      </c>
      <c r="Z2494" t="s">
        <v>194</v>
      </c>
      <c r="AA2494">
        <v>5</v>
      </c>
      <c r="AB2494" s="4">
        <v>103356</v>
      </c>
    </row>
    <row r="2495" spans="1:28" x14ac:dyDescent="0.25">
      <c r="A2495">
        <v>2920</v>
      </c>
      <c r="B2495" t="s">
        <v>7326</v>
      </c>
      <c r="C2495" t="s">
        <v>2499</v>
      </c>
      <c r="D2495" s="1">
        <v>43924</v>
      </c>
      <c r="F2495">
        <f t="shared" ca="1" si="228"/>
        <v>66</v>
      </c>
      <c r="G2495" t="str">
        <f t="shared" ca="1" si="229"/>
        <v>&gt;5 years</v>
      </c>
      <c r="H2495" t="s">
        <v>24</v>
      </c>
      <c r="I2495" t="s">
        <v>7634</v>
      </c>
      <c r="J2495" t="s">
        <v>7635</v>
      </c>
      <c r="K2495" t="s">
        <v>27</v>
      </c>
      <c r="L2495">
        <f t="shared" si="230"/>
        <v>1</v>
      </c>
      <c r="M2495">
        <f t="shared" si="231"/>
        <v>0</v>
      </c>
      <c r="N2495" t="s">
        <v>53</v>
      </c>
      <c r="O2495" t="s">
        <v>41</v>
      </c>
      <c r="Q2495" t="str">
        <f t="shared" si="232"/>
        <v>ACTIVE</v>
      </c>
      <c r="R2495" t="s">
        <v>1487</v>
      </c>
      <c r="S2495" t="s">
        <v>74</v>
      </c>
      <c r="T2495" s="2">
        <v>35600</v>
      </c>
      <c r="U2495" s="3">
        <f t="shared" ca="1" si="233"/>
        <v>28</v>
      </c>
      <c r="V2495" t="s">
        <v>2370</v>
      </c>
      <c r="W2495" t="s">
        <v>2593</v>
      </c>
      <c r="X2495" t="s">
        <v>81</v>
      </c>
      <c r="Y2495" t="s">
        <v>47</v>
      </c>
      <c r="Z2495" t="s">
        <v>82</v>
      </c>
      <c r="AA2495">
        <v>5</v>
      </c>
      <c r="AB2495" s="4">
        <v>212847.6</v>
      </c>
    </row>
    <row r="2496" spans="1:28" x14ac:dyDescent="0.25">
      <c r="A2496">
        <v>2921</v>
      </c>
      <c r="B2496" t="s">
        <v>2481</v>
      </c>
      <c r="C2496" t="s">
        <v>1207</v>
      </c>
      <c r="D2496" s="1">
        <v>43365</v>
      </c>
      <c r="E2496" s="1">
        <v>43748</v>
      </c>
      <c r="F2496">
        <f t="shared" ca="1" si="228"/>
        <v>12</v>
      </c>
      <c r="G2496" t="str">
        <f t="shared" ca="1" si="229"/>
        <v>1-2 years</v>
      </c>
      <c r="H2496" t="s">
        <v>24</v>
      </c>
      <c r="I2496" t="s">
        <v>7636</v>
      </c>
      <c r="J2496" t="s">
        <v>7637</v>
      </c>
      <c r="K2496" t="s">
        <v>27</v>
      </c>
      <c r="L2496">
        <f t="shared" si="230"/>
        <v>1</v>
      </c>
      <c r="M2496">
        <f t="shared" si="231"/>
        <v>0</v>
      </c>
      <c r="N2496" t="s">
        <v>53</v>
      </c>
      <c r="O2496" t="s">
        <v>41</v>
      </c>
      <c r="Q2496" t="str">
        <f t="shared" si="232"/>
        <v>ACTIVE</v>
      </c>
      <c r="R2496" t="s">
        <v>1487</v>
      </c>
      <c r="S2496" t="s">
        <v>221</v>
      </c>
      <c r="T2496" s="2">
        <v>38150</v>
      </c>
      <c r="U2496" s="3">
        <f t="shared" ca="1" si="233"/>
        <v>21</v>
      </c>
      <c r="V2496" t="s">
        <v>2370</v>
      </c>
      <c r="W2496" t="s">
        <v>2510</v>
      </c>
      <c r="X2496" t="s">
        <v>128</v>
      </c>
      <c r="Y2496" t="s">
        <v>35</v>
      </c>
      <c r="Z2496" t="s">
        <v>82</v>
      </c>
      <c r="AA2496">
        <v>2</v>
      </c>
      <c r="AB2496" s="4">
        <v>579768</v>
      </c>
    </row>
    <row r="2497" spans="1:28" x14ac:dyDescent="0.25">
      <c r="A2497">
        <v>2922</v>
      </c>
      <c r="B2497" t="s">
        <v>3793</v>
      </c>
      <c r="C2497" t="s">
        <v>1507</v>
      </c>
      <c r="D2497" s="1">
        <v>44848</v>
      </c>
      <c r="E2497" s="1">
        <v>45113</v>
      </c>
      <c r="F2497">
        <f t="shared" ca="1" si="228"/>
        <v>8</v>
      </c>
      <c r="G2497" t="str">
        <f t="shared" ca="1" si="229"/>
        <v>6-12 months</v>
      </c>
      <c r="H2497" t="s">
        <v>24</v>
      </c>
      <c r="I2497" t="s">
        <v>7638</v>
      </c>
      <c r="J2497" t="s">
        <v>7639</v>
      </c>
      <c r="K2497" t="s">
        <v>27</v>
      </c>
      <c r="L2497">
        <f t="shared" si="230"/>
        <v>1</v>
      </c>
      <c r="M2497">
        <f t="shared" si="231"/>
        <v>0</v>
      </c>
      <c r="N2497" t="s">
        <v>41</v>
      </c>
      <c r="O2497" t="s">
        <v>53</v>
      </c>
      <c r="Q2497" t="str">
        <f t="shared" si="232"/>
        <v>ACTIVE</v>
      </c>
      <c r="R2497" t="s">
        <v>1487</v>
      </c>
      <c r="S2497" t="s">
        <v>68</v>
      </c>
      <c r="T2497" s="2">
        <v>35986</v>
      </c>
      <c r="U2497" s="3">
        <f t="shared" ca="1" si="233"/>
        <v>27</v>
      </c>
      <c r="V2497" t="s">
        <v>2370</v>
      </c>
      <c r="W2497" t="s">
        <v>2371</v>
      </c>
      <c r="X2497" t="s">
        <v>69</v>
      </c>
      <c r="Y2497" t="s">
        <v>35</v>
      </c>
      <c r="Z2497" t="s">
        <v>82</v>
      </c>
      <c r="AA2497">
        <v>5</v>
      </c>
      <c r="AB2497" s="4">
        <v>108810</v>
      </c>
    </row>
    <row r="2498" spans="1:28" x14ac:dyDescent="0.25">
      <c r="A2498">
        <v>2923</v>
      </c>
      <c r="B2498" t="s">
        <v>381</v>
      </c>
      <c r="C2498" t="s">
        <v>2774</v>
      </c>
      <c r="D2498" s="1">
        <v>44604</v>
      </c>
      <c r="E2498" s="1">
        <v>44826</v>
      </c>
      <c r="F2498">
        <f t="shared" ca="1" si="228"/>
        <v>7</v>
      </c>
      <c r="G2498" t="str">
        <f t="shared" ca="1" si="229"/>
        <v>6-12 months</v>
      </c>
      <c r="H2498" t="s">
        <v>24</v>
      </c>
      <c r="I2498" t="s">
        <v>7640</v>
      </c>
      <c r="J2498" t="s">
        <v>7641</v>
      </c>
      <c r="K2498" t="s">
        <v>27</v>
      </c>
      <c r="L2498">
        <f t="shared" si="230"/>
        <v>1</v>
      </c>
      <c r="M2498">
        <f t="shared" si="231"/>
        <v>0</v>
      </c>
      <c r="N2498" t="s">
        <v>41</v>
      </c>
      <c r="O2498" t="s">
        <v>41</v>
      </c>
      <c r="Q2498" t="str">
        <f t="shared" si="232"/>
        <v>ACTIVE</v>
      </c>
      <c r="R2498" t="s">
        <v>1487</v>
      </c>
      <c r="S2498" t="s">
        <v>74</v>
      </c>
      <c r="T2498" s="2">
        <v>33262</v>
      </c>
      <c r="U2498" s="3">
        <f t="shared" ca="1" si="233"/>
        <v>34</v>
      </c>
      <c r="V2498" t="s">
        <v>1614</v>
      </c>
      <c r="W2498" t="s">
        <v>1615</v>
      </c>
      <c r="X2498" t="s">
        <v>81</v>
      </c>
      <c r="Y2498" t="s">
        <v>35</v>
      </c>
      <c r="Z2498" t="s">
        <v>194</v>
      </c>
      <c r="AA2498">
        <v>4</v>
      </c>
      <c r="AB2498" s="4">
        <v>75600</v>
      </c>
    </row>
    <row r="2499" spans="1:28" x14ac:dyDescent="0.25">
      <c r="A2499">
        <v>2924</v>
      </c>
      <c r="B2499" t="s">
        <v>2288</v>
      </c>
      <c r="C2499" t="s">
        <v>5506</v>
      </c>
      <c r="D2499" s="1">
        <v>44278</v>
      </c>
      <c r="E2499" s="1">
        <v>45127</v>
      </c>
      <c r="F2499">
        <f t="shared" ref="F2499:F2562" ca="1" si="234">DATEDIF($D2499,IF($E2499=$E$2,TODAY(),$E2499),"m")</f>
        <v>27</v>
      </c>
      <c r="G2499" t="str">
        <f t="shared" ref="G2499:G2562" ca="1" si="235">IF(F2499&lt;6,"&lt;6 months",IF(F2499&lt;12,"6-12 months",IF(F2499&lt;24,"1-2 years",IF(F2499&lt;60,"2-5 years","&gt;5 years"))))</f>
        <v>2-5 years</v>
      </c>
      <c r="H2499" t="s">
        <v>24</v>
      </c>
      <c r="I2499" t="s">
        <v>7642</v>
      </c>
      <c r="J2499" t="s">
        <v>7643</v>
      </c>
      <c r="K2499" t="s">
        <v>158</v>
      </c>
      <c r="L2499">
        <f t="shared" ref="L2499:L2562" si="236">IF($K2499=$K$2,1,0)</f>
        <v>0</v>
      </c>
      <c r="M2499">
        <f t="shared" ref="M2499:M2562" si="237">IF($K2499=$K$2,0,1)</f>
        <v>1</v>
      </c>
      <c r="N2499" t="s">
        <v>28</v>
      </c>
      <c r="O2499" t="s">
        <v>41</v>
      </c>
      <c r="P2499" t="s">
        <v>1431</v>
      </c>
      <c r="Q2499" t="str">
        <f t="shared" ref="Q2499:Q2562" si="238">IF(OR($P2499=$AF$14,$P2499=$AF$16,$P2499=$AF$19,$P2499=$AF$20,$P2499=$AF$21,$P2499=$AF$23),"VOLUNTARY",IF(OR($P2499=$AF$17,$P2499=$AF$18,$P2499=$AF$22,$P2499=$AF$15),"INVOLUNTARY","ACTIVE"))</f>
        <v>INVOLUNTARY</v>
      </c>
      <c r="R2499" t="s">
        <v>1487</v>
      </c>
      <c r="S2499" t="s">
        <v>74</v>
      </c>
      <c r="T2499" s="2">
        <v>33717</v>
      </c>
      <c r="U2499" s="3">
        <f t="shared" ref="U2499:U2562" ca="1" si="239">DATEDIF($T2499,TODAY(),"y")</f>
        <v>33</v>
      </c>
      <c r="V2499" t="s">
        <v>32</v>
      </c>
      <c r="W2499" t="s">
        <v>33</v>
      </c>
      <c r="X2499" t="s">
        <v>184</v>
      </c>
      <c r="Y2499" t="s">
        <v>47</v>
      </c>
      <c r="Z2499" t="s">
        <v>82</v>
      </c>
      <c r="AA2499">
        <v>5</v>
      </c>
      <c r="AB2499" s="4">
        <v>170395.2</v>
      </c>
    </row>
    <row r="2500" spans="1:28" x14ac:dyDescent="0.25">
      <c r="A2500">
        <v>2925</v>
      </c>
      <c r="B2500" t="s">
        <v>6924</v>
      </c>
      <c r="C2500" t="s">
        <v>7644</v>
      </c>
      <c r="D2500" s="1">
        <v>43342</v>
      </c>
      <c r="E2500" s="1">
        <v>44388</v>
      </c>
      <c r="F2500">
        <f t="shared" ca="1" si="234"/>
        <v>34</v>
      </c>
      <c r="G2500" t="str">
        <f t="shared" ca="1" si="235"/>
        <v>2-5 years</v>
      </c>
      <c r="H2500" t="s">
        <v>641</v>
      </c>
      <c r="I2500" t="s">
        <v>7645</v>
      </c>
      <c r="J2500" t="s">
        <v>7646</v>
      </c>
      <c r="K2500" t="s">
        <v>27</v>
      </c>
      <c r="L2500">
        <f t="shared" si="236"/>
        <v>1</v>
      </c>
      <c r="M2500">
        <f t="shared" si="237"/>
        <v>0</v>
      </c>
      <c r="N2500" t="s">
        <v>41</v>
      </c>
      <c r="O2500" t="s">
        <v>29</v>
      </c>
      <c r="Q2500" t="str">
        <f t="shared" si="238"/>
        <v>ACTIVE</v>
      </c>
      <c r="R2500" t="s">
        <v>1487</v>
      </c>
      <c r="S2500" t="s">
        <v>55</v>
      </c>
      <c r="T2500" s="2">
        <v>33074</v>
      </c>
      <c r="U2500" s="3">
        <f t="shared" ca="1" si="239"/>
        <v>35</v>
      </c>
      <c r="V2500" t="s">
        <v>1614</v>
      </c>
      <c r="W2500" t="s">
        <v>3339</v>
      </c>
      <c r="X2500" t="s">
        <v>339</v>
      </c>
      <c r="Y2500" t="s">
        <v>47</v>
      </c>
      <c r="Z2500" t="s">
        <v>82</v>
      </c>
      <c r="AA2500">
        <v>4</v>
      </c>
      <c r="AB2500" s="4">
        <v>771192</v>
      </c>
    </row>
    <row r="2501" spans="1:28" x14ac:dyDescent="0.25">
      <c r="A2501">
        <v>2926</v>
      </c>
      <c r="B2501" t="s">
        <v>7647</v>
      </c>
      <c r="C2501" t="s">
        <v>6539</v>
      </c>
      <c r="D2501" s="1">
        <v>44905</v>
      </c>
      <c r="E2501" s="1">
        <v>45109</v>
      </c>
      <c r="F2501">
        <f t="shared" ca="1" si="234"/>
        <v>6</v>
      </c>
      <c r="G2501" t="str">
        <f t="shared" ca="1" si="235"/>
        <v>6-12 months</v>
      </c>
      <c r="H2501" t="s">
        <v>641</v>
      </c>
      <c r="I2501" t="s">
        <v>7648</v>
      </c>
      <c r="J2501" t="s">
        <v>7649</v>
      </c>
      <c r="K2501" t="s">
        <v>158</v>
      </c>
      <c r="L2501">
        <f t="shared" si="236"/>
        <v>0</v>
      </c>
      <c r="M2501">
        <f t="shared" si="237"/>
        <v>1</v>
      </c>
      <c r="N2501" t="s">
        <v>41</v>
      </c>
      <c r="O2501" t="s">
        <v>29</v>
      </c>
      <c r="Q2501" t="str">
        <f t="shared" si="238"/>
        <v>ACTIVE</v>
      </c>
      <c r="R2501" t="s">
        <v>1487</v>
      </c>
      <c r="S2501" t="s">
        <v>74</v>
      </c>
      <c r="T2501" s="2">
        <v>32470</v>
      </c>
      <c r="U2501" s="3">
        <f t="shared" ca="1" si="239"/>
        <v>36</v>
      </c>
      <c r="V2501" t="s">
        <v>3470</v>
      </c>
      <c r="W2501" t="s">
        <v>3470</v>
      </c>
      <c r="X2501" t="s">
        <v>75</v>
      </c>
      <c r="Y2501" t="s">
        <v>47</v>
      </c>
      <c r="Z2501" t="s">
        <v>194</v>
      </c>
      <c r="AA2501">
        <v>5</v>
      </c>
      <c r="AB2501" s="4">
        <v>239743.2</v>
      </c>
    </row>
    <row r="2502" spans="1:28" x14ac:dyDescent="0.25">
      <c r="A2502">
        <v>2927</v>
      </c>
      <c r="B2502" t="s">
        <v>6853</v>
      </c>
      <c r="C2502" t="s">
        <v>7650</v>
      </c>
      <c r="D2502" s="1">
        <v>44961</v>
      </c>
      <c r="E2502" s="1">
        <v>45132</v>
      </c>
      <c r="F2502">
        <f t="shared" ca="1" si="234"/>
        <v>5</v>
      </c>
      <c r="G2502" t="str">
        <f t="shared" ca="1" si="235"/>
        <v>&lt;6 months</v>
      </c>
      <c r="H2502" t="s">
        <v>641</v>
      </c>
      <c r="I2502" t="s">
        <v>7651</v>
      </c>
      <c r="J2502" t="s">
        <v>7652</v>
      </c>
      <c r="K2502" t="s">
        <v>158</v>
      </c>
      <c r="L2502">
        <f t="shared" si="236"/>
        <v>0</v>
      </c>
      <c r="M2502">
        <f t="shared" si="237"/>
        <v>1</v>
      </c>
      <c r="N2502" t="s">
        <v>41</v>
      </c>
      <c r="O2502" t="s">
        <v>41</v>
      </c>
      <c r="Q2502" t="str">
        <f t="shared" si="238"/>
        <v>ACTIVE</v>
      </c>
      <c r="R2502" t="s">
        <v>1487</v>
      </c>
      <c r="S2502" t="s">
        <v>55</v>
      </c>
      <c r="T2502" s="2">
        <v>32755</v>
      </c>
      <c r="U2502" s="3">
        <f t="shared" ca="1" si="239"/>
        <v>36</v>
      </c>
      <c r="V2502" t="s">
        <v>2085</v>
      </c>
      <c r="W2502" t="s">
        <v>2194</v>
      </c>
      <c r="X2502" t="s">
        <v>148</v>
      </c>
      <c r="Y2502" t="s">
        <v>47</v>
      </c>
      <c r="Z2502" t="s">
        <v>82</v>
      </c>
      <c r="AA2502">
        <v>1</v>
      </c>
      <c r="AB2502" s="4">
        <v>98400</v>
      </c>
    </row>
    <row r="2503" spans="1:28" x14ac:dyDescent="0.25">
      <c r="A2503">
        <v>2928</v>
      </c>
      <c r="B2503" t="s">
        <v>1724</v>
      </c>
      <c r="C2503" t="s">
        <v>314</v>
      </c>
      <c r="D2503" s="1">
        <v>44206</v>
      </c>
      <c r="F2503">
        <f t="shared" ca="1" si="234"/>
        <v>56</v>
      </c>
      <c r="G2503" t="str">
        <f t="shared" ca="1" si="235"/>
        <v>2-5 years</v>
      </c>
      <c r="H2503" t="s">
        <v>641</v>
      </c>
      <c r="I2503" t="s">
        <v>7653</v>
      </c>
      <c r="J2503" t="s">
        <v>7654</v>
      </c>
      <c r="K2503" t="s">
        <v>27</v>
      </c>
      <c r="L2503">
        <f t="shared" si="236"/>
        <v>1</v>
      </c>
      <c r="M2503">
        <f t="shared" si="237"/>
        <v>0</v>
      </c>
      <c r="N2503" t="s">
        <v>53</v>
      </c>
      <c r="O2503" t="s">
        <v>41</v>
      </c>
      <c r="Q2503" t="str">
        <f t="shared" si="238"/>
        <v>ACTIVE</v>
      </c>
      <c r="R2503" t="s">
        <v>1487</v>
      </c>
      <c r="S2503" t="s">
        <v>68</v>
      </c>
      <c r="T2503" s="2">
        <v>30372</v>
      </c>
      <c r="U2503" s="3">
        <f t="shared" ca="1" si="239"/>
        <v>42</v>
      </c>
      <c r="V2503" t="s">
        <v>1666</v>
      </c>
      <c r="W2503" t="s">
        <v>4785</v>
      </c>
      <c r="X2503" t="s">
        <v>128</v>
      </c>
      <c r="Y2503" t="s">
        <v>35</v>
      </c>
      <c r="Z2503" t="s">
        <v>36</v>
      </c>
      <c r="AA2503">
        <v>5</v>
      </c>
      <c r="AB2503" s="4">
        <v>91200</v>
      </c>
    </row>
    <row r="2504" spans="1:28" x14ac:dyDescent="0.25">
      <c r="A2504">
        <v>2929</v>
      </c>
      <c r="B2504" t="s">
        <v>3857</v>
      </c>
      <c r="C2504" t="s">
        <v>1923</v>
      </c>
      <c r="D2504" s="1">
        <v>44062</v>
      </c>
      <c r="E2504" s="1">
        <v>44514</v>
      </c>
      <c r="F2504">
        <f t="shared" ca="1" si="234"/>
        <v>14</v>
      </c>
      <c r="G2504" t="str">
        <f t="shared" ca="1" si="235"/>
        <v>1-2 years</v>
      </c>
      <c r="H2504" t="s">
        <v>641</v>
      </c>
      <c r="I2504" t="s">
        <v>7655</v>
      </c>
      <c r="J2504" t="s">
        <v>7656</v>
      </c>
      <c r="K2504" t="s">
        <v>158</v>
      </c>
      <c r="L2504">
        <f t="shared" si="236"/>
        <v>0</v>
      </c>
      <c r="M2504">
        <f t="shared" si="237"/>
        <v>1</v>
      </c>
      <c r="N2504" t="s">
        <v>53</v>
      </c>
      <c r="O2504" t="s">
        <v>29</v>
      </c>
      <c r="P2504" t="s">
        <v>159</v>
      </c>
      <c r="Q2504" t="str">
        <f t="shared" si="238"/>
        <v>VOLUNTARY</v>
      </c>
      <c r="R2504" t="s">
        <v>1487</v>
      </c>
      <c r="S2504" t="s">
        <v>74</v>
      </c>
      <c r="T2504" s="2">
        <v>28573</v>
      </c>
      <c r="U2504" s="3">
        <f t="shared" ca="1" si="239"/>
        <v>47</v>
      </c>
      <c r="V2504" t="s">
        <v>1614</v>
      </c>
      <c r="W2504" t="s">
        <v>3214</v>
      </c>
      <c r="X2504" t="s">
        <v>69</v>
      </c>
      <c r="Y2504" t="s">
        <v>35</v>
      </c>
      <c r="Z2504" t="s">
        <v>194</v>
      </c>
      <c r="AA2504">
        <v>2</v>
      </c>
      <c r="AB2504" s="4">
        <v>105600</v>
      </c>
    </row>
    <row r="2505" spans="1:28" x14ac:dyDescent="0.25">
      <c r="A2505">
        <v>2930</v>
      </c>
      <c r="B2505" t="s">
        <v>5277</v>
      </c>
      <c r="C2505" t="s">
        <v>3814</v>
      </c>
      <c r="D2505" s="1">
        <v>45037</v>
      </c>
      <c r="F2505">
        <f t="shared" ca="1" si="234"/>
        <v>29</v>
      </c>
      <c r="G2505" t="str">
        <f t="shared" ca="1" si="235"/>
        <v>2-5 years</v>
      </c>
      <c r="H2505" t="s">
        <v>641</v>
      </c>
      <c r="I2505" t="s">
        <v>7657</v>
      </c>
      <c r="J2505" t="s">
        <v>7658</v>
      </c>
      <c r="K2505" t="s">
        <v>27</v>
      </c>
      <c r="L2505">
        <f t="shared" si="236"/>
        <v>1</v>
      </c>
      <c r="M2505">
        <f t="shared" si="237"/>
        <v>0</v>
      </c>
      <c r="N2505" t="s">
        <v>41</v>
      </c>
      <c r="O2505" t="s">
        <v>53</v>
      </c>
      <c r="Q2505" t="str">
        <f t="shared" si="238"/>
        <v>ACTIVE</v>
      </c>
      <c r="R2505" t="s">
        <v>1487</v>
      </c>
      <c r="S2505" t="s">
        <v>520</v>
      </c>
      <c r="T2505" s="2">
        <v>31171</v>
      </c>
      <c r="U2505" s="3">
        <f t="shared" ca="1" si="239"/>
        <v>40</v>
      </c>
      <c r="V2505" t="s">
        <v>4147</v>
      </c>
      <c r="W2505" t="s">
        <v>4147</v>
      </c>
      <c r="X2505" t="s">
        <v>148</v>
      </c>
      <c r="Y2505" t="s">
        <v>35</v>
      </c>
      <c r="Z2505" t="s">
        <v>82</v>
      </c>
      <c r="AA2505">
        <v>2</v>
      </c>
      <c r="AB2505" s="4">
        <v>108480</v>
      </c>
    </row>
    <row r="2506" spans="1:28" x14ac:dyDescent="0.25">
      <c r="A2506">
        <v>2931</v>
      </c>
      <c r="B2506" t="s">
        <v>1294</v>
      </c>
      <c r="C2506" t="s">
        <v>5210</v>
      </c>
      <c r="D2506" s="1">
        <v>43859</v>
      </c>
      <c r="E2506" s="1">
        <v>44205</v>
      </c>
      <c r="F2506">
        <f t="shared" ca="1" si="234"/>
        <v>11</v>
      </c>
      <c r="G2506" t="str">
        <f t="shared" ca="1" si="235"/>
        <v>6-12 months</v>
      </c>
      <c r="H2506" t="s">
        <v>24</v>
      </c>
      <c r="I2506" t="s">
        <v>7659</v>
      </c>
      <c r="J2506" t="s">
        <v>7660</v>
      </c>
      <c r="K2506" t="s">
        <v>158</v>
      </c>
      <c r="L2506">
        <f t="shared" si="236"/>
        <v>0</v>
      </c>
      <c r="M2506">
        <f t="shared" si="237"/>
        <v>1</v>
      </c>
      <c r="N2506" t="s">
        <v>53</v>
      </c>
      <c r="O2506" t="s">
        <v>29</v>
      </c>
      <c r="P2506" t="s">
        <v>3412</v>
      </c>
      <c r="Q2506" t="str">
        <f t="shared" si="238"/>
        <v>INVOLUNTARY</v>
      </c>
      <c r="R2506" t="s">
        <v>1487</v>
      </c>
      <c r="S2506" t="s">
        <v>74</v>
      </c>
      <c r="T2506" s="2">
        <v>29375</v>
      </c>
      <c r="U2506" s="3">
        <f t="shared" ca="1" si="239"/>
        <v>45</v>
      </c>
      <c r="V2506" t="s">
        <v>61</v>
      </c>
      <c r="W2506" t="s">
        <v>62</v>
      </c>
      <c r="X2506" t="s">
        <v>81</v>
      </c>
      <c r="Y2506" t="s">
        <v>47</v>
      </c>
      <c r="Z2506" t="s">
        <v>82</v>
      </c>
      <c r="AA2506">
        <v>2</v>
      </c>
      <c r="AB2506" s="4">
        <v>65090</v>
      </c>
    </row>
    <row r="2507" spans="1:28" x14ac:dyDescent="0.25">
      <c r="A2507">
        <v>2932</v>
      </c>
      <c r="B2507" t="s">
        <v>7661</v>
      </c>
      <c r="C2507" t="s">
        <v>1555</v>
      </c>
      <c r="D2507" s="1">
        <v>44427</v>
      </c>
      <c r="E2507" s="1">
        <v>45071</v>
      </c>
      <c r="F2507">
        <f t="shared" ca="1" si="234"/>
        <v>21</v>
      </c>
      <c r="G2507" t="str">
        <f t="shared" ca="1" si="235"/>
        <v>1-2 years</v>
      </c>
      <c r="H2507" t="s">
        <v>24</v>
      </c>
      <c r="I2507" t="s">
        <v>7662</v>
      </c>
      <c r="J2507" t="s">
        <v>7663</v>
      </c>
      <c r="K2507" t="s">
        <v>158</v>
      </c>
      <c r="L2507">
        <f t="shared" si="236"/>
        <v>0</v>
      </c>
      <c r="M2507">
        <f t="shared" si="237"/>
        <v>1</v>
      </c>
      <c r="N2507" t="s">
        <v>41</v>
      </c>
      <c r="O2507" t="s">
        <v>53</v>
      </c>
      <c r="P2507" t="s">
        <v>3412</v>
      </c>
      <c r="Q2507" t="str">
        <f t="shared" si="238"/>
        <v>INVOLUNTARY</v>
      </c>
      <c r="R2507" t="s">
        <v>30</v>
      </c>
      <c r="S2507" t="s">
        <v>31</v>
      </c>
      <c r="T2507" s="2">
        <v>33144</v>
      </c>
      <c r="U2507" s="3">
        <f t="shared" ca="1" si="239"/>
        <v>35</v>
      </c>
      <c r="V2507" t="s">
        <v>3317</v>
      </c>
      <c r="W2507" t="s">
        <v>3318</v>
      </c>
      <c r="X2507" t="s">
        <v>1325</v>
      </c>
      <c r="Y2507" t="s">
        <v>47</v>
      </c>
      <c r="Z2507" t="s">
        <v>36</v>
      </c>
      <c r="AA2507">
        <v>4</v>
      </c>
      <c r="AB2507" s="4">
        <v>79440</v>
      </c>
    </row>
    <row r="2508" spans="1:28" x14ac:dyDescent="0.25">
      <c r="A2508">
        <v>2933</v>
      </c>
      <c r="B2508" t="s">
        <v>2484</v>
      </c>
      <c r="C2508" t="s">
        <v>4100</v>
      </c>
      <c r="D2508" s="1">
        <v>44273</v>
      </c>
      <c r="F2508">
        <f t="shared" ca="1" si="234"/>
        <v>54</v>
      </c>
      <c r="G2508" t="str">
        <f t="shared" ca="1" si="235"/>
        <v>2-5 years</v>
      </c>
      <c r="H2508" t="s">
        <v>24</v>
      </c>
      <c r="I2508" t="s">
        <v>7664</v>
      </c>
      <c r="J2508" t="s">
        <v>7665</v>
      </c>
      <c r="K2508" t="s">
        <v>27</v>
      </c>
      <c r="L2508">
        <f t="shared" si="236"/>
        <v>1</v>
      </c>
      <c r="M2508">
        <f t="shared" si="237"/>
        <v>0</v>
      </c>
      <c r="N2508" t="s">
        <v>53</v>
      </c>
      <c r="O2508" t="s">
        <v>41</v>
      </c>
      <c r="Q2508" t="str">
        <f t="shared" si="238"/>
        <v>ACTIVE</v>
      </c>
      <c r="R2508" t="s">
        <v>1487</v>
      </c>
      <c r="S2508" t="s">
        <v>257</v>
      </c>
      <c r="T2508" s="2">
        <v>31250</v>
      </c>
      <c r="U2508" s="3">
        <f t="shared" ca="1" si="239"/>
        <v>40</v>
      </c>
      <c r="V2508" t="s">
        <v>2370</v>
      </c>
      <c r="W2508" t="s">
        <v>2593</v>
      </c>
      <c r="X2508" t="s">
        <v>69</v>
      </c>
      <c r="Y2508" t="s">
        <v>47</v>
      </c>
      <c r="Z2508" t="s">
        <v>194</v>
      </c>
      <c r="AA2508">
        <v>1</v>
      </c>
      <c r="AB2508" s="4">
        <v>84864</v>
      </c>
    </row>
    <row r="2509" spans="1:28" x14ac:dyDescent="0.25">
      <c r="A2509">
        <v>2934</v>
      </c>
      <c r="B2509" t="s">
        <v>7666</v>
      </c>
      <c r="C2509" t="s">
        <v>465</v>
      </c>
      <c r="D2509" s="1">
        <v>44493</v>
      </c>
      <c r="E2509" s="1">
        <v>44802</v>
      </c>
      <c r="F2509">
        <f t="shared" ca="1" si="234"/>
        <v>10</v>
      </c>
      <c r="G2509" t="str">
        <f t="shared" ca="1" si="235"/>
        <v>6-12 months</v>
      </c>
      <c r="H2509" t="s">
        <v>24</v>
      </c>
      <c r="I2509" t="s">
        <v>7667</v>
      </c>
      <c r="J2509" t="s">
        <v>7668</v>
      </c>
      <c r="K2509" t="s">
        <v>27</v>
      </c>
      <c r="L2509">
        <f t="shared" si="236"/>
        <v>1</v>
      </c>
      <c r="M2509">
        <f t="shared" si="237"/>
        <v>0</v>
      </c>
      <c r="N2509" t="s">
        <v>28</v>
      </c>
      <c r="O2509" t="s">
        <v>29</v>
      </c>
      <c r="Q2509" t="str">
        <f t="shared" si="238"/>
        <v>ACTIVE</v>
      </c>
      <c r="R2509" t="s">
        <v>1487</v>
      </c>
      <c r="S2509" t="s">
        <v>74</v>
      </c>
      <c r="T2509" s="2">
        <v>34517</v>
      </c>
      <c r="U2509" s="3">
        <f t="shared" ca="1" si="239"/>
        <v>31</v>
      </c>
      <c r="V2509" t="s">
        <v>4933</v>
      </c>
      <c r="W2509" t="s">
        <v>4934</v>
      </c>
      <c r="X2509" t="s">
        <v>69</v>
      </c>
      <c r="Y2509" t="s">
        <v>47</v>
      </c>
      <c r="Z2509" t="s">
        <v>36</v>
      </c>
      <c r="AA2509">
        <v>2</v>
      </c>
      <c r="AB2509" s="4">
        <v>121200</v>
      </c>
    </row>
    <row r="2510" spans="1:28" x14ac:dyDescent="0.25">
      <c r="A2510">
        <v>2935</v>
      </c>
      <c r="B2510" t="s">
        <v>2917</v>
      </c>
      <c r="C2510" t="s">
        <v>4198</v>
      </c>
      <c r="D2510" s="1">
        <v>44107</v>
      </c>
      <c r="E2510" s="1">
        <v>45052</v>
      </c>
      <c r="F2510">
        <f t="shared" ca="1" si="234"/>
        <v>31</v>
      </c>
      <c r="G2510" t="str">
        <f t="shared" ca="1" si="235"/>
        <v>2-5 years</v>
      </c>
      <c r="H2510" t="s">
        <v>24</v>
      </c>
      <c r="I2510" t="s">
        <v>7669</v>
      </c>
      <c r="J2510" t="s">
        <v>7670</v>
      </c>
      <c r="K2510" t="s">
        <v>27</v>
      </c>
      <c r="L2510">
        <f t="shared" si="236"/>
        <v>1</v>
      </c>
      <c r="M2510">
        <f t="shared" si="237"/>
        <v>0</v>
      </c>
      <c r="N2510" t="s">
        <v>28</v>
      </c>
      <c r="O2510" t="s">
        <v>41</v>
      </c>
      <c r="Q2510" t="str">
        <f t="shared" si="238"/>
        <v>ACTIVE</v>
      </c>
      <c r="R2510" t="s">
        <v>1487</v>
      </c>
      <c r="S2510" t="s">
        <v>257</v>
      </c>
      <c r="T2510" s="2">
        <v>34917</v>
      </c>
      <c r="U2510" s="3">
        <f t="shared" ca="1" si="239"/>
        <v>30</v>
      </c>
      <c r="V2510" t="s">
        <v>1614</v>
      </c>
      <c r="W2510" t="s">
        <v>1615</v>
      </c>
      <c r="X2510" t="s">
        <v>299</v>
      </c>
      <c r="Y2510" t="s">
        <v>47</v>
      </c>
      <c r="Z2510" t="s">
        <v>36</v>
      </c>
      <c r="AA2510">
        <v>5</v>
      </c>
      <c r="AB2510" s="4">
        <v>251564.4</v>
      </c>
    </row>
    <row r="2511" spans="1:28" x14ac:dyDescent="0.25">
      <c r="A2511">
        <v>2936</v>
      </c>
      <c r="B2511" t="s">
        <v>1341</v>
      </c>
      <c r="C2511" t="s">
        <v>1060</v>
      </c>
      <c r="D2511" s="1">
        <v>44978</v>
      </c>
      <c r="F2511">
        <f t="shared" ca="1" si="234"/>
        <v>31</v>
      </c>
      <c r="G2511" t="str">
        <f t="shared" ca="1" si="235"/>
        <v>2-5 years</v>
      </c>
      <c r="H2511" t="s">
        <v>24</v>
      </c>
      <c r="I2511" t="s">
        <v>7671</v>
      </c>
      <c r="J2511" t="s">
        <v>7672</v>
      </c>
      <c r="K2511" t="s">
        <v>27</v>
      </c>
      <c r="L2511">
        <f t="shared" si="236"/>
        <v>1</v>
      </c>
      <c r="M2511">
        <f t="shared" si="237"/>
        <v>0</v>
      </c>
      <c r="N2511" t="s">
        <v>28</v>
      </c>
      <c r="O2511" t="s">
        <v>41</v>
      </c>
      <c r="Q2511" t="str">
        <f t="shared" si="238"/>
        <v>ACTIVE</v>
      </c>
      <c r="R2511" t="s">
        <v>1487</v>
      </c>
      <c r="S2511" t="s">
        <v>68</v>
      </c>
      <c r="T2511" s="2">
        <v>34685</v>
      </c>
      <c r="U2511" s="3">
        <f t="shared" ca="1" si="239"/>
        <v>30</v>
      </c>
      <c r="V2511" t="s">
        <v>100</v>
      </c>
      <c r="W2511" t="s">
        <v>101</v>
      </c>
      <c r="X2511" t="s">
        <v>128</v>
      </c>
      <c r="Y2511" t="s">
        <v>47</v>
      </c>
      <c r="Z2511" t="s">
        <v>194</v>
      </c>
      <c r="AA2511">
        <v>1</v>
      </c>
      <c r="AB2511" s="4">
        <v>272131.20000000001</v>
      </c>
    </row>
    <row r="2512" spans="1:28" x14ac:dyDescent="0.25">
      <c r="A2512">
        <v>2937</v>
      </c>
      <c r="B2512" t="s">
        <v>2161</v>
      </c>
      <c r="C2512" t="s">
        <v>2816</v>
      </c>
      <c r="D2512" s="1">
        <v>44044</v>
      </c>
      <c r="F2512">
        <f t="shared" ca="1" si="234"/>
        <v>62</v>
      </c>
      <c r="G2512" t="str">
        <f t="shared" ca="1" si="235"/>
        <v>&gt;5 years</v>
      </c>
      <c r="H2512" t="s">
        <v>24</v>
      </c>
      <c r="I2512" t="s">
        <v>7673</v>
      </c>
      <c r="J2512" t="s">
        <v>7674</v>
      </c>
      <c r="K2512" t="s">
        <v>27</v>
      </c>
      <c r="L2512">
        <f t="shared" si="236"/>
        <v>1</v>
      </c>
      <c r="M2512">
        <f t="shared" si="237"/>
        <v>0</v>
      </c>
      <c r="N2512" t="s">
        <v>28</v>
      </c>
      <c r="O2512" t="s">
        <v>29</v>
      </c>
      <c r="Q2512" t="str">
        <f t="shared" si="238"/>
        <v>ACTIVE</v>
      </c>
      <c r="R2512" t="s">
        <v>1487</v>
      </c>
      <c r="S2512" t="s">
        <v>440</v>
      </c>
      <c r="T2512" s="2">
        <v>34648</v>
      </c>
      <c r="U2512" s="3">
        <f t="shared" ca="1" si="239"/>
        <v>30</v>
      </c>
      <c r="V2512" t="s">
        <v>32</v>
      </c>
      <c r="W2512" t="s">
        <v>33</v>
      </c>
      <c r="X2512" t="s">
        <v>148</v>
      </c>
      <c r="Y2512" t="s">
        <v>47</v>
      </c>
      <c r="Z2512" t="s">
        <v>194</v>
      </c>
      <c r="AA2512">
        <v>2</v>
      </c>
      <c r="AB2512" s="4">
        <v>274556.40000000002</v>
      </c>
    </row>
    <row r="2513" spans="1:28" x14ac:dyDescent="0.25">
      <c r="A2513">
        <v>2938</v>
      </c>
      <c r="B2513" t="s">
        <v>3486</v>
      </c>
      <c r="C2513" t="s">
        <v>4391</v>
      </c>
      <c r="D2513" s="1">
        <v>44934</v>
      </c>
      <c r="E2513" s="1">
        <v>45056</v>
      </c>
      <c r="F2513">
        <f t="shared" ca="1" si="234"/>
        <v>4</v>
      </c>
      <c r="G2513" t="str">
        <f t="shared" ca="1" si="235"/>
        <v>&lt;6 months</v>
      </c>
      <c r="H2513" t="s">
        <v>24</v>
      </c>
      <c r="I2513" t="s">
        <v>7675</v>
      </c>
      <c r="J2513" t="s">
        <v>7676</v>
      </c>
      <c r="K2513" t="s">
        <v>27</v>
      </c>
      <c r="L2513">
        <f t="shared" si="236"/>
        <v>1</v>
      </c>
      <c r="M2513">
        <f t="shared" si="237"/>
        <v>0</v>
      </c>
      <c r="N2513" t="s">
        <v>53</v>
      </c>
      <c r="O2513" t="s">
        <v>53</v>
      </c>
      <c r="Q2513" t="str">
        <f t="shared" si="238"/>
        <v>ACTIVE</v>
      </c>
      <c r="R2513" t="s">
        <v>1487</v>
      </c>
      <c r="S2513" t="s">
        <v>221</v>
      </c>
      <c r="T2513" s="2">
        <v>33751</v>
      </c>
      <c r="U2513" s="3">
        <f t="shared" ca="1" si="239"/>
        <v>33</v>
      </c>
      <c r="V2513" t="s">
        <v>32</v>
      </c>
      <c r="W2513" t="s">
        <v>843</v>
      </c>
      <c r="X2513" t="s">
        <v>128</v>
      </c>
      <c r="Y2513" t="s">
        <v>47</v>
      </c>
      <c r="Z2513" t="s">
        <v>194</v>
      </c>
      <c r="AA2513">
        <v>1</v>
      </c>
      <c r="AB2513" s="4">
        <v>103200</v>
      </c>
    </row>
    <row r="2514" spans="1:28" x14ac:dyDescent="0.25">
      <c r="A2514">
        <v>2939</v>
      </c>
      <c r="B2514" t="s">
        <v>2041</v>
      </c>
      <c r="C2514" t="s">
        <v>172</v>
      </c>
      <c r="D2514" s="1">
        <v>44768</v>
      </c>
      <c r="E2514" s="1">
        <v>44873</v>
      </c>
      <c r="F2514">
        <f t="shared" ca="1" si="234"/>
        <v>3</v>
      </c>
      <c r="G2514" t="str">
        <f t="shared" ca="1" si="235"/>
        <v>&lt;6 months</v>
      </c>
      <c r="H2514" t="s">
        <v>24</v>
      </c>
      <c r="I2514" t="s">
        <v>7677</v>
      </c>
      <c r="J2514" t="s">
        <v>7678</v>
      </c>
      <c r="K2514" t="s">
        <v>27</v>
      </c>
      <c r="L2514">
        <f t="shared" si="236"/>
        <v>1</v>
      </c>
      <c r="M2514">
        <f t="shared" si="237"/>
        <v>0</v>
      </c>
      <c r="N2514" t="s">
        <v>28</v>
      </c>
      <c r="O2514" t="s">
        <v>53</v>
      </c>
      <c r="Q2514" t="str">
        <f t="shared" si="238"/>
        <v>ACTIVE</v>
      </c>
      <c r="R2514" t="s">
        <v>1487</v>
      </c>
      <c r="S2514" t="s">
        <v>80</v>
      </c>
      <c r="T2514" s="2">
        <v>31360</v>
      </c>
      <c r="U2514" s="3">
        <f t="shared" ca="1" si="239"/>
        <v>39</v>
      </c>
      <c r="V2514" t="s">
        <v>32</v>
      </c>
      <c r="W2514" t="s">
        <v>33</v>
      </c>
      <c r="X2514" t="s">
        <v>537</v>
      </c>
      <c r="Y2514" t="s">
        <v>35</v>
      </c>
      <c r="Z2514" t="s">
        <v>194</v>
      </c>
      <c r="AA2514">
        <v>2</v>
      </c>
      <c r="AB2514" s="4">
        <v>59400</v>
      </c>
    </row>
    <row r="2515" spans="1:28" x14ac:dyDescent="0.25">
      <c r="A2515">
        <v>2940</v>
      </c>
      <c r="B2515" t="s">
        <v>3203</v>
      </c>
      <c r="C2515" t="s">
        <v>2224</v>
      </c>
      <c r="D2515" s="1">
        <v>44074</v>
      </c>
      <c r="E2515" s="1">
        <v>45086</v>
      </c>
      <c r="F2515">
        <f t="shared" ca="1" si="234"/>
        <v>33</v>
      </c>
      <c r="G2515" t="str">
        <f t="shared" ca="1" si="235"/>
        <v>2-5 years</v>
      </c>
      <c r="H2515" t="s">
        <v>24</v>
      </c>
      <c r="I2515" t="s">
        <v>7679</v>
      </c>
      <c r="J2515" t="s">
        <v>7680</v>
      </c>
      <c r="K2515" t="s">
        <v>27</v>
      </c>
      <c r="L2515">
        <f t="shared" si="236"/>
        <v>1</v>
      </c>
      <c r="M2515">
        <f t="shared" si="237"/>
        <v>0</v>
      </c>
      <c r="N2515" t="s">
        <v>28</v>
      </c>
      <c r="O2515" t="s">
        <v>41</v>
      </c>
      <c r="Q2515" t="str">
        <f t="shared" si="238"/>
        <v>ACTIVE</v>
      </c>
      <c r="R2515" t="s">
        <v>1487</v>
      </c>
      <c r="S2515" t="s">
        <v>440</v>
      </c>
      <c r="T2515" s="2">
        <v>33808</v>
      </c>
      <c r="U2515" s="3">
        <f t="shared" ca="1" si="239"/>
        <v>33</v>
      </c>
      <c r="V2515" t="s">
        <v>61</v>
      </c>
      <c r="W2515" t="s">
        <v>127</v>
      </c>
      <c r="X2515" t="s">
        <v>148</v>
      </c>
      <c r="Y2515" t="s">
        <v>35</v>
      </c>
      <c r="Z2515" t="s">
        <v>194</v>
      </c>
      <c r="AA2515">
        <v>5</v>
      </c>
      <c r="AB2515" s="4">
        <v>798339.96</v>
      </c>
    </row>
    <row r="2516" spans="1:28" x14ac:dyDescent="0.25">
      <c r="A2516">
        <v>2941</v>
      </c>
      <c r="B2516" t="s">
        <v>7681</v>
      </c>
      <c r="C2516" t="s">
        <v>5544</v>
      </c>
      <c r="D2516" s="1">
        <v>44870</v>
      </c>
      <c r="E2516" s="1">
        <v>44979</v>
      </c>
      <c r="F2516">
        <f t="shared" ca="1" si="234"/>
        <v>3</v>
      </c>
      <c r="G2516" t="str">
        <f t="shared" ca="1" si="235"/>
        <v>&lt;6 months</v>
      </c>
      <c r="H2516" t="s">
        <v>24</v>
      </c>
      <c r="I2516" t="s">
        <v>7682</v>
      </c>
      <c r="J2516" t="s">
        <v>7683</v>
      </c>
      <c r="K2516" t="s">
        <v>27</v>
      </c>
      <c r="L2516">
        <f t="shared" si="236"/>
        <v>1</v>
      </c>
      <c r="M2516">
        <f t="shared" si="237"/>
        <v>0</v>
      </c>
      <c r="N2516" t="s">
        <v>41</v>
      </c>
      <c r="O2516" t="s">
        <v>53</v>
      </c>
      <c r="Q2516" t="str">
        <f t="shared" si="238"/>
        <v>ACTIVE</v>
      </c>
      <c r="R2516" t="s">
        <v>1487</v>
      </c>
      <c r="S2516" t="s">
        <v>87</v>
      </c>
      <c r="T2516" s="2">
        <v>34522</v>
      </c>
      <c r="U2516" s="3">
        <f t="shared" ca="1" si="239"/>
        <v>31</v>
      </c>
      <c r="V2516" t="s">
        <v>2370</v>
      </c>
      <c r="W2516" t="s">
        <v>2371</v>
      </c>
      <c r="X2516" t="s">
        <v>89</v>
      </c>
      <c r="Y2516" t="s">
        <v>47</v>
      </c>
      <c r="Z2516" t="s">
        <v>194</v>
      </c>
      <c r="AA2516">
        <v>2</v>
      </c>
      <c r="AB2516" s="4">
        <v>300876</v>
      </c>
    </row>
    <row r="2517" spans="1:28" x14ac:dyDescent="0.25">
      <c r="A2517">
        <v>2942</v>
      </c>
      <c r="B2517" t="s">
        <v>7684</v>
      </c>
      <c r="C2517" t="s">
        <v>3465</v>
      </c>
      <c r="D2517" s="1">
        <v>43615</v>
      </c>
      <c r="E2517" s="1">
        <v>43838</v>
      </c>
      <c r="F2517">
        <f t="shared" ca="1" si="234"/>
        <v>7</v>
      </c>
      <c r="G2517" t="str">
        <f t="shared" ca="1" si="235"/>
        <v>6-12 months</v>
      </c>
      <c r="H2517" t="s">
        <v>24</v>
      </c>
      <c r="I2517" t="s">
        <v>7685</v>
      </c>
      <c r="J2517" t="s">
        <v>7686</v>
      </c>
      <c r="K2517" t="s">
        <v>27</v>
      </c>
      <c r="L2517">
        <f t="shared" si="236"/>
        <v>1</v>
      </c>
      <c r="M2517">
        <f t="shared" si="237"/>
        <v>0</v>
      </c>
      <c r="N2517" t="s">
        <v>53</v>
      </c>
      <c r="O2517" t="s">
        <v>41</v>
      </c>
      <c r="Q2517" t="str">
        <f t="shared" si="238"/>
        <v>ACTIVE</v>
      </c>
      <c r="R2517" t="s">
        <v>1487</v>
      </c>
      <c r="S2517" t="s">
        <v>55</v>
      </c>
      <c r="T2517" s="2">
        <v>34817</v>
      </c>
      <c r="U2517" s="3">
        <f t="shared" ca="1" si="239"/>
        <v>30</v>
      </c>
      <c r="V2517" t="s">
        <v>61</v>
      </c>
      <c r="W2517" t="s">
        <v>222</v>
      </c>
      <c r="X2517" t="s">
        <v>81</v>
      </c>
      <c r="Y2517" t="s">
        <v>35</v>
      </c>
      <c r="Z2517" t="s">
        <v>194</v>
      </c>
      <c r="AA2517">
        <v>2</v>
      </c>
      <c r="AB2517" s="4">
        <v>139913</v>
      </c>
    </row>
    <row r="2518" spans="1:28" x14ac:dyDescent="0.25">
      <c r="A2518">
        <v>2943</v>
      </c>
      <c r="B2518" t="s">
        <v>1774</v>
      </c>
      <c r="C2518" t="s">
        <v>492</v>
      </c>
      <c r="D2518" s="1">
        <v>43808</v>
      </c>
      <c r="F2518">
        <f t="shared" ca="1" si="234"/>
        <v>70</v>
      </c>
      <c r="G2518" t="str">
        <f t="shared" ca="1" si="235"/>
        <v>&gt;5 years</v>
      </c>
      <c r="H2518" t="s">
        <v>24</v>
      </c>
      <c r="I2518" t="s">
        <v>7687</v>
      </c>
      <c r="J2518" t="s">
        <v>7688</v>
      </c>
      <c r="K2518" t="s">
        <v>27</v>
      </c>
      <c r="L2518">
        <f t="shared" si="236"/>
        <v>1</v>
      </c>
      <c r="M2518">
        <f t="shared" si="237"/>
        <v>0</v>
      </c>
      <c r="N2518" t="s">
        <v>53</v>
      </c>
      <c r="O2518" t="s">
        <v>41</v>
      </c>
      <c r="Q2518" t="str">
        <f t="shared" si="238"/>
        <v>ACTIVE</v>
      </c>
      <c r="R2518" t="s">
        <v>1487</v>
      </c>
      <c r="S2518" t="s">
        <v>55</v>
      </c>
      <c r="T2518" s="2">
        <v>34480</v>
      </c>
      <c r="U2518" s="3">
        <f t="shared" ca="1" si="239"/>
        <v>31</v>
      </c>
      <c r="V2518" t="s">
        <v>32</v>
      </c>
      <c r="W2518" t="s">
        <v>355</v>
      </c>
      <c r="X2518" t="s">
        <v>69</v>
      </c>
      <c r="Y2518" t="s">
        <v>35</v>
      </c>
      <c r="Z2518" t="s">
        <v>194</v>
      </c>
      <c r="AA2518">
        <v>2</v>
      </c>
      <c r="AB2518" s="4">
        <v>815784</v>
      </c>
    </row>
    <row r="2519" spans="1:28" x14ac:dyDescent="0.25">
      <c r="A2519">
        <v>2944</v>
      </c>
      <c r="B2519" t="s">
        <v>3833</v>
      </c>
      <c r="C2519" t="s">
        <v>7689</v>
      </c>
      <c r="D2519" s="1">
        <v>43595</v>
      </c>
      <c r="F2519">
        <f t="shared" ca="1" si="234"/>
        <v>76</v>
      </c>
      <c r="G2519" t="str">
        <f t="shared" ca="1" si="235"/>
        <v>&gt;5 years</v>
      </c>
      <c r="H2519" t="s">
        <v>24</v>
      </c>
      <c r="I2519" t="s">
        <v>7690</v>
      </c>
      <c r="J2519" t="s">
        <v>7691</v>
      </c>
      <c r="K2519" t="s">
        <v>27</v>
      </c>
      <c r="L2519">
        <f t="shared" si="236"/>
        <v>1</v>
      </c>
      <c r="M2519">
        <f t="shared" si="237"/>
        <v>0</v>
      </c>
      <c r="N2519" t="s">
        <v>41</v>
      </c>
      <c r="O2519" t="s">
        <v>41</v>
      </c>
      <c r="Q2519" t="str">
        <f t="shared" si="238"/>
        <v>ACTIVE</v>
      </c>
      <c r="R2519" t="s">
        <v>1487</v>
      </c>
      <c r="S2519" t="s">
        <v>80</v>
      </c>
      <c r="T2519" s="2">
        <v>34022</v>
      </c>
      <c r="U2519" s="3">
        <f t="shared" ca="1" si="239"/>
        <v>32</v>
      </c>
      <c r="V2519" t="s">
        <v>5016</v>
      </c>
      <c r="W2519" t="s">
        <v>5016</v>
      </c>
      <c r="X2519" t="s">
        <v>89</v>
      </c>
      <c r="Y2519" t="s">
        <v>35</v>
      </c>
      <c r="Z2519" t="s">
        <v>194</v>
      </c>
      <c r="AA2519">
        <v>1</v>
      </c>
      <c r="AB2519" s="4">
        <v>126000</v>
      </c>
    </row>
    <row r="2520" spans="1:28" x14ac:dyDescent="0.25">
      <c r="A2520">
        <v>2945</v>
      </c>
      <c r="B2520" t="s">
        <v>2306</v>
      </c>
      <c r="C2520" t="s">
        <v>2853</v>
      </c>
      <c r="D2520" s="1">
        <v>43711</v>
      </c>
      <c r="E2520" s="1">
        <v>44638</v>
      </c>
      <c r="F2520">
        <f t="shared" ca="1" si="234"/>
        <v>30</v>
      </c>
      <c r="G2520" t="str">
        <f t="shared" ca="1" si="235"/>
        <v>2-5 years</v>
      </c>
      <c r="H2520" t="s">
        <v>24</v>
      </c>
      <c r="I2520" t="s">
        <v>7692</v>
      </c>
      <c r="J2520" t="s">
        <v>7693</v>
      </c>
      <c r="K2520" t="s">
        <v>158</v>
      </c>
      <c r="L2520">
        <f t="shared" si="236"/>
        <v>0</v>
      </c>
      <c r="M2520">
        <f t="shared" si="237"/>
        <v>1</v>
      </c>
      <c r="N2520" t="s">
        <v>53</v>
      </c>
      <c r="O2520" t="s">
        <v>29</v>
      </c>
      <c r="P2520" t="s">
        <v>159</v>
      </c>
      <c r="Q2520" t="str">
        <f t="shared" si="238"/>
        <v>VOLUNTARY</v>
      </c>
      <c r="R2520" t="s">
        <v>1487</v>
      </c>
      <c r="S2520" t="s">
        <v>221</v>
      </c>
      <c r="T2520" s="2">
        <v>25154</v>
      </c>
      <c r="U2520" s="3">
        <f t="shared" ca="1" si="239"/>
        <v>56</v>
      </c>
      <c r="V2520" t="s">
        <v>4394</v>
      </c>
      <c r="W2520" t="s">
        <v>4394</v>
      </c>
      <c r="X2520" t="s">
        <v>184</v>
      </c>
      <c r="Y2520" t="s">
        <v>47</v>
      </c>
      <c r="Z2520" t="s">
        <v>194</v>
      </c>
      <c r="AA2520">
        <v>4</v>
      </c>
      <c r="AB2520" s="4">
        <v>167000</v>
      </c>
    </row>
    <row r="2521" spans="1:28" x14ac:dyDescent="0.25">
      <c r="A2521">
        <v>2946</v>
      </c>
      <c r="B2521" t="s">
        <v>7694</v>
      </c>
      <c r="C2521" t="s">
        <v>1956</v>
      </c>
      <c r="D2521" s="1">
        <v>43356</v>
      </c>
      <c r="F2521">
        <f t="shared" ca="1" si="234"/>
        <v>84</v>
      </c>
      <c r="G2521" t="str">
        <f t="shared" ca="1" si="235"/>
        <v>&gt;5 years</v>
      </c>
      <c r="H2521" t="s">
        <v>641</v>
      </c>
      <c r="I2521" t="s">
        <v>7695</v>
      </c>
      <c r="J2521" t="s">
        <v>7696</v>
      </c>
      <c r="K2521" t="s">
        <v>27</v>
      </c>
      <c r="L2521">
        <f t="shared" si="236"/>
        <v>1</v>
      </c>
      <c r="M2521">
        <f t="shared" si="237"/>
        <v>0</v>
      </c>
      <c r="N2521" t="s">
        <v>28</v>
      </c>
      <c r="O2521" t="s">
        <v>53</v>
      </c>
      <c r="Q2521" t="str">
        <f t="shared" si="238"/>
        <v>ACTIVE</v>
      </c>
      <c r="R2521" t="s">
        <v>1487</v>
      </c>
      <c r="S2521" t="s">
        <v>115</v>
      </c>
      <c r="T2521" s="2">
        <v>24214</v>
      </c>
      <c r="U2521" s="3">
        <f t="shared" ca="1" si="239"/>
        <v>59</v>
      </c>
      <c r="V2521" t="s">
        <v>4147</v>
      </c>
      <c r="W2521" t="s">
        <v>4147</v>
      </c>
      <c r="X2521" t="s">
        <v>81</v>
      </c>
      <c r="Y2521" t="s">
        <v>47</v>
      </c>
      <c r="Z2521" t="s">
        <v>194</v>
      </c>
      <c r="AA2521">
        <v>2</v>
      </c>
      <c r="AB2521" s="4">
        <v>272025.59999999998</v>
      </c>
    </row>
    <row r="2522" spans="1:28" x14ac:dyDescent="0.25">
      <c r="A2522">
        <v>2947</v>
      </c>
      <c r="B2522" t="s">
        <v>7697</v>
      </c>
      <c r="C2522" t="s">
        <v>3847</v>
      </c>
      <c r="D2522" s="1">
        <v>44357</v>
      </c>
      <c r="F2522">
        <f t="shared" ca="1" si="234"/>
        <v>51</v>
      </c>
      <c r="G2522" t="str">
        <f t="shared" ca="1" si="235"/>
        <v>2-5 years</v>
      </c>
      <c r="H2522" t="s">
        <v>641</v>
      </c>
      <c r="I2522" t="s">
        <v>7698</v>
      </c>
      <c r="J2522" t="s">
        <v>7699</v>
      </c>
      <c r="K2522" t="s">
        <v>27</v>
      </c>
      <c r="L2522">
        <f t="shared" si="236"/>
        <v>1</v>
      </c>
      <c r="M2522">
        <f t="shared" si="237"/>
        <v>0</v>
      </c>
      <c r="N2522" t="s">
        <v>41</v>
      </c>
      <c r="O2522" t="s">
        <v>29</v>
      </c>
      <c r="Q2522" t="str">
        <f t="shared" si="238"/>
        <v>ACTIVE</v>
      </c>
      <c r="R2522" t="s">
        <v>1487</v>
      </c>
      <c r="S2522" t="s">
        <v>257</v>
      </c>
      <c r="T2522" s="2">
        <v>34148</v>
      </c>
      <c r="U2522" s="3">
        <f t="shared" ca="1" si="239"/>
        <v>32</v>
      </c>
      <c r="V2522" t="s">
        <v>2370</v>
      </c>
      <c r="W2522" t="s">
        <v>2513</v>
      </c>
      <c r="X2522" t="s">
        <v>184</v>
      </c>
      <c r="Y2522" t="s">
        <v>47</v>
      </c>
      <c r="Z2522" t="s">
        <v>36</v>
      </c>
      <c r="AA2522">
        <v>1</v>
      </c>
      <c r="AB2522" s="4">
        <v>80160</v>
      </c>
    </row>
    <row r="2523" spans="1:28" x14ac:dyDescent="0.25">
      <c r="A2523">
        <v>2948</v>
      </c>
      <c r="B2523" t="s">
        <v>3131</v>
      </c>
      <c r="C2523" t="s">
        <v>271</v>
      </c>
      <c r="D2523" s="1">
        <v>43746</v>
      </c>
      <c r="E2523" s="1">
        <v>45093</v>
      </c>
      <c r="F2523">
        <f t="shared" ca="1" si="234"/>
        <v>44</v>
      </c>
      <c r="G2523" t="str">
        <f t="shared" ca="1" si="235"/>
        <v>2-5 years</v>
      </c>
      <c r="H2523" t="s">
        <v>641</v>
      </c>
      <c r="I2523" t="s">
        <v>7700</v>
      </c>
      <c r="J2523" t="s">
        <v>7701</v>
      </c>
      <c r="K2523" t="s">
        <v>158</v>
      </c>
      <c r="L2523">
        <f t="shared" si="236"/>
        <v>0</v>
      </c>
      <c r="M2523">
        <f t="shared" si="237"/>
        <v>1</v>
      </c>
      <c r="N2523" t="s">
        <v>28</v>
      </c>
      <c r="O2523" t="s">
        <v>29</v>
      </c>
      <c r="Q2523" t="str">
        <f t="shared" si="238"/>
        <v>ACTIVE</v>
      </c>
      <c r="R2523" t="s">
        <v>1487</v>
      </c>
      <c r="S2523" t="s">
        <v>239</v>
      </c>
      <c r="T2523" s="2">
        <v>35208</v>
      </c>
      <c r="U2523" s="3">
        <f t="shared" ca="1" si="239"/>
        <v>29</v>
      </c>
      <c r="V2523" t="s">
        <v>32</v>
      </c>
      <c r="W2523" t="s">
        <v>33</v>
      </c>
      <c r="X2523" t="s">
        <v>6</v>
      </c>
      <c r="Y2523" t="s">
        <v>47</v>
      </c>
      <c r="Z2523" t="s">
        <v>194</v>
      </c>
      <c r="AA2523">
        <v>2</v>
      </c>
      <c r="AB2523" s="4">
        <v>63106.67</v>
      </c>
    </row>
    <row r="2524" spans="1:28" x14ac:dyDescent="0.25">
      <c r="A2524">
        <v>2949</v>
      </c>
      <c r="B2524" t="s">
        <v>7702</v>
      </c>
      <c r="C2524" t="s">
        <v>2451</v>
      </c>
      <c r="D2524" s="1">
        <v>44350</v>
      </c>
      <c r="E2524" s="1">
        <v>45030</v>
      </c>
      <c r="F2524">
        <f t="shared" ca="1" si="234"/>
        <v>22</v>
      </c>
      <c r="G2524" t="str">
        <f t="shared" ca="1" si="235"/>
        <v>1-2 years</v>
      </c>
      <c r="H2524" t="s">
        <v>641</v>
      </c>
      <c r="I2524" t="s">
        <v>7703</v>
      </c>
      <c r="J2524" t="s">
        <v>7704</v>
      </c>
      <c r="K2524" t="s">
        <v>158</v>
      </c>
      <c r="L2524">
        <f t="shared" si="236"/>
        <v>0</v>
      </c>
      <c r="M2524">
        <f t="shared" si="237"/>
        <v>1</v>
      </c>
      <c r="N2524" t="s">
        <v>28</v>
      </c>
      <c r="O2524" t="s">
        <v>29</v>
      </c>
      <c r="Q2524" t="str">
        <f t="shared" si="238"/>
        <v>ACTIVE</v>
      </c>
      <c r="R2524" t="s">
        <v>1487</v>
      </c>
      <c r="S2524" t="s">
        <v>115</v>
      </c>
      <c r="T2524" s="2">
        <v>33993</v>
      </c>
      <c r="U2524" s="3">
        <f t="shared" ca="1" si="239"/>
        <v>32</v>
      </c>
      <c r="V2524" t="s">
        <v>32</v>
      </c>
      <c r="W2524" t="s">
        <v>33</v>
      </c>
      <c r="X2524" t="s">
        <v>116</v>
      </c>
      <c r="Y2524" t="s">
        <v>35</v>
      </c>
      <c r="Z2524" t="s">
        <v>36</v>
      </c>
      <c r="AA2524">
        <v>4</v>
      </c>
      <c r="AB2524" s="4">
        <v>87600</v>
      </c>
    </row>
    <row r="2525" spans="1:28" x14ac:dyDescent="0.25">
      <c r="A2525">
        <v>2950</v>
      </c>
      <c r="B2525" t="s">
        <v>2113</v>
      </c>
      <c r="C2525" t="s">
        <v>786</v>
      </c>
      <c r="D2525" s="1">
        <v>43357</v>
      </c>
      <c r="E2525" s="1">
        <v>43469</v>
      </c>
      <c r="F2525">
        <f t="shared" ca="1" si="234"/>
        <v>3</v>
      </c>
      <c r="G2525" t="str">
        <f t="shared" ca="1" si="235"/>
        <v>&lt;6 months</v>
      </c>
      <c r="H2525" t="s">
        <v>641</v>
      </c>
      <c r="I2525" t="s">
        <v>7705</v>
      </c>
      <c r="J2525" t="s">
        <v>7706</v>
      </c>
      <c r="K2525" t="s">
        <v>158</v>
      </c>
      <c r="L2525">
        <f t="shared" si="236"/>
        <v>0</v>
      </c>
      <c r="M2525">
        <f t="shared" si="237"/>
        <v>1</v>
      </c>
      <c r="N2525" t="s">
        <v>41</v>
      </c>
      <c r="O2525" t="s">
        <v>29</v>
      </c>
      <c r="P2525" t="s">
        <v>3412</v>
      </c>
      <c r="Q2525" t="str">
        <f t="shared" si="238"/>
        <v>INVOLUNTARY</v>
      </c>
      <c r="R2525" t="s">
        <v>42</v>
      </c>
      <c r="S2525" t="s">
        <v>43</v>
      </c>
      <c r="T2525" s="2">
        <v>34863</v>
      </c>
      <c r="U2525" s="3">
        <f t="shared" ca="1" si="239"/>
        <v>30</v>
      </c>
      <c r="V2525" t="s">
        <v>32</v>
      </c>
      <c r="W2525" t="s">
        <v>33</v>
      </c>
      <c r="X2525" t="s">
        <v>6</v>
      </c>
      <c r="Y2525" t="s">
        <v>35</v>
      </c>
      <c r="Z2525" t="s">
        <v>194</v>
      </c>
      <c r="AA2525">
        <v>4</v>
      </c>
      <c r="AB2525" s="4">
        <v>137532</v>
      </c>
    </row>
    <row r="2526" spans="1:28" x14ac:dyDescent="0.25">
      <c r="A2526">
        <v>2951</v>
      </c>
      <c r="B2526" t="s">
        <v>1222</v>
      </c>
      <c r="C2526" t="s">
        <v>3000</v>
      </c>
      <c r="D2526" s="1">
        <v>43611</v>
      </c>
      <c r="F2526">
        <f t="shared" ca="1" si="234"/>
        <v>76</v>
      </c>
      <c r="G2526" t="str">
        <f t="shared" ca="1" si="235"/>
        <v>&gt;5 years</v>
      </c>
      <c r="H2526" t="s">
        <v>641</v>
      </c>
      <c r="I2526" t="s">
        <v>7707</v>
      </c>
      <c r="J2526" t="s">
        <v>7708</v>
      </c>
      <c r="K2526" t="s">
        <v>27</v>
      </c>
      <c r="L2526">
        <f t="shared" si="236"/>
        <v>1</v>
      </c>
      <c r="M2526">
        <f t="shared" si="237"/>
        <v>0</v>
      </c>
      <c r="N2526" t="s">
        <v>53</v>
      </c>
      <c r="O2526" t="s">
        <v>41</v>
      </c>
      <c r="Q2526" t="str">
        <f t="shared" si="238"/>
        <v>ACTIVE</v>
      </c>
      <c r="R2526" t="s">
        <v>1487</v>
      </c>
      <c r="S2526" t="s">
        <v>68</v>
      </c>
      <c r="T2526" s="2">
        <v>33697</v>
      </c>
      <c r="U2526" s="3">
        <f t="shared" ca="1" si="239"/>
        <v>33</v>
      </c>
      <c r="V2526" t="s">
        <v>3470</v>
      </c>
      <c r="W2526" t="s">
        <v>3470</v>
      </c>
      <c r="X2526" t="s">
        <v>184</v>
      </c>
      <c r="Y2526" t="s">
        <v>35</v>
      </c>
      <c r="Z2526" t="s">
        <v>36</v>
      </c>
      <c r="AA2526">
        <v>2</v>
      </c>
      <c r="AB2526" s="4">
        <v>515858.4</v>
      </c>
    </row>
    <row r="2527" spans="1:28" x14ac:dyDescent="0.25">
      <c r="A2527">
        <v>2952</v>
      </c>
      <c r="B2527" t="s">
        <v>185</v>
      </c>
      <c r="C2527" t="s">
        <v>2447</v>
      </c>
      <c r="D2527" s="1">
        <v>43651</v>
      </c>
      <c r="F2527">
        <f t="shared" ca="1" si="234"/>
        <v>75</v>
      </c>
      <c r="G2527" t="str">
        <f t="shared" ca="1" si="235"/>
        <v>&gt;5 years</v>
      </c>
      <c r="H2527" t="s">
        <v>641</v>
      </c>
      <c r="I2527" t="s">
        <v>7709</v>
      </c>
      <c r="J2527" t="s">
        <v>7710</v>
      </c>
      <c r="K2527" t="s">
        <v>27</v>
      </c>
      <c r="L2527">
        <f t="shared" si="236"/>
        <v>1</v>
      </c>
      <c r="M2527">
        <f t="shared" si="237"/>
        <v>0</v>
      </c>
      <c r="N2527" t="s">
        <v>28</v>
      </c>
      <c r="O2527" t="s">
        <v>53</v>
      </c>
      <c r="Q2527" t="str">
        <f t="shared" si="238"/>
        <v>ACTIVE</v>
      </c>
      <c r="R2527" t="s">
        <v>1487</v>
      </c>
      <c r="S2527" t="s">
        <v>80</v>
      </c>
      <c r="T2527" s="2">
        <v>33700</v>
      </c>
      <c r="U2527" s="3">
        <f t="shared" ca="1" si="239"/>
        <v>33</v>
      </c>
      <c r="V2527" t="s">
        <v>32</v>
      </c>
      <c r="W2527" t="s">
        <v>843</v>
      </c>
      <c r="X2527" t="s">
        <v>81</v>
      </c>
      <c r="Y2527" t="s">
        <v>35</v>
      </c>
      <c r="Z2527" t="s">
        <v>36</v>
      </c>
      <c r="AA2527">
        <v>4</v>
      </c>
      <c r="AB2527" s="4">
        <v>87360</v>
      </c>
    </row>
    <row r="2528" spans="1:28" x14ac:dyDescent="0.25">
      <c r="A2528">
        <v>2953</v>
      </c>
      <c r="B2528" t="s">
        <v>1240</v>
      </c>
      <c r="C2528" t="s">
        <v>1420</v>
      </c>
      <c r="D2528" s="1">
        <v>43774</v>
      </c>
      <c r="F2528">
        <f t="shared" ca="1" si="234"/>
        <v>71</v>
      </c>
      <c r="G2528" t="str">
        <f t="shared" ca="1" si="235"/>
        <v>&gt;5 years</v>
      </c>
      <c r="H2528" t="s">
        <v>24</v>
      </c>
      <c r="I2528" t="s">
        <v>7711</v>
      </c>
      <c r="J2528" t="s">
        <v>7712</v>
      </c>
      <c r="K2528" t="s">
        <v>27</v>
      </c>
      <c r="L2528">
        <f t="shared" si="236"/>
        <v>1</v>
      </c>
      <c r="M2528">
        <f t="shared" si="237"/>
        <v>0</v>
      </c>
      <c r="N2528" t="s">
        <v>53</v>
      </c>
      <c r="O2528" t="s">
        <v>53</v>
      </c>
      <c r="Q2528" t="str">
        <f t="shared" si="238"/>
        <v>ACTIVE</v>
      </c>
      <c r="R2528" t="s">
        <v>1487</v>
      </c>
      <c r="S2528" t="s">
        <v>74</v>
      </c>
      <c r="T2528" s="2">
        <v>35411</v>
      </c>
      <c r="U2528" s="3">
        <f t="shared" ca="1" si="239"/>
        <v>28</v>
      </c>
      <c r="V2528" t="s">
        <v>61</v>
      </c>
      <c r="W2528" t="s">
        <v>127</v>
      </c>
      <c r="X2528" t="s">
        <v>81</v>
      </c>
      <c r="Y2528" t="s">
        <v>47</v>
      </c>
      <c r="Z2528" t="s">
        <v>36</v>
      </c>
      <c r="AA2528">
        <v>5</v>
      </c>
      <c r="AB2528" s="4">
        <v>213289.2</v>
      </c>
    </row>
    <row r="2529" spans="1:28" x14ac:dyDescent="0.25">
      <c r="A2529">
        <v>2954</v>
      </c>
      <c r="B2529" t="s">
        <v>348</v>
      </c>
      <c r="C2529" t="s">
        <v>6446</v>
      </c>
      <c r="D2529" s="1">
        <v>43668</v>
      </c>
      <c r="E2529" s="1">
        <v>44487</v>
      </c>
      <c r="F2529">
        <f t="shared" ca="1" si="234"/>
        <v>26</v>
      </c>
      <c r="G2529" t="str">
        <f t="shared" ca="1" si="235"/>
        <v>2-5 years</v>
      </c>
      <c r="H2529" t="s">
        <v>24</v>
      </c>
      <c r="I2529" t="s">
        <v>7713</v>
      </c>
      <c r="J2529" t="s">
        <v>7714</v>
      </c>
      <c r="K2529" t="s">
        <v>27</v>
      </c>
      <c r="L2529">
        <f t="shared" si="236"/>
        <v>1</v>
      </c>
      <c r="M2529">
        <f t="shared" si="237"/>
        <v>0</v>
      </c>
      <c r="N2529" t="s">
        <v>41</v>
      </c>
      <c r="O2529" t="s">
        <v>41</v>
      </c>
      <c r="Q2529" t="str">
        <f t="shared" si="238"/>
        <v>ACTIVE</v>
      </c>
      <c r="R2529" t="s">
        <v>1487</v>
      </c>
      <c r="S2529" t="s">
        <v>74</v>
      </c>
      <c r="T2529" s="2">
        <v>33378</v>
      </c>
      <c r="U2529" s="3">
        <f t="shared" ca="1" si="239"/>
        <v>34</v>
      </c>
      <c r="V2529" t="s">
        <v>3829</v>
      </c>
      <c r="W2529" t="s">
        <v>3830</v>
      </c>
      <c r="X2529" t="s">
        <v>138</v>
      </c>
      <c r="Y2529" t="s">
        <v>35</v>
      </c>
      <c r="Z2529" t="s">
        <v>36</v>
      </c>
      <c r="AA2529">
        <v>2</v>
      </c>
      <c r="AB2529" s="4">
        <v>92400</v>
      </c>
    </row>
    <row r="2530" spans="1:28" x14ac:dyDescent="0.25">
      <c r="A2530">
        <v>2955</v>
      </c>
      <c r="B2530" t="s">
        <v>6780</v>
      </c>
      <c r="C2530" t="s">
        <v>1215</v>
      </c>
      <c r="D2530" s="1">
        <v>44095</v>
      </c>
      <c r="E2530" s="1">
        <v>45007</v>
      </c>
      <c r="F2530">
        <f t="shared" ca="1" si="234"/>
        <v>30</v>
      </c>
      <c r="G2530" t="str">
        <f t="shared" ca="1" si="235"/>
        <v>2-5 years</v>
      </c>
      <c r="H2530" t="s">
        <v>24</v>
      </c>
      <c r="I2530" t="s">
        <v>7715</v>
      </c>
      <c r="J2530" t="s">
        <v>7716</v>
      </c>
      <c r="K2530" t="s">
        <v>27</v>
      </c>
      <c r="L2530">
        <f t="shared" si="236"/>
        <v>1</v>
      </c>
      <c r="M2530">
        <f t="shared" si="237"/>
        <v>0</v>
      </c>
      <c r="N2530" t="s">
        <v>53</v>
      </c>
      <c r="O2530" t="s">
        <v>41</v>
      </c>
      <c r="Q2530" t="str">
        <f t="shared" si="238"/>
        <v>ACTIVE</v>
      </c>
      <c r="R2530" t="s">
        <v>1487</v>
      </c>
      <c r="S2530" t="s">
        <v>68</v>
      </c>
      <c r="T2530" s="2">
        <v>37418</v>
      </c>
      <c r="U2530" s="3">
        <f t="shared" ca="1" si="239"/>
        <v>23</v>
      </c>
      <c r="V2530" t="s">
        <v>32</v>
      </c>
      <c r="W2530" t="s">
        <v>33</v>
      </c>
      <c r="X2530" t="s">
        <v>81</v>
      </c>
      <c r="Y2530" t="s">
        <v>47</v>
      </c>
      <c r="Z2530" t="s">
        <v>36</v>
      </c>
      <c r="AA2530">
        <v>1</v>
      </c>
      <c r="AB2530" s="4">
        <v>979908</v>
      </c>
    </row>
    <row r="2531" spans="1:28" x14ac:dyDescent="0.25">
      <c r="A2531">
        <v>2956</v>
      </c>
      <c r="B2531" t="s">
        <v>7717</v>
      </c>
      <c r="C2531" t="s">
        <v>7718</v>
      </c>
      <c r="D2531" s="1">
        <v>43780</v>
      </c>
      <c r="F2531">
        <f t="shared" ca="1" si="234"/>
        <v>70</v>
      </c>
      <c r="G2531" t="str">
        <f t="shared" ca="1" si="235"/>
        <v>&gt;5 years</v>
      </c>
      <c r="H2531" t="s">
        <v>24</v>
      </c>
      <c r="I2531" t="s">
        <v>7719</v>
      </c>
      <c r="J2531" t="s">
        <v>7720</v>
      </c>
      <c r="K2531" t="s">
        <v>27</v>
      </c>
      <c r="L2531">
        <f t="shared" si="236"/>
        <v>1</v>
      </c>
      <c r="M2531">
        <f t="shared" si="237"/>
        <v>0</v>
      </c>
      <c r="N2531" t="s">
        <v>41</v>
      </c>
      <c r="O2531" t="s">
        <v>53</v>
      </c>
      <c r="Q2531" t="str">
        <f t="shared" si="238"/>
        <v>ACTIVE</v>
      </c>
      <c r="R2531" t="s">
        <v>1487</v>
      </c>
      <c r="S2531" t="s">
        <v>87</v>
      </c>
      <c r="T2531" s="2">
        <v>33763</v>
      </c>
      <c r="U2531" s="3">
        <f t="shared" ca="1" si="239"/>
        <v>33</v>
      </c>
      <c r="V2531" t="s">
        <v>3916</v>
      </c>
      <c r="W2531" t="s">
        <v>3917</v>
      </c>
      <c r="X2531" t="s">
        <v>364</v>
      </c>
      <c r="Y2531" t="s">
        <v>47</v>
      </c>
      <c r="Z2531" t="s">
        <v>36</v>
      </c>
      <c r="AA2531">
        <v>2</v>
      </c>
      <c r="AB2531" s="4">
        <v>72615</v>
      </c>
    </row>
    <row r="2532" spans="1:28" x14ac:dyDescent="0.25">
      <c r="A2532">
        <v>2957</v>
      </c>
      <c r="B2532" t="s">
        <v>4709</v>
      </c>
      <c r="C2532" t="s">
        <v>1947</v>
      </c>
      <c r="D2532" s="1">
        <v>44235</v>
      </c>
      <c r="F2532">
        <f t="shared" ca="1" si="234"/>
        <v>56</v>
      </c>
      <c r="G2532" t="str">
        <f t="shared" ca="1" si="235"/>
        <v>2-5 years</v>
      </c>
      <c r="H2532" t="s">
        <v>24</v>
      </c>
      <c r="I2532" t="s">
        <v>7721</v>
      </c>
      <c r="J2532" t="s">
        <v>7722</v>
      </c>
      <c r="K2532" t="s">
        <v>27</v>
      </c>
      <c r="L2532">
        <f t="shared" si="236"/>
        <v>1</v>
      </c>
      <c r="M2532">
        <f t="shared" si="237"/>
        <v>0</v>
      </c>
      <c r="N2532" t="s">
        <v>41</v>
      </c>
      <c r="O2532" t="s">
        <v>29</v>
      </c>
      <c r="Q2532" t="str">
        <f t="shared" si="238"/>
        <v>ACTIVE</v>
      </c>
      <c r="R2532" t="s">
        <v>1487</v>
      </c>
      <c r="S2532" t="s">
        <v>74</v>
      </c>
      <c r="T2532" s="2">
        <v>29935</v>
      </c>
      <c r="U2532" s="3">
        <f t="shared" ca="1" si="239"/>
        <v>43</v>
      </c>
      <c r="V2532" t="s">
        <v>2085</v>
      </c>
      <c r="W2532" t="s">
        <v>2086</v>
      </c>
      <c r="X2532" t="s">
        <v>184</v>
      </c>
      <c r="Y2532" t="s">
        <v>47</v>
      </c>
      <c r="Z2532" t="s">
        <v>36</v>
      </c>
      <c r="AA2532">
        <v>1</v>
      </c>
      <c r="AB2532" s="4">
        <v>402709</v>
      </c>
    </row>
    <row r="2533" spans="1:28" x14ac:dyDescent="0.25">
      <c r="A2533">
        <v>2958</v>
      </c>
      <c r="B2533" t="s">
        <v>2920</v>
      </c>
      <c r="C2533" t="s">
        <v>6196</v>
      </c>
      <c r="D2533" s="1">
        <v>43983</v>
      </c>
      <c r="F2533">
        <f t="shared" ca="1" si="234"/>
        <v>64</v>
      </c>
      <c r="G2533" t="str">
        <f t="shared" ca="1" si="235"/>
        <v>&gt;5 years</v>
      </c>
      <c r="H2533" t="s">
        <v>24</v>
      </c>
      <c r="I2533" t="s">
        <v>7723</v>
      </c>
      <c r="J2533" t="s">
        <v>7724</v>
      </c>
      <c r="K2533" t="s">
        <v>27</v>
      </c>
      <c r="L2533">
        <f t="shared" si="236"/>
        <v>1</v>
      </c>
      <c r="M2533">
        <f t="shared" si="237"/>
        <v>0</v>
      </c>
      <c r="N2533" t="s">
        <v>28</v>
      </c>
      <c r="O2533" t="s">
        <v>53</v>
      </c>
      <c r="Q2533" t="str">
        <f t="shared" si="238"/>
        <v>ACTIVE</v>
      </c>
      <c r="R2533" t="s">
        <v>42</v>
      </c>
      <c r="S2533" t="s">
        <v>43</v>
      </c>
      <c r="T2533" s="2">
        <v>30374</v>
      </c>
      <c r="U2533" s="3">
        <f t="shared" ca="1" si="239"/>
        <v>42</v>
      </c>
      <c r="V2533" t="s">
        <v>44</v>
      </c>
      <c r="W2533" t="s">
        <v>45</v>
      </c>
      <c r="X2533" t="s">
        <v>1107</v>
      </c>
      <c r="Y2533" t="s">
        <v>47</v>
      </c>
      <c r="Z2533" t="s">
        <v>36</v>
      </c>
      <c r="AA2533">
        <v>4</v>
      </c>
      <c r="AB2533" s="4">
        <v>180200</v>
      </c>
    </row>
    <row r="2534" spans="1:28" x14ac:dyDescent="0.25">
      <c r="A2534">
        <v>2959</v>
      </c>
      <c r="B2534" t="s">
        <v>7595</v>
      </c>
      <c r="C2534" t="s">
        <v>4909</v>
      </c>
      <c r="D2534" s="1">
        <v>44860</v>
      </c>
      <c r="E2534" s="1">
        <v>44866</v>
      </c>
      <c r="F2534">
        <f t="shared" ca="1" si="234"/>
        <v>0</v>
      </c>
      <c r="G2534" t="str">
        <f t="shared" ca="1" si="235"/>
        <v>&lt;6 months</v>
      </c>
      <c r="H2534" t="s">
        <v>24</v>
      </c>
      <c r="I2534" t="s">
        <v>7725</v>
      </c>
      <c r="J2534" t="s">
        <v>7726</v>
      </c>
      <c r="K2534" t="s">
        <v>158</v>
      </c>
      <c r="L2534">
        <f t="shared" si="236"/>
        <v>0</v>
      </c>
      <c r="M2534">
        <f t="shared" si="237"/>
        <v>1</v>
      </c>
      <c r="N2534" t="s">
        <v>41</v>
      </c>
      <c r="O2534" t="s">
        <v>29</v>
      </c>
      <c r="P2534" t="s">
        <v>159</v>
      </c>
      <c r="Q2534" t="str">
        <f t="shared" si="238"/>
        <v>VOLUNTARY</v>
      </c>
      <c r="R2534" t="s">
        <v>1487</v>
      </c>
      <c r="S2534" t="s">
        <v>221</v>
      </c>
      <c r="T2534" s="2">
        <v>33347</v>
      </c>
      <c r="U2534" s="3">
        <f t="shared" ca="1" si="239"/>
        <v>34</v>
      </c>
      <c r="V2534" t="s">
        <v>3788</v>
      </c>
      <c r="W2534" t="s">
        <v>3789</v>
      </c>
      <c r="X2534" t="s">
        <v>128</v>
      </c>
      <c r="Y2534" t="s">
        <v>47</v>
      </c>
      <c r="Z2534" t="s">
        <v>36</v>
      </c>
      <c r="AA2534">
        <v>2</v>
      </c>
      <c r="AB2534" s="4">
        <v>205600</v>
      </c>
    </row>
    <row r="2535" spans="1:28" x14ac:dyDescent="0.25">
      <c r="A2535">
        <v>2960</v>
      </c>
      <c r="B2535" t="s">
        <v>7727</v>
      </c>
      <c r="C2535" t="s">
        <v>424</v>
      </c>
      <c r="D2535" s="1">
        <v>43508</v>
      </c>
      <c r="E2535" s="1">
        <v>45033</v>
      </c>
      <c r="F2535">
        <f t="shared" ca="1" si="234"/>
        <v>50</v>
      </c>
      <c r="G2535" t="str">
        <f t="shared" ca="1" si="235"/>
        <v>2-5 years</v>
      </c>
      <c r="H2535" t="s">
        <v>24</v>
      </c>
      <c r="I2535" t="s">
        <v>7728</v>
      </c>
      <c r="J2535" t="s">
        <v>7729</v>
      </c>
      <c r="K2535" t="s">
        <v>27</v>
      </c>
      <c r="L2535">
        <f t="shared" si="236"/>
        <v>1</v>
      </c>
      <c r="M2535">
        <f t="shared" si="237"/>
        <v>0</v>
      </c>
      <c r="N2535" t="s">
        <v>53</v>
      </c>
      <c r="O2535" t="s">
        <v>41</v>
      </c>
      <c r="Q2535" t="str">
        <f t="shared" si="238"/>
        <v>ACTIVE</v>
      </c>
      <c r="R2535" t="s">
        <v>1487</v>
      </c>
      <c r="S2535" t="s">
        <v>68</v>
      </c>
      <c r="T2535" s="2">
        <v>34773</v>
      </c>
      <c r="U2535" s="3">
        <f t="shared" ca="1" si="239"/>
        <v>30</v>
      </c>
      <c r="V2535" t="s">
        <v>32</v>
      </c>
      <c r="W2535" t="s">
        <v>843</v>
      </c>
      <c r="X2535" t="s">
        <v>81</v>
      </c>
      <c r="Y2535" t="s">
        <v>35</v>
      </c>
      <c r="Z2535" t="s">
        <v>36</v>
      </c>
      <c r="AA2535">
        <v>2</v>
      </c>
      <c r="AB2535" s="4">
        <v>175000</v>
      </c>
    </row>
    <row r="2536" spans="1:28" x14ac:dyDescent="0.25">
      <c r="A2536">
        <v>2961</v>
      </c>
      <c r="B2536" t="s">
        <v>3597</v>
      </c>
      <c r="C2536" t="s">
        <v>7730</v>
      </c>
      <c r="D2536" s="1">
        <v>44853</v>
      </c>
      <c r="E2536" s="1">
        <v>45129</v>
      </c>
      <c r="F2536">
        <f t="shared" ca="1" si="234"/>
        <v>9</v>
      </c>
      <c r="G2536" t="str">
        <f t="shared" ca="1" si="235"/>
        <v>6-12 months</v>
      </c>
      <c r="H2536" t="s">
        <v>24</v>
      </c>
      <c r="I2536" t="s">
        <v>7731</v>
      </c>
      <c r="J2536" t="s">
        <v>7732</v>
      </c>
      <c r="K2536" t="s">
        <v>27</v>
      </c>
      <c r="L2536">
        <f t="shared" si="236"/>
        <v>1</v>
      </c>
      <c r="M2536">
        <f t="shared" si="237"/>
        <v>0</v>
      </c>
      <c r="N2536" t="s">
        <v>53</v>
      </c>
      <c r="O2536" t="s">
        <v>53</v>
      </c>
      <c r="Q2536" t="str">
        <f t="shared" si="238"/>
        <v>ACTIVE</v>
      </c>
      <c r="R2536" t="s">
        <v>1487</v>
      </c>
      <c r="S2536" t="s">
        <v>74</v>
      </c>
      <c r="T2536" s="2">
        <v>34519</v>
      </c>
      <c r="U2536" s="3">
        <f t="shared" ca="1" si="239"/>
        <v>31</v>
      </c>
      <c r="V2536" t="s">
        <v>32</v>
      </c>
      <c r="W2536" t="s">
        <v>33</v>
      </c>
      <c r="X2536" t="s">
        <v>69</v>
      </c>
      <c r="Y2536" t="s">
        <v>35</v>
      </c>
      <c r="Z2536" t="s">
        <v>36</v>
      </c>
      <c r="AA2536">
        <v>2</v>
      </c>
      <c r="AB2536" s="4">
        <v>190800</v>
      </c>
    </row>
    <row r="2537" spans="1:28" x14ac:dyDescent="0.25">
      <c r="A2537">
        <v>2962</v>
      </c>
      <c r="B2537" t="s">
        <v>166</v>
      </c>
      <c r="C2537" t="s">
        <v>3551</v>
      </c>
      <c r="D2537" s="1">
        <v>43811</v>
      </c>
      <c r="F2537">
        <f t="shared" ca="1" si="234"/>
        <v>69</v>
      </c>
      <c r="G2537" t="str">
        <f t="shared" ca="1" si="235"/>
        <v>&gt;5 years</v>
      </c>
      <c r="H2537" t="s">
        <v>24</v>
      </c>
      <c r="I2537" t="s">
        <v>7733</v>
      </c>
      <c r="J2537" t="s">
        <v>7734</v>
      </c>
      <c r="K2537" t="s">
        <v>27</v>
      </c>
      <c r="L2537">
        <f t="shared" si="236"/>
        <v>1</v>
      </c>
      <c r="M2537">
        <f t="shared" si="237"/>
        <v>0</v>
      </c>
      <c r="N2537" t="s">
        <v>53</v>
      </c>
      <c r="O2537" t="s">
        <v>53</v>
      </c>
      <c r="Q2537" t="str">
        <f t="shared" si="238"/>
        <v>ACTIVE</v>
      </c>
      <c r="R2537" t="s">
        <v>1487</v>
      </c>
      <c r="S2537" t="s">
        <v>87</v>
      </c>
      <c r="T2537" s="2">
        <v>32776</v>
      </c>
      <c r="U2537" s="3">
        <f t="shared" ca="1" si="239"/>
        <v>36</v>
      </c>
      <c r="V2537" t="s">
        <v>1614</v>
      </c>
      <c r="W2537" t="s">
        <v>3214</v>
      </c>
      <c r="X2537" t="s">
        <v>81</v>
      </c>
      <c r="Y2537" t="s">
        <v>35</v>
      </c>
      <c r="Z2537" t="s">
        <v>36</v>
      </c>
      <c r="AA2537">
        <v>1</v>
      </c>
      <c r="AB2537" s="4">
        <v>250000</v>
      </c>
    </row>
    <row r="2538" spans="1:28" x14ac:dyDescent="0.25">
      <c r="A2538">
        <v>2963</v>
      </c>
      <c r="B2538" t="s">
        <v>5775</v>
      </c>
      <c r="C2538" t="s">
        <v>5408</v>
      </c>
      <c r="D2538" s="1">
        <v>44529</v>
      </c>
      <c r="F2538">
        <f t="shared" ca="1" si="234"/>
        <v>46</v>
      </c>
      <c r="G2538" t="str">
        <f t="shared" ca="1" si="235"/>
        <v>2-5 years</v>
      </c>
      <c r="H2538" t="s">
        <v>24</v>
      </c>
      <c r="I2538" t="s">
        <v>7735</v>
      </c>
      <c r="J2538" t="s">
        <v>7736</v>
      </c>
      <c r="K2538" t="s">
        <v>27</v>
      </c>
      <c r="L2538">
        <f t="shared" si="236"/>
        <v>1</v>
      </c>
      <c r="M2538">
        <f t="shared" si="237"/>
        <v>0</v>
      </c>
      <c r="N2538" t="s">
        <v>53</v>
      </c>
      <c r="O2538" t="s">
        <v>53</v>
      </c>
      <c r="Q2538" t="str">
        <f t="shared" si="238"/>
        <v>ACTIVE</v>
      </c>
      <c r="R2538" t="s">
        <v>1487</v>
      </c>
      <c r="S2538" t="s">
        <v>74</v>
      </c>
      <c r="T2538" s="2">
        <v>31049</v>
      </c>
      <c r="U2538" s="3">
        <f t="shared" ca="1" si="239"/>
        <v>40</v>
      </c>
      <c r="V2538" t="s">
        <v>100</v>
      </c>
      <c r="W2538" t="s">
        <v>101</v>
      </c>
      <c r="X2538" t="s">
        <v>75</v>
      </c>
      <c r="Y2538" t="s">
        <v>47</v>
      </c>
      <c r="Z2538" t="s">
        <v>36</v>
      </c>
      <c r="AA2538">
        <v>2</v>
      </c>
      <c r="AB2538" s="4">
        <v>180200</v>
      </c>
    </row>
    <row r="2539" spans="1:28" x14ac:dyDescent="0.25">
      <c r="A2539">
        <v>2964</v>
      </c>
      <c r="B2539" t="s">
        <v>7737</v>
      </c>
      <c r="C2539" t="s">
        <v>7738</v>
      </c>
      <c r="D2539" s="1">
        <v>44331</v>
      </c>
      <c r="F2539">
        <f t="shared" ca="1" si="234"/>
        <v>52</v>
      </c>
      <c r="G2539" t="str">
        <f t="shared" ca="1" si="235"/>
        <v>2-5 years</v>
      </c>
      <c r="H2539" t="s">
        <v>24</v>
      </c>
      <c r="I2539" t="s">
        <v>7739</v>
      </c>
      <c r="J2539" t="s">
        <v>7740</v>
      </c>
      <c r="K2539" t="s">
        <v>27</v>
      </c>
      <c r="L2539">
        <f t="shared" si="236"/>
        <v>1</v>
      </c>
      <c r="M2539">
        <f t="shared" si="237"/>
        <v>0</v>
      </c>
      <c r="N2539" t="s">
        <v>41</v>
      </c>
      <c r="O2539" t="s">
        <v>53</v>
      </c>
      <c r="Q2539" t="str">
        <f t="shared" si="238"/>
        <v>ACTIVE</v>
      </c>
      <c r="R2539" t="s">
        <v>1487</v>
      </c>
      <c r="S2539" t="s">
        <v>74</v>
      </c>
      <c r="T2539" s="2">
        <v>34064</v>
      </c>
      <c r="U2539" s="3">
        <f t="shared" ca="1" si="239"/>
        <v>32</v>
      </c>
      <c r="V2539" t="s">
        <v>5016</v>
      </c>
      <c r="W2539" t="s">
        <v>5016</v>
      </c>
      <c r="X2539" t="s">
        <v>153</v>
      </c>
      <c r="Y2539" t="s">
        <v>35</v>
      </c>
      <c r="Z2539" t="s">
        <v>36</v>
      </c>
      <c r="AA2539">
        <v>2</v>
      </c>
      <c r="AB2539" s="4">
        <v>137000</v>
      </c>
    </row>
    <row r="2540" spans="1:28" x14ac:dyDescent="0.25">
      <c r="A2540">
        <v>2965</v>
      </c>
      <c r="B2540" t="s">
        <v>7454</v>
      </c>
      <c r="C2540" t="s">
        <v>7741</v>
      </c>
      <c r="D2540" s="1">
        <v>44953</v>
      </c>
      <c r="E2540" s="1">
        <v>45052</v>
      </c>
      <c r="F2540">
        <f t="shared" ca="1" si="234"/>
        <v>3</v>
      </c>
      <c r="G2540" t="str">
        <f t="shared" ca="1" si="235"/>
        <v>&lt;6 months</v>
      </c>
      <c r="H2540" t="s">
        <v>24</v>
      </c>
      <c r="I2540" t="s">
        <v>7742</v>
      </c>
      <c r="J2540" t="s">
        <v>7743</v>
      </c>
      <c r="K2540" t="s">
        <v>27</v>
      </c>
      <c r="L2540">
        <f t="shared" si="236"/>
        <v>1</v>
      </c>
      <c r="M2540">
        <f t="shared" si="237"/>
        <v>0</v>
      </c>
      <c r="N2540" t="s">
        <v>28</v>
      </c>
      <c r="O2540" t="s">
        <v>29</v>
      </c>
      <c r="Q2540" t="str">
        <f t="shared" si="238"/>
        <v>ACTIVE</v>
      </c>
      <c r="R2540" t="s">
        <v>1487</v>
      </c>
      <c r="S2540" t="s">
        <v>74</v>
      </c>
      <c r="T2540" s="2">
        <v>29135</v>
      </c>
      <c r="U2540" s="3">
        <f t="shared" ca="1" si="239"/>
        <v>46</v>
      </c>
      <c r="V2540" t="s">
        <v>5016</v>
      </c>
      <c r="W2540" t="s">
        <v>5016</v>
      </c>
      <c r="X2540" t="s">
        <v>153</v>
      </c>
      <c r="Y2540" t="s">
        <v>35</v>
      </c>
      <c r="Z2540" t="s">
        <v>36</v>
      </c>
      <c r="AA2540">
        <v>1</v>
      </c>
      <c r="AB2540" s="4">
        <v>143520</v>
      </c>
    </row>
    <row r="2541" spans="1:28" x14ac:dyDescent="0.25">
      <c r="A2541">
        <v>2966</v>
      </c>
      <c r="B2541" t="s">
        <v>2332</v>
      </c>
      <c r="C2541" t="s">
        <v>3847</v>
      </c>
      <c r="D2541" s="1">
        <v>44015</v>
      </c>
      <c r="E2541" s="1">
        <v>45109</v>
      </c>
      <c r="F2541">
        <f t="shared" ca="1" si="234"/>
        <v>35</v>
      </c>
      <c r="G2541" t="str">
        <f t="shared" ca="1" si="235"/>
        <v>2-5 years</v>
      </c>
      <c r="H2541" t="s">
        <v>24</v>
      </c>
      <c r="I2541" t="s">
        <v>7744</v>
      </c>
      <c r="J2541" t="s">
        <v>7745</v>
      </c>
      <c r="K2541" t="s">
        <v>27</v>
      </c>
      <c r="L2541">
        <f t="shared" si="236"/>
        <v>1</v>
      </c>
      <c r="M2541">
        <f t="shared" si="237"/>
        <v>0</v>
      </c>
      <c r="N2541" t="s">
        <v>53</v>
      </c>
      <c r="O2541" t="s">
        <v>29</v>
      </c>
      <c r="Q2541" t="str">
        <f t="shared" si="238"/>
        <v>ACTIVE</v>
      </c>
      <c r="R2541" t="s">
        <v>1487</v>
      </c>
      <c r="S2541" t="s">
        <v>221</v>
      </c>
      <c r="T2541" s="2">
        <v>35065</v>
      </c>
      <c r="U2541" s="3">
        <f t="shared" ca="1" si="239"/>
        <v>29</v>
      </c>
      <c r="V2541" t="s">
        <v>4933</v>
      </c>
      <c r="W2541" t="s">
        <v>4934</v>
      </c>
      <c r="X2541" t="s">
        <v>69</v>
      </c>
      <c r="Y2541" t="s">
        <v>47</v>
      </c>
      <c r="Z2541" t="s">
        <v>36</v>
      </c>
      <c r="AA2541">
        <v>4</v>
      </c>
      <c r="AB2541" s="4">
        <v>125000</v>
      </c>
    </row>
    <row r="2542" spans="1:28" x14ac:dyDescent="0.25">
      <c r="A2542">
        <v>2967</v>
      </c>
      <c r="B2542" t="s">
        <v>7746</v>
      </c>
      <c r="C2542" t="s">
        <v>1432</v>
      </c>
      <c r="D2542" s="1">
        <v>44921</v>
      </c>
      <c r="E2542" s="1">
        <v>45102</v>
      </c>
      <c r="F2542">
        <f t="shared" ca="1" si="234"/>
        <v>5</v>
      </c>
      <c r="G2542" t="str">
        <f t="shared" ca="1" si="235"/>
        <v>&lt;6 months</v>
      </c>
      <c r="H2542" t="s">
        <v>24</v>
      </c>
      <c r="I2542" t="s">
        <v>7747</v>
      </c>
      <c r="J2542" t="s">
        <v>7748</v>
      </c>
      <c r="K2542" t="s">
        <v>27</v>
      </c>
      <c r="L2542">
        <f t="shared" si="236"/>
        <v>1</v>
      </c>
      <c r="M2542">
        <f t="shared" si="237"/>
        <v>0</v>
      </c>
      <c r="N2542" t="s">
        <v>53</v>
      </c>
      <c r="O2542" t="s">
        <v>41</v>
      </c>
      <c r="Q2542" t="str">
        <f t="shared" si="238"/>
        <v>ACTIVE</v>
      </c>
      <c r="R2542" t="s">
        <v>1487</v>
      </c>
      <c r="S2542" t="s">
        <v>74</v>
      </c>
      <c r="T2542" s="2">
        <v>29200</v>
      </c>
      <c r="U2542" s="3">
        <f t="shared" ca="1" si="239"/>
        <v>45</v>
      </c>
      <c r="V2542" t="s">
        <v>32</v>
      </c>
      <c r="W2542" t="s">
        <v>33</v>
      </c>
      <c r="X2542" t="s">
        <v>339</v>
      </c>
      <c r="Y2542" t="s">
        <v>35</v>
      </c>
      <c r="Z2542" t="s">
        <v>36</v>
      </c>
      <c r="AA2542">
        <v>4</v>
      </c>
      <c r="AB2542" s="4">
        <v>68666.66</v>
      </c>
    </row>
    <row r="2543" spans="1:28" x14ac:dyDescent="0.25">
      <c r="A2543">
        <v>2968</v>
      </c>
      <c r="B2543" t="s">
        <v>7749</v>
      </c>
      <c r="C2543" t="s">
        <v>7750</v>
      </c>
      <c r="D2543" s="1">
        <v>43457</v>
      </c>
      <c r="F2543">
        <f t="shared" ca="1" si="234"/>
        <v>81</v>
      </c>
      <c r="G2543" t="str">
        <f t="shared" ca="1" si="235"/>
        <v>&gt;5 years</v>
      </c>
      <c r="H2543" t="s">
        <v>24</v>
      </c>
      <c r="I2543" t="s">
        <v>7751</v>
      </c>
      <c r="J2543" t="s">
        <v>7752</v>
      </c>
      <c r="K2543" t="s">
        <v>27</v>
      </c>
      <c r="L2543">
        <f t="shared" si="236"/>
        <v>1</v>
      </c>
      <c r="M2543">
        <f t="shared" si="237"/>
        <v>0</v>
      </c>
      <c r="N2543" t="s">
        <v>41</v>
      </c>
      <c r="O2543" t="s">
        <v>29</v>
      </c>
      <c r="Q2543" t="str">
        <f t="shared" si="238"/>
        <v>ACTIVE</v>
      </c>
      <c r="R2543" t="s">
        <v>1487</v>
      </c>
      <c r="S2543" t="s">
        <v>68</v>
      </c>
      <c r="T2543" s="2">
        <v>33357</v>
      </c>
      <c r="U2543" s="3">
        <f t="shared" ca="1" si="239"/>
        <v>34</v>
      </c>
      <c r="V2543" t="s">
        <v>32</v>
      </c>
      <c r="W2543" t="s">
        <v>598</v>
      </c>
      <c r="X2543" t="s">
        <v>81</v>
      </c>
      <c r="Y2543" t="s">
        <v>35</v>
      </c>
      <c r="Z2543" t="s">
        <v>36</v>
      </c>
      <c r="AA2543">
        <v>4</v>
      </c>
      <c r="AB2543" s="4">
        <v>132300</v>
      </c>
    </row>
    <row r="2544" spans="1:28" x14ac:dyDescent="0.25">
      <c r="A2544">
        <v>2969</v>
      </c>
      <c r="B2544" t="s">
        <v>4640</v>
      </c>
      <c r="C2544" t="s">
        <v>1043</v>
      </c>
      <c r="D2544" s="1">
        <v>44102</v>
      </c>
      <c r="E2544" s="1">
        <v>44485</v>
      </c>
      <c r="F2544">
        <f t="shared" ca="1" si="234"/>
        <v>12</v>
      </c>
      <c r="G2544" t="str">
        <f t="shared" ca="1" si="235"/>
        <v>1-2 years</v>
      </c>
      <c r="H2544" t="s">
        <v>641</v>
      </c>
      <c r="I2544" t="s">
        <v>7753</v>
      </c>
      <c r="J2544" t="s">
        <v>7754</v>
      </c>
      <c r="K2544" t="s">
        <v>158</v>
      </c>
      <c r="L2544">
        <f t="shared" si="236"/>
        <v>0</v>
      </c>
      <c r="M2544">
        <f t="shared" si="237"/>
        <v>1</v>
      </c>
      <c r="N2544" t="s">
        <v>28</v>
      </c>
      <c r="O2544" t="s">
        <v>41</v>
      </c>
      <c r="P2544" t="s">
        <v>212</v>
      </c>
      <c r="Q2544" t="str">
        <f t="shared" si="238"/>
        <v>INVOLUNTARY</v>
      </c>
      <c r="R2544" t="s">
        <v>1487</v>
      </c>
      <c r="S2544" t="s">
        <v>68</v>
      </c>
      <c r="T2544" s="2">
        <v>32647</v>
      </c>
      <c r="U2544" s="3">
        <f t="shared" ca="1" si="239"/>
        <v>36</v>
      </c>
      <c r="V2544" t="s">
        <v>61</v>
      </c>
      <c r="W2544" t="s">
        <v>127</v>
      </c>
      <c r="X2544" t="s">
        <v>69</v>
      </c>
      <c r="Y2544" t="s">
        <v>35</v>
      </c>
      <c r="Z2544" t="s">
        <v>36</v>
      </c>
      <c r="AA2544">
        <v>2</v>
      </c>
      <c r="AB2544" s="4">
        <v>125000</v>
      </c>
    </row>
    <row r="2545" spans="1:28" x14ac:dyDescent="0.25">
      <c r="A2545">
        <v>2970</v>
      </c>
      <c r="B2545" t="s">
        <v>7755</v>
      </c>
      <c r="C2545" t="s">
        <v>7756</v>
      </c>
      <c r="D2545" s="1">
        <v>44090</v>
      </c>
      <c r="E2545" s="1">
        <v>44449</v>
      </c>
      <c r="F2545">
        <f t="shared" ca="1" si="234"/>
        <v>11</v>
      </c>
      <c r="G2545" t="str">
        <f t="shared" ca="1" si="235"/>
        <v>6-12 months</v>
      </c>
      <c r="H2545" t="s">
        <v>24</v>
      </c>
      <c r="I2545" t="s">
        <v>7757</v>
      </c>
      <c r="J2545" t="s">
        <v>7758</v>
      </c>
      <c r="K2545" t="s">
        <v>27</v>
      </c>
      <c r="L2545">
        <f t="shared" si="236"/>
        <v>1</v>
      </c>
      <c r="M2545">
        <f t="shared" si="237"/>
        <v>0</v>
      </c>
      <c r="N2545" t="s">
        <v>53</v>
      </c>
      <c r="O2545" t="s">
        <v>29</v>
      </c>
      <c r="Q2545" t="str">
        <f t="shared" si="238"/>
        <v>ACTIVE</v>
      </c>
      <c r="R2545" t="s">
        <v>1487</v>
      </c>
      <c r="S2545" t="s">
        <v>68</v>
      </c>
      <c r="T2545" s="2">
        <v>32725</v>
      </c>
      <c r="U2545" s="3">
        <f t="shared" ca="1" si="239"/>
        <v>36</v>
      </c>
      <c r="V2545" t="s">
        <v>61</v>
      </c>
      <c r="W2545" t="s">
        <v>222</v>
      </c>
      <c r="X2545" t="s">
        <v>63</v>
      </c>
      <c r="Y2545" t="s">
        <v>35</v>
      </c>
      <c r="Z2545" t="s">
        <v>36</v>
      </c>
      <c r="AA2545">
        <v>5</v>
      </c>
      <c r="AB2545" s="4">
        <v>155150</v>
      </c>
    </row>
    <row r="2546" spans="1:28" x14ac:dyDescent="0.25">
      <c r="A2546">
        <v>2971</v>
      </c>
      <c r="B2546" t="s">
        <v>7759</v>
      </c>
      <c r="C2546" t="s">
        <v>7760</v>
      </c>
      <c r="D2546" s="1">
        <v>43870</v>
      </c>
      <c r="E2546" s="1">
        <v>44269</v>
      </c>
      <c r="F2546">
        <f t="shared" ca="1" si="234"/>
        <v>13</v>
      </c>
      <c r="G2546" t="str">
        <f t="shared" ca="1" si="235"/>
        <v>1-2 years</v>
      </c>
      <c r="H2546" t="s">
        <v>641</v>
      </c>
      <c r="I2546" t="s">
        <v>7761</v>
      </c>
      <c r="J2546" t="s">
        <v>7762</v>
      </c>
      <c r="K2546" t="s">
        <v>27</v>
      </c>
      <c r="L2546">
        <f t="shared" si="236"/>
        <v>1</v>
      </c>
      <c r="M2546">
        <f t="shared" si="237"/>
        <v>0</v>
      </c>
      <c r="N2546" t="s">
        <v>28</v>
      </c>
      <c r="O2546" t="s">
        <v>29</v>
      </c>
      <c r="Q2546" t="str">
        <f t="shared" si="238"/>
        <v>ACTIVE</v>
      </c>
      <c r="R2546" t="s">
        <v>1487</v>
      </c>
      <c r="S2546" t="s">
        <v>221</v>
      </c>
      <c r="T2546" s="2">
        <v>36796</v>
      </c>
      <c r="U2546" s="3">
        <f t="shared" ca="1" si="239"/>
        <v>25</v>
      </c>
      <c r="V2546" t="s">
        <v>3916</v>
      </c>
      <c r="W2546" t="s">
        <v>3917</v>
      </c>
      <c r="X2546" t="s">
        <v>116</v>
      </c>
      <c r="Y2546" t="s">
        <v>35</v>
      </c>
      <c r="Z2546" t="s">
        <v>36</v>
      </c>
      <c r="AA2546">
        <v>1</v>
      </c>
      <c r="AB2546" s="4">
        <v>100085</v>
      </c>
    </row>
    <row r="2547" spans="1:28" x14ac:dyDescent="0.25">
      <c r="A2547">
        <v>2972</v>
      </c>
      <c r="B2547" t="s">
        <v>7763</v>
      </c>
      <c r="C2547" t="s">
        <v>209</v>
      </c>
      <c r="D2547" s="1">
        <v>44970</v>
      </c>
      <c r="F2547">
        <f t="shared" ca="1" si="234"/>
        <v>31</v>
      </c>
      <c r="G2547" t="str">
        <f t="shared" ca="1" si="235"/>
        <v>2-5 years</v>
      </c>
      <c r="H2547" t="s">
        <v>24</v>
      </c>
      <c r="I2547" t="s">
        <v>7764</v>
      </c>
      <c r="J2547" t="s">
        <v>7765</v>
      </c>
      <c r="K2547" t="s">
        <v>27</v>
      </c>
      <c r="L2547">
        <f t="shared" si="236"/>
        <v>1</v>
      </c>
      <c r="M2547">
        <f t="shared" si="237"/>
        <v>0</v>
      </c>
      <c r="N2547" t="s">
        <v>53</v>
      </c>
      <c r="O2547" t="s">
        <v>41</v>
      </c>
      <c r="Q2547" t="str">
        <f t="shared" si="238"/>
        <v>ACTIVE</v>
      </c>
      <c r="R2547" t="s">
        <v>1487</v>
      </c>
      <c r="S2547" t="s">
        <v>68</v>
      </c>
      <c r="T2547" s="2">
        <v>35595</v>
      </c>
      <c r="U2547" s="3">
        <f t="shared" ca="1" si="239"/>
        <v>28</v>
      </c>
      <c r="V2547" t="s">
        <v>3829</v>
      </c>
      <c r="W2547" t="s">
        <v>6238</v>
      </c>
      <c r="X2547" t="s">
        <v>69</v>
      </c>
      <c r="Y2547" t="s">
        <v>35</v>
      </c>
      <c r="Z2547" t="s">
        <v>36</v>
      </c>
      <c r="AA2547">
        <v>1</v>
      </c>
      <c r="AB2547" s="4">
        <v>123000</v>
      </c>
    </row>
    <row r="2548" spans="1:28" x14ac:dyDescent="0.25">
      <c r="A2548">
        <v>2973</v>
      </c>
      <c r="B2548" t="s">
        <v>2419</v>
      </c>
      <c r="C2548" t="s">
        <v>3727</v>
      </c>
      <c r="D2548" s="1">
        <v>43800</v>
      </c>
      <c r="F2548">
        <f t="shared" ca="1" si="234"/>
        <v>70</v>
      </c>
      <c r="G2548" t="str">
        <f t="shared" ca="1" si="235"/>
        <v>&gt;5 years</v>
      </c>
      <c r="H2548" t="s">
        <v>24</v>
      </c>
      <c r="I2548" t="s">
        <v>7766</v>
      </c>
      <c r="J2548" t="s">
        <v>7767</v>
      </c>
      <c r="K2548" t="s">
        <v>27</v>
      </c>
      <c r="L2548">
        <f t="shared" si="236"/>
        <v>1</v>
      </c>
      <c r="M2548">
        <f t="shared" si="237"/>
        <v>0</v>
      </c>
      <c r="N2548" t="s">
        <v>41</v>
      </c>
      <c r="O2548" t="s">
        <v>41</v>
      </c>
      <c r="Q2548" t="str">
        <f t="shared" si="238"/>
        <v>ACTIVE</v>
      </c>
      <c r="R2548" t="s">
        <v>1487</v>
      </c>
      <c r="S2548" t="s">
        <v>68</v>
      </c>
      <c r="T2548" s="2">
        <v>32705</v>
      </c>
      <c r="U2548" s="3">
        <f t="shared" ca="1" si="239"/>
        <v>36</v>
      </c>
      <c r="V2548" t="s">
        <v>3829</v>
      </c>
      <c r="W2548" t="s">
        <v>6238</v>
      </c>
      <c r="X2548" t="s">
        <v>245</v>
      </c>
      <c r="Y2548" t="s">
        <v>35</v>
      </c>
      <c r="Z2548" t="s">
        <v>36</v>
      </c>
      <c r="AA2548">
        <v>5</v>
      </c>
      <c r="AB2548" s="4">
        <v>40000</v>
      </c>
    </row>
    <row r="2549" spans="1:28" x14ac:dyDescent="0.25">
      <c r="A2549">
        <v>2974</v>
      </c>
      <c r="B2549" t="s">
        <v>2539</v>
      </c>
      <c r="C2549" t="s">
        <v>2747</v>
      </c>
      <c r="D2549" s="1">
        <v>44869</v>
      </c>
      <c r="F2549">
        <f t="shared" ca="1" si="234"/>
        <v>35</v>
      </c>
      <c r="G2549" t="str">
        <f t="shared" ca="1" si="235"/>
        <v>2-5 years</v>
      </c>
      <c r="H2549" t="s">
        <v>24</v>
      </c>
      <c r="I2549" t="s">
        <v>7768</v>
      </c>
      <c r="J2549" t="s">
        <v>7769</v>
      </c>
      <c r="K2549" t="s">
        <v>27</v>
      </c>
      <c r="L2549">
        <f t="shared" si="236"/>
        <v>1</v>
      </c>
      <c r="M2549">
        <f t="shared" si="237"/>
        <v>0</v>
      </c>
      <c r="N2549" t="s">
        <v>53</v>
      </c>
      <c r="O2549" t="s">
        <v>41</v>
      </c>
      <c r="Q2549" t="str">
        <f t="shared" si="238"/>
        <v>ACTIVE</v>
      </c>
      <c r="R2549" t="s">
        <v>1487</v>
      </c>
      <c r="S2549" t="s">
        <v>74</v>
      </c>
      <c r="T2549" s="2">
        <v>32960</v>
      </c>
      <c r="U2549" s="3">
        <f t="shared" ca="1" si="239"/>
        <v>35</v>
      </c>
      <c r="V2549" t="s">
        <v>3829</v>
      </c>
      <c r="W2549" t="s">
        <v>6238</v>
      </c>
      <c r="X2549" t="s">
        <v>69</v>
      </c>
      <c r="Y2549" t="s">
        <v>35</v>
      </c>
      <c r="Z2549" t="s">
        <v>36</v>
      </c>
      <c r="AA2549">
        <v>5</v>
      </c>
      <c r="AB2549" s="4">
        <v>142608</v>
      </c>
    </row>
    <row r="2550" spans="1:28" x14ac:dyDescent="0.25">
      <c r="A2550">
        <v>2975</v>
      </c>
      <c r="B2550" t="s">
        <v>7770</v>
      </c>
      <c r="C2550" t="s">
        <v>7771</v>
      </c>
      <c r="D2550" s="1">
        <v>44300</v>
      </c>
      <c r="E2550" s="1">
        <v>44734</v>
      </c>
      <c r="F2550">
        <f t="shared" ca="1" si="234"/>
        <v>14</v>
      </c>
      <c r="G2550" t="str">
        <f t="shared" ca="1" si="235"/>
        <v>1-2 years</v>
      </c>
      <c r="H2550" t="s">
        <v>24</v>
      </c>
      <c r="I2550" t="s">
        <v>7772</v>
      </c>
      <c r="J2550" t="s">
        <v>7773</v>
      </c>
      <c r="K2550" t="s">
        <v>27</v>
      </c>
      <c r="L2550">
        <f t="shared" si="236"/>
        <v>1</v>
      </c>
      <c r="M2550">
        <f t="shared" si="237"/>
        <v>0</v>
      </c>
      <c r="N2550" t="s">
        <v>53</v>
      </c>
      <c r="O2550" t="s">
        <v>29</v>
      </c>
      <c r="Q2550" t="str">
        <f t="shared" si="238"/>
        <v>ACTIVE</v>
      </c>
      <c r="R2550" t="s">
        <v>1487</v>
      </c>
      <c r="S2550" t="s">
        <v>1913</v>
      </c>
      <c r="T2550" s="2">
        <v>33258</v>
      </c>
      <c r="U2550" s="3">
        <f t="shared" ca="1" si="239"/>
        <v>34</v>
      </c>
      <c r="V2550" t="s">
        <v>32</v>
      </c>
      <c r="W2550" t="s">
        <v>33</v>
      </c>
      <c r="X2550" t="s">
        <v>89</v>
      </c>
      <c r="Y2550" t="s">
        <v>47</v>
      </c>
      <c r="Z2550" t="s">
        <v>36</v>
      </c>
      <c r="AA2550">
        <v>4</v>
      </c>
      <c r="AB2550" s="4">
        <v>82560</v>
      </c>
    </row>
    <row r="2551" spans="1:28" x14ac:dyDescent="0.25">
      <c r="A2551">
        <v>2976</v>
      </c>
      <c r="B2551" t="s">
        <v>2664</v>
      </c>
      <c r="C2551" t="s">
        <v>5344</v>
      </c>
      <c r="D2551" s="1">
        <v>44421</v>
      </c>
      <c r="E2551" s="1">
        <v>44481</v>
      </c>
      <c r="F2551">
        <f t="shared" ca="1" si="234"/>
        <v>1</v>
      </c>
      <c r="G2551" t="str">
        <f t="shared" ca="1" si="235"/>
        <v>&lt;6 months</v>
      </c>
      <c r="H2551" t="s">
        <v>24</v>
      </c>
      <c r="I2551" t="s">
        <v>7774</v>
      </c>
      <c r="J2551" t="s">
        <v>7775</v>
      </c>
      <c r="K2551" t="s">
        <v>158</v>
      </c>
      <c r="L2551">
        <f t="shared" si="236"/>
        <v>0</v>
      </c>
      <c r="M2551">
        <f t="shared" si="237"/>
        <v>1</v>
      </c>
      <c r="N2551" t="s">
        <v>53</v>
      </c>
      <c r="O2551" t="s">
        <v>29</v>
      </c>
      <c r="Q2551" t="str">
        <f t="shared" si="238"/>
        <v>ACTIVE</v>
      </c>
      <c r="R2551" t="s">
        <v>1487</v>
      </c>
      <c r="S2551" t="s">
        <v>74</v>
      </c>
      <c r="T2551" s="2">
        <v>33790</v>
      </c>
      <c r="U2551" s="3">
        <f t="shared" ca="1" si="239"/>
        <v>33</v>
      </c>
      <c r="V2551" t="s">
        <v>32</v>
      </c>
      <c r="W2551" t="s">
        <v>33</v>
      </c>
      <c r="X2551" t="s">
        <v>69</v>
      </c>
      <c r="Y2551" t="s">
        <v>47</v>
      </c>
      <c r="Z2551" t="s">
        <v>36</v>
      </c>
      <c r="AA2551">
        <v>1</v>
      </c>
      <c r="AB2551" s="4">
        <v>108069</v>
      </c>
    </row>
    <row r="2552" spans="1:28" x14ac:dyDescent="0.25">
      <c r="A2552">
        <v>2977</v>
      </c>
      <c r="B2552" t="s">
        <v>500</v>
      </c>
      <c r="C2552" t="s">
        <v>7776</v>
      </c>
      <c r="D2552" s="1">
        <v>44071</v>
      </c>
      <c r="F2552">
        <f t="shared" ca="1" si="234"/>
        <v>61</v>
      </c>
      <c r="G2552" t="str">
        <f t="shared" ca="1" si="235"/>
        <v>&gt;5 years</v>
      </c>
      <c r="H2552" t="s">
        <v>641</v>
      </c>
      <c r="I2552" t="s">
        <v>7777</v>
      </c>
      <c r="J2552" t="s">
        <v>7778</v>
      </c>
      <c r="K2552" t="s">
        <v>27</v>
      </c>
      <c r="L2552">
        <f t="shared" si="236"/>
        <v>1</v>
      </c>
      <c r="M2552">
        <f t="shared" si="237"/>
        <v>0</v>
      </c>
      <c r="N2552" t="s">
        <v>41</v>
      </c>
      <c r="O2552" t="s">
        <v>29</v>
      </c>
      <c r="Q2552" t="str">
        <f t="shared" si="238"/>
        <v>ACTIVE</v>
      </c>
      <c r="R2552" t="s">
        <v>1487</v>
      </c>
      <c r="S2552" t="s">
        <v>440</v>
      </c>
      <c r="T2552" s="2">
        <v>34549</v>
      </c>
      <c r="U2552" s="3">
        <f t="shared" ca="1" si="239"/>
        <v>31</v>
      </c>
      <c r="V2552" t="s">
        <v>61</v>
      </c>
      <c r="W2552" t="s">
        <v>127</v>
      </c>
      <c r="X2552" t="s">
        <v>148</v>
      </c>
      <c r="Y2552" t="s">
        <v>47</v>
      </c>
      <c r="Z2552" t="s">
        <v>36</v>
      </c>
      <c r="AA2552">
        <v>2</v>
      </c>
      <c r="AB2552" s="4">
        <v>112968</v>
      </c>
    </row>
    <row r="2553" spans="1:28" x14ac:dyDescent="0.25">
      <c r="A2553">
        <v>2978</v>
      </c>
      <c r="B2553" t="s">
        <v>5868</v>
      </c>
      <c r="C2553" t="s">
        <v>7779</v>
      </c>
      <c r="D2553" s="1">
        <v>44789</v>
      </c>
      <c r="F2553">
        <f t="shared" ca="1" si="234"/>
        <v>37</v>
      </c>
      <c r="G2553" t="str">
        <f t="shared" ca="1" si="235"/>
        <v>2-5 years</v>
      </c>
      <c r="H2553" t="s">
        <v>24</v>
      </c>
      <c r="I2553" t="s">
        <v>7780</v>
      </c>
      <c r="J2553" t="s">
        <v>7781</v>
      </c>
      <c r="K2553" t="s">
        <v>27</v>
      </c>
      <c r="L2553">
        <f t="shared" si="236"/>
        <v>1</v>
      </c>
      <c r="M2553">
        <f t="shared" si="237"/>
        <v>0</v>
      </c>
      <c r="N2553" t="s">
        <v>53</v>
      </c>
      <c r="O2553" t="s">
        <v>41</v>
      </c>
      <c r="Q2553" t="str">
        <f t="shared" si="238"/>
        <v>ACTIVE</v>
      </c>
      <c r="R2553" t="s">
        <v>1487</v>
      </c>
      <c r="S2553" t="s">
        <v>440</v>
      </c>
      <c r="T2553" s="2">
        <v>30651</v>
      </c>
      <c r="U2553" s="3">
        <f t="shared" ca="1" si="239"/>
        <v>41</v>
      </c>
      <c r="V2553" t="s">
        <v>32</v>
      </c>
      <c r="W2553" t="s">
        <v>33</v>
      </c>
      <c r="X2553" t="s">
        <v>148</v>
      </c>
      <c r="Y2553" t="s">
        <v>47</v>
      </c>
      <c r="Z2553" t="s">
        <v>36</v>
      </c>
      <c r="AA2553">
        <v>4</v>
      </c>
      <c r="AB2553" s="4">
        <v>91200</v>
      </c>
    </row>
    <row r="2554" spans="1:28" x14ac:dyDescent="0.25">
      <c r="A2554">
        <v>2979</v>
      </c>
      <c r="B2554" t="s">
        <v>4640</v>
      </c>
      <c r="C2554" t="s">
        <v>3821</v>
      </c>
      <c r="D2554" s="1">
        <v>44618</v>
      </c>
      <c r="F2554">
        <f t="shared" ca="1" si="234"/>
        <v>43</v>
      </c>
      <c r="G2554" t="str">
        <f t="shared" ca="1" si="235"/>
        <v>2-5 years</v>
      </c>
      <c r="H2554" t="s">
        <v>24</v>
      </c>
      <c r="I2554" t="s">
        <v>7782</v>
      </c>
      <c r="J2554" t="s">
        <v>7783</v>
      </c>
      <c r="K2554" t="s">
        <v>27</v>
      </c>
      <c r="L2554">
        <f t="shared" si="236"/>
        <v>1</v>
      </c>
      <c r="M2554">
        <f t="shared" si="237"/>
        <v>0</v>
      </c>
      <c r="N2554" t="s">
        <v>53</v>
      </c>
      <c r="O2554" t="s">
        <v>29</v>
      </c>
      <c r="Q2554" t="str">
        <f t="shared" si="238"/>
        <v>ACTIVE</v>
      </c>
      <c r="R2554" t="s">
        <v>1487</v>
      </c>
      <c r="S2554" t="s">
        <v>74</v>
      </c>
      <c r="T2554" s="2">
        <v>35046</v>
      </c>
      <c r="U2554" s="3">
        <f t="shared" ca="1" si="239"/>
        <v>29</v>
      </c>
      <c r="V2554" t="s">
        <v>32</v>
      </c>
      <c r="W2554" t="s">
        <v>33</v>
      </c>
      <c r="X2554" t="s">
        <v>69</v>
      </c>
      <c r="Y2554" t="s">
        <v>35</v>
      </c>
      <c r="Z2554" t="s">
        <v>36</v>
      </c>
      <c r="AA2554">
        <v>2</v>
      </c>
      <c r="AB2554" s="4">
        <v>105000</v>
      </c>
    </row>
    <row r="2555" spans="1:28" x14ac:dyDescent="0.25">
      <c r="A2555">
        <v>2980</v>
      </c>
      <c r="B2555" t="s">
        <v>5250</v>
      </c>
      <c r="C2555" t="s">
        <v>7784</v>
      </c>
      <c r="D2555" s="1">
        <v>43829</v>
      </c>
      <c r="F2555">
        <f t="shared" ca="1" si="234"/>
        <v>69</v>
      </c>
      <c r="G2555" t="str">
        <f t="shared" ca="1" si="235"/>
        <v>&gt;5 years</v>
      </c>
      <c r="H2555" t="s">
        <v>24</v>
      </c>
      <c r="I2555" t="s">
        <v>7785</v>
      </c>
      <c r="J2555" t="s">
        <v>7786</v>
      </c>
      <c r="K2555" t="s">
        <v>27</v>
      </c>
      <c r="L2555">
        <f t="shared" si="236"/>
        <v>1</v>
      </c>
      <c r="M2555">
        <f t="shared" si="237"/>
        <v>0</v>
      </c>
      <c r="N2555" t="s">
        <v>41</v>
      </c>
      <c r="O2555" t="s">
        <v>29</v>
      </c>
      <c r="Q2555" t="str">
        <f t="shared" si="238"/>
        <v>ACTIVE</v>
      </c>
      <c r="R2555" t="s">
        <v>1487</v>
      </c>
      <c r="S2555" t="s">
        <v>68</v>
      </c>
      <c r="T2555" s="2">
        <v>33035</v>
      </c>
      <c r="U2555" s="3">
        <f t="shared" ca="1" si="239"/>
        <v>35</v>
      </c>
      <c r="V2555" t="s">
        <v>32</v>
      </c>
      <c r="W2555" t="s">
        <v>33</v>
      </c>
      <c r="X2555" t="s">
        <v>81</v>
      </c>
      <c r="Y2555" t="s">
        <v>35</v>
      </c>
      <c r="Z2555" t="s">
        <v>36</v>
      </c>
      <c r="AA2555">
        <v>2</v>
      </c>
      <c r="AB2555" s="4">
        <v>943800</v>
      </c>
    </row>
    <row r="2556" spans="1:28" x14ac:dyDescent="0.25">
      <c r="A2556">
        <v>2981</v>
      </c>
      <c r="B2556" t="s">
        <v>7787</v>
      </c>
      <c r="C2556" t="s">
        <v>7788</v>
      </c>
      <c r="D2556" s="1">
        <v>44765</v>
      </c>
      <c r="E2556" s="1">
        <v>44991</v>
      </c>
      <c r="F2556">
        <f t="shared" ca="1" si="234"/>
        <v>7</v>
      </c>
      <c r="G2556" t="str">
        <f t="shared" ca="1" si="235"/>
        <v>6-12 months</v>
      </c>
      <c r="H2556" t="s">
        <v>24</v>
      </c>
      <c r="I2556" t="s">
        <v>7789</v>
      </c>
      <c r="J2556" t="s">
        <v>7790</v>
      </c>
      <c r="K2556" t="s">
        <v>27</v>
      </c>
      <c r="L2556">
        <f t="shared" si="236"/>
        <v>1</v>
      </c>
      <c r="M2556">
        <f t="shared" si="237"/>
        <v>0</v>
      </c>
      <c r="N2556" t="s">
        <v>41</v>
      </c>
      <c r="O2556" t="s">
        <v>53</v>
      </c>
      <c r="Q2556" t="str">
        <f t="shared" si="238"/>
        <v>ACTIVE</v>
      </c>
      <c r="R2556" t="s">
        <v>1487</v>
      </c>
      <c r="S2556" t="s">
        <v>221</v>
      </c>
      <c r="T2556" s="2">
        <v>35723</v>
      </c>
      <c r="U2556" s="3">
        <f t="shared" ca="1" si="239"/>
        <v>27</v>
      </c>
      <c r="V2556" t="s">
        <v>61</v>
      </c>
      <c r="W2556" t="s">
        <v>127</v>
      </c>
      <c r="X2556" t="s">
        <v>184</v>
      </c>
      <c r="Y2556" t="s">
        <v>35</v>
      </c>
      <c r="Z2556" t="s">
        <v>36</v>
      </c>
      <c r="AA2556">
        <v>1</v>
      </c>
      <c r="AB2556" s="4">
        <v>690300</v>
      </c>
    </row>
    <row r="2557" spans="1:28" x14ac:dyDescent="0.25">
      <c r="A2557">
        <v>2982</v>
      </c>
      <c r="B2557" t="s">
        <v>1602</v>
      </c>
      <c r="C2557" t="s">
        <v>184</v>
      </c>
      <c r="D2557" s="1">
        <v>43387</v>
      </c>
      <c r="F2557">
        <f t="shared" ca="1" si="234"/>
        <v>83</v>
      </c>
      <c r="G2557" t="str">
        <f t="shared" ca="1" si="235"/>
        <v>&gt;5 years</v>
      </c>
      <c r="H2557" t="s">
        <v>641</v>
      </c>
      <c r="I2557" t="s">
        <v>7791</v>
      </c>
      <c r="J2557" t="s">
        <v>7792</v>
      </c>
      <c r="K2557" t="s">
        <v>27</v>
      </c>
      <c r="L2557">
        <f t="shared" si="236"/>
        <v>1</v>
      </c>
      <c r="M2557">
        <f t="shared" si="237"/>
        <v>0</v>
      </c>
      <c r="N2557" t="s">
        <v>53</v>
      </c>
      <c r="O2557" t="s">
        <v>29</v>
      </c>
      <c r="Q2557" t="str">
        <f t="shared" si="238"/>
        <v>ACTIVE</v>
      </c>
      <c r="R2557" t="s">
        <v>1487</v>
      </c>
      <c r="S2557" t="s">
        <v>74</v>
      </c>
      <c r="T2557" s="2">
        <v>33076</v>
      </c>
      <c r="U2557" s="3">
        <f t="shared" ca="1" si="239"/>
        <v>35</v>
      </c>
      <c r="V2557" t="s">
        <v>2961</v>
      </c>
      <c r="W2557" t="s">
        <v>2961</v>
      </c>
      <c r="X2557" t="s">
        <v>81</v>
      </c>
      <c r="Y2557" t="s">
        <v>35</v>
      </c>
      <c r="Z2557" t="s">
        <v>36</v>
      </c>
      <c r="AA2557">
        <v>2</v>
      </c>
      <c r="AB2557" s="4">
        <v>30010</v>
      </c>
    </row>
    <row r="2558" spans="1:28" x14ac:dyDescent="0.25">
      <c r="A2558">
        <v>2983</v>
      </c>
      <c r="B2558" t="s">
        <v>3336</v>
      </c>
      <c r="C2558" t="s">
        <v>247</v>
      </c>
      <c r="D2558" s="1">
        <v>44247</v>
      </c>
      <c r="F2558">
        <f t="shared" ca="1" si="234"/>
        <v>55</v>
      </c>
      <c r="G2558" t="str">
        <f t="shared" ca="1" si="235"/>
        <v>2-5 years</v>
      </c>
      <c r="H2558" t="s">
        <v>641</v>
      </c>
      <c r="I2558" t="s">
        <v>7793</v>
      </c>
      <c r="J2558" t="s">
        <v>7794</v>
      </c>
      <c r="K2558" t="s">
        <v>27</v>
      </c>
      <c r="L2558">
        <f t="shared" si="236"/>
        <v>1</v>
      </c>
      <c r="M2558">
        <f t="shared" si="237"/>
        <v>0</v>
      </c>
      <c r="N2558" t="s">
        <v>53</v>
      </c>
      <c r="O2558" t="s">
        <v>29</v>
      </c>
      <c r="Q2558" t="str">
        <f t="shared" si="238"/>
        <v>ACTIVE</v>
      </c>
      <c r="R2558" t="s">
        <v>1487</v>
      </c>
      <c r="S2558" t="s">
        <v>115</v>
      </c>
      <c r="T2558" s="2">
        <v>35290</v>
      </c>
      <c r="U2558" s="3">
        <f t="shared" ca="1" si="239"/>
        <v>29</v>
      </c>
      <c r="V2558" t="s">
        <v>317</v>
      </c>
      <c r="W2558" t="s">
        <v>317</v>
      </c>
      <c r="X2558" t="s">
        <v>128</v>
      </c>
      <c r="Y2558" t="s">
        <v>47</v>
      </c>
      <c r="Z2558" t="s">
        <v>36</v>
      </c>
      <c r="AA2558">
        <v>2</v>
      </c>
      <c r="AB2558" s="4">
        <v>47016</v>
      </c>
    </row>
    <row r="2559" spans="1:28" x14ac:dyDescent="0.25">
      <c r="A2559">
        <v>2984</v>
      </c>
      <c r="B2559" t="s">
        <v>7795</v>
      </c>
      <c r="C2559" t="s">
        <v>7796</v>
      </c>
      <c r="D2559" s="1">
        <v>43918</v>
      </c>
      <c r="E2559" s="1">
        <v>44156</v>
      </c>
      <c r="F2559">
        <f t="shared" ca="1" si="234"/>
        <v>7</v>
      </c>
      <c r="G2559" t="str">
        <f t="shared" ca="1" si="235"/>
        <v>6-12 months</v>
      </c>
      <c r="H2559" t="s">
        <v>641</v>
      </c>
      <c r="I2559" t="s">
        <v>7797</v>
      </c>
      <c r="J2559" t="s">
        <v>7798</v>
      </c>
      <c r="K2559" t="s">
        <v>27</v>
      </c>
      <c r="L2559">
        <f t="shared" si="236"/>
        <v>1</v>
      </c>
      <c r="M2559">
        <f t="shared" si="237"/>
        <v>0</v>
      </c>
      <c r="N2559" t="s">
        <v>28</v>
      </c>
      <c r="O2559" t="s">
        <v>29</v>
      </c>
      <c r="Q2559" t="str">
        <f t="shared" si="238"/>
        <v>ACTIVE</v>
      </c>
      <c r="R2559" t="s">
        <v>1487</v>
      </c>
      <c r="S2559" t="s">
        <v>87</v>
      </c>
      <c r="T2559" s="2">
        <v>32915</v>
      </c>
      <c r="U2559" s="3">
        <f t="shared" ca="1" si="239"/>
        <v>35</v>
      </c>
      <c r="V2559" t="s">
        <v>61</v>
      </c>
      <c r="W2559" t="s">
        <v>222</v>
      </c>
      <c r="X2559" t="s">
        <v>89</v>
      </c>
      <c r="Y2559" t="s">
        <v>35</v>
      </c>
      <c r="Z2559" t="s">
        <v>36</v>
      </c>
      <c r="AA2559">
        <v>5</v>
      </c>
      <c r="AB2559" s="4">
        <v>84048</v>
      </c>
    </row>
    <row r="2560" spans="1:28" x14ac:dyDescent="0.25">
      <c r="A2560">
        <v>2985</v>
      </c>
      <c r="B2560" t="s">
        <v>1590</v>
      </c>
      <c r="C2560" t="s">
        <v>7799</v>
      </c>
      <c r="D2560" s="1">
        <v>43501</v>
      </c>
      <c r="E2560" s="1">
        <v>44022</v>
      </c>
      <c r="F2560">
        <f t="shared" ca="1" si="234"/>
        <v>17</v>
      </c>
      <c r="G2560" t="str">
        <f t="shared" ca="1" si="235"/>
        <v>1-2 years</v>
      </c>
      <c r="H2560" t="s">
        <v>24</v>
      </c>
      <c r="I2560" t="s">
        <v>7800</v>
      </c>
      <c r="J2560" t="s">
        <v>7801</v>
      </c>
      <c r="K2560" t="s">
        <v>27</v>
      </c>
      <c r="L2560">
        <f t="shared" si="236"/>
        <v>1</v>
      </c>
      <c r="M2560">
        <f t="shared" si="237"/>
        <v>0</v>
      </c>
      <c r="N2560" t="s">
        <v>28</v>
      </c>
      <c r="O2560" t="s">
        <v>41</v>
      </c>
      <c r="Q2560" t="str">
        <f t="shared" si="238"/>
        <v>ACTIVE</v>
      </c>
      <c r="R2560" t="s">
        <v>1487</v>
      </c>
      <c r="S2560" t="s">
        <v>55</v>
      </c>
      <c r="T2560" s="2">
        <v>34682</v>
      </c>
      <c r="U2560" s="3">
        <f t="shared" ca="1" si="239"/>
        <v>30</v>
      </c>
      <c r="V2560" t="s">
        <v>4147</v>
      </c>
      <c r="W2560" t="s">
        <v>4147</v>
      </c>
      <c r="X2560" t="s">
        <v>148</v>
      </c>
      <c r="Y2560" t="s">
        <v>47</v>
      </c>
      <c r="Z2560" t="s">
        <v>36</v>
      </c>
      <c r="AA2560">
        <v>1</v>
      </c>
      <c r="AB2560" s="4">
        <v>128544</v>
      </c>
    </row>
    <row r="2561" spans="1:28" x14ac:dyDescent="0.25">
      <c r="A2561">
        <v>2986</v>
      </c>
      <c r="B2561" t="s">
        <v>7802</v>
      </c>
      <c r="C2561" t="s">
        <v>7803</v>
      </c>
      <c r="D2561" s="1">
        <v>45035</v>
      </c>
      <c r="F2561">
        <f t="shared" ca="1" si="234"/>
        <v>29</v>
      </c>
      <c r="G2561" t="str">
        <f t="shared" ca="1" si="235"/>
        <v>2-5 years</v>
      </c>
      <c r="H2561" t="s">
        <v>24</v>
      </c>
      <c r="I2561" t="s">
        <v>7804</v>
      </c>
      <c r="J2561" t="s">
        <v>7805</v>
      </c>
      <c r="K2561" t="s">
        <v>27</v>
      </c>
      <c r="L2561">
        <f t="shared" si="236"/>
        <v>1</v>
      </c>
      <c r="M2561">
        <f t="shared" si="237"/>
        <v>0</v>
      </c>
      <c r="N2561" t="s">
        <v>53</v>
      </c>
      <c r="O2561" t="s">
        <v>29</v>
      </c>
      <c r="Q2561" t="str">
        <f t="shared" si="238"/>
        <v>ACTIVE</v>
      </c>
      <c r="R2561" t="s">
        <v>1487</v>
      </c>
      <c r="S2561" t="s">
        <v>80</v>
      </c>
      <c r="T2561" s="2">
        <v>30390</v>
      </c>
      <c r="U2561" s="3">
        <f t="shared" ca="1" si="239"/>
        <v>42</v>
      </c>
      <c r="V2561" t="s">
        <v>32</v>
      </c>
      <c r="W2561" t="s">
        <v>843</v>
      </c>
      <c r="X2561" t="s">
        <v>138</v>
      </c>
      <c r="Y2561" t="s">
        <v>35</v>
      </c>
      <c r="Z2561" t="s">
        <v>36</v>
      </c>
      <c r="AA2561">
        <v>1</v>
      </c>
      <c r="AB2561" s="4">
        <v>92400</v>
      </c>
    </row>
    <row r="2562" spans="1:28" x14ac:dyDescent="0.25">
      <c r="A2562">
        <v>2987</v>
      </c>
      <c r="B2562" t="s">
        <v>7806</v>
      </c>
      <c r="C2562" t="s">
        <v>7807</v>
      </c>
      <c r="D2562" s="1">
        <v>44098</v>
      </c>
      <c r="F2562">
        <f t="shared" ca="1" si="234"/>
        <v>60</v>
      </c>
      <c r="G2562" t="str">
        <f t="shared" ca="1" si="235"/>
        <v>&gt;5 years</v>
      </c>
      <c r="H2562" t="s">
        <v>24</v>
      </c>
      <c r="I2562" t="s">
        <v>7808</v>
      </c>
      <c r="J2562" t="s">
        <v>7809</v>
      </c>
      <c r="K2562" t="s">
        <v>27</v>
      </c>
      <c r="L2562">
        <f t="shared" si="236"/>
        <v>1</v>
      </c>
      <c r="M2562">
        <f t="shared" si="237"/>
        <v>0</v>
      </c>
      <c r="N2562" t="s">
        <v>28</v>
      </c>
      <c r="O2562" t="s">
        <v>53</v>
      </c>
      <c r="Q2562" t="str">
        <f t="shared" si="238"/>
        <v>ACTIVE</v>
      </c>
      <c r="R2562" t="s">
        <v>1487</v>
      </c>
      <c r="S2562" t="s">
        <v>239</v>
      </c>
      <c r="T2562" s="2">
        <v>27862</v>
      </c>
      <c r="U2562" s="3">
        <f t="shared" ca="1" si="239"/>
        <v>49</v>
      </c>
      <c r="V2562" t="s">
        <v>4933</v>
      </c>
      <c r="W2562" t="s">
        <v>4942</v>
      </c>
      <c r="X2562" t="s">
        <v>831</v>
      </c>
      <c r="Y2562" t="s">
        <v>47</v>
      </c>
      <c r="Z2562" t="s">
        <v>36</v>
      </c>
      <c r="AA2562">
        <v>4</v>
      </c>
      <c r="AB2562" s="4">
        <v>117995.29</v>
      </c>
    </row>
    <row r="2563" spans="1:28" x14ac:dyDescent="0.25">
      <c r="A2563">
        <v>2988</v>
      </c>
      <c r="B2563" t="s">
        <v>1177</v>
      </c>
      <c r="C2563" t="s">
        <v>627</v>
      </c>
      <c r="D2563" s="1">
        <v>44149</v>
      </c>
      <c r="E2563" s="1">
        <v>44941</v>
      </c>
      <c r="F2563">
        <f t="shared" ref="F2563:F2626" ca="1" si="240">DATEDIF($D2563,IF($E2563=$E$2,TODAY(),$E2563),"m")</f>
        <v>26</v>
      </c>
      <c r="G2563" t="str">
        <f t="shared" ref="G2563:G2626" ca="1" si="241">IF(F2563&lt;6,"&lt;6 months",IF(F2563&lt;12,"6-12 months",IF(F2563&lt;24,"1-2 years",IF(F2563&lt;60,"2-5 years","&gt;5 years"))))</f>
        <v>2-5 years</v>
      </c>
      <c r="H2563" t="s">
        <v>24</v>
      </c>
      <c r="I2563" t="s">
        <v>7810</v>
      </c>
      <c r="J2563" t="s">
        <v>7811</v>
      </c>
      <c r="K2563" t="s">
        <v>27</v>
      </c>
      <c r="L2563">
        <f t="shared" ref="L2563:L2626" si="242">IF($K2563=$K$2,1,0)</f>
        <v>1</v>
      </c>
      <c r="M2563">
        <f t="shared" ref="M2563:M2626" si="243">IF($K2563=$K$2,0,1)</f>
        <v>0</v>
      </c>
      <c r="N2563" t="s">
        <v>53</v>
      </c>
      <c r="O2563" t="s">
        <v>41</v>
      </c>
      <c r="Q2563" t="str">
        <f t="shared" ref="Q2563:Q2626" si="244">IF(OR($P2563=$AF$14,$P2563=$AF$16,$P2563=$AF$19,$P2563=$AF$20,$P2563=$AF$21,$P2563=$AF$23),"VOLUNTARY",IF(OR($P2563=$AF$17,$P2563=$AF$18,$P2563=$AF$22,$P2563=$AF$15),"INVOLUNTARY","ACTIVE"))</f>
        <v>ACTIVE</v>
      </c>
      <c r="R2563" t="s">
        <v>1487</v>
      </c>
      <c r="S2563" t="s">
        <v>68</v>
      </c>
      <c r="T2563" s="2">
        <v>23308</v>
      </c>
      <c r="U2563" s="3">
        <f t="shared" ref="U2563:U2626" ca="1" si="245">DATEDIF($T2563,TODAY(),"y")</f>
        <v>61</v>
      </c>
      <c r="V2563" t="s">
        <v>3788</v>
      </c>
      <c r="W2563" t="s">
        <v>3789</v>
      </c>
      <c r="X2563" t="s">
        <v>128</v>
      </c>
      <c r="Y2563" t="s">
        <v>47</v>
      </c>
      <c r="Z2563" t="s">
        <v>36</v>
      </c>
      <c r="AA2563">
        <v>1</v>
      </c>
      <c r="AB2563" s="4">
        <v>392448</v>
      </c>
    </row>
    <row r="2564" spans="1:28" x14ac:dyDescent="0.25">
      <c r="A2564">
        <v>2989</v>
      </c>
      <c r="B2564" t="s">
        <v>5794</v>
      </c>
      <c r="C2564" t="s">
        <v>657</v>
      </c>
      <c r="D2564" s="1">
        <v>44455</v>
      </c>
      <c r="F2564">
        <f t="shared" ca="1" si="240"/>
        <v>48</v>
      </c>
      <c r="G2564" t="str">
        <f t="shared" ca="1" si="241"/>
        <v>2-5 years</v>
      </c>
      <c r="H2564" t="s">
        <v>24</v>
      </c>
      <c r="I2564" t="s">
        <v>7812</v>
      </c>
      <c r="J2564" t="s">
        <v>7813</v>
      </c>
      <c r="K2564" t="s">
        <v>27</v>
      </c>
      <c r="L2564">
        <f t="shared" si="242"/>
        <v>1</v>
      </c>
      <c r="M2564">
        <f t="shared" si="243"/>
        <v>0</v>
      </c>
      <c r="N2564" t="s">
        <v>28</v>
      </c>
      <c r="O2564" t="s">
        <v>29</v>
      </c>
      <c r="Q2564" t="str">
        <f t="shared" si="244"/>
        <v>ACTIVE</v>
      </c>
      <c r="R2564" t="s">
        <v>1487</v>
      </c>
      <c r="S2564" t="s">
        <v>87</v>
      </c>
      <c r="T2564" s="2">
        <v>29846</v>
      </c>
      <c r="U2564" s="3">
        <f t="shared" ca="1" si="245"/>
        <v>44</v>
      </c>
      <c r="V2564" t="s">
        <v>3829</v>
      </c>
      <c r="W2564" t="s">
        <v>3830</v>
      </c>
      <c r="X2564" t="s">
        <v>364</v>
      </c>
      <c r="Y2564" t="s">
        <v>35</v>
      </c>
      <c r="Z2564" t="s">
        <v>36</v>
      </c>
      <c r="AA2564">
        <v>4</v>
      </c>
      <c r="AB2564" s="4">
        <v>87072</v>
      </c>
    </row>
    <row r="2565" spans="1:28" x14ac:dyDescent="0.25">
      <c r="A2565">
        <v>2990</v>
      </c>
      <c r="B2565" t="s">
        <v>7814</v>
      </c>
      <c r="C2565" t="s">
        <v>2595</v>
      </c>
      <c r="D2565" s="1">
        <v>43576</v>
      </c>
      <c r="F2565">
        <f t="shared" ca="1" si="240"/>
        <v>77</v>
      </c>
      <c r="G2565" t="str">
        <f t="shared" ca="1" si="241"/>
        <v>&gt;5 years</v>
      </c>
      <c r="H2565" t="s">
        <v>24</v>
      </c>
      <c r="I2565" t="s">
        <v>7815</v>
      </c>
      <c r="J2565" t="s">
        <v>7816</v>
      </c>
      <c r="K2565" t="s">
        <v>27</v>
      </c>
      <c r="L2565">
        <f t="shared" si="242"/>
        <v>1</v>
      </c>
      <c r="M2565">
        <f t="shared" si="243"/>
        <v>0</v>
      </c>
      <c r="N2565" t="s">
        <v>53</v>
      </c>
      <c r="O2565" t="s">
        <v>41</v>
      </c>
      <c r="Q2565" t="str">
        <f t="shared" si="244"/>
        <v>ACTIVE</v>
      </c>
      <c r="R2565" t="s">
        <v>1487</v>
      </c>
      <c r="S2565" t="s">
        <v>68</v>
      </c>
      <c r="T2565" s="2">
        <v>33394</v>
      </c>
      <c r="U2565" s="3">
        <f t="shared" ca="1" si="245"/>
        <v>34</v>
      </c>
      <c r="V2565" t="s">
        <v>32</v>
      </c>
      <c r="W2565" t="s">
        <v>33</v>
      </c>
      <c r="X2565" t="s">
        <v>69</v>
      </c>
      <c r="Y2565" t="s">
        <v>35</v>
      </c>
      <c r="Z2565" t="s">
        <v>36</v>
      </c>
      <c r="AA2565">
        <v>2</v>
      </c>
      <c r="AB2565" s="4">
        <v>108000</v>
      </c>
    </row>
    <row r="2566" spans="1:28" x14ac:dyDescent="0.25">
      <c r="A2566">
        <v>2991</v>
      </c>
      <c r="B2566" t="s">
        <v>1337</v>
      </c>
      <c r="C2566" t="s">
        <v>724</v>
      </c>
      <c r="D2566" s="1">
        <v>43903</v>
      </c>
      <c r="F2566">
        <f t="shared" ca="1" si="240"/>
        <v>66</v>
      </c>
      <c r="G2566" t="str">
        <f t="shared" ca="1" si="241"/>
        <v>&gt;5 years</v>
      </c>
      <c r="H2566" t="s">
        <v>24</v>
      </c>
      <c r="I2566" t="s">
        <v>7817</v>
      </c>
      <c r="J2566" t="s">
        <v>7818</v>
      </c>
      <c r="K2566" t="s">
        <v>27</v>
      </c>
      <c r="L2566">
        <f t="shared" si="242"/>
        <v>1</v>
      </c>
      <c r="M2566">
        <f t="shared" si="243"/>
        <v>0</v>
      </c>
      <c r="N2566" t="s">
        <v>28</v>
      </c>
      <c r="O2566" t="s">
        <v>53</v>
      </c>
      <c r="Q2566" t="str">
        <f t="shared" si="244"/>
        <v>ACTIVE</v>
      </c>
      <c r="R2566" t="s">
        <v>1487</v>
      </c>
      <c r="S2566" t="s">
        <v>68</v>
      </c>
      <c r="T2566" s="2">
        <v>35408</v>
      </c>
      <c r="U2566" s="3">
        <f t="shared" ca="1" si="245"/>
        <v>28</v>
      </c>
      <c r="V2566" t="s">
        <v>1614</v>
      </c>
      <c r="W2566" t="s">
        <v>1615</v>
      </c>
      <c r="X2566" t="s">
        <v>81</v>
      </c>
      <c r="Y2566" t="s">
        <v>35</v>
      </c>
      <c r="Z2566" t="s">
        <v>82</v>
      </c>
      <c r="AA2566">
        <v>2</v>
      </c>
      <c r="AB2566" s="4">
        <v>885096</v>
      </c>
    </row>
    <row r="2567" spans="1:28" x14ac:dyDescent="0.25">
      <c r="A2567">
        <v>2992</v>
      </c>
      <c r="B2567" t="s">
        <v>3263</v>
      </c>
      <c r="C2567" t="s">
        <v>1936</v>
      </c>
      <c r="D2567" s="1">
        <v>44667</v>
      </c>
      <c r="E2567" s="1">
        <v>45036</v>
      </c>
      <c r="F2567">
        <f t="shared" ca="1" si="240"/>
        <v>12</v>
      </c>
      <c r="G2567" t="str">
        <f t="shared" ca="1" si="241"/>
        <v>1-2 years</v>
      </c>
      <c r="H2567" t="s">
        <v>24</v>
      </c>
      <c r="I2567" t="s">
        <v>7819</v>
      </c>
      <c r="J2567" t="s">
        <v>7820</v>
      </c>
      <c r="K2567" t="s">
        <v>27</v>
      </c>
      <c r="L2567">
        <f t="shared" si="242"/>
        <v>1</v>
      </c>
      <c r="M2567">
        <f t="shared" si="243"/>
        <v>0</v>
      </c>
      <c r="N2567" t="s">
        <v>53</v>
      </c>
      <c r="O2567" t="s">
        <v>41</v>
      </c>
      <c r="Q2567" t="str">
        <f t="shared" si="244"/>
        <v>ACTIVE</v>
      </c>
      <c r="R2567" t="s">
        <v>1487</v>
      </c>
      <c r="S2567" t="s">
        <v>74</v>
      </c>
      <c r="T2567" s="2">
        <v>31484</v>
      </c>
      <c r="U2567" s="3">
        <f t="shared" ca="1" si="245"/>
        <v>39</v>
      </c>
      <c r="V2567" t="s">
        <v>1908</v>
      </c>
      <c r="W2567" t="s">
        <v>1908</v>
      </c>
      <c r="X2567" t="s">
        <v>69</v>
      </c>
      <c r="Y2567" t="s">
        <v>35</v>
      </c>
      <c r="Z2567" t="s">
        <v>36</v>
      </c>
      <c r="AA2567">
        <v>4</v>
      </c>
      <c r="AB2567" s="4">
        <v>76036</v>
      </c>
    </row>
    <row r="2568" spans="1:28" x14ac:dyDescent="0.25">
      <c r="A2568">
        <v>2993</v>
      </c>
      <c r="B2568" t="s">
        <v>3131</v>
      </c>
      <c r="C2568" t="s">
        <v>2943</v>
      </c>
      <c r="D2568" s="1">
        <v>43542</v>
      </c>
      <c r="E2568" s="1">
        <v>44888</v>
      </c>
      <c r="F2568">
        <f t="shared" ca="1" si="240"/>
        <v>44</v>
      </c>
      <c r="G2568" t="str">
        <f t="shared" ca="1" si="241"/>
        <v>2-5 years</v>
      </c>
      <c r="H2568" t="s">
        <v>24</v>
      </c>
      <c r="I2568" t="s">
        <v>7821</v>
      </c>
      <c r="J2568" t="s">
        <v>7822</v>
      </c>
      <c r="K2568" t="s">
        <v>27</v>
      </c>
      <c r="L2568">
        <f t="shared" si="242"/>
        <v>1</v>
      </c>
      <c r="M2568">
        <f t="shared" si="243"/>
        <v>0</v>
      </c>
      <c r="N2568" t="s">
        <v>53</v>
      </c>
      <c r="O2568" t="s">
        <v>53</v>
      </c>
      <c r="Q2568" t="str">
        <f t="shared" si="244"/>
        <v>ACTIVE</v>
      </c>
      <c r="R2568" t="s">
        <v>1487</v>
      </c>
      <c r="S2568" t="s">
        <v>68</v>
      </c>
      <c r="T2568" s="2">
        <v>33202</v>
      </c>
      <c r="U2568" s="3">
        <f t="shared" ca="1" si="245"/>
        <v>34</v>
      </c>
      <c r="V2568" t="s">
        <v>32</v>
      </c>
      <c r="W2568" t="s">
        <v>355</v>
      </c>
      <c r="X2568" t="s">
        <v>81</v>
      </c>
      <c r="Y2568" t="s">
        <v>47</v>
      </c>
      <c r="Z2568" t="s">
        <v>36</v>
      </c>
      <c r="AA2568">
        <v>4</v>
      </c>
      <c r="AB2568" s="4">
        <v>521736</v>
      </c>
    </row>
    <row r="2569" spans="1:28" x14ac:dyDescent="0.25">
      <c r="A2569">
        <v>2994</v>
      </c>
      <c r="B2569" t="s">
        <v>7823</v>
      </c>
      <c r="C2569" t="s">
        <v>1974</v>
      </c>
      <c r="D2569" s="1">
        <v>44610</v>
      </c>
      <c r="F2569">
        <f t="shared" ca="1" si="240"/>
        <v>43</v>
      </c>
      <c r="G2569" t="str">
        <f t="shared" ca="1" si="241"/>
        <v>2-5 years</v>
      </c>
      <c r="H2569" t="s">
        <v>24</v>
      </c>
      <c r="I2569" t="s">
        <v>7824</v>
      </c>
      <c r="J2569" t="s">
        <v>7825</v>
      </c>
      <c r="K2569" t="s">
        <v>27</v>
      </c>
      <c r="L2569">
        <f t="shared" si="242"/>
        <v>1</v>
      </c>
      <c r="M2569">
        <f t="shared" si="243"/>
        <v>0</v>
      </c>
      <c r="N2569" t="s">
        <v>41</v>
      </c>
      <c r="O2569" t="s">
        <v>29</v>
      </c>
      <c r="Q2569" t="str">
        <f t="shared" si="244"/>
        <v>ACTIVE</v>
      </c>
      <c r="R2569" t="s">
        <v>1487</v>
      </c>
      <c r="S2569" t="s">
        <v>87</v>
      </c>
      <c r="T2569" s="2">
        <v>29377</v>
      </c>
      <c r="U2569" s="3">
        <f t="shared" ca="1" si="245"/>
        <v>45</v>
      </c>
      <c r="V2569" t="s">
        <v>5016</v>
      </c>
      <c r="W2569" t="s">
        <v>5016</v>
      </c>
      <c r="X2569" t="s">
        <v>89</v>
      </c>
      <c r="Y2569" t="s">
        <v>47</v>
      </c>
      <c r="Z2569" t="s">
        <v>36</v>
      </c>
      <c r="AA2569">
        <v>4</v>
      </c>
      <c r="AB2569" s="4">
        <v>287883.59999999998</v>
      </c>
    </row>
    <row r="2570" spans="1:28" x14ac:dyDescent="0.25">
      <c r="A2570">
        <v>2995</v>
      </c>
      <c r="B2570" t="s">
        <v>512</v>
      </c>
      <c r="C2570" t="s">
        <v>1848</v>
      </c>
      <c r="D2570" s="1">
        <v>43346</v>
      </c>
      <c r="E2570" s="1">
        <v>43433</v>
      </c>
      <c r="F2570">
        <f t="shared" ca="1" si="240"/>
        <v>2</v>
      </c>
      <c r="G2570" t="str">
        <f t="shared" ca="1" si="241"/>
        <v>&lt;6 months</v>
      </c>
      <c r="H2570" t="s">
        <v>24</v>
      </c>
      <c r="I2570" t="s">
        <v>7826</v>
      </c>
      <c r="J2570" t="s">
        <v>7827</v>
      </c>
      <c r="K2570" t="s">
        <v>27</v>
      </c>
      <c r="L2570">
        <f t="shared" si="242"/>
        <v>1</v>
      </c>
      <c r="M2570">
        <f t="shared" si="243"/>
        <v>0</v>
      </c>
      <c r="N2570" t="s">
        <v>53</v>
      </c>
      <c r="O2570" t="s">
        <v>53</v>
      </c>
      <c r="Q2570" t="str">
        <f t="shared" si="244"/>
        <v>ACTIVE</v>
      </c>
      <c r="R2570" t="s">
        <v>1487</v>
      </c>
      <c r="S2570" t="s">
        <v>68</v>
      </c>
      <c r="T2570" s="2">
        <v>33485</v>
      </c>
      <c r="U2570" s="3">
        <f t="shared" ca="1" si="245"/>
        <v>34</v>
      </c>
      <c r="V2570" t="s">
        <v>3470</v>
      </c>
      <c r="W2570" t="s">
        <v>3470</v>
      </c>
      <c r="X2570" t="s">
        <v>81</v>
      </c>
      <c r="Y2570" t="s">
        <v>47</v>
      </c>
      <c r="Z2570" t="s">
        <v>194</v>
      </c>
      <c r="AA2570">
        <v>4</v>
      </c>
      <c r="AB2570" s="4">
        <v>389988</v>
      </c>
    </row>
    <row r="2571" spans="1:28" x14ac:dyDescent="0.25">
      <c r="A2571">
        <v>2996</v>
      </c>
      <c r="B2571" t="s">
        <v>3054</v>
      </c>
      <c r="C2571" t="s">
        <v>3097</v>
      </c>
      <c r="D2571" s="1">
        <v>44727</v>
      </c>
      <c r="E2571" s="1">
        <v>44789</v>
      </c>
      <c r="F2571">
        <f t="shared" ca="1" si="240"/>
        <v>2</v>
      </c>
      <c r="G2571" t="str">
        <f t="shared" ca="1" si="241"/>
        <v>&lt;6 months</v>
      </c>
      <c r="H2571" t="s">
        <v>24</v>
      </c>
      <c r="I2571" t="s">
        <v>7828</v>
      </c>
      <c r="J2571" t="s">
        <v>7829</v>
      </c>
      <c r="K2571" t="s">
        <v>27</v>
      </c>
      <c r="L2571">
        <f t="shared" si="242"/>
        <v>1</v>
      </c>
      <c r="M2571">
        <f t="shared" si="243"/>
        <v>0</v>
      </c>
      <c r="N2571" t="s">
        <v>28</v>
      </c>
      <c r="O2571" t="s">
        <v>29</v>
      </c>
      <c r="Q2571" t="str">
        <f t="shared" si="244"/>
        <v>ACTIVE</v>
      </c>
      <c r="R2571" t="s">
        <v>1487</v>
      </c>
      <c r="S2571" t="s">
        <v>68</v>
      </c>
      <c r="T2571" s="2">
        <v>33118</v>
      </c>
      <c r="U2571" s="3">
        <f t="shared" ca="1" si="245"/>
        <v>35</v>
      </c>
      <c r="V2571" t="s">
        <v>32</v>
      </c>
      <c r="W2571" t="s">
        <v>33</v>
      </c>
      <c r="X2571" t="s">
        <v>573</v>
      </c>
      <c r="Y2571" t="s">
        <v>35</v>
      </c>
      <c r="Z2571" t="s">
        <v>36</v>
      </c>
      <c r="AA2571">
        <v>4</v>
      </c>
      <c r="AB2571" s="4">
        <v>91200</v>
      </c>
    </row>
    <row r="2572" spans="1:28" x14ac:dyDescent="0.25">
      <c r="A2572">
        <v>2997</v>
      </c>
      <c r="B2572" t="s">
        <v>738</v>
      </c>
      <c r="C2572" t="s">
        <v>517</v>
      </c>
      <c r="D2572" s="1">
        <v>44606</v>
      </c>
      <c r="F2572">
        <f t="shared" ca="1" si="240"/>
        <v>43</v>
      </c>
      <c r="G2572" t="str">
        <f t="shared" ca="1" si="241"/>
        <v>2-5 years</v>
      </c>
      <c r="H2572" t="s">
        <v>24</v>
      </c>
      <c r="I2572" t="s">
        <v>7830</v>
      </c>
      <c r="J2572" t="s">
        <v>7831</v>
      </c>
      <c r="K2572" t="s">
        <v>27</v>
      </c>
      <c r="L2572">
        <f t="shared" si="242"/>
        <v>1</v>
      </c>
      <c r="M2572">
        <f t="shared" si="243"/>
        <v>0</v>
      </c>
      <c r="N2572" t="s">
        <v>28</v>
      </c>
      <c r="O2572" t="s">
        <v>41</v>
      </c>
      <c r="Q2572" t="str">
        <f t="shared" si="244"/>
        <v>ACTIVE</v>
      </c>
      <c r="R2572" t="s">
        <v>1487</v>
      </c>
      <c r="S2572" t="s">
        <v>68</v>
      </c>
      <c r="T2572" s="2">
        <v>34015</v>
      </c>
      <c r="U2572" s="3">
        <f t="shared" ca="1" si="245"/>
        <v>32</v>
      </c>
      <c r="V2572" t="s">
        <v>61</v>
      </c>
      <c r="W2572" t="s">
        <v>127</v>
      </c>
      <c r="X2572" t="s">
        <v>175</v>
      </c>
      <c r="Y2572" t="s">
        <v>35</v>
      </c>
      <c r="Z2572" t="s">
        <v>36</v>
      </c>
      <c r="AA2572">
        <v>2</v>
      </c>
      <c r="AB2572" s="4">
        <v>78000</v>
      </c>
    </row>
    <row r="2573" spans="1:28" x14ac:dyDescent="0.25">
      <c r="A2573">
        <v>2998</v>
      </c>
      <c r="B2573" t="s">
        <v>7005</v>
      </c>
      <c r="C2573" t="s">
        <v>4865</v>
      </c>
      <c r="D2573" s="1">
        <v>45116</v>
      </c>
      <c r="F2573">
        <f t="shared" ca="1" si="240"/>
        <v>27</v>
      </c>
      <c r="G2573" t="str">
        <f t="shared" ca="1" si="241"/>
        <v>2-5 years</v>
      </c>
      <c r="H2573" t="s">
        <v>24</v>
      </c>
      <c r="I2573" t="s">
        <v>7832</v>
      </c>
      <c r="J2573" t="s">
        <v>7833</v>
      </c>
      <c r="K2573" t="s">
        <v>27</v>
      </c>
      <c r="L2573">
        <f t="shared" si="242"/>
        <v>1</v>
      </c>
      <c r="M2573">
        <f t="shared" si="243"/>
        <v>0</v>
      </c>
      <c r="N2573" t="s">
        <v>28</v>
      </c>
      <c r="O2573" t="s">
        <v>41</v>
      </c>
      <c r="Q2573" t="str">
        <f t="shared" si="244"/>
        <v>ACTIVE</v>
      </c>
      <c r="R2573" t="s">
        <v>1487</v>
      </c>
      <c r="S2573" t="s">
        <v>68</v>
      </c>
      <c r="T2573" s="2">
        <v>34392</v>
      </c>
      <c r="U2573" s="3">
        <f t="shared" ca="1" si="245"/>
        <v>31</v>
      </c>
      <c r="V2573" t="s">
        <v>1614</v>
      </c>
      <c r="W2573" t="s">
        <v>1615</v>
      </c>
      <c r="X2573" t="s">
        <v>299</v>
      </c>
      <c r="Y2573" t="s">
        <v>47</v>
      </c>
      <c r="Z2573" t="s">
        <v>194</v>
      </c>
      <c r="AA2573">
        <v>1</v>
      </c>
      <c r="AB2573" s="4">
        <v>80339</v>
      </c>
    </row>
    <row r="2574" spans="1:28" x14ac:dyDescent="0.25">
      <c r="A2574">
        <v>2999</v>
      </c>
      <c r="B2574" t="s">
        <v>2450</v>
      </c>
      <c r="C2574" t="s">
        <v>4909</v>
      </c>
      <c r="D2574" s="1">
        <v>43401</v>
      </c>
      <c r="E2574" s="1">
        <v>43681</v>
      </c>
      <c r="F2574">
        <f t="shared" ca="1" si="240"/>
        <v>9</v>
      </c>
      <c r="G2574" t="str">
        <f t="shared" ca="1" si="241"/>
        <v>6-12 months</v>
      </c>
      <c r="H2574" t="s">
        <v>24</v>
      </c>
      <c r="I2574" t="s">
        <v>7834</v>
      </c>
      <c r="J2574" t="s">
        <v>7835</v>
      </c>
      <c r="K2574" t="s">
        <v>27</v>
      </c>
      <c r="L2574">
        <f t="shared" si="242"/>
        <v>1</v>
      </c>
      <c r="M2574">
        <f t="shared" si="243"/>
        <v>0</v>
      </c>
      <c r="N2574" t="s">
        <v>28</v>
      </c>
      <c r="O2574" t="s">
        <v>41</v>
      </c>
      <c r="Q2574" t="str">
        <f t="shared" si="244"/>
        <v>ACTIVE</v>
      </c>
      <c r="R2574" t="s">
        <v>1487</v>
      </c>
      <c r="S2574" t="s">
        <v>74</v>
      </c>
      <c r="T2574" s="2">
        <v>29106</v>
      </c>
      <c r="U2574" s="3">
        <f t="shared" ca="1" si="245"/>
        <v>46</v>
      </c>
      <c r="V2574" t="s">
        <v>61</v>
      </c>
      <c r="W2574" t="s">
        <v>127</v>
      </c>
      <c r="X2574" t="s">
        <v>364</v>
      </c>
      <c r="Y2574" t="s">
        <v>47</v>
      </c>
      <c r="Z2574" t="s">
        <v>36</v>
      </c>
      <c r="AA2574">
        <v>2</v>
      </c>
      <c r="AB2574" s="4">
        <v>87906</v>
      </c>
    </row>
    <row r="2575" spans="1:28" x14ac:dyDescent="0.25">
      <c r="A2575">
        <v>3000</v>
      </c>
      <c r="B2575" t="s">
        <v>4973</v>
      </c>
      <c r="C2575" t="s">
        <v>410</v>
      </c>
      <c r="D2575" s="1">
        <v>44751</v>
      </c>
      <c r="F2575">
        <f t="shared" ca="1" si="240"/>
        <v>39</v>
      </c>
      <c r="G2575" t="str">
        <f t="shared" ca="1" si="241"/>
        <v>2-5 years</v>
      </c>
      <c r="H2575" t="s">
        <v>24</v>
      </c>
      <c r="I2575" t="s">
        <v>7836</v>
      </c>
      <c r="J2575" t="s">
        <v>7837</v>
      </c>
      <c r="K2575" t="s">
        <v>27</v>
      </c>
      <c r="L2575">
        <f t="shared" si="242"/>
        <v>1</v>
      </c>
      <c r="M2575">
        <f t="shared" si="243"/>
        <v>0</v>
      </c>
      <c r="N2575" t="s">
        <v>28</v>
      </c>
      <c r="O2575" t="s">
        <v>53</v>
      </c>
      <c r="Q2575" t="str">
        <f t="shared" si="244"/>
        <v>ACTIVE</v>
      </c>
      <c r="R2575" t="s">
        <v>1487</v>
      </c>
      <c r="S2575" t="s">
        <v>2823</v>
      </c>
      <c r="T2575" s="2">
        <v>32926</v>
      </c>
      <c r="U2575" s="3">
        <f t="shared" ca="1" si="245"/>
        <v>35</v>
      </c>
      <c r="V2575" t="s">
        <v>61</v>
      </c>
      <c r="W2575" t="s">
        <v>222</v>
      </c>
      <c r="X2575" t="s">
        <v>81</v>
      </c>
      <c r="Y2575" t="s">
        <v>47</v>
      </c>
      <c r="Z2575" t="s">
        <v>36</v>
      </c>
      <c r="AA2575">
        <v>1</v>
      </c>
      <c r="AB2575" s="4">
        <v>80000.05</v>
      </c>
    </row>
    <row r="2576" spans="1:28" x14ac:dyDescent="0.25">
      <c r="A2576">
        <v>3001</v>
      </c>
      <c r="B2576" t="s">
        <v>2765</v>
      </c>
      <c r="C2576" t="s">
        <v>894</v>
      </c>
      <c r="D2576" s="1">
        <v>43370</v>
      </c>
      <c r="E2576" s="1">
        <v>44907</v>
      </c>
      <c r="F2576">
        <f t="shared" ca="1" si="240"/>
        <v>50</v>
      </c>
      <c r="G2576" t="str">
        <f t="shared" ca="1" si="241"/>
        <v>2-5 years</v>
      </c>
      <c r="H2576" t="s">
        <v>24</v>
      </c>
      <c r="I2576" t="s">
        <v>7838</v>
      </c>
      <c r="J2576" t="s">
        <v>7839</v>
      </c>
      <c r="K2576" t="s">
        <v>27</v>
      </c>
      <c r="L2576">
        <f t="shared" si="242"/>
        <v>1</v>
      </c>
      <c r="M2576">
        <f t="shared" si="243"/>
        <v>0</v>
      </c>
      <c r="N2576" t="s">
        <v>53</v>
      </c>
      <c r="O2576" t="s">
        <v>41</v>
      </c>
      <c r="Q2576" t="str">
        <f t="shared" si="244"/>
        <v>ACTIVE</v>
      </c>
      <c r="R2576" t="s">
        <v>1487</v>
      </c>
      <c r="S2576" t="s">
        <v>68</v>
      </c>
      <c r="T2576" s="2">
        <v>28079</v>
      </c>
      <c r="U2576" s="3">
        <f t="shared" ca="1" si="245"/>
        <v>48</v>
      </c>
      <c r="V2576" t="s">
        <v>4933</v>
      </c>
      <c r="W2576" t="s">
        <v>4934</v>
      </c>
      <c r="X2576" t="s">
        <v>69</v>
      </c>
      <c r="Y2576" t="s">
        <v>47</v>
      </c>
      <c r="Z2576" t="s">
        <v>36</v>
      </c>
      <c r="AA2576">
        <v>5</v>
      </c>
      <c r="AB2576" s="4">
        <v>494292</v>
      </c>
    </row>
    <row r="2577" spans="1:28" x14ac:dyDescent="0.25">
      <c r="A2577">
        <v>3002</v>
      </c>
      <c r="B2577" t="s">
        <v>905</v>
      </c>
      <c r="C2577" t="s">
        <v>3763</v>
      </c>
      <c r="D2577" s="1">
        <v>44131</v>
      </c>
      <c r="F2577">
        <f t="shared" ca="1" si="240"/>
        <v>59</v>
      </c>
      <c r="G2577" t="str">
        <f t="shared" ca="1" si="241"/>
        <v>2-5 years</v>
      </c>
      <c r="H2577" t="s">
        <v>641</v>
      </c>
      <c r="I2577" t="s">
        <v>7840</v>
      </c>
      <c r="J2577" t="s">
        <v>7841</v>
      </c>
      <c r="K2577" t="s">
        <v>27</v>
      </c>
      <c r="L2577">
        <f t="shared" si="242"/>
        <v>1</v>
      </c>
      <c r="M2577">
        <f t="shared" si="243"/>
        <v>0</v>
      </c>
      <c r="N2577" t="s">
        <v>53</v>
      </c>
      <c r="O2577" t="s">
        <v>41</v>
      </c>
      <c r="Q2577" t="str">
        <f t="shared" si="244"/>
        <v>ACTIVE</v>
      </c>
      <c r="R2577" t="s">
        <v>1487</v>
      </c>
      <c r="S2577" t="s">
        <v>68</v>
      </c>
      <c r="T2577" s="2">
        <v>31691</v>
      </c>
      <c r="U2577" s="3">
        <f t="shared" ca="1" si="245"/>
        <v>39</v>
      </c>
      <c r="V2577" t="s">
        <v>32</v>
      </c>
      <c r="W2577" t="s">
        <v>355</v>
      </c>
      <c r="X2577" t="s">
        <v>69</v>
      </c>
      <c r="Y2577" t="s">
        <v>35</v>
      </c>
      <c r="Z2577" t="s">
        <v>36</v>
      </c>
      <c r="AA2577">
        <v>2</v>
      </c>
      <c r="AB2577" s="4">
        <v>101530</v>
      </c>
    </row>
    <row r="2578" spans="1:28" x14ac:dyDescent="0.25">
      <c r="A2578">
        <v>3003</v>
      </c>
      <c r="B2578" t="s">
        <v>3486</v>
      </c>
      <c r="C2578" t="s">
        <v>746</v>
      </c>
      <c r="D2578" s="1">
        <v>44470</v>
      </c>
      <c r="F2578">
        <f t="shared" ca="1" si="240"/>
        <v>48</v>
      </c>
      <c r="G2578" t="str">
        <f t="shared" ca="1" si="241"/>
        <v>2-5 years</v>
      </c>
      <c r="H2578" t="s">
        <v>641</v>
      </c>
      <c r="I2578" t="s">
        <v>7842</v>
      </c>
      <c r="J2578" t="s">
        <v>7843</v>
      </c>
      <c r="K2578" t="s">
        <v>27</v>
      </c>
      <c r="L2578">
        <f t="shared" si="242"/>
        <v>1</v>
      </c>
      <c r="M2578">
        <f t="shared" si="243"/>
        <v>0</v>
      </c>
      <c r="N2578" t="s">
        <v>53</v>
      </c>
      <c r="O2578" t="s">
        <v>41</v>
      </c>
      <c r="Q2578" t="str">
        <f t="shared" si="244"/>
        <v>ACTIVE</v>
      </c>
      <c r="R2578" t="s">
        <v>1487</v>
      </c>
      <c r="S2578" t="s">
        <v>74</v>
      </c>
      <c r="T2578" s="2">
        <v>26516</v>
      </c>
      <c r="U2578" s="3">
        <f t="shared" ca="1" si="245"/>
        <v>53</v>
      </c>
      <c r="V2578" t="s">
        <v>1614</v>
      </c>
      <c r="W2578" t="s">
        <v>3214</v>
      </c>
      <c r="X2578" t="s">
        <v>299</v>
      </c>
      <c r="Y2578" t="s">
        <v>35</v>
      </c>
      <c r="Z2578" t="s">
        <v>36</v>
      </c>
      <c r="AA2578">
        <v>5</v>
      </c>
      <c r="AB2578" s="4">
        <v>47916</v>
      </c>
    </row>
    <row r="2579" spans="1:28" x14ac:dyDescent="0.25">
      <c r="A2579">
        <v>3004</v>
      </c>
      <c r="B2579" t="s">
        <v>7844</v>
      </c>
      <c r="C2579" t="s">
        <v>3001</v>
      </c>
      <c r="D2579" s="1">
        <v>43706</v>
      </c>
      <c r="E2579" s="1">
        <v>44731</v>
      </c>
      <c r="F2579">
        <f t="shared" ca="1" si="240"/>
        <v>33</v>
      </c>
      <c r="G2579" t="str">
        <f t="shared" ca="1" si="241"/>
        <v>2-5 years</v>
      </c>
      <c r="H2579" t="s">
        <v>641</v>
      </c>
      <c r="I2579" t="s">
        <v>7845</v>
      </c>
      <c r="J2579" t="s">
        <v>7846</v>
      </c>
      <c r="K2579" t="s">
        <v>27</v>
      </c>
      <c r="L2579">
        <f t="shared" si="242"/>
        <v>1</v>
      </c>
      <c r="M2579">
        <f t="shared" si="243"/>
        <v>0</v>
      </c>
      <c r="N2579" t="s">
        <v>53</v>
      </c>
      <c r="O2579" t="s">
        <v>53</v>
      </c>
      <c r="Q2579" t="str">
        <f t="shared" si="244"/>
        <v>ACTIVE</v>
      </c>
      <c r="R2579" t="s">
        <v>1487</v>
      </c>
      <c r="S2579" t="s">
        <v>68</v>
      </c>
      <c r="T2579" s="2">
        <v>26655</v>
      </c>
      <c r="U2579" s="3">
        <f t="shared" ca="1" si="245"/>
        <v>52</v>
      </c>
      <c r="V2579" t="s">
        <v>32</v>
      </c>
      <c r="W2579" t="s">
        <v>33</v>
      </c>
      <c r="X2579" t="s">
        <v>69</v>
      </c>
      <c r="Y2579" t="s">
        <v>35</v>
      </c>
      <c r="Z2579" t="s">
        <v>36</v>
      </c>
      <c r="AA2579">
        <v>5</v>
      </c>
      <c r="AB2579" s="4">
        <v>647496</v>
      </c>
    </row>
    <row r="2580" spans="1:28" x14ac:dyDescent="0.25">
      <c r="A2580">
        <v>3005</v>
      </c>
      <c r="B2580" t="s">
        <v>1192</v>
      </c>
      <c r="C2580" t="s">
        <v>1543</v>
      </c>
      <c r="D2580" s="1">
        <v>44194</v>
      </c>
      <c r="F2580">
        <f t="shared" ca="1" si="240"/>
        <v>57</v>
      </c>
      <c r="G2580" t="str">
        <f t="shared" ca="1" si="241"/>
        <v>2-5 years</v>
      </c>
      <c r="H2580" t="s">
        <v>641</v>
      </c>
      <c r="I2580" t="s">
        <v>7847</v>
      </c>
      <c r="J2580" t="s">
        <v>7848</v>
      </c>
      <c r="K2580" t="s">
        <v>27</v>
      </c>
      <c r="L2580">
        <f t="shared" si="242"/>
        <v>1</v>
      </c>
      <c r="M2580">
        <f t="shared" si="243"/>
        <v>0</v>
      </c>
      <c r="N2580" t="s">
        <v>28</v>
      </c>
      <c r="O2580" t="s">
        <v>41</v>
      </c>
      <c r="Q2580" t="str">
        <f t="shared" si="244"/>
        <v>ACTIVE</v>
      </c>
      <c r="R2580" t="s">
        <v>1487</v>
      </c>
      <c r="S2580" t="s">
        <v>68</v>
      </c>
      <c r="T2580" s="2">
        <v>34858</v>
      </c>
      <c r="U2580" s="3">
        <f t="shared" ca="1" si="245"/>
        <v>30</v>
      </c>
      <c r="V2580" t="s">
        <v>2370</v>
      </c>
      <c r="W2580" t="s">
        <v>2371</v>
      </c>
      <c r="X2580" t="s">
        <v>81</v>
      </c>
      <c r="Y2580" t="s">
        <v>35</v>
      </c>
      <c r="Z2580" t="s">
        <v>36</v>
      </c>
      <c r="AA2580">
        <v>2</v>
      </c>
      <c r="AB2580" s="4">
        <v>423168</v>
      </c>
    </row>
    <row r="2581" spans="1:28" x14ac:dyDescent="0.25">
      <c r="A2581">
        <v>3006</v>
      </c>
      <c r="B2581" t="s">
        <v>7849</v>
      </c>
      <c r="C2581" t="s">
        <v>1696</v>
      </c>
      <c r="D2581" s="1">
        <v>44838</v>
      </c>
      <c r="F2581">
        <f t="shared" ca="1" si="240"/>
        <v>36</v>
      </c>
      <c r="G2581" t="str">
        <f t="shared" ca="1" si="241"/>
        <v>2-5 years</v>
      </c>
      <c r="H2581" t="s">
        <v>641</v>
      </c>
      <c r="I2581" t="s">
        <v>7850</v>
      </c>
      <c r="J2581" t="s">
        <v>7851</v>
      </c>
      <c r="K2581" t="s">
        <v>27</v>
      </c>
      <c r="L2581">
        <f t="shared" si="242"/>
        <v>1</v>
      </c>
      <c r="M2581">
        <f t="shared" si="243"/>
        <v>0</v>
      </c>
      <c r="N2581" t="s">
        <v>41</v>
      </c>
      <c r="O2581" t="s">
        <v>53</v>
      </c>
      <c r="Q2581" t="str">
        <f t="shared" si="244"/>
        <v>ACTIVE</v>
      </c>
      <c r="R2581" t="s">
        <v>1487</v>
      </c>
      <c r="S2581" t="s">
        <v>74</v>
      </c>
      <c r="T2581" s="2">
        <v>29740</v>
      </c>
      <c r="U2581" s="3">
        <f t="shared" ca="1" si="245"/>
        <v>44</v>
      </c>
      <c r="V2581" t="s">
        <v>32</v>
      </c>
      <c r="W2581" t="s">
        <v>33</v>
      </c>
      <c r="X2581" t="s">
        <v>69</v>
      </c>
      <c r="Y2581" t="s">
        <v>35</v>
      </c>
      <c r="Z2581" t="s">
        <v>36</v>
      </c>
      <c r="AA2581">
        <v>1</v>
      </c>
      <c r="AB2581" s="4">
        <v>838656</v>
      </c>
    </row>
    <row r="2582" spans="1:28" x14ac:dyDescent="0.25">
      <c r="A2582">
        <v>3007</v>
      </c>
      <c r="B2582" t="s">
        <v>3652</v>
      </c>
      <c r="C2582" t="s">
        <v>7852</v>
      </c>
      <c r="D2582" s="1">
        <v>43545</v>
      </c>
      <c r="E2582" s="1">
        <v>44829</v>
      </c>
      <c r="F2582">
        <f t="shared" ca="1" si="240"/>
        <v>42</v>
      </c>
      <c r="G2582" t="str">
        <f t="shared" ca="1" si="241"/>
        <v>2-5 years</v>
      </c>
      <c r="H2582" t="s">
        <v>641</v>
      </c>
      <c r="I2582" t="s">
        <v>7853</v>
      </c>
      <c r="J2582" t="s">
        <v>7854</v>
      </c>
      <c r="K2582" t="s">
        <v>27</v>
      </c>
      <c r="L2582">
        <f t="shared" si="242"/>
        <v>1</v>
      </c>
      <c r="M2582">
        <f t="shared" si="243"/>
        <v>0</v>
      </c>
      <c r="N2582" t="s">
        <v>41</v>
      </c>
      <c r="O2582" t="s">
        <v>53</v>
      </c>
      <c r="Q2582" t="str">
        <f t="shared" si="244"/>
        <v>ACTIVE</v>
      </c>
      <c r="R2582" t="s">
        <v>1487</v>
      </c>
      <c r="S2582" t="s">
        <v>68</v>
      </c>
      <c r="T2582" s="2">
        <v>32798</v>
      </c>
      <c r="U2582" s="3">
        <f t="shared" ca="1" si="245"/>
        <v>35</v>
      </c>
      <c r="V2582" t="s">
        <v>2370</v>
      </c>
      <c r="W2582" t="s">
        <v>2371</v>
      </c>
      <c r="X2582" t="s">
        <v>81</v>
      </c>
      <c r="Y2582" t="s">
        <v>35</v>
      </c>
      <c r="Z2582" t="s">
        <v>36</v>
      </c>
      <c r="AA2582">
        <v>2</v>
      </c>
      <c r="AB2582" s="4">
        <v>51168</v>
      </c>
    </row>
    <row r="2583" spans="1:28" x14ac:dyDescent="0.25">
      <c r="A2583">
        <v>3008</v>
      </c>
      <c r="B2583" t="s">
        <v>5500</v>
      </c>
      <c r="C2583" t="s">
        <v>1248</v>
      </c>
      <c r="D2583" s="1">
        <v>43924</v>
      </c>
      <c r="E2583" s="1">
        <v>44557</v>
      </c>
      <c r="F2583">
        <f t="shared" ca="1" si="240"/>
        <v>20</v>
      </c>
      <c r="G2583" t="str">
        <f t="shared" ca="1" si="241"/>
        <v>1-2 years</v>
      </c>
      <c r="H2583" t="s">
        <v>641</v>
      </c>
      <c r="I2583" t="s">
        <v>7855</v>
      </c>
      <c r="J2583" t="s">
        <v>7856</v>
      </c>
      <c r="K2583" t="s">
        <v>27</v>
      </c>
      <c r="L2583">
        <f t="shared" si="242"/>
        <v>1</v>
      </c>
      <c r="M2583">
        <f t="shared" si="243"/>
        <v>0</v>
      </c>
      <c r="N2583" t="s">
        <v>53</v>
      </c>
      <c r="O2583" t="s">
        <v>53</v>
      </c>
      <c r="Q2583" t="str">
        <f t="shared" si="244"/>
        <v>ACTIVE</v>
      </c>
      <c r="R2583" t="s">
        <v>1487</v>
      </c>
      <c r="S2583" t="s">
        <v>55</v>
      </c>
      <c r="T2583" s="2">
        <v>35337</v>
      </c>
      <c r="U2583" s="3">
        <f t="shared" ca="1" si="245"/>
        <v>29</v>
      </c>
      <c r="V2583" t="s">
        <v>32</v>
      </c>
      <c r="W2583" t="s">
        <v>33</v>
      </c>
      <c r="X2583" t="s">
        <v>731</v>
      </c>
      <c r="Y2583" t="s">
        <v>35</v>
      </c>
      <c r="Z2583" t="s">
        <v>36</v>
      </c>
      <c r="AA2583">
        <v>4</v>
      </c>
      <c r="AB2583" s="4">
        <v>633312</v>
      </c>
    </row>
    <row r="2584" spans="1:28" x14ac:dyDescent="0.25">
      <c r="A2584">
        <v>3009</v>
      </c>
      <c r="B2584" t="s">
        <v>7857</v>
      </c>
      <c r="C2584" t="s">
        <v>1844</v>
      </c>
      <c r="D2584" s="1">
        <v>43618</v>
      </c>
      <c r="E2584" s="1">
        <v>44391</v>
      </c>
      <c r="F2584">
        <f t="shared" ca="1" si="240"/>
        <v>25</v>
      </c>
      <c r="G2584" t="str">
        <f t="shared" ca="1" si="241"/>
        <v>2-5 years</v>
      </c>
      <c r="H2584" t="s">
        <v>24</v>
      </c>
      <c r="I2584" t="s">
        <v>7858</v>
      </c>
      <c r="J2584" t="s">
        <v>7859</v>
      </c>
      <c r="K2584" t="s">
        <v>27</v>
      </c>
      <c r="L2584">
        <f t="shared" si="242"/>
        <v>1</v>
      </c>
      <c r="M2584">
        <f t="shared" si="243"/>
        <v>0</v>
      </c>
      <c r="N2584" t="s">
        <v>41</v>
      </c>
      <c r="O2584" t="s">
        <v>41</v>
      </c>
      <c r="Q2584" t="str">
        <f t="shared" si="244"/>
        <v>ACTIVE</v>
      </c>
      <c r="R2584" t="s">
        <v>1487</v>
      </c>
      <c r="S2584" t="s">
        <v>1913</v>
      </c>
      <c r="T2584" s="2">
        <v>35720</v>
      </c>
      <c r="U2584" s="3">
        <f t="shared" ca="1" si="245"/>
        <v>27</v>
      </c>
      <c r="V2584" t="s">
        <v>3198</v>
      </c>
      <c r="W2584" t="s">
        <v>4092</v>
      </c>
      <c r="X2584" t="s">
        <v>89</v>
      </c>
      <c r="Y2584" t="s">
        <v>47</v>
      </c>
      <c r="Z2584" t="s">
        <v>36</v>
      </c>
      <c r="AA2584">
        <v>2</v>
      </c>
      <c r="AB2584" s="4">
        <v>159876</v>
      </c>
    </row>
    <row r="2585" spans="1:28" x14ac:dyDescent="0.25">
      <c r="A2585">
        <v>3010</v>
      </c>
      <c r="B2585" t="s">
        <v>1420</v>
      </c>
      <c r="C2585" t="s">
        <v>2188</v>
      </c>
      <c r="D2585" s="1">
        <v>43616</v>
      </c>
      <c r="E2585" s="1">
        <v>44078</v>
      </c>
      <c r="F2585">
        <f t="shared" ca="1" si="240"/>
        <v>15</v>
      </c>
      <c r="G2585" t="str">
        <f t="shared" ca="1" si="241"/>
        <v>1-2 years</v>
      </c>
      <c r="H2585" t="s">
        <v>24</v>
      </c>
      <c r="I2585" t="s">
        <v>7860</v>
      </c>
      <c r="J2585" t="s">
        <v>7861</v>
      </c>
      <c r="K2585" t="s">
        <v>158</v>
      </c>
      <c r="L2585">
        <f t="shared" si="242"/>
        <v>0</v>
      </c>
      <c r="M2585">
        <f t="shared" si="243"/>
        <v>1</v>
      </c>
      <c r="N2585" t="s">
        <v>41</v>
      </c>
      <c r="O2585" t="s">
        <v>29</v>
      </c>
      <c r="Q2585" t="str">
        <f t="shared" si="244"/>
        <v>ACTIVE</v>
      </c>
      <c r="R2585" t="s">
        <v>1487</v>
      </c>
      <c r="S2585" t="s">
        <v>68</v>
      </c>
      <c r="T2585" s="2">
        <v>34550</v>
      </c>
      <c r="U2585" s="3">
        <f t="shared" ca="1" si="245"/>
        <v>31</v>
      </c>
      <c r="V2585" t="s">
        <v>3470</v>
      </c>
      <c r="W2585" t="s">
        <v>3470</v>
      </c>
      <c r="X2585" t="s">
        <v>245</v>
      </c>
      <c r="Y2585" t="s">
        <v>47</v>
      </c>
      <c r="Z2585" t="s">
        <v>36</v>
      </c>
      <c r="AA2585">
        <v>1</v>
      </c>
      <c r="AB2585" s="4">
        <v>248400</v>
      </c>
    </row>
    <row r="2586" spans="1:28" x14ac:dyDescent="0.25">
      <c r="A2586">
        <v>3011</v>
      </c>
      <c r="B2586" t="s">
        <v>5917</v>
      </c>
      <c r="C2586" t="s">
        <v>914</v>
      </c>
      <c r="D2586" s="1">
        <v>43836</v>
      </c>
      <c r="E2586" s="1">
        <v>43955</v>
      </c>
      <c r="F2586">
        <f t="shared" ca="1" si="240"/>
        <v>3</v>
      </c>
      <c r="G2586" t="str">
        <f t="shared" ca="1" si="241"/>
        <v>&lt;6 months</v>
      </c>
      <c r="H2586" t="s">
        <v>24</v>
      </c>
      <c r="I2586" t="s">
        <v>7862</v>
      </c>
      <c r="J2586" t="s">
        <v>7863</v>
      </c>
      <c r="K2586" t="s">
        <v>158</v>
      </c>
      <c r="L2586">
        <f t="shared" si="242"/>
        <v>0</v>
      </c>
      <c r="M2586">
        <f t="shared" si="243"/>
        <v>1</v>
      </c>
      <c r="N2586" t="s">
        <v>41</v>
      </c>
      <c r="O2586" t="s">
        <v>53</v>
      </c>
      <c r="Q2586" t="str">
        <f t="shared" si="244"/>
        <v>ACTIVE</v>
      </c>
      <c r="R2586" t="s">
        <v>1487</v>
      </c>
      <c r="S2586" t="s">
        <v>87</v>
      </c>
      <c r="T2586" s="2">
        <v>32805</v>
      </c>
      <c r="U2586" s="3">
        <f t="shared" ca="1" si="245"/>
        <v>35</v>
      </c>
      <c r="V2586" t="s">
        <v>2370</v>
      </c>
      <c r="W2586" t="s">
        <v>2593</v>
      </c>
      <c r="X2586" t="s">
        <v>89</v>
      </c>
      <c r="Y2586" t="s">
        <v>35</v>
      </c>
      <c r="Z2586" t="s">
        <v>36</v>
      </c>
      <c r="AA2586">
        <v>5</v>
      </c>
      <c r="AB2586" s="4">
        <v>660972</v>
      </c>
    </row>
    <row r="2587" spans="1:28" x14ac:dyDescent="0.25">
      <c r="A2587">
        <v>3012</v>
      </c>
      <c r="B2587" t="s">
        <v>3059</v>
      </c>
      <c r="C2587" t="s">
        <v>7650</v>
      </c>
      <c r="D2587" s="1">
        <v>43331</v>
      </c>
      <c r="E2587" s="1">
        <v>44245</v>
      </c>
      <c r="F2587">
        <f t="shared" ca="1" si="240"/>
        <v>29</v>
      </c>
      <c r="G2587" t="str">
        <f t="shared" ca="1" si="241"/>
        <v>2-5 years</v>
      </c>
      <c r="H2587" t="s">
        <v>24</v>
      </c>
      <c r="I2587" t="s">
        <v>7864</v>
      </c>
      <c r="J2587" t="s">
        <v>7865</v>
      </c>
      <c r="K2587" t="s">
        <v>158</v>
      </c>
      <c r="L2587">
        <f t="shared" si="242"/>
        <v>0</v>
      </c>
      <c r="M2587">
        <f t="shared" si="243"/>
        <v>1</v>
      </c>
      <c r="N2587" t="s">
        <v>28</v>
      </c>
      <c r="O2587" t="s">
        <v>29</v>
      </c>
      <c r="Q2587" t="str">
        <f t="shared" si="244"/>
        <v>ACTIVE</v>
      </c>
      <c r="R2587" t="s">
        <v>1487</v>
      </c>
      <c r="S2587" t="s">
        <v>55</v>
      </c>
      <c r="T2587" s="2">
        <v>33892</v>
      </c>
      <c r="U2587" s="3">
        <f t="shared" ca="1" si="245"/>
        <v>32</v>
      </c>
      <c r="V2587" t="s">
        <v>4147</v>
      </c>
      <c r="W2587" t="s">
        <v>4147</v>
      </c>
      <c r="X2587" t="s">
        <v>6</v>
      </c>
      <c r="Y2587" t="s">
        <v>35</v>
      </c>
      <c r="Z2587" t="s">
        <v>82</v>
      </c>
      <c r="AA2587">
        <v>1</v>
      </c>
      <c r="AB2587" s="4">
        <v>65450</v>
      </c>
    </row>
    <row r="2588" spans="1:28" x14ac:dyDescent="0.25">
      <c r="A2588">
        <v>3013</v>
      </c>
      <c r="B2588" t="s">
        <v>7866</v>
      </c>
      <c r="C2588" t="s">
        <v>4809</v>
      </c>
      <c r="D2588" s="1">
        <v>43603</v>
      </c>
      <c r="F2588">
        <f t="shared" ca="1" si="240"/>
        <v>76</v>
      </c>
      <c r="G2588" t="str">
        <f t="shared" ca="1" si="241"/>
        <v>&gt;5 years</v>
      </c>
      <c r="H2588" t="s">
        <v>24</v>
      </c>
      <c r="I2588" t="s">
        <v>7867</v>
      </c>
      <c r="J2588" t="s">
        <v>7868</v>
      </c>
      <c r="K2588" t="s">
        <v>27</v>
      </c>
      <c r="L2588">
        <f t="shared" si="242"/>
        <v>1</v>
      </c>
      <c r="M2588">
        <f t="shared" si="243"/>
        <v>0</v>
      </c>
      <c r="N2588" t="s">
        <v>53</v>
      </c>
      <c r="O2588" t="s">
        <v>53</v>
      </c>
      <c r="Q2588" t="str">
        <f t="shared" si="244"/>
        <v>ACTIVE</v>
      </c>
      <c r="R2588" t="s">
        <v>1487</v>
      </c>
      <c r="S2588" t="s">
        <v>115</v>
      </c>
      <c r="T2588" s="2">
        <v>33935</v>
      </c>
      <c r="U2588" s="3">
        <f t="shared" ca="1" si="245"/>
        <v>32</v>
      </c>
      <c r="V2588" t="s">
        <v>4806</v>
      </c>
      <c r="W2588" t="s">
        <v>4807</v>
      </c>
      <c r="X2588" t="s">
        <v>116</v>
      </c>
      <c r="Y2588" t="s">
        <v>35</v>
      </c>
      <c r="Z2588" t="s">
        <v>652</v>
      </c>
      <c r="AA2588">
        <v>1</v>
      </c>
      <c r="AB2588" s="4">
        <v>715000</v>
      </c>
    </row>
    <row r="2589" spans="1:28" x14ac:dyDescent="0.25">
      <c r="A2589">
        <v>3014</v>
      </c>
      <c r="B2589" t="s">
        <v>7869</v>
      </c>
      <c r="C2589" t="s">
        <v>1980</v>
      </c>
      <c r="D2589" s="1">
        <v>44888</v>
      </c>
      <c r="E2589" s="1">
        <v>44904</v>
      </c>
      <c r="F2589">
        <f t="shared" ca="1" si="240"/>
        <v>0</v>
      </c>
      <c r="G2589" t="str">
        <f t="shared" ca="1" si="241"/>
        <v>&lt;6 months</v>
      </c>
      <c r="H2589" t="s">
        <v>24</v>
      </c>
      <c r="I2589" t="s">
        <v>7870</v>
      </c>
      <c r="J2589" t="s">
        <v>7871</v>
      </c>
      <c r="K2589" t="s">
        <v>27</v>
      </c>
      <c r="L2589">
        <f t="shared" si="242"/>
        <v>1</v>
      </c>
      <c r="M2589">
        <f t="shared" si="243"/>
        <v>0</v>
      </c>
      <c r="N2589" t="s">
        <v>28</v>
      </c>
      <c r="O2589" t="s">
        <v>29</v>
      </c>
      <c r="Q2589" t="str">
        <f t="shared" si="244"/>
        <v>ACTIVE</v>
      </c>
      <c r="R2589" t="s">
        <v>1487</v>
      </c>
      <c r="S2589" t="s">
        <v>74</v>
      </c>
      <c r="T2589" s="2">
        <v>35828</v>
      </c>
      <c r="U2589" s="3">
        <f t="shared" ca="1" si="245"/>
        <v>27</v>
      </c>
      <c r="V2589" t="s">
        <v>61</v>
      </c>
      <c r="W2589" t="s">
        <v>127</v>
      </c>
      <c r="X2589" t="s">
        <v>245</v>
      </c>
      <c r="Y2589" t="s">
        <v>47</v>
      </c>
      <c r="Z2589" t="s">
        <v>652</v>
      </c>
      <c r="AA2589">
        <v>2</v>
      </c>
      <c r="AB2589" s="4">
        <v>377401</v>
      </c>
    </row>
    <row r="2590" spans="1:28" x14ac:dyDescent="0.25">
      <c r="A2590">
        <v>3015</v>
      </c>
      <c r="B2590" t="s">
        <v>7872</v>
      </c>
      <c r="C2590" t="s">
        <v>1208</v>
      </c>
      <c r="D2590" s="1">
        <v>44167</v>
      </c>
      <c r="F2590">
        <f t="shared" ca="1" si="240"/>
        <v>58</v>
      </c>
      <c r="G2590" t="str">
        <f t="shared" ca="1" si="241"/>
        <v>2-5 years</v>
      </c>
      <c r="H2590" t="s">
        <v>24</v>
      </c>
      <c r="I2590" t="s">
        <v>7873</v>
      </c>
      <c r="J2590" t="s">
        <v>7874</v>
      </c>
      <c r="K2590" t="s">
        <v>27</v>
      </c>
      <c r="L2590">
        <f t="shared" si="242"/>
        <v>1</v>
      </c>
      <c r="M2590">
        <f t="shared" si="243"/>
        <v>0</v>
      </c>
      <c r="N2590" t="s">
        <v>41</v>
      </c>
      <c r="O2590" t="s">
        <v>41</v>
      </c>
      <c r="Q2590" t="str">
        <f t="shared" si="244"/>
        <v>ACTIVE</v>
      </c>
      <c r="R2590" t="s">
        <v>1487</v>
      </c>
      <c r="S2590" t="s">
        <v>55</v>
      </c>
      <c r="T2590" s="2">
        <v>31183</v>
      </c>
      <c r="U2590" s="3">
        <f t="shared" ca="1" si="245"/>
        <v>40</v>
      </c>
      <c r="V2590" t="s">
        <v>3829</v>
      </c>
      <c r="W2590" t="s">
        <v>3830</v>
      </c>
      <c r="X2590" t="s">
        <v>63</v>
      </c>
      <c r="Y2590" t="s">
        <v>47</v>
      </c>
      <c r="Z2590" t="s">
        <v>652</v>
      </c>
      <c r="AA2590">
        <v>2</v>
      </c>
      <c r="AB2590" s="4">
        <v>635268</v>
      </c>
    </row>
    <row r="2591" spans="1:28" x14ac:dyDescent="0.25">
      <c r="A2591">
        <v>3016</v>
      </c>
      <c r="B2591" t="s">
        <v>3263</v>
      </c>
      <c r="C2591" t="s">
        <v>1138</v>
      </c>
      <c r="D2591" s="1">
        <v>44566</v>
      </c>
      <c r="F2591">
        <f t="shared" ca="1" si="240"/>
        <v>45</v>
      </c>
      <c r="G2591" t="str">
        <f t="shared" ca="1" si="241"/>
        <v>2-5 years</v>
      </c>
      <c r="H2591" t="s">
        <v>24</v>
      </c>
      <c r="I2591" t="s">
        <v>7875</v>
      </c>
      <c r="J2591" t="s">
        <v>7876</v>
      </c>
      <c r="K2591" t="s">
        <v>27</v>
      </c>
      <c r="L2591">
        <f t="shared" si="242"/>
        <v>1</v>
      </c>
      <c r="M2591">
        <f t="shared" si="243"/>
        <v>0</v>
      </c>
      <c r="N2591" t="s">
        <v>41</v>
      </c>
      <c r="O2591" t="s">
        <v>41</v>
      </c>
      <c r="Q2591" t="str">
        <f t="shared" si="244"/>
        <v>ACTIVE</v>
      </c>
      <c r="R2591" t="s">
        <v>30</v>
      </c>
      <c r="S2591" t="s">
        <v>31</v>
      </c>
      <c r="T2591" s="2">
        <v>33988</v>
      </c>
      <c r="U2591" s="3">
        <f t="shared" ca="1" si="245"/>
        <v>32</v>
      </c>
      <c r="V2591" t="s">
        <v>1908</v>
      </c>
      <c r="W2591" t="s">
        <v>1908</v>
      </c>
      <c r="X2591" t="s">
        <v>34</v>
      </c>
      <c r="Y2591" t="s">
        <v>47</v>
      </c>
      <c r="Z2591" t="s">
        <v>652</v>
      </c>
      <c r="AA2591">
        <v>4</v>
      </c>
      <c r="AB2591" s="4">
        <v>537844.68999999994</v>
      </c>
    </row>
    <row r="2592" spans="1:28" x14ac:dyDescent="0.25">
      <c r="A2592">
        <v>3017</v>
      </c>
      <c r="B2592" t="s">
        <v>2009</v>
      </c>
      <c r="C2592" t="s">
        <v>1480</v>
      </c>
      <c r="D2592" s="1">
        <v>45032</v>
      </c>
      <c r="E2592" s="1">
        <v>45142</v>
      </c>
      <c r="F2592">
        <f t="shared" ca="1" si="240"/>
        <v>3</v>
      </c>
      <c r="G2592" t="str">
        <f t="shared" ca="1" si="241"/>
        <v>&lt;6 months</v>
      </c>
      <c r="H2592" t="s">
        <v>24</v>
      </c>
      <c r="I2592" t="s">
        <v>7877</v>
      </c>
      <c r="J2592" t="s">
        <v>7878</v>
      </c>
      <c r="K2592" t="s">
        <v>27</v>
      </c>
      <c r="L2592">
        <f t="shared" si="242"/>
        <v>1</v>
      </c>
      <c r="M2592">
        <f t="shared" si="243"/>
        <v>0</v>
      </c>
      <c r="N2592" t="s">
        <v>53</v>
      </c>
      <c r="O2592" t="s">
        <v>53</v>
      </c>
      <c r="Q2592" t="str">
        <f t="shared" si="244"/>
        <v>ACTIVE</v>
      </c>
      <c r="R2592" t="s">
        <v>1487</v>
      </c>
      <c r="S2592" t="s">
        <v>74</v>
      </c>
      <c r="T2592" s="2">
        <v>36515</v>
      </c>
      <c r="U2592" s="3">
        <f t="shared" ca="1" si="245"/>
        <v>25</v>
      </c>
      <c r="V2592" t="s">
        <v>4933</v>
      </c>
      <c r="W2592" t="s">
        <v>4942</v>
      </c>
      <c r="X2592" t="s">
        <v>69</v>
      </c>
      <c r="Y2592" t="s">
        <v>35</v>
      </c>
      <c r="Z2592" t="s">
        <v>652</v>
      </c>
      <c r="AA2592">
        <v>5</v>
      </c>
      <c r="AB2592" s="4">
        <v>87600</v>
      </c>
    </row>
    <row r="2593" spans="1:28" x14ac:dyDescent="0.25">
      <c r="A2593">
        <v>3018</v>
      </c>
      <c r="B2593" t="s">
        <v>7879</v>
      </c>
      <c r="C2593" t="s">
        <v>2326</v>
      </c>
      <c r="D2593" s="1">
        <v>44114</v>
      </c>
      <c r="E2593" s="1">
        <v>45100</v>
      </c>
      <c r="F2593">
        <f t="shared" ca="1" si="240"/>
        <v>32</v>
      </c>
      <c r="G2593" t="str">
        <f t="shared" ca="1" si="241"/>
        <v>2-5 years</v>
      </c>
      <c r="H2593" t="s">
        <v>24</v>
      </c>
      <c r="I2593" t="s">
        <v>4793</v>
      </c>
      <c r="J2593" t="s">
        <v>7880</v>
      </c>
      <c r="K2593" t="s">
        <v>27</v>
      </c>
      <c r="L2593">
        <f t="shared" si="242"/>
        <v>1</v>
      </c>
      <c r="M2593">
        <f t="shared" si="243"/>
        <v>0</v>
      </c>
      <c r="N2593" t="s">
        <v>28</v>
      </c>
      <c r="O2593" t="s">
        <v>41</v>
      </c>
      <c r="Q2593" t="str">
        <f t="shared" si="244"/>
        <v>ACTIVE</v>
      </c>
      <c r="R2593" t="s">
        <v>1487</v>
      </c>
      <c r="S2593" t="s">
        <v>137</v>
      </c>
      <c r="T2593" s="2">
        <v>27358</v>
      </c>
      <c r="U2593" s="3">
        <f t="shared" ca="1" si="245"/>
        <v>50</v>
      </c>
      <c r="V2593" t="s">
        <v>32</v>
      </c>
      <c r="W2593" t="s">
        <v>33</v>
      </c>
      <c r="X2593" t="s">
        <v>6</v>
      </c>
      <c r="Y2593" t="s">
        <v>35</v>
      </c>
      <c r="Z2593" t="s">
        <v>652</v>
      </c>
      <c r="AA2593">
        <v>2</v>
      </c>
      <c r="AB2593" s="4">
        <v>84097</v>
      </c>
    </row>
    <row r="2594" spans="1:28" x14ac:dyDescent="0.25">
      <c r="A2594">
        <v>3019</v>
      </c>
      <c r="B2594" t="s">
        <v>3100</v>
      </c>
      <c r="C2594" t="s">
        <v>2409</v>
      </c>
      <c r="D2594" s="1">
        <v>44666</v>
      </c>
      <c r="E2594" s="1">
        <v>45111</v>
      </c>
      <c r="F2594">
        <f t="shared" ca="1" si="240"/>
        <v>14</v>
      </c>
      <c r="G2594" t="str">
        <f t="shared" ca="1" si="241"/>
        <v>1-2 years</v>
      </c>
      <c r="H2594" t="s">
        <v>24</v>
      </c>
      <c r="I2594" t="s">
        <v>7881</v>
      </c>
      <c r="J2594" t="s">
        <v>7882</v>
      </c>
      <c r="K2594" t="s">
        <v>27</v>
      </c>
      <c r="L2594">
        <f t="shared" si="242"/>
        <v>1</v>
      </c>
      <c r="M2594">
        <f t="shared" si="243"/>
        <v>0</v>
      </c>
      <c r="N2594" t="s">
        <v>28</v>
      </c>
      <c r="O2594" t="s">
        <v>53</v>
      </c>
      <c r="Q2594" t="str">
        <f t="shared" si="244"/>
        <v>ACTIVE</v>
      </c>
      <c r="R2594" t="s">
        <v>30</v>
      </c>
      <c r="S2594" t="s">
        <v>31</v>
      </c>
      <c r="T2594" s="2">
        <v>34770</v>
      </c>
      <c r="U2594" s="3">
        <f t="shared" ca="1" si="245"/>
        <v>30</v>
      </c>
      <c r="V2594" t="s">
        <v>61</v>
      </c>
      <c r="W2594" t="s">
        <v>127</v>
      </c>
      <c r="X2594" t="s">
        <v>537</v>
      </c>
      <c r="Y2594" t="s">
        <v>35</v>
      </c>
      <c r="Z2594" t="s">
        <v>652</v>
      </c>
      <c r="AA2594">
        <v>2</v>
      </c>
      <c r="AB2594" s="4">
        <v>606492</v>
      </c>
    </row>
    <row r="2595" spans="1:28" x14ac:dyDescent="0.25">
      <c r="A2595">
        <v>3020</v>
      </c>
      <c r="B2595" t="s">
        <v>223</v>
      </c>
      <c r="C2595" t="s">
        <v>1728</v>
      </c>
      <c r="D2595" s="1">
        <v>45132</v>
      </c>
      <c r="F2595">
        <f t="shared" ca="1" si="240"/>
        <v>26</v>
      </c>
      <c r="G2595" t="str">
        <f t="shared" ca="1" si="241"/>
        <v>2-5 years</v>
      </c>
      <c r="H2595" t="s">
        <v>24</v>
      </c>
      <c r="I2595" t="s">
        <v>7883</v>
      </c>
      <c r="J2595" t="s">
        <v>7884</v>
      </c>
      <c r="K2595" t="s">
        <v>27</v>
      </c>
      <c r="L2595">
        <f t="shared" si="242"/>
        <v>1</v>
      </c>
      <c r="M2595">
        <f t="shared" si="243"/>
        <v>0</v>
      </c>
      <c r="N2595" t="s">
        <v>41</v>
      </c>
      <c r="O2595" t="s">
        <v>41</v>
      </c>
      <c r="Q2595" t="str">
        <f t="shared" si="244"/>
        <v>ACTIVE</v>
      </c>
      <c r="R2595" t="s">
        <v>1487</v>
      </c>
      <c r="S2595" t="s">
        <v>68</v>
      </c>
      <c r="T2595" s="2">
        <v>28458</v>
      </c>
      <c r="U2595" s="3">
        <f t="shared" ca="1" si="245"/>
        <v>47</v>
      </c>
      <c r="V2595" t="s">
        <v>1614</v>
      </c>
      <c r="W2595" t="s">
        <v>1615</v>
      </c>
      <c r="X2595" t="s">
        <v>81</v>
      </c>
      <c r="Y2595" t="s">
        <v>47</v>
      </c>
      <c r="Z2595" t="s">
        <v>652</v>
      </c>
      <c r="AA2595">
        <v>2</v>
      </c>
      <c r="AB2595" s="4">
        <v>702000</v>
      </c>
    </row>
    <row r="2596" spans="1:28" x14ac:dyDescent="0.25">
      <c r="A2596">
        <v>3021</v>
      </c>
      <c r="B2596" t="s">
        <v>7885</v>
      </c>
      <c r="C2596" t="s">
        <v>2164</v>
      </c>
      <c r="D2596" s="1">
        <v>44074</v>
      </c>
      <c r="F2596">
        <f t="shared" ca="1" si="240"/>
        <v>61</v>
      </c>
      <c r="G2596" t="str">
        <f t="shared" ca="1" si="241"/>
        <v>&gt;5 years</v>
      </c>
      <c r="H2596" t="s">
        <v>24</v>
      </c>
      <c r="I2596" t="s">
        <v>7886</v>
      </c>
      <c r="J2596" t="s">
        <v>7887</v>
      </c>
      <c r="K2596" t="s">
        <v>27</v>
      </c>
      <c r="L2596">
        <f t="shared" si="242"/>
        <v>1</v>
      </c>
      <c r="M2596">
        <f t="shared" si="243"/>
        <v>0</v>
      </c>
      <c r="N2596" t="s">
        <v>28</v>
      </c>
      <c r="O2596" t="s">
        <v>29</v>
      </c>
      <c r="Q2596" t="str">
        <f t="shared" si="244"/>
        <v>ACTIVE</v>
      </c>
      <c r="R2596" t="s">
        <v>1487</v>
      </c>
      <c r="S2596" t="s">
        <v>257</v>
      </c>
      <c r="T2596" s="2">
        <v>24108</v>
      </c>
      <c r="U2596" s="3">
        <f t="shared" ca="1" si="245"/>
        <v>59</v>
      </c>
      <c r="V2596" t="s">
        <v>4147</v>
      </c>
      <c r="W2596" t="s">
        <v>4147</v>
      </c>
      <c r="X2596" t="s">
        <v>537</v>
      </c>
      <c r="Y2596" t="s">
        <v>47</v>
      </c>
      <c r="Z2596" t="s">
        <v>652</v>
      </c>
      <c r="AA2596">
        <v>2</v>
      </c>
      <c r="AB2596" s="4">
        <v>737688</v>
      </c>
    </row>
    <row r="2597" spans="1:28" x14ac:dyDescent="0.25">
      <c r="A2597">
        <v>3022</v>
      </c>
      <c r="B2597" t="s">
        <v>2231</v>
      </c>
      <c r="C2597" t="s">
        <v>6415</v>
      </c>
      <c r="D2597" s="1">
        <v>43383</v>
      </c>
      <c r="E2597" s="1">
        <v>43968</v>
      </c>
      <c r="F2597">
        <f t="shared" ca="1" si="240"/>
        <v>19</v>
      </c>
      <c r="G2597" t="str">
        <f t="shared" ca="1" si="241"/>
        <v>1-2 years</v>
      </c>
      <c r="H2597" t="s">
        <v>24</v>
      </c>
      <c r="I2597" t="s">
        <v>7888</v>
      </c>
      <c r="J2597" t="s">
        <v>7889</v>
      </c>
      <c r="K2597" t="s">
        <v>27</v>
      </c>
      <c r="L2597">
        <f t="shared" si="242"/>
        <v>1</v>
      </c>
      <c r="M2597">
        <f t="shared" si="243"/>
        <v>0</v>
      </c>
      <c r="N2597" t="s">
        <v>53</v>
      </c>
      <c r="O2597" t="s">
        <v>53</v>
      </c>
      <c r="Q2597" t="str">
        <f t="shared" si="244"/>
        <v>ACTIVE</v>
      </c>
      <c r="R2597" t="s">
        <v>1487</v>
      </c>
      <c r="S2597" t="s">
        <v>115</v>
      </c>
      <c r="T2597" s="2">
        <v>35703</v>
      </c>
      <c r="U2597" s="3">
        <f t="shared" ca="1" si="245"/>
        <v>28</v>
      </c>
      <c r="V2597" t="s">
        <v>2085</v>
      </c>
      <c r="W2597" t="s">
        <v>2086</v>
      </c>
      <c r="X2597" t="s">
        <v>69</v>
      </c>
      <c r="Y2597" t="s">
        <v>47</v>
      </c>
      <c r="Z2597" t="s">
        <v>652</v>
      </c>
      <c r="AA2597">
        <v>1</v>
      </c>
      <c r="AB2597" s="4">
        <v>226352.4</v>
      </c>
    </row>
    <row r="2598" spans="1:28" x14ac:dyDescent="0.25">
      <c r="A2598">
        <v>3023</v>
      </c>
      <c r="B2598" t="s">
        <v>3340</v>
      </c>
      <c r="C2598" t="s">
        <v>389</v>
      </c>
      <c r="D2598" s="1">
        <v>43480</v>
      </c>
      <c r="E2598" s="1">
        <v>44289</v>
      </c>
      <c r="F2598">
        <f t="shared" ca="1" si="240"/>
        <v>26</v>
      </c>
      <c r="G2598" t="str">
        <f t="shared" ca="1" si="241"/>
        <v>2-5 years</v>
      </c>
      <c r="H2598" t="s">
        <v>641</v>
      </c>
      <c r="I2598" t="s">
        <v>7890</v>
      </c>
      <c r="J2598" t="s">
        <v>7891</v>
      </c>
      <c r="K2598" t="s">
        <v>158</v>
      </c>
      <c r="L2598">
        <f t="shared" si="242"/>
        <v>0</v>
      </c>
      <c r="M2598">
        <f t="shared" si="243"/>
        <v>1</v>
      </c>
      <c r="N2598" t="s">
        <v>28</v>
      </c>
      <c r="O2598" t="s">
        <v>41</v>
      </c>
      <c r="P2598" t="s">
        <v>1431</v>
      </c>
      <c r="Q2598" t="str">
        <f t="shared" si="244"/>
        <v>INVOLUNTARY</v>
      </c>
      <c r="R2598" t="s">
        <v>1487</v>
      </c>
      <c r="S2598" t="s">
        <v>68</v>
      </c>
      <c r="T2598" s="2">
        <v>28098</v>
      </c>
      <c r="U2598" s="3">
        <f t="shared" ca="1" si="245"/>
        <v>48</v>
      </c>
      <c r="V2598" t="s">
        <v>3104</v>
      </c>
      <c r="W2598" t="s">
        <v>3985</v>
      </c>
      <c r="X2598" t="s">
        <v>81</v>
      </c>
      <c r="Y2598" t="s">
        <v>35</v>
      </c>
      <c r="Z2598" t="s">
        <v>652</v>
      </c>
      <c r="AA2598">
        <v>2</v>
      </c>
      <c r="AB2598" s="4">
        <v>523668</v>
      </c>
    </row>
    <row r="2599" spans="1:28" x14ac:dyDescent="0.25">
      <c r="A2599">
        <v>3024</v>
      </c>
      <c r="B2599" t="s">
        <v>4650</v>
      </c>
      <c r="C2599" t="s">
        <v>3059</v>
      </c>
      <c r="D2599" s="1">
        <v>44556</v>
      </c>
      <c r="F2599">
        <f t="shared" ca="1" si="240"/>
        <v>45</v>
      </c>
      <c r="G2599" t="str">
        <f t="shared" ca="1" si="241"/>
        <v>2-5 years</v>
      </c>
      <c r="H2599" t="s">
        <v>641</v>
      </c>
      <c r="I2599" t="s">
        <v>7892</v>
      </c>
      <c r="J2599" t="s">
        <v>7893</v>
      </c>
      <c r="K2599" t="s">
        <v>27</v>
      </c>
      <c r="L2599">
        <f t="shared" si="242"/>
        <v>1</v>
      </c>
      <c r="M2599">
        <f t="shared" si="243"/>
        <v>0</v>
      </c>
      <c r="N2599" t="s">
        <v>28</v>
      </c>
      <c r="O2599" t="s">
        <v>53</v>
      </c>
      <c r="Q2599" t="str">
        <f t="shared" si="244"/>
        <v>ACTIVE</v>
      </c>
      <c r="R2599" t="s">
        <v>1487</v>
      </c>
      <c r="S2599" t="s">
        <v>137</v>
      </c>
      <c r="T2599" s="2">
        <v>30563</v>
      </c>
      <c r="U2599" s="3">
        <f t="shared" ca="1" si="245"/>
        <v>42</v>
      </c>
      <c r="V2599" t="s">
        <v>32</v>
      </c>
      <c r="W2599" t="s">
        <v>33</v>
      </c>
      <c r="X2599" t="s">
        <v>148</v>
      </c>
      <c r="Y2599" t="s">
        <v>35</v>
      </c>
      <c r="Z2599" t="s">
        <v>36</v>
      </c>
      <c r="AA2599">
        <v>2</v>
      </c>
      <c r="AB2599" s="4">
        <v>624708</v>
      </c>
    </row>
    <row r="2600" spans="1:28" x14ac:dyDescent="0.25">
      <c r="A2600">
        <v>3025</v>
      </c>
      <c r="B2600" t="s">
        <v>4763</v>
      </c>
      <c r="C2600" t="s">
        <v>196</v>
      </c>
      <c r="D2600" s="1">
        <v>44704</v>
      </c>
      <c r="F2600">
        <f t="shared" ca="1" si="240"/>
        <v>40</v>
      </c>
      <c r="G2600" t="str">
        <f t="shared" ca="1" si="241"/>
        <v>2-5 years</v>
      </c>
      <c r="H2600" t="s">
        <v>641</v>
      </c>
      <c r="I2600" t="s">
        <v>7894</v>
      </c>
      <c r="J2600" t="s">
        <v>7895</v>
      </c>
      <c r="K2600" t="s">
        <v>27</v>
      </c>
      <c r="L2600">
        <f t="shared" si="242"/>
        <v>1</v>
      </c>
      <c r="M2600">
        <f t="shared" si="243"/>
        <v>0</v>
      </c>
      <c r="N2600" t="s">
        <v>28</v>
      </c>
      <c r="O2600" t="s">
        <v>29</v>
      </c>
      <c r="Q2600" t="str">
        <f t="shared" si="244"/>
        <v>ACTIVE</v>
      </c>
      <c r="R2600" t="s">
        <v>1487</v>
      </c>
      <c r="S2600" t="s">
        <v>137</v>
      </c>
      <c r="T2600" s="2">
        <v>29002</v>
      </c>
      <c r="U2600" s="3">
        <f t="shared" ca="1" si="245"/>
        <v>46</v>
      </c>
      <c r="V2600" t="s">
        <v>61</v>
      </c>
      <c r="W2600" t="s">
        <v>127</v>
      </c>
      <c r="X2600" t="s">
        <v>81</v>
      </c>
      <c r="Y2600" t="s">
        <v>35</v>
      </c>
      <c r="Z2600" t="s">
        <v>36</v>
      </c>
      <c r="AA2600">
        <v>1</v>
      </c>
      <c r="AB2600" s="4">
        <v>257108.4</v>
      </c>
    </row>
    <row r="2601" spans="1:28" x14ac:dyDescent="0.25">
      <c r="A2601">
        <v>3026</v>
      </c>
      <c r="B2601" t="s">
        <v>5290</v>
      </c>
      <c r="C2601" t="s">
        <v>5506</v>
      </c>
      <c r="D2601" s="1">
        <v>44796</v>
      </c>
      <c r="F2601">
        <f t="shared" ca="1" si="240"/>
        <v>37</v>
      </c>
      <c r="G2601" t="str">
        <f t="shared" ca="1" si="241"/>
        <v>2-5 years</v>
      </c>
      <c r="H2601" t="s">
        <v>641</v>
      </c>
      <c r="I2601" t="s">
        <v>7896</v>
      </c>
      <c r="J2601" t="s">
        <v>7897</v>
      </c>
      <c r="K2601" t="s">
        <v>27</v>
      </c>
      <c r="L2601">
        <f t="shared" si="242"/>
        <v>1</v>
      </c>
      <c r="M2601">
        <f t="shared" si="243"/>
        <v>0</v>
      </c>
      <c r="N2601" t="s">
        <v>28</v>
      </c>
      <c r="O2601" t="s">
        <v>41</v>
      </c>
      <c r="Q2601" t="str">
        <f t="shared" si="244"/>
        <v>ACTIVE</v>
      </c>
      <c r="R2601" t="s">
        <v>1487</v>
      </c>
      <c r="S2601" t="s">
        <v>137</v>
      </c>
      <c r="T2601" s="2">
        <v>37009</v>
      </c>
      <c r="U2601" s="3">
        <f t="shared" ca="1" si="245"/>
        <v>24</v>
      </c>
      <c r="V2601" t="s">
        <v>32</v>
      </c>
      <c r="W2601" t="s">
        <v>33</v>
      </c>
      <c r="X2601" t="s">
        <v>128</v>
      </c>
      <c r="Y2601" t="s">
        <v>35</v>
      </c>
      <c r="Z2601" t="s">
        <v>36</v>
      </c>
      <c r="AA2601">
        <v>2</v>
      </c>
      <c r="AB2601" s="4">
        <v>207840</v>
      </c>
    </row>
    <row r="2602" spans="1:28" x14ac:dyDescent="0.25">
      <c r="A2602">
        <v>3027</v>
      </c>
      <c r="B2602" t="s">
        <v>1857</v>
      </c>
      <c r="C2602" t="s">
        <v>5400</v>
      </c>
      <c r="D2602" s="1">
        <v>45073</v>
      </c>
      <c r="E2602" s="1">
        <v>45135</v>
      </c>
      <c r="F2602">
        <f t="shared" ca="1" si="240"/>
        <v>2</v>
      </c>
      <c r="G2602" t="str">
        <f t="shared" ca="1" si="241"/>
        <v>&lt;6 months</v>
      </c>
      <c r="H2602" t="s">
        <v>641</v>
      </c>
      <c r="I2602" t="s">
        <v>7898</v>
      </c>
      <c r="J2602" t="s">
        <v>7899</v>
      </c>
      <c r="K2602" t="s">
        <v>27</v>
      </c>
      <c r="L2602">
        <f t="shared" si="242"/>
        <v>1</v>
      </c>
      <c r="M2602">
        <f t="shared" si="243"/>
        <v>0</v>
      </c>
      <c r="N2602" t="s">
        <v>41</v>
      </c>
      <c r="O2602" t="s">
        <v>53</v>
      </c>
      <c r="Q2602" t="str">
        <f t="shared" si="244"/>
        <v>ACTIVE</v>
      </c>
      <c r="R2602" t="s">
        <v>1487</v>
      </c>
      <c r="S2602" t="s">
        <v>80</v>
      </c>
      <c r="T2602" s="2">
        <v>34985</v>
      </c>
      <c r="U2602" s="3">
        <f t="shared" ca="1" si="245"/>
        <v>29</v>
      </c>
      <c r="V2602" t="s">
        <v>4933</v>
      </c>
      <c r="W2602" t="s">
        <v>4934</v>
      </c>
      <c r="X2602" t="s">
        <v>537</v>
      </c>
      <c r="Y2602" t="s">
        <v>35</v>
      </c>
      <c r="Z2602" t="s">
        <v>36</v>
      </c>
      <c r="AA2602">
        <v>5</v>
      </c>
      <c r="AB2602" s="4">
        <v>92400</v>
      </c>
    </row>
    <row r="2603" spans="1:28" x14ac:dyDescent="0.25">
      <c r="A2603">
        <v>3028</v>
      </c>
      <c r="B2603" t="s">
        <v>5113</v>
      </c>
      <c r="C2603" t="s">
        <v>2173</v>
      </c>
      <c r="D2603" s="1">
        <v>43322</v>
      </c>
      <c r="E2603" s="1">
        <v>44402</v>
      </c>
      <c r="F2603">
        <f t="shared" ca="1" si="240"/>
        <v>35</v>
      </c>
      <c r="G2603" t="str">
        <f t="shared" ca="1" si="241"/>
        <v>2-5 years</v>
      </c>
      <c r="H2603" t="s">
        <v>641</v>
      </c>
      <c r="I2603" t="s">
        <v>7900</v>
      </c>
      <c r="J2603" t="s">
        <v>7901</v>
      </c>
      <c r="K2603" t="s">
        <v>158</v>
      </c>
      <c r="L2603">
        <f t="shared" si="242"/>
        <v>0</v>
      </c>
      <c r="M2603">
        <f t="shared" si="243"/>
        <v>1</v>
      </c>
      <c r="N2603" t="s">
        <v>28</v>
      </c>
      <c r="O2603" t="s">
        <v>29</v>
      </c>
      <c r="P2603" t="s">
        <v>212</v>
      </c>
      <c r="Q2603" t="str">
        <f t="shared" si="244"/>
        <v>INVOLUNTARY</v>
      </c>
      <c r="R2603" t="s">
        <v>1487</v>
      </c>
      <c r="S2603" t="s">
        <v>87</v>
      </c>
      <c r="T2603" s="2">
        <v>27678</v>
      </c>
      <c r="U2603" s="3">
        <f t="shared" ca="1" si="245"/>
        <v>49</v>
      </c>
      <c r="V2603" t="s">
        <v>3470</v>
      </c>
      <c r="W2603" t="s">
        <v>3470</v>
      </c>
      <c r="X2603" t="s">
        <v>89</v>
      </c>
      <c r="Y2603" t="s">
        <v>35</v>
      </c>
      <c r="Z2603" t="s">
        <v>36</v>
      </c>
      <c r="AA2603">
        <v>2</v>
      </c>
      <c r="AB2603" s="4">
        <v>346932</v>
      </c>
    </row>
    <row r="2604" spans="1:28" x14ac:dyDescent="0.25">
      <c r="A2604">
        <v>3029</v>
      </c>
      <c r="B2604" t="s">
        <v>3155</v>
      </c>
      <c r="C2604" t="s">
        <v>2507</v>
      </c>
      <c r="D2604" s="1">
        <v>44493</v>
      </c>
      <c r="E2604" s="1">
        <v>44960</v>
      </c>
      <c r="F2604">
        <f t="shared" ca="1" si="240"/>
        <v>15</v>
      </c>
      <c r="G2604" t="str">
        <f t="shared" ca="1" si="241"/>
        <v>1-2 years</v>
      </c>
      <c r="H2604" t="s">
        <v>641</v>
      </c>
      <c r="I2604" t="s">
        <v>7902</v>
      </c>
      <c r="J2604" t="s">
        <v>7903</v>
      </c>
      <c r="K2604" t="s">
        <v>27</v>
      </c>
      <c r="L2604">
        <f t="shared" si="242"/>
        <v>1</v>
      </c>
      <c r="M2604">
        <f t="shared" si="243"/>
        <v>0</v>
      </c>
      <c r="N2604" t="s">
        <v>28</v>
      </c>
      <c r="O2604" t="s">
        <v>53</v>
      </c>
      <c r="Q2604" t="str">
        <f t="shared" si="244"/>
        <v>ACTIVE</v>
      </c>
      <c r="R2604" t="s">
        <v>30</v>
      </c>
      <c r="S2604" t="s">
        <v>31</v>
      </c>
      <c r="T2604" s="2">
        <v>28572</v>
      </c>
      <c r="U2604" s="3">
        <f t="shared" ca="1" si="245"/>
        <v>47</v>
      </c>
      <c r="V2604" t="s">
        <v>32</v>
      </c>
      <c r="W2604" t="s">
        <v>33</v>
      </c>
      <c r="X2604" t="s">
        <v>63</v>
      </c>
      <c r="Y2604" t="s">
        <v>35</v>
      </c>
      <c r="Z2604" t="s">
        <v>36</v>
      </c>
      <c r="AA2604">
        <v>4</v>
      </c>
      <c r="AB2604" s="4">
        <v>137000</v>
      </c>
    </row>
    <row r="2605" spans="1:28" x14ac:dyDescent="0.25">
      <c r="A2605">
        <v>3030</v>
      </c>
      <c r="B2605" t="s">
        <v>7904</v>
      </c>
      <c r="C2605" t="s">
        <v>4100</v>
      </c>
      <c r="D2605" s="1">
        <v>44747</v>
      </c>
      <c r="E2605" s="1">
        <v>44929</v>
      </c>
      <c r="F2605">
        <f t="shared" ca="1" si="240"/>
        <v>5</v>
      </c>
      <c r="G2605" t="str">
        <f t="shared" ca="1" si="241"/>
        <v>&lt;6 months</v>
      </c>
      <c r="H2605" t="s">
        <v>641</v>
      </c>
      <c r="I2605" t="s">
        <v>7905</v>
      </c>
      <c r="J2605" t="s">
        <v>7906</v>
      </c>
      <c r="K2605" t="s">
        <v>27</v>
      </c>
      <c r="L2605">
        <f t="shared" si="242"/>
        <v>1</v>
      </c>
      <c r="M2605">
        <f t="shared" si="243"/>
        <v>0</v>
      </c>
      <c r="N2605" t="s">
        <v>53</v>
      </c>
      <c r="O2605" t="s">
        <v>41</v>
      </c>
      <c r="Q2605" t="str">
        <f t="shared" si="244"/>
        <v>ACTIVE</v>
      </c>
      <c r="R2605" t="s">
        <v>1487</v>
      </c>
      <c r="S2605" t="s">
        <v>257</v>
      </c>
      <c r="T2605" s="2">
        <v>32170</v>
      </c>
      <c r="U2605" s="3">
        <f t="shared" ca="1" si="245"/>
        <v>37</v>
      </c>
      <c r="V2605" t="s">
        <v>61</v>
      </c>
      <c r="W2605" t="s">
        <v>127</v>
      </c>
      <c r="X2605" t="s">
        <v>69</v>
      </c>
      <c r="Y2605" t="s">
        <v>35</v>
      </c>
      <c r="Z2605" t="s">
        <v>36</v>
      </c>
      <c r="AA2605">
        <v>1</v>
      </c>
      <c r="AB2605" s="4">
        <v>88000</v>
      </c>
    </row>
    <row r="2606" spans="1:28" x14ac:dyDescent="0.25">
      <c r="A2606">
        <v>3031</v>
      </c>
      <c r="B2606" t="s">
        <v>2478</v>
      </c>
      <c r="C2606" t="s">
        <v>1244</v>
      </c>
      <c r="D2606" s="1">
        <v>44583</v>
      </c>
      <c r="E2606" s="1">
        <v>44988</v>
      </c>
      <c r="F2606">
        <f t="shared" ca="1" si="240"/>
        <v>13</v>
      </c>
      <c r="G2606" t="str">
        <f t="shared" ca="1" si="241"/>
        <v>1-2 years</v>
      </c>
      <c r="H2606" t="s">
        <v>24</v>
      </c>
      <c r="I2606" t="s">
        <v>4955</v>
      </c>
      <c r="J2606" t="s">
        <v>7907</v>
      </c>
      <c r="K2606" t="s">
        <v>27</v>
      </c>
      <c r="L2606">
        <f t="shared" si="242"/>
        <v>1</v>
      </c>
      <c r="M2606">
        <f t="shared" si="243"/>
        <v>0</v>
      </c>
      <c r="N2606" t="s">
        <v>28</v>
      </c>
      <c r="O2606" t="s">
        <v>29</v>
      </c>
      <c r="Q2606" t="str">
        <f t="shared" si="244"/>
        <v>ACTIVE</v>
      </c>
      <c r="R2606" t="s">
        <v>1487</v>
      </c>
      <c r="S2606" t="s">
        <v>137</v>
      </c>
      <c r="T2606" s="2">
        <v>27840</v>
      </c>
      <c r="U2606" s="3">
        <f t="shared" ca="1" si="245"/>
        <v>49</v>
      </c>
      <c r="V2606" t="s">
        <v>3470</v>
      </c>
      <c r="W2606" t="s">
        <v>3470</v>
      </c>
      <c r="X2606" t="s">
        <v>148</v>
      </c>
      <c r="Y2606" t="s">
        <v>47</v>
      </c>
      <c r="Z2606" t="s">
        <v>36</v>
      </c>
      <c r="AA2606">
        <v>1</v>
      </c>
      <c r="AB2606" s="4">
        <v>767952</v>
      </c>
    </row>
    <row r="2607" spans="1:28" x14ac:dyDescent="0.25">
      <c r="A2607">
        <v>3032</v>
      </c>
      <c r="B2607" t="s">
        <v>5787</v>
      </c>
      <c r="C2607" t="s">
        <v>1261</v>
      </c>
      <c r="D2607" s="1">
        <v>45012</v>
      </c>
      <c r="E2607" s="1">
        <v>45130</v>
      </c>
      <c r="F2607">
        <f t="shared" ca="1" si="240"/>
        <v>3</v>
      </c>
      <c r="G2607" t="str">
        <f t="shared" ca="1" si="241"/>
        <v>&lt;6 months</v>
      </c>
      <c r="H2607" t="s">
        <v>24</v>
      </c>
      <c r="I2607" t="s">
        <v>7908</v>
      </c>
      <c r="J2607" t="s">
        <v>7909</v>
      </c>
      <c r="K2607" t="s">
        <v>158</v>
      </c>
      <c r="L2607">
        <f t="shared" si="242"/>
        <v>0</v>
      </c>
      <c r="M2607">
        <f t="shared" si="243"/>
        <v>1</v>
      </c>
      <c r="N2607" t="s">
        <v>41</v>
      </c>
      <c r="O2607" t="s">
        <v>53</v>
      </c>
      <c r="Q2607" t="str">
        <f t="shared" si="244"/>
        <v>ACTIVE</v>
      </c>
      <c r="R2607" t="s">
        <v>1487</v>
      </c>
      <c r="S2607" t="s">
        <v>68</v>
      </c>
      <c r="T2607" s="2">
        <v>35329</v>
      </c>
      <c r="U2607" s="3">
        <f t="shared" ca="1" si="245"/>
        <v>29</v>
      </c>
      <c r="V2607" t="s">
        <v>32</v>
      </c>
      <c r="W2607" t="s">
        <v>33</v>
      </c>
      <c r="X2607" t="s">
        <v>148</v>
      </c>
      <c r="Y2607" t="s">
        <v>47</v>
      </c>
      <c r="Z2607" t="s">
        <v>36</v>
      </c>
      <c r="AA2607">
        <v>2</v>
      </c>
      <c r="AB2607" s="4">
        <v>549999.96</v>
      </c>
    </row>
    <row r="2608" spans="1:28" x14ac:dyDescent="0.25">
      <c r="A2608">
        <v>3033</v>
      </c>
      <c r="B2608" t="s">
        <v>7910</v>
      </c>
      <c r="C2608" t="s">
        <v>2426</v>
      </c>
      <c r="D2608" s="1">
        <v>43703</v>
      </c>
      <c r="E2608" s="1">
        <v>44629</v>
      </c>
      <c r="F2608">
        <f t="shared" ca="1" si="240"/>
        <v>30</v>
      </c>
      <c r="G2608" t="str">
        <f t="shared" ca="1" si="241"/>
        <v>2-5 years</v>
      </c>
      <c r="H2608" t="s">
        <v>24</v>
      </c>
      <c r="I2608" t="s">
        <v>7911</v>
      </c>
      <c r="J2608" t="s">
        <v>7912</v>
      </c>
      <c r="K2608" t="s">
        <v>158</v>
      </c>
      <c r="L2608">
        <f t="shared" si="242"/>
        <v>0</v>
      </c>
      <c r="M2608">
        <f t="shared" si="243"/>
        <v>1</v>
      </c>
      <c r="N2608" t="s">
        <v>28</v>
      </c>
      <c r="O2608" t="s">
        <v>41</v>
      </c>
      <c r="Q2608" t="str">
        <f t="shared" si="244"/>
        <v>ACTIVE</v>
      </c>
      <c r="R2608" t="s">
        <v>1487</v>
      </c>
      <c r="S2608" t="s">
        <v>87</v>
      </c>
      <c r="T2608" s="2">
        <v>25819</v>
      </c>
      <c r="U2608" s="3">
        <f t="shared" ca="1" si="245"/>
        <v>55</v>
      </c>
      <c r="V2608" t="s">
        <v>32</v>
      </c>
      <c r="W2608" t="s">
        <v>33</v>
      </c>
      <c r="X2608" t="s">
        <v>851</v>
      </c>
      <c r="Y2608" t="s">
        <v>47</v>
      </c>
      <c r="Z2608" t="s">
        <v>36</v>
      </c>
      <c r="AA2608">
        <v>2</v>
      </c>
      <c r="AB2608" s="4">
        <v>40592</v>
      </c>
    </row>
    <row r="2609" spans="1:28" x14ac:dyDescent="0.25">
      <c r="A2609">
        <v>3034</v>
      </c>
      <c r="B2609" t="s">
        <v>7913</v>
      </c>
      <c r="C2609" t="s">
        <v>1060</v>
      </c>
      <c r="D2609" s="1">
        <v>44485</v>
      </c>
      <c r="F2609">
        <f t="shared" ca="1" si="240"/>
        <v>47</v>
      </c>
      <c r="G2609" t="str">
        <f t="shared" ca="1" si="241"/>
        <v>2-5 years</v>
      </c>
      <c r="H2609" t="s">
        <v>24</v>
      </c>
      <c r="I2609" t="s">
        <v>7914</v>
      </c>
      <c r="J2609" t="s">
        <v>7915</v>
      </c>
      <c r="K2609" t="s">
        <v>27</v>
      </c>
      <c r="L2609">
        <f t="shared" si="242"/>
        <v>1</v>
      </c>
      <c r="M2609">
        <f t="shared" si="243"/>
        <v>0</v>
      </c>
      <c r="N2609" t="s">
        <v>53</v>
      </c>
      <c r="O2609" t="s">
        <v>29</v>
      </c>
      <c r="Q2609" t="str">
        <f t="shared" si="244"/>
        <v>ACTIVE</v>
      </c>
      <c r="R2609" t="s">
        <v>1487</v>
      </c>
      <c r="S2609" t="s">
        <v>74</v>
      </c>
      <c r="T2609" s="2">
        <v>27876</v>
      </c>
      <c r="U2609" s="3">
        <f t="shared" ca="1" si="245"/>
        <v>49</v>
      </c>
      <c r="V2609" t="s">
        <v>1614</v>
      </c>
      <c r="W2609" t="s">
        <v>1615</v>
      </c>
      <c r="X2609" t="s">
        <v>184</v>
      </c>
      <c r="Y2609" t="s">
        <v>35</v>
      </c>
      <c r="Z2609" t="s">
        <v>36</v>
      </c>
      <c r="AA2609">
        <v>2</v>
      </c>
      <c r="AB2609" s="4">
        <v>749916</v>
      </c>
    </row>
    <row r="2610" spans="1:28" x14ac:dyDescent="0.25">
      <c r="A2610">
        <v>3035</v>
      </c>
      <c r="B2610" t="s">
        <v>7916</v>
      </c>
      <c r="C2610" t="s">
        <v>2218</v>
      </c>
      <c r="D2610" s="1">
        <v>43630</v>
      </c>
      <c r="F2610">
        <f t="shared" ca="1" si="240"/>
        <v>75</v>
      </c>
      <c r="G2610" t="str">
        <f t="shared" ca="1" si="241"/>
        <v>&gt;5 years</v>
      </c>
      <c r="H2610" t="s">
        <v>24</v>
      </c>
      <c r="I2610" t="s">
        <v>7917</v>
      </c>
      <c r="J2610" t="s">
        <v>7918</v>
      </c>
      <c r="K2610" t="s">
        <v>27</v>
      </c>
      <c r="L2610">
        <f t="shared" si="242"/>
        <v>1</v>
      </c>
      <c r="M2610">
        <f t="shared" si="243"/>
        <v>0</v>
      </c>
      <c r="N2610" t="s">
        <v>28</v>
      </c>
      <c r="O2610" t="s">
        <v>29</v>
      </c>
      <c r="Q2610" t="str">
        <f t="shared" si="244"/>
        <v>ACTIVE</v>
      </c>
      <c r="R2610" t="s">
        <v>1487</v>
      </c>
      <c r="S2610" t="s">
        <v>87</v>
      </c>
      <c r="T2610" s="2">
        <v>21365</v>
      </c>
      <c r="U2610" s="3">
        <f t="shared" ca="1" si="245"/>
        <v>67</v>
      </c>
      <c r="V2610" t="s">
        <v>4147</v>
      </c>
      <c r="W2610" t="s">
        <v>4147</v>
      </c>
      <c r="X2610" t="s">
        <v>143</v>
      </c>
      <c r="Y2610" t="s">
        <v>35</v>
      </c>
      <c r="Z2610" t="s">
        <v>36</v>
      </c>
      <c r="AA2610">
        <v>1</v>
      </c>
      <c r="AB2610" s="4">
        <v>687700</v>
      </c>
    </row>
    <row r="2611" spans="1:28" x14ac:dyDescent="0.25">
      <c r="A2611">
        <v>3036</v>
      </c>
      <c r="B2611" t="s">
        <v>4495</v>
      </c>
      <c r="C2611" t="s">
        <v>118</v>
      </c>
      <c r="D2611" s="1">
        <v>44017</v>
      </c>
      <c r="F2611">
        <f t="shared" ca="1" si="240"/>
        <v>63</v>
      </c>
      <c r="G2611" t="str">
        <f t="shared" ca="1" si="241"/>
        <v>&gt;5 years</v>
      </c>
      <c r="H2611" t="s">
        <v>24</v>
      </c>
      <c r="I2611" t="s">
        <v>7919</v>
      </c>
      <c r="J2611" t="s">
        <v>7920</v>
      </c>
      <c r="K2611" t="s">
        <v>27</v>
      </c>
      <c r="L2611">
        <f t="shared" si="242"/>
        <v>1</v>
      </c>
      <c r="M2611">
        <f t="shared" si="243"/>
        <v>0</v>
      </c>
      <c r="N2611" t="s">
        <v>53</v>
      </c>
      <c r="O2611" t="s">
        <v>29</v>
      </c>
      <c r="Q2611" t="str">
        <f t="shared" si="244"/>
        <v>ACTIVE</v>
      </c>
      <c r="R2611" t="s">
        <v>106</v>
      </c>
      <c r="S2611" t="s">
        <v>1301</v>
      </c>
      <c r="T2611" s="2">
        <v>31002</v>
      </c>
      <c r="U2611" s="3">
        <f t="shared" ca="1" si="245"/>
        <v>40</v>
      </c>
      <c r="V2611" t="s">
        <v>1614</v>
      </c>
      <c r="W2611" t="s">
        <v>1615</v>
      </c>
      <c r="X2611" t="s">
        <v>339</v>
      </c>
      <c r="Y2611" t="s">
        <v>35</v>
      </c>
      <c r="Z2611" t="s">
        <v>36</v>
      </c>
      <c r="AA2611">
        <v>2</v>
      </c>
      <c r="AB2611" s="4">
        <v>744864</v>
      </c>
    </row>
    <row r="2612" spans="1:28" x14ac:dyDescent="0.25">
      <c r="A2612">
        <v>3037</v>
      </c>
      <c r="B2612" t="s">
        <v>7921</v>
      </c>
      <c r="C2612" t="s">
        <v>3935</v>
      </c>
      <c r="D2612" s="1">
        <v>43892</v>
      </c>
      <c r="F2612">
        <f t="shared" ca="1" si="240"/>
        <v>67</v>
      </c>
      <c r="G2612" t="str">
        <f t="shared" ca="1" si="241"/>
        <v>&gt;5 years</v>
      </c>
      <c r="H2612" t="s">
        <v>24</v>
      </c>
      <c r="I2612" t="s">
        <v>7922</v>
      </c>
      <c r="J2612" t="s">
        <v>7923</v>
      </c>
      <c r="K2612" t="s">
        <v>27</v>
      </c>
      <c r="L2612">
        <f t="shared" si="242"/>
        <v>1</v>
      </c>
      <c r="M2612">
        <f t="shared" si="243"/>
        <v>0</v>
      </c>
      <c r="N2612" t="s">
        <v>53</v>
      </c>
      <c r="O2612" t="s">
        <v>53</v>
      </c>
      <c r="Q2612" t="str">
        <f t="shared" si="244"/>
        <v>ACTIVE</v>
      </c>
      <c r="R2612" t="s">
        <v>1487</v>
      </c>
      <c r="S2612" t="s">
        <v>74</v>
      </c>
      <c r="T2612" s="2">
        <v>29077</v>
      </c>
      <c r="U2612" s="3">
        <f t="shared" ca="1" si="245"/>
        <v>46</v>
      </c>
      <c r="V2612" t="s">
        <v>32</v>
      </c>
      <c r="W2612" t="s">
        <v>33</v>
      </c>
      <c r="X2612" t="s">
        <v>143</v>
      </c>
      <c r="Y2612" t="s">
        <v>47</v>
      </c>
      <c r="Z2612" t="s">
        <v>36</v>
      </c>
      <c r="AA2612">
        <v>4</v>
      </c>
      <c r="AB2612" s="4">
        <v>48372</v>
      </c>
    </row>
    <row r="2613" spans="1:28" x14ac:dyDescent="0.25">
      <c r="A2613">
        <v>3038</v>
      </c>
      <c r="B2613" t="s">
        <v>7924</v>
      </c>
      <c r="C2613" t="s">
        <v>5501</v>
      </c>
      <c r="D2613" s="1">
        <v>44146</v>
      </c>
      <c r="E2613" s="1">
        <v>44314</v>
      </c>
      <c r="F2613">
        <f t="shared" ca="1" si="240"/>
        <v>5</v>
      </c>
      <c r="G2613" t="str">
        <f t="shared" ca="1" si="241"/>
        <v>&lt;6 months</v>
      </c>
      <c r="H2613" t="s">
        <v>24</v>
      </c>
      <c r="I2613" t="s">
        <v>7925</v>
      </c>
      <c r="J2613" t="s">
        <v>7926</v>
      </c>
      <c r="K2613" t="s">
        <v>27</v>
      </c>
      <c r="L2613">
        <f t="shared" si="242"/>
        <v>1</v>
      </c>
      <c r="M2613">
        <f t="shared" si="243"/>
        <v>0</v>
      </c>
      <c r="N2613" t="s">
        <v>41</v>
      </c>
      <c r="O2613" t="s">
        <v>29</v>
      </c>
      <c r="Q2613" t="str">
        <f t="shared" si="244"/>
        <v>ACTIVE</v>
      </c>
      <c r="R2613" t="s">
        <v>1487</v>
      </c>
      <c r="S2613" t="s">
        <v>74</v>
      </c>
      <c r="T2613" s="2">
        <v>31558</v>
      </c>
      <c r="U2613" s="3">
        <f t="shared" ca="1" si="245"/>
        <v>39</v>
      </c>
      <c r="V2613" t="s">
        <v>61</v>
      </c>
      <c r="W2613" t="s">
        <v>222</v>
      </c>
      <c r="X2613" t="s">
        <v>69</v>
      </c>
      <c r="Y2613" t="s">
        <v>47</v>
      </c>
      <c r="Z2613" t="s">
        <v>36</v>
      </c>
      <c r="AA2613">
        <v>2</v>
      </c>
      <c r="AB2613" s="4">
        <v>89004</v>
      </c>
    </row>
    <row r="2614" spans="1:28" x14ac:dyDescent="0.25">
      <c r="A2614">
        <v>3039</v>
      </c>
      <c r="B2614" t="s">
        <v>7595</v>
      </c>
      <c r="C2614" t="s">
        <v>2420</v>
      </c>
      <c r="D2614" s="1">
        <v>43821</v>
      </c>
      <c r="F2614">
        <f t="shared" ca="1" si="240"/>
        <v>69</v>
      </c>
      <c r="G2614" t="str">
        <f t="shared" ca="1" si="241"/>
        <v>&gt;5 years</v>
      </c>
      <c r="H2614" t="s">
        <v>24</v>
      </c>
      <c r="I2614" t="s">
        <v>7927</v>
      </c>
      <c r="J2614" t="s">
        <v>7928</v>
      </c>
      <c r="K2614" t="s">
        <v>27</v>
      </c>
      <c r="L2614">
        <f t="shared" si="242"/>
        <v>1</v>
      </c>
      <c r="M2614">
        <f t="shared" si="243"/>
        <v>0</v>
      </c>
      <c r="N2614" t="s">
        <v>28</v>
      </c>
      <c r="O2614" t="s">
        <v>29</v>
      </c>
      <c r="Q2614" t="str">
        <f t="shared" si="244"/>
        <v>ACTIVE</v>
      </c>
      <c r="R2614" t="s">
        <v>1487</v>
      </c>
      <c r="S2614" t="s">
        <v>137</v>
      </c>
      <c r="T2614" s="2">
        <v>25996</v>
      </c>
      <c r="U2614" s="3">
        <f t="shared" ca="1" si="245"/>
        <v>54</v>
      </c>
      <c r="V2614" t="s">
        <v>32</v>
      </c>
      <c r="W2614" t="s">
        <v>33</v>
      </c>
      <c r="X2614" t="s">
        <v>148</v>
      </c>
      <c r="Y2614" t="s">
        <v>35</v>
      </c>
      <c r="Z2614" t="s">
        <v>36</v>
      </c>
      <c r="AA2614">
        <v>5</v>
      </c>
      <c r="AB2614" s="4">
        <v>654036</v>
      </c>
    </row>
    <row r="2615" spans="1:28" x14ac:dyDescent="0.25">
      <c r="A2615">
        <v>3040</v>
      </c>
      <c r="B2615" t="s">
        <v>5732</v>
      </c>
      <c r="C2615" t="s">
        <v>2104</v>
      </c>
      <c r="D2615" s="1">
        <v>44179</v>
      </c>
      <c r="F2615">
        <f t="shared" ca="1" si="240"/>
        <v>57</v>
      </c>
      <c r="G2615" t="str">
        <f t="shared" ca="1" si="241"/>
        <v>2-5 years</v>
      </c>
      <c r="H2615" t="s">
        <v>24</v>
      </c>
      <c r="I2615" t="s">
        <v>7929</v>
      </c>
      <c r="J2615" t="s">
        <v>7930</v>
      </c>
      <c r="K2615" t="s">
        <v>27</v>
      </c>
      <c r="L2615">
        <f t="shared" si="242"/>
        <v>1</v>
      </c>
      <c r="M2615">
        <f t="shared" si="243"/>
        <v>0</v>
      </c>
      <c r="N2615" t="s">
        <v>53</v>
      </c>
      <c r="O2615" t="s">
        <v>53</v>
      </c>
      <c r="Q2615" t="str">
        <f t="shared" si="244"/>
        <v>ACTIVE</v>
      </c>
      <c r="R2615" t="s">
        <v>1487</v>
      </c>
      <c r="S2615" t="s">
        <v>74</v>
      </c>
      <c r="T2615" s="2">
        <v>33043</v>
      </c>
      <c r="U2615" s="3">
        <f t="shared" ca="1" si="245"/>
        <v>35</v>
      </c>
      <c r="V2615" t="s">
        <v>2370</v>
      </c>
      <c r="W2615" t="s">
        <v>2371</v>
      </c>
      <c r="X2615" t="s">
        <v>299</v>
      </c>
      <c r="Y2615" t="s">
        <v>35</v>
      </c>
      <c r="Z2615" t="s">
        <v>36</v>
      </c>
      <c r="AA2615">
        <v>5</v>
      </c>
      <c r="AB2615" s="4">
        <v>52000</v>
      </c>
    </row>
    <row r="2616" spans="1:28" x14ac:dyDescent="0.25">
      <c r="A2616">
        <v>3041</v>
      </c>
      <c r="B2616" t="s">
        <v>1721</v>
      </c>
      <c r="C2616" t="s">
        <v>3077</v>
      </c>
      <c r="D2616" s="1">
        <v>44002</v>
      </c>
      <c r="F2616">
        <f t="shared" ca="1" si="240"/>
        <v>63</v>
      </c>
      <c r="G2616" t="str">
        <f t="shared" ca="1" si="241"/>
        <v>&gt;5 years</v>
      </c>
      <c r="H2616" t="s">
        <v>24</v>
      </c>
      <c r="I2616" t="s">
        <v>7931</v>
      </c>
      <c r="J2616" t="s">
        <v>7932</v>
      </c>
      <c r="K2616" t="s">
        <v>27</v>
      </c>
      <c r="L2616">
        <f t="shared" si="242"/>
        <v>1</v>
      </c>
      <c r="M2616">
        <f t="shared" si="243"/>
        <v>0</v>
      </c>
      <c r="N2616" t="s">
        <v>28</v>
      </c>
      <c r="O2616" t="s">
        <v>53</v>
      </c>
      <c r="Q2616" t="str">
        <f t="shared" si="244"/>
        <v>ACTIVE</v>
      </c>
      <c r="R2616" t="s">
        <v>1487</v>
      </c>
      <c r="S2616" t="s">
        <v>68</v>
      </c>
      <c r="T2616" s="2">
        <v>29205</v>
      </c>
      <c r="U2616" s="3">
        <f t="shared" ca="1" si="245"/>
        <v>45</v>
      </c>
      <c r="V2616" t="s">
        <v>61</v>
      </c>
      <c r="W2616" t="s">
        <v>127</v>
      </c>
      <c r="X2616" t="s">
        <v>69</v>
      </c>
      <c r="Y2616" t="s">
        <v>35</v>
      </c>
      <c r="Z2616" t="s">
        <v>36</v>
      </c>
      <c r="AA2616">
        <v>2</v>
      </c>
      <c r="AB2616" s="4">
        <v>760500</v>
      </c>
    </row>
    <row r="2617" spans="1:28" x14ac:dyDescent="0.25">
      <c r="A2617">
        <v>3042</v>
      </c>
      <c r="B2617" t="s">
        <v>1364</v>
      </c>
      <c r="C2617" t="s">
        <v>1011</v>
      </c>
      <c r="D2617" s="1">
        <v>45086</v>
      </c>
      <c r="E2617" s="1">
        <v>45119</v>
      </c>
      <c r="F2617">
        <f t="shared" ca="1" si="240"/>
        <v>1</v>
      </c>
      <c r="G2617" t="str">
        <f t="shared" ca="1" si="241"/>
        <v>&lt;6 months</v>
      </c>
      <c r="H2617" t="s">
        <v>24</v>
      </c>
      <c r="I2617" t="s">
        <v>7933</v>
      </c>
      <c r="J2617" t="s">
        <v>7934</v>
      </c>
      <c r="K2617" t="s">
        <v>27</v>
      </c>
      <c r="L2617">
        <f t="shared" si="242"/>
        <v>1</v>
      </c>
      <c r="M2617">
        <f t="shared" si="243"/>
        <v>0</v>
      </c>
      <c r="N2617" t="s">
        <v>28</v>
      </c>
      <c r="O2617" t="s">
        <v>29</v>
      </c>
      <c r="Q2617" t="str">
        <f t="shared" si="244"/>
        <v>ACTIVE</v>
      </c>
      <c r="R2617" t="s">
        <v>1487</v>
      </c>
      <c r="S2617" t="s">
        <v>189</v>
      </c>
      <c r="T2617" s="2">
        <v>35704</v>
      </c>
      <c r="U2617" s="3">
        <f t="shared" ca="1" si="245"/>
        <v>28</v>
      </c>
      <c r="V2617" t="s">
        <v>2370</v>
      </c>
      <c r="W2617" t="s">
        <v>2371</v>
      </c>
      <c r="X2617" t="s">
        <v>89</v>
      </c>
      <c r="Y2617" t="s">
        <v>35</v>
      </c>
      <c r="Z2617" t="s">
        <v>82</v>
      </c>
      <c r="AA2617">
        <v>4</v>
      </c>
      <c r="AB2617" s="4">
        <v>115116</v>
      </c>
    </row>
    <row r="2618" spans="1:28" x14ac:dyDescent="0.25">
      <c r="A2618">
        <v>3043</v>
      </c>
      <c r="B2618" t="s">
        <v>836</v>
      </c>
      <c r="C2618" t="s">
        <v>263</v>
      </c>
      <c r="D2618" s="1">
        <v>44829</v>
      </c>
      <c r="F2618">
        <f t="shared" ca="1" si="240"/>
        <v>36</v>
      </c>
      <c r="G2618" t="str">
        <f t="shared" ca="1" si="241"/>
        <v>2-5 years</v>
      </c>
      <c r="H2618" t="s">
        <v>24</v>
      </c>
      <c r="I2618" t="s">
        <v>7935</v>
      </c>
      <c r="J2618" t="s">
        <v>7936</v>
      </c>
      <c r="K2618" t="s">
        <v>27</v>
      </c>
      <c r="L2618">
        <f t="shared" si="242"/>
        <v>1</v>
      </c>
      <c r="M2618">
        <f t="shared" si="243"/>
        <v>0</v>
      </c>
      <c r="N2618" t="s">
        <v>28</v>
      </c>
      <c r="O2618" t="s">
        <v>53</v>
      </c>
      <c r="Q2618" t="str">
        <f t="shared" si="244"/>
        <v>ACTIVE</v>
      </c>
      <c r="R2618" t="s">
        <v>1487</v>
      </c>
      <c r="S2618" t="s">
        <v>282</v>
      </c>
      <c r="T2618" s="2">
        <v>35947</v>
      </c>
      <c r="U2618" s="3">
        <f t="shared" ca="1" si="245"/>
        <v>27</v>
      </c>
      <c r="V2618" t="s">
        <v>1614</v>
      </c>
      <c r="W2618" t="s">
        <v>3214</v>
      </c>
      <c r="X2618" t="s">
        <v>148</v>
      </c>
      <c r="Y2618" t="s">
        <v>47</v>
      </c>
      <c r="Z2618" t="s">
        <v>82</v>
      </c>
      <c r="AA2618">
        <v>2</v>
      </c>
      <c r="AB2618" s="4">
        <v>524491.19999999995</v>
      </c>
    </row>
    <row r="2619" spans="1:28" x14ac:dyDescent="0.25">
      <c r="A2619">
        <v>3044</v>
      </c>
      <c r="B2619" t="s">
        <v>7937</v>
      </c>
      <c r="C2619" t="s">
        <v>980</v>
      </c>
      <c r="D2619" s="1">
        <v>44069</v>
      </c>
      <c r="E2619" s="1">
        <v>44195</v>
      </c>
      <c r="F2619">
        <f t="shared" ca="1" si="240"/>
        <v>4</v>
      </c>
      <c r="G2619" t="str">
        <f t="shared" ca="1" si="241"/>
        <v>&lt;6 months</v>
      </c>
      <c r="H2619" t="s">
        <v>24</v>
      </c>
      <c r="I2619" t="s">
        <v>7938</v>
      </c>
      <c r="J2619" t="s">
        <v>7939</v>
      </c>
      <c r="K2619" t="s">
        <v>27</v>
      </c>
      <c r="L2619">
        <f t="shared" si="242"/>
        <v>1</v>
      </c>
      <c r="M2619">
        <f t="shared" si="243"/>
        <v>0</v>
      </c>
      <c r="N2619" t="s">
        <v>28</v>
      </c>
      <c r="O2619" t="s">
        <v>41</v>
      </c>
      <c r="Q2619" t="str">
        <f t="shared" si="244"/>
        <v>ACTIVE</v>
      </c>
      <c r="R2619" t="s">
        <v>1487</v>
      </c>
      <c r="S2619" t="s">
        <v>68</v>
      </c>
      <c r="T2619" s="2">
        <v>32420</v>
      </c>
      <c r="U2619" s="3">
        <f t="shared" ca="1" si="245"/>
        <v>37</v>
      </c>
      <c r="V2619" t="s">
        <v>32</v>
      </c>
      <c r="W2619" t="s">
        <v>33</v>
      </c>
      <c r="X2619" t="s">
        <v>69</v>
      </c>
      <c r="Y2619" t="s">
        <v>47</v>
      </c>
      <c r="Z2619" t="s">
        <v>82</v>
      </c>
      <c r="AA2619">
        <v>2</v>
      </c>
      <c r="AB2619" s="4">
        <v>163800</v>
      </c>
    </row>
    <row r="2620" spans="1:28" x14ac:dyDescent="0.25">
      <c r="A2620">
        <v>3045</v>
      </c>
      <c r="B2620" t="s">
        <v>3801</v>
      </c>
      <c r="C2620" t="s">
        <v>3025</v>
      </c>
      <c r="D2620" s="1">
        <v>43705</v>
      </c>
      <c r="F2620">
        <f t="shared" ca="1" si="240"/>
        <v>73</v>
      </c>
      <c r="G2620" t="str">
        <f t="shared" ca="1" si="241"/>
        <v>&gt;5 years</v>
      </c>
      <c r="H2620" t="s">
        <v>24</v>
      </c>
      <c r="I2620" t="s">
        <v>7940</v>
      </c>
      <c r="J2620" t="s">
        <v>7941</v>
      </c>
      <c r="K2620" t="s">
        <v>27</v>
      </c>
      <c r="L2620">
        <f t="shared" si="242"/>
        <v>1</v>
      </c>
      <c r="M2620">
        <f t="shared" si="243"/>
        <v>0</v>
      </c>
      <c r="N2620" t="s">
        <v>53</v>
      </c>
      <c r="O2620" t="s">
        <v>29</v>
      </c>
      <c r="Q2620" t="str">
        <f t="shared" si="244"/>
        <v>ACTIVE</v>
      </c>
      <c r="R2620" t="s">
        <v>1487</v>
      </c>
      <c r="S2620" t="s">
        <v>80</v>
      </c>
      <c r="T2620" s="2">
        <v>33976</v>
      </c>
      <c r="U2620" s="3">
        <f t="shared" ca="1" si="245"/>
        <v>32</v>
      </c>
      <c r="V2620" t="s">
        <v>61</v>
      </c>
      <c r="W2620" t="s">
        <v>127</v>
      </c>
      <c r="X2620" t="s">
        <v>89</v>
      </c>
      <c r="Y2620" t="s">
        <v>47</v>
      </c>
      <c r="Z2620" t="s">
        <v>82</v>
      </c>
      <c r="AA2620">
        <v>2</v>
      </c>
      <c r="AB2620" s="4">
        <v>80700</v>
      </c>
    </row>
    <row r="2621" spans="1:28" x14ac:dyDescent="0.25">
      <c r="A2621">
        <v>3046</v>
      </c>
      <c r="B2621" t="s">
        <v>7942</v>
      </c>
      <c r="C2621" t="s">
        <v>3267</v>
      </c>
      <c r="D2621" s="1">
        <v>45079</v>
      </c>
      <c r="E2621" s="1">
        <v>45116</v>
      </c>
      <c r="F2621">
        <f t="shared" ca="1" si="240"/>
        <v>1</v>
      </c>
      <c r="G2621" t="str">
        <f t="shared" ca="1" si="241"/>
        <v>&lt;6 months</v>
      </c>
      <c r="H2621" t="s">
        <v>641</v>
      </c>
      <c r="I2621" t="s">
        <v>7943</v>
      </c>
      <c r="J2621" t="s">
        <v>7944</v>
      </c>
      <c r="K2621" t="s">
        <v>158</v>
      </c>
      <c r="L2621">
        <f t="shared" si="242"/>
        <v>0</v>
      </c>
      <c r="M2621">
        <f t="shared" si="243"/>
        <v>1</v>
      </c>
      <c r="N2621" t="s">
        <v>41</v>
      </c>
      <c r="O2621" t="s">
        <v>53</v>
      </c>
      <c r="P2621" t="s">
        <v>159</v>
      </c>
      <c r="Q2621" t="str">
        <f t="shared" si="244"/>
        <v>VOLUNTARY</v>
      </c>
      <c r="R2621" t="s">
        <v>1487</v>
      </c>
      <c r="S2621" t="s">
        <v>257</v>
      </c>
      <c r="T2621" s="2">
        <v>34298</v>
      </c>
      <c r="U2621" s="3">
        <f t="shared" ca="1" si="245"/>
        <v>31</v>
      </c>
      <c r="V2621" t="s">
        <v>3829</v>
      </c>
      <c r="W2621" t="s">
        <v>3830</v>
      </c>
      <c r="X2621" t="s">
        <v>148</v>
      </c>
      <c r="Y2621" t="s">
        <v>35</v>
      </c>
      <c r="Z2621" t="s">
        <v>82</v>
      </c>
      <c r="AA2621">
        <v>4</v>
      </c>
      <c r="AB2621" s="4">
        <v>104400</v>
      </c>
    </row>
    <row r="2622" spans="1:28" x14ac:dyDescent="0.25">
      <c r="A2622">
        <v>3047</v>
      </c>
      <c r="B2622" t="s">
        <v>1003</v>
      </c>
      <c r="C2622" t="s">
        <v>4370</v>
      </c>
      <c r="D2622" s="1">
        <v>43355</v>
      </c>
      <c r="F2622">
        <f t="shared" ca="1" si="240"/>
        <v>84</v>
      </c>
      <c r="G2622" t="str">
        <f t="shared" ca="1" si="241"/>
        <v>&gt;5 years</v>
      </c>
      <c r="H2622" t="s">
        <v>641</v>
      </c>
      <c r="I2622" t="s">
        <v>7945</v>
      </c>
      <c r="J2622" t="s">
        <v>7946</v>
      </c>
      <c r="K2622" t="s">
        <v>27</v>
      </c>
      <c r="L2622">
        <f t="shared" si="242"/>
        <v>1</v>
      </c>
      <c r="M2622">
        <f t="shared" si="243"/>
        <v>0</v>
      </c>
      <c r="N2622" t="s">
        <v>53</v>
      </c>
      <c r="O2622" t="s">
        <v>53</v>
      </c>
      <c r="Q2622" t="str">
        <f t="shared" si="244"/>
        <v>ACTIVE</v>
      </c>
      <c r="R2622" t="s">
        <v>1487</v>
      </c>
      <c r="S2622" t="s">
        <v>87</v>
      </c>
      <c r="T2622" s="2">
        <v>36451</v>
      </c>
      <c r="U2622" s="3">
        <f t="shared" ca="1" si="245"/>
        <v>25</v>
      </c>
      <c r="V2622" t="s">
        <v>2085</v>
      </c>
      <c r="W2622" t="s">
        <v>2086</v>
      </c>
      <c r="X2622" t="s">
        <v>537</v>
      </c>
      <c r="Y2622" t="s">
        <v>35</v>
      </c>
      <c r="Z2622" t="s">
        <v>82</v>
      </c>
      <c r="AA2622">
        <v>5</v>
      </c>
      <c r="AB2622" s="4">
        <v>422682</v>
      </c>
    </row>
    <row r="2623" spans="1:28" x14ac:dyDescent="0.25">
      <c r="A2623">
        <v>3048</v>
      </c>
      <c r="B2623" t="s">
        <v>6204</v>
      </c>
      <c r="C2623" t="s">
        <v>3681</v>
      </c>
      <c r="D2623" s="1">
        <v>45122</v>
      </c>
      <c r="F2623">
        <f t="shared" ca="1" si="240"/>
        <v>26</v>
      </c>
      <c r="G2623" t="str">
        <f t="shared" ca="1" si="241"/>
        <v>2-5 years</v>
      </c>
      <c r="H2623" t="s">
        <v>641</v>
      </c>
      <c r="I2623" t="s">
        <v>7947</v>
      </c>
      <c r="J2623" t="s">
        <v>7948</v>
      </c>
      <c r="K2623" t="s">
        <v>27</v>
      </c>
      <c r="L2623">
        <f t="shared" si="242"/>
        <v>1</v>
      </c>
      <c r="M2623">
        <f t="shared" si="243"/>
        <v>0</v>
      </c>
      <c r="N2623" t="s">
        <v>28</v>
      </c>
      <c r="O2623" t="s">
        <v>41</v>
      </c>
      <c r="Q2623" t="str">
        <f t="shared" si="244"/>
        <v>ACTIVE</v>
      </c>
      <c r="R2623" t="s">
        <v>1487</v>
      </c>
      <c r="S2623" t="s">
        <v>2823</v>
      </c>
      <c r="T2623" s="2">
        <v>35585</v>
      </c>
      <c r="U2623" s="3">
        <f t="shared" ca="1" si="245"/>
        <v>28</v>
      </c>
      <c r="V2623" t="s">
        <v>2085</v>
      </c>
      <c r="W2623" t="s">
        <v>2086</v>
      </c>
      <c r="X2623" t="s">
        <v>917</v>
      </c>
      <c r="Y2623" t="s">
        <v>35</v>
      </c>
      <c r="Z2623" t="s">
        <v>36</v>
      </c>
      <c r="AA2623">
        <v>2</v>
      </c>
      <c r="AB2623" s="4">
        <v>176800</v>
      </c>
    </row>
    <row r="2624" spans="1:28" x14ac:dyDescent="0.25">
      <c r="A2624">
        <v>3049</v>
      </c>
      <c r="B2624" t="s">
        <v>2815</v>
      </c>
      <c r="C2624" t="s">
        <v>2114</v>
      </c>
      <c r="D2624" s="1">
        <v>45109</v>
      </c>
      <c r="E2624" s="1">
        <v>45132</v>
      </c>
      <c r="F2624">
        <f t="shared" ca="1" si="240"/>
        <v>0</v>
      </c>
      <c r="G2624" t="str">
        <f t="shared" ca="1" si="241"/>
        <v>&lt;6 months</v>
      </c>
      <c r="H2624" t="s">
        <v>641</v>
      </c>
      <c r="I2624" t="s">
        <v>7949</v>
      </c>
      <c r="J2624" t="s">
        <v>7950</v>
      </c>
      <c r="K2624" t="s">
        <v>27</v>
      </c>
      <c r="L2624">
        <f t="shared" si="242"/>
        <v>1</v>
      </c>
      <c r="M2624">
        <f t="shared" si="243"/>
        <v>0</v>
      </c>
      <c r="N2624" t="s">
        <v>41</v>
      </c>
      <c r="O2624" t="s">
        <v>29</v>
      </c>
      <c r="Q2624" t="str">
        <f t="shared" si="244"/>
        <v>ACTIVE</v>
      </c>
      <c r="R2624" t="s">
        <v>1487</v>
      </c>
      <c r="S2624" t="s">
        <v>68</v>
      </c>
      <c r="T2624" s="2">
        <v>30367</v>
      </c>
      <c r="U2624" s="3">
        <f t="shared" ca="1" si="245"/>
        <v>42</v>
      </c>
      <c r="V2624" t="s">
        <v>5016</v>
      </c>
      <c r="W2624" t="s">
        <v>5016</v>
      </c>
      <c r="X2624" t="s">
        <v>69</v>
      </c>
      <c r="Y2624" t="s">
        <v>35</v>
      </c>
      <c r="Z2624" t="s">
        <v>36</v>
      </c>
      <c r="AA2624">
        <v>4</v>
      </c>
      <c r="AB2624" s="4">
        <v>233499.6</v>
      </c>
    </row>
    <row r="2625" spans="1:28" x14ac:dyDescent="0.25">
      <c r="A2625">
        <v>3050</v>
      </c>
      <c r="B2625" t="s">
        <v>7951</v>
      </c>
      <c r="C2625" t="s">
        <v>937</v>
      </c>
      <c r="D2625" s="1">
        <v>43871</v>
      </c>
      <c r="F2625">
        <f t="shared" ca="1" si="240"/>
        <v>67</v>
      </c>
      <c r="G2625" t="str">
        <f t="shared" ca="1" si="241"/>
        <v>&gt;5 years</v>
      </c>
      <c r="H2625" t="s">
        <v>641</v>
      </c>
      <c r="I2625" t="s">
        <v>7952</v>
      </c>
      <c r="J2625" t="s">
        <v>7953</v>
      </c>
      <c r="K2625" t="s">
        <v>27</v>
      </c>
      <c r="L2625">
        <f t="shared" si="242"/>
        <v>1</v>
      </c>
      <c r="M2625">
        <f t="shared" si="243"/>
        <v>0</v>
      </c>
      <c r="N2625" t="s">
        <v>28</v>
      </c>
      <c r="O2625" t="s">
        <v>53</v>
      </c>
      <c r="Q2625" t="str">
        <f t="shared" si="244"/>
        <v>ACTIVE</v>
      </c>
      <c r="R2625" t="s">
        <v>1487</v>
      </c>
      <c r="S2625" t="s">
        <v>115</v>
      </c>
      <c r="T2625" s="2">
        <v>29218</v>
      </c>
      <c r="U2625" s="3">
        <f t="shared" ca="1" si="245"/>
        <v>45</v>
      </c>
      <c r="V2625" t="s">
        <v>100</v>
      </c>
      <c r="W2625" t="s">
        <v>101</v>
      </c>
      <c r="X2625" t="s">
        <v>116</v>
      </c>
      <c r="Y2625" t="s">
        <v>35</v>
      </c>
      <c r="Z2625" t="s">
        <v>36</v>
      </c>
      <c r="AA2625">
        <v>4</v>
      </c>
      <c r="AB2625" s="4">
        <v>312133.2</v>
      </c>
    </row>
    <row r="2626" spans="1:28" x14ac:dyDescent="0.25">
      <c r="A2626">
        <v>3051</v>
      </c>
      <c r="B2626" t="s">
        <v>3175</v>
      </c>
      <c r="C2626" t="s">
        <v>3101</v>
      </c>
      <c r="D2626" s="1">
        <v>44435</v>
      </c>
      <c r="E2626" s="1">
        <v>44682</v>
      </c>
      <c r="F2626">
        <f t="shared" ca="1" si="240"/>
        <v>8</v>
      </c>
      <c r="G2626" t="str">
        <f t="shared" ca="1" si="241"/>
        <v>6-12 months</v>
      </c>
      <c r="H2626" t="s">
        <v>641</v>
      </c>
      <c r="I2626" t="s">
        <v>7954</v>
      </c>
      <c r="J2626" t="s">
        <v>7955</v>
      </c>
      <c r="K2626" t="s">
        <v>158</v>
      </c>
      <c r="L2626">
        <f t="shared" si="242"/>
        <v>0</v>
      </c>
      <c r="M2626">
        <f t="shared" si="243"/>
        <v>1</v>
      </c>
      <c r="N2626" t="s">
        <v>28</v>
      </c>
      <c r="O2626" t="s">
        <v>29</v>
      </c>
      <c r="P2626" t="s">
        <v>212</v>
      </c>
      <c r="Q2626" t="str">
        <f t="shared" si="244"/>
        <v>INVOLUNTARY</v>
      </c>
      <c r="R2626" t="s">
        <v>1487</v>
      </c>
      <c r="S2626" t="s">
        <v>1805</v>
      </c>
      <c r="T2626" s="2">
        <v>28786</v>
      </c>
      <c r="U2626" s="3">
        <f t="shared" ca="1" si="245"/>
        <v>46</v>
      </c>
      <c r="V2626" t="s">
        <v>100</v>
      </c>
      <c r="W2626" t="s">
        <v>101</v>
      </c>
      <c r="X2626" t="s">
        <v>128</v>
      </c>
      <c r="Y2626" t="s">
        <v>35</v>
      </c>
      <c r="Z2626" t="s">
        <v>36</v>
      </c>
      <c r="AA2626">
        <v>5</v>
      </c>
      <c r="AB2626" s="4">
        <v>64334</v>
      </c>
    </row>
    <row r="2627" spans="1:28" x14ac:dyDescent="0.25">
      <c r="A2627">
        <v>3052</v>
      </c>
      <c r="B2627" t="s">
        <v>7956</v>
      </c>
      <c r="C2627" t="s">
        <v>4740</v>
      </c>
      <c r="D2627" s="1">
        <v>43855</v>
      </c>
      <c r="E2627" s="1">
        <v>44962</v>
      </c>
      <c r="F2627">
        <f t="shared" ref="F2627:F2690" ca="1" si="246">DATEDIF($D2627,IF($E2627=$E$2,TODAY(),$E2627),"m")</f>
        <v>36</v>
      </c>
      <c r="G2627" t="str">
        <f t="shared" ref="G2627:G2690" ca="1" si="247">IF(F2627&lt;6,"&lt;6 months",IF(F2627&lt;12,"6-12 months",IF(F2627&lt;24,"1-2 years",IF(F2627&lt;60,"2-5 years","&gt;5 years"))))</f>
        <v>2-5 years</v>
      </c>
      <c r="H2627" t="s">
        <v>641</v>
      </c>
      <c r="I2627" t="s">
        <v>7957</v>
      </c>
      <c r="J2627" t="s">
        <v>7958</v>
      </c>
      <c r="K2627" t="s">
        <v>27</v>
      </c>
      <c r="L2627">
        <f t="shared" ref="L2627:L2690" si="248">IF($K2627=$K$2,1,0)</f>
        <v>1</v>
      </c>
      <c r="M2627">
        <f t="shared" ref="M2627:M2690" si="249">IF($K2627=$K$2,0,1)</f>
        <v>0</v>
      </c>
      <c r="N2627" t="s">
        <v>53</v>
      </c>
      <c r="O2627" t="s">
        <v>53</v>
      </c>
      <c r="Q2627" t="str">
        <f t="shared" ref="Q2627:Q2690" si="250">IF(OR($P2627=$AF$14,$P2627=$AF$16,$P2627=$AF$19,$P2627=$AF$20,$P2627=$AF$21,$P2627=$AF$23),"VOLUNTARY",IF(OR($P2627=$AF$17,$P2627=$AF$18,$P2627=$AF$22,$P2627=$AF$15),"INVOLUNTARY","ACTIVE"))</f>
        <v>ACTIVE</v>
      </c>
      <c r="R2627" t="s">
        <v>1487</v>
      </c>
      <c r="S2627" t="s">
        <v>55</v>
      </c>
      <c r="T2627" s="2">
        <v>35184</v>
      </c>
      <c r="U2627" s="3">
        <f t="shared" ref="U2627:U2690" ca="1" si="251">DATEDIF($T2627,TODAY(),"y")</f>
        <v>29</v>
      </c>
      <c r="V2627" t="s">
        <v>3317</v>
      </c>
      <c r="W2627" t="s">
        <v>4618</v>
      </c>
      <c r="X2627" t="s">
        <v>2790</v>
      </c>
      <c r="Y2627" t="s">
        <v>35</v>
      </c>
      <c r="Z2627" t="s">
        <v>36</v>
      </c>
      <c r="AA2627">
        <v>5</v>
      </c>
      <c r="AB2627" s="4">
        <v>108114.96</v>
      </c>
    </row>
    <row r="2628" spans="1:28" x14ac:dyDescent="0.25">
      <c r="A2628">
        <v>3053</v>
      </c>
      <c r="B2628" t="s">
        <v>7959</v>
      </c>
      <c r="C2628" t="s">
        <v>7960</v>
      </c>
      <c r="D2628" s="1">
        <v>43916</v>
      </c>
      <c r="E2628" s="1">
        <v>44477</v>
      </c>
      <c r="F2628">
        <f t="shared" ca="1" si="246"/>
        <v>18</v>
      </c>
      <c r="G2628" t="str">
        <f t="shared" ca="1" si="247"/>
        <v>1-2 years</v>
      </c>
      <c r="H2628" t="s">
        <v>641</v>
      </c>
      <c r="I2628" t="s">
        <v>7961</v>
      </c>
      <c r="J2628" t="s">
        <v>7962</v>
      </c>
      <c r="K2628" t="s">
        <v>27</v>
      </c>
      <c r="L2628">
        <f t="shared" si="248"/>
        <v>1</v>
      </c>
      <c r="M2628">
        <f t="shared" si="249"/>
        <v>0</v>
      </c>
      <c r="N2628" t="s">
        <v>41</v>
      </c>
      <c r="O2628" t="s">
        <v>53</v>
      </c>
      <c r="Q2628" t="str">
        <f t="shared" si="250"/>
        <v>ACTIVE</v>
      </c>
      <c r="R2628" t="s">
        <v>1487</v>
      </c>
      <c r="S2628" t="s">
        <v>68</v>
      </c>
      <c r="T2628" s="2">
        <v>33036</v>
      </c>
      <c r="U2628" s="3">
        <f t="shared" ca="1" si="251"/>
        <v>35</v>
      </c>
      <c r="V2628" t="s">
        <v>32</v>
      </c>
      <c r="W2628" t="s">
        <v>355</v>
      </c>
      <c r="X2628" t="s">
        <v>128</v>
      </c>
      <c r="Y2628" t="s">
        <v>35</v>
      </c>
      <c r="Z2628" t="s">
        <v>36</v>
      </c>
      <c r="AA2628">
        <v>2</v>
      </c>
      <c r="AB2628" s="4">
        <v>83160</v>
      </c>
    </row>
    <row r="2629" spans="1:28" x14ac:dyDescent="0.25">
      <c r="A2629">
        <v>3054</v>
      </c>
      <c r="B2629" t="s">
        <v>4024</v>
      </c>
      <c r="C2629" t="s">
        <v>3782</v>
      </c>
      <c r="D2629" s="1">
        <v>44127</v>
      </c>
      <c r="F2629">
        <f t="shared" ca="1" si="246"/>
        <v>59</v>
      </c>
      <c r="G2629" t="str">
        <f t="shared" ca="1" si="247"/>
        <v>2-5 years</v>
      </c>
      <c r="H2629" t="s">
        <v>24</v>
      </c>
      <c r="I2629" t="s">
        <v>7963</v>
      </c>
      <c r="J2629" t="s">
        <v>7964</v>
      </c>
      <c r="K2629" t="s">
        <v>27</v>
      </c>
      <c r="L2629">
        <f t="shared" si="248"/>
        <v>1</v>
      </c>
      <c r="M2629">
        <f t="shared" si="249"/>
        <v>0</v>
      </c>
      <c r="N2629" t="s">
        <v>28</v>
      </c>
      <c r="O2629" t="s">
        <v>53</v>
      </c>
      <c r="Q2629" t="str">
        <f t="shared" si="250"/>
        <v>ACTIVE</v>
      </c>
      <c r="R2629" t="s">
        <v>1487</v>
      </c>
      <c r="S2629" t="s">
        <v>74</v>
      </c>
      <c r="T2629" s="2">
        <v>32053</v>
      </c>
      <c r="U2629" s="3">
        <f t="shared" ca="1" si="251"/>
        <v>38</v>
      </c>
      <c r="V2629" t="s">
        <v>1908</v>
      </c>
      <c r="W2629" t="s">
        <v>1908</v>
      </c>
      <c r="X2629" t="s">
        <v>69</v>
      </c>
      <c r="Y2629" t="s">
        <v>47</v>
      </c>
      <c r="Z2629" t="s">
        <v>36</v>
      </c>
      <c r="AA2629">
        <v>1</v>
      </c>
      <c r="AB2629" s="4">
        <v>610566.96</v>
      </c>
    </row>
    <row r="2630" spans="1:28" x14ac:dyDescent="0.25">
      <c r="A2630">
        <v>3055</v>
      </c>
      <c r="B2630" t="s">
        <v>6340</v>
      </c>
      <c r="C2630" t="s">
        <v>2762</v>
      </c>
      <c r="D2630" s="1">
        <v>44192</v>
      </c>
      <c r="E2630" s="1">
        <v>44537</v>
      </c>
      <c r="F2630">
        <f t="shared" ca="1" si="246"/>
        <v>11</v>
      </c>
      <c r="G2630" t="str">
        <f t="shared" ca="1" si="247"/>
        <v>6-12 months</v>
      </c>
      <c r="H2630" t="s">
        <v>24</v>
      </c>
      <c r="I2630" t="s">
        <v>7965</v>
      </c>
      <c r="J2630" t="s">
        <v>7966</v>
      </c>
      <c r="K2630" t="s">
        <v>158</v>
      </c>
      <c r="L2630">
        <f t="shared" si="248"/>
        <v>0</v>
      </c>
      <c r="M2630">
        <f t="shared" si="249"/>
        <v>1</v>
      </c>
      <c r="N2630" t="s">
        <v>41</v>
      </c>
      <c r="O2630" t="s">
        <v>41</v>
      </c>
      <c r="Q2630" t="str">
        <f t="shared" si="250"/>
        <v>ACTIVE</v>
      </c>
      <c r="R2630" t="s">
        <v>1487</v>
      </c>
      <c r="S2630" t="s">
        <v>74</v>
      </c>
      <c r="T2630" s="2">
        <v>32053</v>
      </c>
      <c r="U2630" s="3">
        <f t="shared" ca="1" si="251"/>
        <v>38</v>
      </c>
      <c r="V2630" t="s">
        <v>2370</v>
      </c>
      <c r="W2630" t="s">
        <v>2371</v>
      </c>
      <c r="X2630" t="s">
        <v>81</v>
      </c>
      <c r="Y2630" t="s">
        <v>47</v>
      </c>
      <c r="Z2630" t="s">
        <v>36</v>
      </c>
      <c r="AA2630">
        <v>2</v>
      </c>
      <c r="AB2630" s="4">
        <v>114000</v>
      </c>
    </row>
    <row r="2631" spans="1:28" x14ac:dyDescent="0.25">
      <c r="A2631">
        <v>3056</v>
      </c>
      <c r="B2631" t="s">
        <v>5593</v>
      </c>
      <c r="C2631" t="s">
        <v>2842</v>
      </c>
      <c r="D2631" s="1">
        <v>44733</v>
      </c>
      <c r="F2631">
        <f t="shared" ca="1" si="246"/>
        <v>39</v>
      </c>
      <c r="G2631" t="str">
        <f t="shared" ca="1" si="247"/>
        <v>2-5 years</v>
      </c>
      <c r="H2631" t="s">
        <v>24</v>
      </c>
      <c r="I2631" t="s">
        <v>6739</v>
      </c>
      <c r="J2631" t="s">
        <v>7967</v>
      </c>
      <c r="K2631" t="s">
        <v>27</v>
      </c>
      <c r="L2631">
        <f t="shared" si="248"/>
        <v>1</v>
      </c>
      <c r="M2631">
        <f t="shared" si="249"/>
        <v>0</v>
      </c>
      <c r="N2631" t="s">
        <v>41</v>
      </c>
      <c r="O2631" t="s">
        <v>29</v>
      </c>
      <c r="Q2631" t="str">
        <f t="shared" si="250"/>
        <v>ACTIVE</v>
      </c>
      <c r="R2631" t="s">
        <v>1487</v>
      </c>
      <c r="S2631" t="s">
        <v>520</v>
      </c>
      <c r="T2631" s="2">
        <v>36934</v>
      </c>
      <c r="U2631" s="3">
        <f t="shared" ca="1" si="251"/>
        <v>24</v>
      </c>
      <c r="V2631" t="s">
        <v>3829</v>
      </c>
      <c r="W2631" t="s">
        <v>3830</v>
      </c>
      <c r="X2631" t="s">
        <v>6</v>
      </c>
      <c r="Y2631" t="s">
        <v>35</v>
      </c>
      <c r="Z2631" t="s">
        <v>36</v>
      </c>
      <c r="AA2631">
        <v>5</v>
      </c>
      <c r="AB2631" s="4">
        <v>420564</v>
      </c>
    </row>
    <row r="2632" spans="1:28" x14ac:dyDescent="0.25">
      <c r="A2632">
        <v>3057</v>
      </c>
      <c r="B2632" t="s">
        <v>185</v>
      </c>
      <c r="C2632" t="s">
        <v>7968</v>
      </c>
      <c r="D2632" s="1">
        <v>44874</v>
      </c>
      <c r="E2632" s="1">
        <v>45116</v>
      </c>
      <c r="F2632">
        <f t="shared" ca="1" si="246"/>
        <v>8</v>
      </c>
      <c r="G2632" t="str">
        <f t="shared" ca="1" si="247"/>
        <v>6-12 months</v>
      </c>
      <c r="H2632" t="s">
        <v>24</v>
      </c>
      <c r="I2632" t="s">
        <v>7969</v>
      </c>
      <c r="J2632" t="s">
        <v>7970</v>
      </c>
      <c r="K2632" t="s">
        <v>158</v>
      </c>
      <c r="L2632">
        <f t="shared" si="248"/>
        <v>0</v>
      </c>
      <c r="M2632">
        <f t="shared" si="249"/>
        <v>1</v>
      </c>
      <c r="N2632" t="s">
        <v>53</v>
      </c>
      <c r="O2632" t="s">
        <v>29</v>
      </c>
      <c r="Q2632" t="str">
        <f t="shared" si="250"/>
        <v>ACTIVE</v>
      </c>
      <c r="R2632" t="s">
        <v>1487</v>
      </c>
      <c r="S2632" t="s">
        <v>68</v>
      </c>
      <c r="T2632" s="2">
        <v>35840</v>
      </c>
      <c r="U2632" s="3">
        <f t="shared" ca="1" si="251"/>
        <v>27</v>
      </c>
      <c r="V2632" t="s">
        <v>2085</v>
      </c>
      <c r="W2632" t="s">
        <v>2086</v>
      </c>
      <c r="X2632" t="s">
        <v>69</v>
      </c>
      <c r="Y2632" t="s">
        <v>35</v>
      </c>
      <c r="Z2632" t="s">
        <v>36</v>
      </c>
      <c r="AA2632">
        <v>4</v>
      </c>
      <c r="AB2632" s="4">
        <v>85200</v>
      </c>
    </row>
    <row r="2633" spans="1:28" x14ac:dyDescent="0.25">
      <c r="A2633">
        <v>3058</v>
      </c>
      <c r="B2633" t="s">
        <v>844</v>
      </c>
      <c r="C2633" t="s">
        <v>3250</v>
      </c>
      <c r="D2633" s="1">
        <v>43507</v>
      </c>
      <c r="E2633" s="1">
        <v>44042</v>
      </c>
      <c r="F2633">
        <f t="shared" ca="1" si="246"/>
        <v>17</v>
      </c>
      <c r="G2633" t="str">
        <f t="shared" ca="1" si="247"/>
        <v>1-2 years</v>
      </c>
      <c r="H2633" t="s">
        <v>24</v>
      </c>
      <c r="I2633" t="s">
        <v>7971</v>
      </c>
      <c r="J2633" t="s">
        <v>7972</v>
      </c>
      <c r="K2633" t="s">
        <v>158</v>
      </c>
      <c r="L2633">
        <f t="shared" si="248"/>
        <v>0</v>
      </c>
      <c r="M2633">
        <f t="shared" si="249"/>
        <v>1</v>
      </c>
      <c r="N2633" t="s">
        <v>41</v>
      </c>
      <c r="O2633" t="s">
        <v>29</v>
      </c>
      <c r="Q2633" t="str">
        <f t="shared" si="250"/>
        <v>ACTIVE</v>
      </c>
      <c r="R2633" t="s">
        <v>1487</v>
      </c>
      <c r="S2633" t="s">
        <v>440</v>
      </c>
      <c r="T2633" s="2">
        <v>35818</v>
      </c>
      <c r="U2633" s="3">
        <f t="shared" ca="1" si="251"/>
        <v>27</v>
      </c>
      <c r="V2633" t="s">
        <v>3317</v>
      </c>
      <c r="W2633" t="s">
        <v>4657</v>
      </c>
      <c r="X2633" t="s">
        <v>138</v>
      </c>
      <c r="Y2633" t="s">
        <v>47</v>
      </c>
      <c r="Z2633" t="s">
        <v>36</v>
      </c>
      <c r="AA2633">
        <v>1</v>
      </c>
      <c r="AB2633" s="4">
        <v>702000</v>
      </c>
    </row>
    <row r="2634" spans="1:28" x14ac:dyDescent="0.25">
      <c r="A2634">
        <v>3059</v>
      </c>
      <c r="B2634" t="s">
        <v>4178</v>
      </c>
      <c r="C2634" t="s">
        <v>1189</v>
      </c>
      <c r="D2634" s="1">
        <v>44283</v>
      </c>
      <c r="F2634">
        <f t="shared" ca="1" si="246"/>
        <v>54</v>
      </c>
      <c r="G2634" t="str">
        <f t="shared" ca="1" si="247"/>
        <v>2-5 years</v>
      </c>
      <c r="H2634" t="s">
        <v>24</v>
      </c>
      <c r="I2634" t="s">
        <v>7973</v>
      </c>
      <c r="J2634" t="s">
        <v>7974</v>
      </c>
      <c r="K2634" t="s">
        <v>27</v>
      </c>
      <c r="L2634">
        <f t="shared" si="248"/>
        <v>1</v>
      </c>
      <c r="M2634">
        <f t="shared" si="249"/>
        <v>0</v>
      </c>
      <c r="N2634" t="s">
        <v>41</v>
      </c>
      <c r="O2634" t="s">
        <v>29</v>
      </c>
      <c r="Q2634" t="str">
        <f t="shared" si="250"/>
        <v>ACTIVE</v>
      </c>
      <c r="R2634" t="s">
        <v>1487</v>
      </c>
      <c r="S2634" t="s">
        <v>137</v>
      </c>
      <c r="T2634" s="2">
        <v>36024</v>
      </c>
      <c r="U2634" s="3">
        <f t="shared" ca="1" si="251"/>
        <v>27</v>
      </c>
      <c r="V2634" t="s">
        <v>32</v>
      </c>
      <c r="W2634" t="s">
        <v>33</v>
      </c>
      <c r="X2634" t="s">
        <v>138</v>
      </c>
      <c r="Y2634" t="s">
        <v>35</v>
      </c>
      <c r="Z2634" t="s">
        <v>36</v>
      </c>
      <c r="AA2634">
        <v>1</v>
      </c>
      <c r="AB2634" s="4">
        <v>160608</v>
      </c>
    </row>
    <row r="2635" spans="1:28" x14ac:dyDescent="0.25">
      <c r="A2635">
        <v>3060</v>
      </c>
      <c r="B2635" t="s">
        <v>6162</v>
      </c>
      <c r="C2635" t="s">
        <v>3814</v>
      </c>
      <c r="D2635" s="1">
        <v>44072</v>
      </c>
      <c r="F2635">
        <f t="shared" ca="1" si="246"/>
        <v>61</v>
      </c>
      <c r="G2635" t="str">
        <f t="shared" ca="1" si="247"/>
        <v>&gt;5 years</v>
      </c>
      <c r="H2635" t="s">
        <v>24</v>
      </c>
      <c r="I2635" t="s">
        <v>7975</v>
      </c>
      <c r="J2635" t="s">
        <v>7976</v>
      </c>
      <c r="K2635" t="s">
        <v>27</v>
      </c>
      <c r="L2635">
        <f t="shared" si="248"/>
        <v>1</v>
      </c>
      <c r="M2635">
        <f t="shared" si="249"/>
        <v>0</v>
      </c>
      <c r="N2635" t="s">
        <v>41</v>
      </c>
      <c r="O2635" t="s">
        <v>41</v>
      </c>
      <c r="Q2635" t="str">
        <f t="shared" si="250"/>
        <v>ACTIVE</v>
      </c>
      <c r="R2635" t="s">
        <v>1487</v>
      </c>
      <c r="S2635" t="s">
        <v>440</v>
      </c>
      <c r="T2635" s="2">
        <v>36465</v>
      </c>
      <c r="U2635" s="3">
        <f t="shared" ca="1" si="251"/>
        <v>25</v>
      </c>
      <c r="V2635" t="s">
        <v>3829</v>
      </c>
      <c r="W2635" t="s">
        <v>3830</v>
      </c>
      <c r="X2635" t="s">
        <v>138</v>
      </c>
      <c r="Y2635" t="s">
        <v>47</v>
      </c>
      <c r="Z2635" t="s">
        <v>36</v>
      </c>
      <c r="AA2635">
        <v>2</v>
      </c>
      <c r="AB2635" s="4">
        <v>680664</v>
      </c>
    </row>
    <row r="2636" spans="1:28" x14ac:dyDescent="0.25">
      <c r="A2636">
        <v>3061</v>
      </c>
      <c r="B2636" t="s">
        <v>3393</v>
      </c>
      <c r="C2636" t="s">
        <v>7977</v>
      </c>
      <c r="D2636" s="1">
        <v>44929</v>
      </c>
      <c r="E2636" s="1">
        <v>45143</v>
      </c>
      <c r="F2636">
        <f t="shared" ca="1" si="246"/>
        <v>7</v>
      </c>
      <c r="G2636" t="str">
        <f t="shared" ca="1" si="247"/>
        <v>6-12 months</v>
      </c>
      <c r="H2636" t="s">
        <v>24</v>
      </c>
      <c r="I2636" t="s">
        <v>7978</v>
      </c>
      <c r="J2636" t="s">
        <v>7979</v>
      </c>
      <c r="K2636" t="s">
        <v>27</v>
      </c>
      <c r="L2636">
        <f t="shared" si="248"/>
        <v>1</v>
      </c>
      <c r="M2636">
        <f t="shared" si="249"/>
        <v>0</v>
      </c>
      <c r="N2636" t="s">
        <v>41</v>
      </c>
      <c r="O2636" t="s">
        <v>53</v>
      </c>
      <c r="Q2636" t="str">
        <f t="shared" si="250"/>
        <v>ACTIVE</v>
      </c>
      <c r="R2636" t="s">
        <v>1487</v>
      </c>
      <c r="S2636" t="s">
        <v>257</v>
      </c>
      <c r="T2636" s="2">
        <v>33096</v>
      </c>
      <c r="U2636" s="3">
        <f t="shared" ca="1" si="251"/>
        <v>35</v>
      </c>
      <c r="V2636" t="s">
        <v>4147</v>
      </c>
      <c r="W2636" t="s">
        <v>4147</v>
      </c>
      <c r="X2636" t="s">
        <v>184</v>
      </c>
      <c r="Y2636" t="s">
        <v>47</v>
      </c>
      <c r="Z2636" t="s">
        <v>36</v>
      </c>
      <c r="AA2636">
        <v>4</v>
      </c>
      <c r="AB2636" s="4">
        <v>86112</v>
      </c>
    </row>
    <row r="2637" spans="1:28" x14ac:dyDescent="0.25">
      <c r="A2637">
        <v>3062</v>
      </c>
      <c r="B2637" t="s">
        <v>4737</v>
      </c>
      <c r="C2637" t="s">
        <v>150</v>
      </c>
      <c r="D2637" s="1">
        <v>44893</v>
      </c>
      <c r="F2637">
        <f t="shared" ca="1" si="246"/>
        <v>34</v>
      </c>
      <c r="G2637" t="str">
        <f t="shared" ca="1" si="247"/>
        <v>2-5 years</v>
      </c>
      <c r="H2637" t="s">
        <v>24</v>
      </c>
      <c r="I2637" t="s">
        <v>7980</v>
      </c>
      <c r="J2637" t="s">
        <v>7981</v>
      </c>
      <c r="K2637" t="s">
        <v>27</v>
      </c>
      <c r="L2637">
        <f t="shared" si="248"/>
        <v>1</v>
      </c>
      <c r="M2637">
        <f t="shared" si="249"/>
        <v>0</v>
      </c>
      <c r="N2637" t="s">
        <v>41</v>
      </c>
      <c r="O2637" t="s">
        <v>29</v>
      </c>
      <c r="Q2637" t="str">
        <f t="shared" si="250"/>
        <v>ACTIVE</v>
      </c>
      <c r="R2637" t="s">
        <v>1487</v>
      </c>
      <c r="S2637" t="s">
        <v>68</v>
      </c>
      <c r="T2637" s="2">
        <v>34943</v>
      </c>
      <c r="U2637" s="3">
        <f t="shared" ca="1" si="251"/>
        <v>30</v>
      </c>
      <c r="V2637" t="s">
        <v>32</v>
      </c>
      <c r="W2637" t="s">
        <v>33</v>
      </c>
      <c r="X2637" t="s">
        <v>148</v>
      </c>
      <c r="Y2637" t="s">
        <v>35</v>
      </c>
      <c r="Z2637" t="s">
        <v>36</v>
      </c>
      <c r="AA2637">
        <v>1</v>
      </c>
      <c r="AB2637" s="4">
        <v>621768</v>
      </c>
    </row>
    <row r="2638" spans="1:28" x14ac:dyDescent="0.25">
      <c r="A2638">
        <v>3063</v>
      </c>
      <c r="B2638" t="s">
        <v>7982</v>
      </c>
      <c r="C2638" t="s">
        <v>1414</v>
      </c>
      <c r="D2638" s="1">
        <v>44552</v>
      </c>
      <c r="E2638" s="1">
        <v>45141</v>
      </c>
      <c r="F2638">
        <f t="shared" ca="1" si="246"/>
        <v>19</v>
      </c>
      <c r="G2638" t="str">
        <f t="shared" ca="1" si="247"/>
        <v>1-2 years</v>
      </c>
      <c r="H2638" t="s">
        <v>24</v>
      </c>
      <c r="I2638" t="s">
        <v>7983</v>
      </c>
      <c r="J2638" t="s">
        <v>7984</v>
      </c>
      <c r="K2638" t="s">
        <v>27</v>
      </c>
      <c r="L2638">
        <f t="shared" si="248"/>
        <v>1</v>
      </c>
      <c r="M2638">
        <f t="shared" si="249"/>
        <v>0</v>
      </c>
      <c r="N2638" t="s">
        <v>28</v>
      </c>
      <c r="O2638" t="s">
        <v>41</v>
      </c>
      <c r="Q2638" t="str">
        <f t="shared" si="250"/>
        <v>ACTIVE</v>
      </c>
      <c r="R2638" t="s">
        <v>1487</v>
      </c>
      <c r="S2638" t="s">
        <v>74</v>
      </c>
      <c r="T2638" s="2">
        <v>24429</v>
      </c>
      <c r="U2638" s="3">
        <f t="shared" ca="1" si="251"/>
        <v>58</v>
      </c>
      <c r="V2638" t="s">
        <v>32</v>
      </c>
      <c r="W2638" t="s">
        <v>598</v>
      </c>
      <c r="X2638" t="s">
        <v>148</v>
      </c>
      <c r="Y2638" t="s">
        <v>35</v>
      </c>
      <c r="Z2638" t="s">
        <v>36</v>
      </c>
      <c r="AA2638">
        <v>5</v>
      </c>
      <c r="AB2638" s="4">
        <v>82557</v>
      </c>
    </row>
    <row r="2639" spans="1:28" x14ac:dyDescent="0.25">
      <c r="A2639">
        <v>3064</v>
      </c>
      <c r="B2639" t="s">
        <v>3214</v>
      </c>
      <c r="C2639" t="s">
        <v>3236</v>
      </c>
      <c r="D2639" s="1">
        <v>45115</v>
      </c>
      <c r="F2639">
        <f t="shared" ca="1" si="246"/>
        <v>27</v>
      </c>
      <c r="G2639" t="str">
        <f t="shared" ca="1" si="247"/>
        <v>2-5 years</v>
      </c>
      <c r="H2639" t="s">
        <v>24</v>
      </c>
      <c r="I2639" t="s">
        <v>7985</v>
      </c>
      <c r="J2639" t="s">
        <v>7986</v>
      </c>
      <c r="K2639" t="s">
        <v>27</v>
      </c>
      <c r="L2639">
        <f t="shared" si="248"/>
        <v>1</v>
      </c>
      <c r="M2639">
        <f t="shared" si="249"/>
        <v>0</v>
      </c>
      <c r="N2639" t="s">
        <v>28</v>
      </c>
      <c r="O2639" t="s">
        <v>53</v>
      </c>
      <c r="Q2639" t="str">
        <f t="shared" si="250"/>
        <v>ACTIVE</v>
      </c>
      <c r="R2639" t="s">
        <v>1487</v>
      </c>
      <c r="S2639" t="s">
        <v>74</v>
      </c>
      <c r="T2639" s="2">
        <v>33020</v>
      </c>
      <c r="U2639" s="3">
        <f t="shared" ca="1" si="251"/>
        <v>35</v>
      </c>
      <c r="V2639" t="s">
        <v>4147</v>
      </c>
      <c r="W2639" t="s">
        <v>4147</v>
      </c>
      <c r="X2639" t="s">
        <v>69</v>
      </c>
      <c r="Y2639" t="s">
        <v>35</v>
      </c>
      <c r="Z2639" t="s">
        <v>36</v>
      </c>
      <c r="AA2639">
        <v>4</v>
      </c>
      <c r="AB2639" s="4">
        <v>72936</v>
      </c>
    </row>
    <row r="2640" spans="1:28" x14ac:dyDescent="0.25">
      <c r="A2640">
        <v>3065</v>
      </c>
      <c r="B2640" t="s">
        <v>693</v>
      </c>
      <c r="C2640" t="s">
        <v>2426</v>
      </c>
      <c r="D2640" s="1">
        <v>44307</v>
      </c>
      <c r="E2640" s="1">
        <v>44460</v>
      </c>
      <c r="F2640">
        <f t="shared" ca="1" si="246"/>
        <v>5</v>
      </c>
      <c r="G2640" t="str">
        <f t="shared" ca="1" si="247"/>
        <v>&lt;6 months</v>
      </c>
      <c r="H2640" t="s">
        <v>24</v>
      </c>
      <c r="I2640" t="s">
        <v>1012</v>
      </c>
      <c r="J2640" t="s">
        <v>7987</v>
      </c>
      <c r="K2640" t="s">
        <v>27</v>
      </c>
      <c r="L2640">
        <f t="shared" si="248"/>
        <v>1</v>
      </c>
      <c r="M2640">
        <f t="shared" si="249"/>
        <v>0</v>
      </c>
      <c r="N2640" t="s">
        <v>41</v>
      </c>
      <c r="O2640" t="s">
        <v>29</v>
      </c>
      <c r="Q2640" t="str">
        <f t="shared" si="250"/>
        <v>ACTIVE</v>
      </c>
      <c r="R2640" t="s">
        <v>1487</v>
      </c>
      <c r="S2640" t="s">
        <v>74</v>
      </c>
      <c r="T2640" s="2">
        <v>32880</v>
      </c>
      <c r="U2640" s="3">
        <f t="shared" ca="1" si="251"/>
        <v>35</v>
      </c>
      <c r="V2640" t="s">
        <v>2085</v>
      </c>
      <c r="W2640" t="s">
        <v>2086</v>
      </c>
      <c r="X2640" t="s">
        <v>235</v>
      </c>
      <c r="Y2640" t="s">
        <v>35</v>
      </c>
      <c r="Z2640" t="s">
        <v>36</v>
      </c>
      <c r="AA2640">
        <v>4</v>
      </c>
      <c r="AB2640" s="4">
        <v>330854.40000000002</v>
      </c>
    </row>
    <row r="2641" spans="1:28" x14ac:dyDescent="0.25">
      <c r="A2641">
        <v>3066</v>
      </c>
      <c r="B2641" t="s">
        <v>356</v>
      </c>
      <c r="C2641" t="s">
        <v>1342</v>
      </c>
      <c r="D2641" s="1">
        <v>44770</v>
      </c>
      <c r="E2641" s="1">
        <v>44854</v>
      </c>
      <c r="F2641">
        <f t="shared" ca="1" si="246"/>
        <v>2</v>
      </c>
      <c r="G2641" t="str">
        <f t="shared" ca="1" si="247"/>
        <v>&lt;6 months</v>
      </c>
      <c r="H2641" t="s">
        <v>24</v>
      </c>
      <c r="I2641" t="s">
        <v>7988</v>
      </c>
      <c r="J2641" t="s">
        <v>7989</v>
      </c>
      <c r="K2641" t="s">
        <v>27</v>
      </c>
      <c r="L2641">
        <f t="shared" si="248"/>
        <v>1</v>
      </c>
      <c r="M2641">
        <f t="shared" si="249"/>
        <v>0</v>
      </c>
      <c r="N2641" t="s">
        <v>53</v>
      </c>
      <c r="O2641" t="s">
        <v>53</v>
      </c>
      <c r="Q2641" t="str">
        <f t="shared" si="250"/>
        <v>ACTIVE</v>
      </c>
      <c r="R2641" t="s">
        <v>1487</v>
      </c>
      <c r="S2641" t="s">
        <v>74</v>
      </c>
      <c r="T2641" s="2">
        <v>33101</v>
      </c>
      <c r="U2641" s="3">
        <f t="shared" ca="1" si="251"/>
        <v>35</v>
      </c>
      <c r="V2641" t="s">
        <v>3104</v>
      </c>
      <c r="W2641" t="s">
        <v>3975</v>
      </c>
      <c r="X2641" t="s">
        <v>175</v>
      </c>
      <c r="Y2641" t="s">
        <v>47</v>
      </c>
      <c r="Z2641" t="s">
        <v>36</v>
      </c>
      <c r="AA2641">
        <v>1</v>
      </c>
      <c r="AB2641" s="4">
        <v>86724</v>
      </c>
    </row>
    <row r="2642" spans="1:28" x14ac:dyDescent="0.25">
      <c r="A2642">
        <v>3067</v>
      </c>
      <c r="B2642" t="s">
        <v>7990</v>
      </c>
      <c r="C2642" t="s">
        <v>856</v>
      </c>
      <c r="D2642" s="1">
        <v>43774</v>
      </c>
      <c r="F2642">
        <f t="shared" ca="1" si="246"/>
        <v>71</v>
      </c>
      <c r="G2642" t="str">
        <f t="shared" ca="1" si="247"/>
        <v>&gt;5 years</v>
      </c>
      <c r="H2642" t="s">
        <v>24</v>
      </c>
      <c r="I2642" t="s">
        <v>7991</v>
      </c>
      <c r="J2642" t="s">
        <v>7992</v>
      </c>
      <c r="K2642" t="s">
        <v>27</v>
      </c>
      <c r="L2642">
        <f t="shared" si="248"/>
        <v>1</v>
      </c>
      <c r="M2642">
        <f t="shared" si="249"/>
        <v>0</v>
      </c>
      <c r="N2642" t="s">
        <v>41</v>
      </c>
      <c r="O2642" t="s">
        <v>41</v>
      </c>
      <c r="Q2642" t="str">
        <f t="shared" si="250"/>
        <v>ACTIVE</v>
      </c>
      <c r="R2642" t="s">
        <v>1487</v>
      </c>
      <c r="S2642" t="s">
        <v>74</v>
      </c>
      <c r="T2642" s="2">
        <v>28619</v>
      </c>
      <c r="U2642" s="3">
        <f t="shared" ca="1" si="251"/>
        <v>47</v>
      </c>
      <c r="V2642" t="s">
        <v>5016</v>
      </c>
      <c r="W2642" t="s">
        <v>5016</v>
      </c>
      <c r="X2642" t="s">
        <v>81</v>
      </c>
      <c r="Y2642" t="s">
        <v>47</v>
      </c>
      <c r="Z2642" t="s">
        <v>36</v>
      </c>
      <c r="AA2642">
        <v>4</v>
      </c>
      <c r="AB2642" s="4">
        <v>772836</v>
      </c>
    </row>
    <row r="2643" spans="1:28" x14ac:dyDescent="0.25">
      <c r="A2643">
        <v>3068</v>
      </c>
      <c r="B2643" t="s">
        <v>1806</v>
      </c>
      <c r="C2643" t="s">
        <v>2943</v>
      </c>
      <c r="D2643" s="1">
        <v>44703</v>
      </c>
      <c r="E2643" s="1">
        <v>44903</v>
      </c>
      <c r="F2643">
        <f t="shared" ca="1" si="246"/>
        <v>6</v>
      </c>
      <c r="G2643" t="str">
        <f t="shared" ca="1" si="247"/>
        <v>6-12 months</v>
      </c>
      <c r="H2643" t="s">
        <v>24</v>
      </c>
      <c r="I2643" t="s">
        <v>7993</v>
      </c>
      <c r="J2643" t="s">
        <v>7994</v>
      </c>
      <c r="K2643" t="s">
        <v>158</v>
      </c>
      <c r="L2643">
        <f t="shared" si="248"/>
        <v>0</v>
      </c>
      <c r="M2643">
        <f t="shared" si="249"/>
        <v>1</v>
      </c>
      <c r="N2643" t="s">
        <v>53</v>
      </c>
      <c r="O2643" t="s">
        <v>29</v>
      </c>
      <c r="P2643" t="s">
        <v>159</v>
      </c>
      <c r="Q2643" t="str">
        <f t="shared" si="250"/>
        <v>VOLUNTARY</v>
      </c>
      <c r="R2643" t="s">
        <v>30</v>
      </c>
      <c r="S2643" t="s">
        <v>31</v>
      </c>
      <c r="T2643" s="2">
        <v>35422</v>
      </c>
      <c r="U2643" s="3">
        <f t="shared" ca="1" si="251"/>
        <v>28</v>
      </c>
      <c r="V2643" t="s">
        <v>61</v>
      </c>
      <c r="W2643" t="s">
        <v>222</v>
      </c>
      <c r="X2643" t="s">
        <v>56</v>
      </c>
      <c r="Y2643" t="s">
        <v>47</v>
      </c>
      <c r="Z2643" t="s">
        <v>36</v>
      </c>
      <c r="AA2643">
        <v>5</v>
      </c>
      <c r="AB2643" s="4">
        <v>465024</v>
      </c>
    </row>
    <row r="2644" spans="1:28" x14ac:dyDescent="0.25">
      <c r="A2644">
        <v>3069</v>
      </c>
      <c r="B2644" t="s">
        <v>944</v>
      </c>
      <c r="C2644" t="s">
        <v>5101</v>
      </c>
      <c r="D2644" s="1">
        <v>43757</v>
      </c>
      <c r="E2644" s="1">
        <v>44533</v>
      </c>
      <c r="F2644">
        <f t="shared" ca="1" si="246"/>
        <v>25</v>
      </c>
      <c r="G2644" t="str">
        <f t="shared" ca="1" si="247"/>
        <v>2-5 years</v>
      </c>
      <c r="H2644" t="s">
        <v>641</v>
      </c>
      <c r="I2644" t="s">
        <v>7995</v>
      </c>
      <c r="J2644" t="s">
        <v>7996</v>
      </c>
      <c r="K2644" t="s">
        <v>27</v>
      </c>
      <c r="L2644">
        <f t="shared" si="248"/>
        <v>1</v>
      </c>
      <c r="M2644">
        <f t="shared" si="249"/>
        <v>0</v>
      </c>
      <c r="N2644" t="s">
        <v>53</v>
      </c>
      <c r="O2644" t="s">
        <v>29</v>
      </c>
      <c r="Q2644" t="str">
        <f t="shared" si="250"/>
        <v>ACTIVE</v>
      </c>
      <c r="R2644" t="s">
        <v>1487</v>
      </c>
      <c r="S2644" t="s">
        <v>68</v>
      </c>
      <c r="T2644" s="2">
        <v>30235</v>
      </c>
      <c r="U2644" s="3">
        <f t="shared" ca="1" si="251"/>
        <v>42</v>
      </c>
      <c r="V2644" t="s">
        <v>32</v>
      </c>
      <c r="W2644" t="s">
        <v>33</v>
      </c>
      <c r="X2644" t="s">
        <v>63</v>
      </c>
      <c r="Y2644" t="s">
        <v>35</v>
      </c>
      <c r="Z2644" t="s">
        <v>36</v>
      </c>
      <c r="AA2644">
        <v>4</v>
      </c>
      <c r="AB2644" s="4">
        <v>99600</v>
      </c>
    </row>
    <row r="2645" spans="1:28" x14ac:dyDescent="0.25">
      <c r="A2645">
        <v>3070</v>
      </c>
      <c r="B2645" t="s">
        <v>6191</v>
      </c>
      <c r="C2645" t="s">
        <v>7997</v>
      </c>
      <c r="D2645" s="1">
        <v>43824</v>
      </c>
      <c r="E2645" s="1">
        <v>44401</v>
      </c>
      <c r="F2645">
        <f t="shared" ca="1" si="246"/>
        <v>18</v>
      </c>
      <c r="G2645" t="str">
        <f t="shared" ca="1" si="247"/>
        <v>1-2 years</v>
      </c>
      <c r="H2645" t="s">
        <v>641</v>
      </c>
      <c r="I2645" t="s">
        <v>7998</v>
      </c>
      <c r="J2645" t="s">
        <v>7999</v>
      </c>
      <c r="K2645" t="s">
        <v>27</v>
      </c>
      <c r="L2645">
        <f t="shared" si="248"/>
        <v>1</v>
      </c>
      <c r="M2645">
        <f t="shared" si="249"/>
        <v>0</v>
      </c>
      <c r="N2645" t="s">
        <v>53</v>
      </c>
      <c r="O2645" t="s">
        <v>29</v>
      </c>
      <c r="Q2645" t="str">
        <f t="shared" si="250"/>
        <v>ACTIVE</v>
      </c>
      <c r="R2645" t="s">
        <v>1487</v>
      </c>
      <c r="S2645" t="s">
        <v>257</v>
      </c>
      <c r="T2645" s="2">
        <v>31283</v>
      </c>
      <c r="U2645" s="3">
        <f t="shared" ca="1" si="251"/>
        <v>40</v>
      </c>
      <c r="V2645" t="s">
        <v>61</v>
      </c>
      <c r="W2645" t="s">
        <v>222</v>
      </c>
      <c r="X2645" t="s">
        <v>69</v>
      </c>
      <c r="Y2645" t="s">
        <v>35</v>
      </c>
      <c r="Z2645" t="s">
        <v>36</v>
      </c>
      <c r="AA2645">
        <v>1</v>
      </c>
      <c r="AB2645" s="4">
        <v>83650</v>
      </c>
    </row>
    <row r="2646" spans="1:28" x14ac:dyDescent="0.25">
      <c r="A2646">
        <v>3071</v>
      </c>
      <c r="B2646" t="s">
        <v>8000</v>
      </c>
      <c r="C2646" t="s">
        <v>4311</v>
      </c>
      <c r="D2646" s="1">
        <v>44869</v>
      </c>
      <c r="E2646" s="1">
        <v>44891</v>
      </c>
      <c r="F2646">
        <f t="shared" ca="1" si="246"/>
        <v>0</v>
      </c>
      <c r="G2646" t="str">
        <f t="shared" ca="1" si="247"/>
        <v>&lt;6 months</v>
      </c>
      <c r="H2646" t="s">
        <v>641</v>
      </c>
      <c r="I2646" t="s">
        <v>8001</v>
      </c>
      <c r="J2646" t="s">
        <v>8002</v>
      </c>
      <c r="K2646" t="s">
        <v>27</v>
      </c>
      <c r="L2646">
        <f t="shared" si="248"/>
        <v>1</v>
      </c>
      <c r="M2646">
        <f t="shared" si="249"/>
        <v>0</v>
      </c>
      <c r="N2646" t="s">
        <v>53</v>
      </c>
      <c r="O2646" t="s">
        <v>41</v>
      </c>
      <c r="Q2646" t="str">
        <f t="shared" si="250"/>
        <v>ACTIVE</v>
      </c>
      <c r="R2646" t="s">
        <v>1487</v>
      </c>
      <c r="S2646" t="s">
        <v>68</v>
      </c>
      <c r="T2646" s="2">
        <v>29270</v>
      </c>
      <c r="U2646" s="3">
        <f t="shared" ca="1" si="251"/>
        <v>45</v>
      </c>
      <c r="V2646" t="s">
        <v>2961</v>
      </c>
      <c r="W2646" t="s">
        <v>2961</v>
      </c>
      <c r="X2646" t="s">
        <v>128</v>
      </c>
      <c r="Y2646" t="s">
        <v>35</v>
      </c>
      <c r="Z2646" t="s">
        <v>36</v>
      </c>
      <c r="AA2646">
        <v>2</v>
      </c>
      <c r="AB2646" s="4">
        <v>210513.6</v>
      </c>
    </row>
    <row r="2647" spans="1:28" x14ac:dyDescent="0.25">
      <c r="A2647">
        <v>3072</v>
      </c>
      <c r="B2647" t="s">
        <v>3181</v>
      </c>
      <c r="C2647" t="s">
        <v>526</v>
      </c>
      <c r="D2647" s="1">
        <v>45042</v>
      </c>
      <c r="E2647" s="1">
        <v>45076</v>
      </c>
      <c r="F2647">
        <f t="shared" ca="1" si="246"/>
        <v>1</v>
      </c>
      <c r="G2647" t="str">
        <f t="shared" ca="1" si="247"/>
        <v>&lt;6 months</v>
      </c>
      <c r="H2647" t="s">
        <v>641</v>
      </c>
      <c r="I2647" t="s">
        <v>8003</v>
      </c>
      <c r="J2647" t="s">
        <v>8004</v>
      </c>
      <c r="K2647" t="s">
        <v>27</v>
      </c>
      <c r="L2647">
        <f t="shared" si="248"/>
        <v>1</v>
      </c>
      <c r="M2647">
        <f t="shared" si="249"/>
        <v>0</v>
      </c>
      <c r="N2647" t="s">
        <v>53</v>
      </c>
      <c r="O2647" t="s">
        <v>41</v>
      </c>
      <c r="Q2647" t="str">
        <f t="shared" si="250"/>
        <v>ACTIVE</v>
      </c>
      <c r="R2647" t="s">
        <v>1487</v>
      </c>
      <c r="S2647" t="s">
        <v>520</v>
      </c>
      <c r="T2647" s="2">
        <v>34505</v>
      </c>
      <c r="U2647" s="3">
        <f t="shared" ca="1" si="251"/>
        <v>31</v>
      </c>
      <c r="V2647" t="s">
        <v>2370</v>
      </c>
      <c r="W2647" t="s">
        <v>2371</v>
      </c>
      <c r="X2647" t="s">
        <v>184</v>
      </c>
      <c r="Y2647" t="s">
        <v>35</v>
      </c>
      <c r="Z2647" t="s">
        <v>36</v>
      </c>
      <c r="AA2647">
        <v>1</v>
      </c>
      <c r="AB2647" s="4">
        <v>35000</v>
      </c>
    </row>
    <row r="2648" spans="1:28" x14ac:dyDescent="0.25">
      <c r="A2648">
        <v>3073</v>
      </c>
      <c r="B2648" t="s">
        <v>8005</v>
      </c>
      <c r="C2648" t="s">
        <v>1685</v>
      </c>
      <c r="D2648" s="1">
        <v>44860</v>
      </c>
      <c r="E2648" s="1">
        <v>45062</v>
      </c>
      <c r="F2648">
        <f t="shared" ca="1" si="246"/>
        <v>6</v>
      </c>
      <c r="G2648" t="str">
        <f t="shared" ca="1" si="247"/>
        <v>6-12 months</v>
      </c>
      <c r="H2648" t="s">
        <v>641</v>
      </c>
      <c r="I2648" t="s">
        <v>8006</v>
      </c>
      <c r="J2648" t="s">
        <v>8007</v>
      </c>
      <c r="K2648" t="s">
        <v>158</v>
      </c>
      <c r="L2648">
        <f t="shared" si="248"/>
        <v>0</v>
      </c>
      <c r="M2648">
        <f t="shared" si="249"/>
        <v>1</v>
      </c>
      <c r="N2648" t="s">
        <v>28</v>
      </c>
      <c r="O2648" t="s">
        <v>41</v>
      </c>
      <c r="P2648" t="s">
        <v>1431</v>
      </c>
      <c r="Q2648" t="str">
        <f t="shared" si="250"/>
        <v>INVOLUNTARY</v>
      </c>
      <c r="R2648" t="s">
        <v>1487</v>
      </c>
      <c r="S2648" t="s">
        <v>68</v>
      </c>
      <c r="T2648" s="2">
        <v>29006</v>
      </c>
      <c r="U2648" s="3">
        <f t="shared" ca="1" si="251"/>
        <v>46</v>
      </c>
      <c r="V2648" t="s">
        <v>32</v>
      </c>
      <c r="W2648" t="s">
        <v>33</v>
      </c>
      <c r="X2648" t="s">
        <v>69</v>
      </c>
      <c r="Y2648" t="s">
        <v>35</v>
      </c>
      <c r="Z2648" t="s">
        <v>36</v>
      </c>
      <c r="AA2648">
        <v>4</v>
      </c>
      <c r="AB2648" s="4">
        <v>79560</v>
      </c>
    </row>
    <row r="2649" spans="1:28" x14ac:dyDescent="0.25">
      <c r="A2649">
        <v>3074</v>
      </c>
      <c r="B2649" t="s">
        <v>5985</v>
      </c>
      <c r="C2649" t="s">
        <v>3156</v>
      </c>
      <c r="D2649" s="1">
        <v>44026</v>
      </c>
      <c r="E2649" s="1">
        <v>44739</v>
      </c>
      <c r="F2649">
        <f t="shared" ca="1" si="246"/>
        <v>23</v>
      </c>
      <c r="G2649" t="str">
        <f t="shared" ca="1" si="247"/>
        <v>1-2 years</v>
      </c>
      <c r="H2649" t="s">
        <v>641</v>
      </c>
      <c r="I2649" t="s">
        <v>8008</v>
      </c>
      <c r="J2649" t="s">
        <v>8009</v>
      </c>
      <c r="K2649" t="s">
        <v>158</v>
      </c>
      <c r="L2649">
        <f t="shared" si="248"/>
        <v>0</v>
      </c>
      <c r="M2649">
        <f t="shared" si="249"/>
        <v>1</v>
      </c>
      <c r="N2649" t="s">
        <v>28</v>
      </c>
      <c r="O2649" t="s">
        <v>53</v>
      </c>
      <c r="P2649" t="s">
        <v>212</v>
      </c>
      <c r="Q2649" t="str">
        <f t="shared" si="250"/>
        <v>INVOLUNTARY</v>
      </c>
      <c r="R2649" t="s">
        <v>1487</v>
      </c>
      <c r="S2649" t="s">
        <v>115</v>
      </c>
      <c r="T2649" s="2">
        <v>35695</v>
      </c>
      <c r="U2649" s="3">
        <f t="shared" ca="1" si="251"/>
        <v>28</v>
      </c>
      <c r="V2649" t="s">
        <v>32</v>
      </c>
      <c r="W2649" t="s">
        <v>33</v>
      </c>
      <c r="X2649" t="s">
        <v>116</v>
      </c>
      <c r="Y2649" t="s">
        <v>35</v>
      </c>
      <c r="Z2649" t="s">
        <v>36</v>
      </c>
      <c r="AA2649">
        <v>1</v>
      </c>
      <c r="AB2649" s="4">
        <v>43584</v>
      </c>
    </row>
    <row r="2650" spans="1:28" x14ac:dyDescent="0.25">
      <c r="A2650">
        <v>3075</v>
      </c>
      <c r="B2650" t="s">
        <v>7093</v>
      </c>
      <c r="C2650" t="s">
        <v>4395</v>
      </c>
      <c r="D2650" s="1">
        <v>44997</v>
      </c>
      <c r="F2650">
        <f t="shared" ca="1" si="246"/>
        <v>30</v>
      </c>
      <c r="G2650" t="str">
        <f t="shared" ca="1" si="247"/>
        <v>2-5 years</v>
      </c>
      <c r="H2650" t="s">
        <v>641</v>
      </c>
      <c r="I2650" t="s">
        <v>8010</v>
      </c>
      <c r="J2650" t="s">
        <v>8011</v>
      </c>
      <c r="K2650" t="s">
        <v>27</v>
      </c>
      <c r="L2650">
        <f t="shared" si="248"/>
        <v>1</v>
      </c>
      <c r="M2650">
        <f t="shared" si="249"/>
        <v>0</v>
      </c>
      <c r="N2650" t="s">
        <v>53</v>
      </c>
      <c r="O2650" t="s">
        <v>41</v>
      </c>
      <c r="Q2650" t="str">
        <f t="shared" si="250"/>
        <v>ACTIVE</v>
      </c>
      <c r="R2650" t="s">
        <v>1487</v>
      </c>
      <c r="S2650" t="s">
        <v>189</v>
      </c>
      <c r="T2650" s="2">
        <v>30203</v>
      </c>
      <c r="U2650" s="3">
        <f t="shared" ca="1" si="251"/>
        <v>43</v>
      </c>
      <c r="V2650" t="s">
        <v>1614</v>
      </c>
      <c r="W2650" t="s">
        <v>3339</v>
      </c>
      <c r="X2650" t="s">
        <v>89</v>
      </c>
      <c r="Y2650" t="s">
        <v>35</v>
      </c>
      <c r="Z2650" t="s">
        <v>36</v>
      </c>
      <c r="AA2650">
        <v>5</v>
      </c>
      <c r="AB2650" s="4">
        <v>90012</v>
      </c>
    </row>
    <row r="2651" spans="1:28" x14ac:dyDescent="0.25">
      <c r="A2651">
        <v>3076</v>
      </c>
      <c r="B2651" t="s">
        <v>8012</v>
      </c>
      <c r="C2651" t="s">
        <v>3331</v>
      </c>
      <c r="D2651" s="1">
        <v>45042</v>
      </c>
      <c r="F2651">
        <f t="shared" ca="1" si="246"/>
        <v>29</v>
      </c>
      <c r="G2651" t="str">
        <f t="shared" ca="1" si="247"/>
        <v>2-5 years</v>
      </c>
      <c r="H2651" t="s">
        <v>641</v>
      </c>
      <c r="I2651" t="s">
        <v>8013</v>
      </c>
      <c r="J2651" t="s">
        <v>8014</v>
      </c>
      <c r="K2651" t="s">
        <v>27</v>
      </c>
      <c r="L2651">
        <f t="shared" si="248"/>
        <v>1</v>
      </c>
      <c r="M2651">
        <f t="shared" si="249"/>
        <v>0</v>
      </c>
      <c r="N2651" t="s">
        <v>41</v>
      </c>
      <c r="O2651" t="s">
        <v>53</v>
      </c>
      <c r="Q2651" t="str">
        <f t="shared" si="250"/>
        <v>ACTIVE</v>
      </c>
      <c r="R2651" t="s">
        <v>1487</v>
      </c>
      <c r="S2651" t="s">
        <v>68</v>
      </c>
      <c r="T2651" s="2">
        <v>35251</v>
      </c>
      <c r="U2651" s="3">
        <f t="shared" ca="1" si="251"/>
        <v>29</v>
      </c>
      <c r="V2651" t="s">
        <v>1614</v>
      </c>
      <c r="W2651" t="s">
        <v>3256</v>
      </c>
      <c r="X2651" t="s">
        <v>184</v>
      </c>
      <c r="Y2651" t="s">
        <v>47</v>
      </c>
      <c r="Z2651" t="s">
        <v>36</v>
      </c>
      <c r="AA2651">
        <v>5</v>
      </c>
      <c r="AB2651" s="4">
        <v>65424</v>
      </c>
    </row>
    <row r="2652" spans="1:28" x14ac:dyDescent="0.25">
      <c r="A2652">
        <v>3077</v>
      </c>
      <c r="B2652" t="s">
        <v>8015</v>
      </c>
      <c r="C2652" t="s">
        <v>3793</v>
      </c>
      <c r="D2652" s="1">
        <v>44821</v>
      </c>
      <c r="E2652" s="1">
        <v>45089</v>
      </c>
      <c r="F2652">
        <f t="shared" ca="1" si="246"/>
        <v>8</v>
      </c>
      <c r="G2652" t="str">
        <f t="shared" ca="1" si="247"/>
        <v>6-12 months</v>
      </c>
      <c r="H2652" t="s">
        <v>24</v>
      </c>
      <c r="I2652" t="s">
        <v>8016</v>
      </c>
      <c r="J2652" t="s">
        <v>8017</v>
      </c>
      <c r="K2652" t="s">
        <v>27</v>
      </c>
      <c r="L2652">
        <f t="shared" si="248"/>
        <v>1</v>
      </c>
      <c r="M2652">
        <f t="shared" si="249"/>
        <v>0</v>
      </c>
      <c r="N2652" t="s">
        <v>28</v>
      </c>
      <c r="O2652" t="s">
        <v>29</v>
      </c>
      <c r="Q2652" t="str">
        <f t="shared" si="250"/>
        <v>ACTIVE</v>
      </c>
      <c r="R2652" t="s">
        <v>1487</v>
      </c>
      <c r="S2652" t="s">
        <v>68</v>
      </c>
      <c r="T2652" s="2">
        <v>31904</v>
      </c>
      <c r="U2652" s="3">
        <f t="shared" ca="1" si="251"/>
        <v>38</v>
      </c>
      <c r="V2652" t="s">
        <v>32</v>
      </c>
      <c r="W2652" t="s">
        <v>843</v>
      </c>
      <c r="X2652" t="s">
        <v>63</v>
      </c>
      <c r="Y2652" t="s">
        <v>47</v>
      </c>
      <c r="Z2652" t="s">
        <v>36</v>
      </c>
      <c r="AA2652">
        <v>1</v>
      </c>
      <c r="AB2652" s="4">
        <v>498408</v>
      </c>
    </row>
    <row r="2653" spans="1:28" x14ac:dyDescent="0.25">
      <c r="A2653">
        <v>3078</v>
      </c>
      <c r="B2653" t="s">
        <v>2090</v>
      </c>
      <c r="C2653" t="s">
        <v>542</v>
      </c>
      <c r="D2653" s="1">
        <v>44204</v>
      </c>
      <c r="E2653" s="1">
        <v>45017</v>
      </c>
      <c r="F2653">
        <f t="shared" ca="1" si="246"/>
        <v>26</v>
      </c>
      <c r="G2653" t="str">
        <f t="shared" ca="1" si="247"/>
        <v>2-5 years</v>
      </c>
      <c r="H2653" t="s">
        <v>24</v>
      </c>
      <c r="I2653" t="s">
        <v>8018</v>
      </c>
      <c r="J2653" t="s">
        <v>8019</v>
      </c>
      <c r="K2653" t="s">
        <v>27</v>
      </c>
      <c r="L2653">
        <f t="shared" si="248"/>
        <v>1</v>
      </c>
      <c r="M2653">
        <f t="shared" si="249"/>
        <v>0</v>
      </c>
      <c r="N2653" t="s">
        <v>28</v>
      </c>
      <c r="O2653" t="s">
        <v>41</v>
      </c>
      <c r="Q2653" t="str">
        <f t="shared" si="250"/>
        <v>ACTIVE</v>
      </c>
      <c r="R2653" t="s">
        <v>1487</v>
      </c>
      <c r="S2653" t="s">
        <v>68</v>
      </c>
      <c r="T2653" s="2">
        <v>34656</v>
      </c>
      <c r="U2653" s="3">
        <f t="shared" ca="1" si="251"/>
        <v>30</v>
      </c>
      <c r="V2653" t="s">
        <v>3829</v>
      </c>
      <c r="W2653" t="s">
        <v>3830</v>
      </c>
      <c r="X2653" t="s">
        <v>184</v>
      </c>
      <c r="Y2653" t="s">
        <v>47</v>
      </c>
      <c r="Z2653" t="s">
        <v>36</v>
      </c>
      <c r="AA2653">
        <v>1</v>
      </c>
      <c r="AB2653" s="4">
        <v>78950</v>
      </c>
    </row>
    <row r="2654" spans="1:28" x14ac:dyDescent="0.25">
      <c r="A2654">
        <v>3079</v>
      </c>
      <c r="B2654" t="s">
        <v>8020</v>
      </c>
      <c r="C2654" t="s">
        <v>186</v>
      </c>
      <c r="D2654" s="1">
        <v>44183</v>
      </c>
      <c r="E2654" s="1">
        <v>44820</v>
      </c>
      <c r="F2654">
        <f t="shared" ca="1" si="246"/>
        <v>20</v>
      </c>
      <c r="G2654" t="str">
        <f t="shared" ca="1" si="247"/>
        <v>1-2 years</v>
      </c>
      <c r="H2654" t="s">
        <v>24</v>
      </c>
      <c r="I2654" t="s">
        <v>2726</v>
      </c>
      <c r="J2654" t="s">
        <v>8021</v>
      </c>
      <c r="K2654" t="s">
        <v>158</v>
      </c>
      <c r="L2654">
        <f t="shared" si="248"/>
        <v>0</v>
      </c>
      <c r="M2654">
        <f t="shared" si="249"/>
        <v>1</v>
      </c>
      <c r="N2654" t="s">
        <v>41</v>
      </c>
      <c r="O2654" t="s">
        <v>41</v>
      </c>
      <c r="Q2654" t="str">
        <f t="shared" si="250"/>
        <v>ACTIVE</v>
      </c>
      <c r="R2654" t="s">
        <v>1487</v>
      </c>
      <c r="S2654" t="s">
        <v>221</v>
      </c>
      <c r="T2654" s="2">
        <v>31024</v>
      </c>
      <c r="U2654" s="3">
        <f t="shared" ca="1" si="251"/>
        <v>40</v>
      </c>
      <c r="V2654" t="s">
        <v>3829</v>
      </c>
      <c r="W2654" t="s">
        <v>3830</v>
      </c>
      <c r="X2654" t="s">
        <v>89</v>
      </c>
      <c r="Y2654" t="s">
        <v>35</v>
      </c>
      <c r="Z2654" t="s">
        <v>36</v>
      </c>
      <c r="AA2654">
        <v>4</v>
      </c>
      <c r="AB2654" s="4">
        <v>85680</v>
      </c>
    </row>
    <row r="2655" spans="1:28" x14ac:dyDescent="0.25">
      <c r="A2655">
        <v>3080</v>
      </c>
      <c r="B2655" t="s">
        <v>8022</v>
      </c>
      <c r="C2655" t="s">
        <v>2297</v>
      </c>
      <c r="D2655" s="1">
        <v>44086</v>
      </c>
      <c r="E2655" s="1">
        <v>44887</v>
      </c>
      <c r="F2655">
        <f t="shared" ca="1" si="246"/>
        <v>26</v>
      </c>
      <c r="G2655" t="str">
        <f t="shared" ca="1" si="247"/>
        <v>2-5 years</v>
      </c>
      <c r="H2655" t="s">
        <v>24</v>
      </c>
      <c r="I2655" t="s">
        <v>8023</v>
      </c>
      <c r="J2655" t="s">
        <v>8024</v>
      </c>
      <c r="K2655" t="s">
        <v>158</v>
      </c>
      <c r="L2655">
        <f t="shared" si="248"/>
        <v>0</v>
      </c>
      <c r="M2655">
        <f t="shared" si="249"/>
        <v>1</v>
      </c>
      <c r="N2655" t="s">
        <v>28</v>
      </c>
      <c r="O2655" t="s">
        <v>41</v>
      </c>
      <c r="Q2655" t="str">
        <f t="shared" si="250"/>
        <v>ACTIVE</v>
      </c>
      <c r="R2655" t="s">
        <v>1487</v>
      </c>
      <c r="S2655" t="s">
        <v>68</v>
      </c>
      <c r="T2655" s="2">
        <v>34267</v>
      </c>
      <c r="U2655" s="3">
        <f t="shared" ca="1" si="251"/>
        <v>31</v>
      </c>
      <c r="V2655" t="s">
        <v>32</v>
      </c>
      <c r="W2655" t="s">
        <v>33</v>
      </c>
      <c r="X2655" t="s">
        <v>128</v>
      </c>
      <c r="Y2655" t="s">
        <v>35</v>
      </c>
      <c r="Z2655" t="s">
        <v>36</v>
      </c>
      <c r="AA2655">
        <v>2</v>
      </c>
      <c r="AB2655" s="4">
        <v>63600</v>
      </c>
    </row>
    <row r="2656" spans="1:28" x14ac:dyDescent="0.25">
      <c r="A2656">
        <v>3081</v>
      </c>
      <c r="B2656" t="s">
        <v>3008</v>
      </c>
      <c r="C2656" t="s">
        <v>1000</v>
      </c>
      <c r="D2656" s="1">
        <v>44124</v>
      </c>
      <c r="F2656">
        <f t="shared" ca="1" si="246"/>
        <v>59</v>
      </c>
      <c r="G2656" t="str">
        <f t="shared" ca="1" si="247"/>
        <v>2-5 years</v>
      </c>
      <c r="H2656" t="s">
        <v>24</v>
      </c>
      <c r="I2656" t="s">
        <v>8025</v>
      </c>
      <c r="J2656" t="s">
        <v>8026</v>
      </c>
      <c r="K2656" t="s">
        <v>27</v>
      </c>
      <c r="L2656">
        <f t="shared" si="248"/>
        <v>1</v>
      </c>
      <c r="M2656">
        <f t="shared" si="249"/>
        <v>0</v>
      </c>
      <c r="N2656" t="s">
        <v>41</v>
      </c>
      <c r="O2656" t="s">
        <v>41</v>
      </c>
      <c r="Q2656" t="str">
        <f t="shared" si="250"/>
        <v>ACTIVE</v>
      </c>
      <c r="R2656" t="s">
        <v>30</v>
      </c>
      <c r="S2656" t="s">
        <v>31</v>
      </c>
      <c r="T2656" s="2">
        <v>36519</v>
      </c>
      <c r="U2656" s="3">
        <f t="shared" ca="1" si="251"/>
        <v>25</v>
      </c>
      <c r="V2656" t="s">
        <v>3317</v>
      </c>
      <c r="W2656" t="s">
        <v>3318</v>
      </c>
      <c r="X2656" t="s">
        <v>122</v>
      </c>
      <c r="Y2656" t="s">
        <v>47</v>
      </c>
      <c r="Z2656" t="s">
        <v>36</v>
      </c>
      <c r="AA2656">
        <v>2</v>
      </c>
      <c r="AB2656" s="4">
        <v>118800</v>
      </c>
    </row>
    <row r="2657" spans="1:28" x14ac:dyDescent="0.25">
      <c r="A2657">
        <v>3082</v>
      </c>
      <c r="B2657" t="s">
        <v>8027</v>
      </c>
      <c r="C2657" t="s">
        <v>3328</v>
      </c>
      <c r="D2657" s="1">
        <v>44883</v>
      </c>
      <c r="F2657">
        <f t="shared" ca="1" si="246"/>
        <v>34</v>
      </c>
      <c r="G2657" t="str">
        <f t="shared" ca="1" si="247"/>
        <v>2-5 years</v>
      </c>
      <c r="H2657" t="s">
        <v>24</v>
      </c>
      <c r="I2657" t="s">
        <v>8028</v>
      </c>
      <c r="J2657" t="s">
        <v>8029</v>
      </c>
      <c r="K2657" t="s">
        <v>27</v>
      </c>
      <c r="L2657">
        <f t="shared" si="248"/>
        <v>1</v>
      </c>
      <c r="M2657">
        <f t="shared" si="249"/>
        <v>0</v>
      </c>
      <c r="N2657" t="s">
        <v>41</v>
      </c>
      <c r="O2657" t="s">
        <v>41</v>
      </c>
      <c r="Q2657" t="str">
        <f t="shared" si="250"/>
        <v>ACTIVE</v>
      </c>
      <c r="R2657" t="s">
        <v>1487</v>
      </c>
      <c r="S2657" t="s">
        <v>74</v>
      </c>
      <c r="T2657" s="2">
        <v>23432</v>
      </c>
      <c r="U2657" s="3">
        <f t="shared" ca="1" si="251"/>
        <v>61</v>
      </c>
      <c r="V2657" t="s">
        <v>32</v>
      </c>
      <c r="W2657" t="s">
        <v>33</v>
      </c>
      <c r="X2657" t="s">
        <v>6</v>
      </c>
      <c r="Y2657" t="s">
        <v>35</v>
      </c>
      <c r="Z2657" t="s">
        <v>36</v>
      </c>
      <c r="AA2657">
        <v>1</v>
      </c>
      <c r="AB2657" s="4">
        <v>314834.40000000002</v>
      </c>
    </row>
    <row r="2658" spans="1:28" x14ac:dyDescent="0.25">
      <c r="A2658">
        <v>3083</v>
      </c>
      <c r="B2658" t="s">
        <v>4084</v>
      </c>
      <c r="C2658" t="s">
        <v>7496</v>
      </c>
      <c r="D2658" s="1">
        <v>44940</v>
      </c>
      <c r="F2658">
        <f t="shared" ca="1" si="246"/>
        <v>32</v>
      </c>
      <c r="G2658" t="str">
        <f t="shared" ca="1" si="247"/>
        <v>2-5 years</v>
      </c>
      <c r="H2658" t="s">
        <v>24</v>
      </c>
      <c r="I2658" t="s">
        <v>8030</v>
      </c>
      <c r="J2658" t="s">
        <v>8031</v>
      </c>
      <c r="K2658" t="s">
        <v>27</v>
      </c>
      <c r="L2658">
        <f t="shared" si="248"/>
        <v>1</v>
      </c>
      <c r="M2658">
        <f t="shared" si="249"/>
        <v>0</v>
      </c>
      <c r="N2658" t="s">
        <v>28</v>
      </c>
      <c r="O2658" t="s">
        <v>53</v>
      </c>
      <c r="Q2658" t="str">
        <f t="shared" si="250"/>
        <v>ACTIVE</v>
      </c>
      <c r="R2658" t="s">
        <v>1487</v>
      </c>
      <c r="S2658" t="s">
        <v>221</v>
      </c>
      <c r="T2658" s="2">
        <v>1</v>
      </c>
      <c r="U2658" s="3">
        <f t="shared" ca="1" si="251"/>
        <v>125</v>
      </c>
      <c r="V2658" t="s">
        <v>3829</v>
      </c>
      <c r="W2658" t="s">
        <v>3830</v>
      </c>
      <c r="X2658" t="s">
        <v>69</v>
      </c>
      <c r="Y2658" t="s">
        <v>47</v>
      </c>
      <c r="Z2658" t="s">
        <v>36</v>
      </c>
      <c r="AA2658">
        <v>2</v>
      </c>
      <c r="AB2658" s="4">
        <v>109980</v>
      </c>
    </row>
    <row r="2659" spans="1:28" x14ac:dyDescent="0.25">
      <c r="A2659">
        <v>3084</v>
      </c>
      <c r="B2659" t="s">
        <v>8032</v>
      </c>
      <c r="C2659" t="s">
        <v>7072</v>
      </c>
      <c r="D2659" s="1">
        <v>44131</v>
      </c>
      <c r="E2659" s="1">
        <v>44720</v>
      </c>
      <c r="F2659">
        <f t="shared" ca="1" si="246"/>
        <v>19</v>
      </c>
      <c r="G2659" t="str">
        <f t="shared" ca="1" si="247"/>
        <v>1-2 years</v>
      </c>
      <c r="H2659" t="s">
        <v>24</v>
      </c>
      <c r="I2659" t="s">
        <v>8033</v>
      </c>
      <c r="J2659" t="s">
        <v>8034</v>
      </c>
      <c r="K2659" t="s">
        <v>27</v>
      </c>
      <c r="L2659">
        <f t="shared" si="248"/>
        <v>1</v>
      </c>
      <c r="M2659">
        <f t="shared" si="249"/>
        <v>0</v>
      </c>
      <c r="N2659" t="s">
        <v>41</v>
      </c>
      <c r="O2659" t="s">
        <v>29</v>
      </c>
      <c r="Q2659" t="str">
        <f t="shared" si="250"/>
        <v>ACTIVE</v>
      </c>
      <c r="R2659" t="s">
        <v>1487</v>
      </c>
      <c r="S2659" t="s">
        <v>68</v>
      </c>
      <c r="T2659" s="2">
        <v>35328</v>
      </c>
      <c r="U2659" s="3">
        <f t="shared" ca="1" si="251"/>
        <v>29</v>
      </c>
      <c r="V2659" t="s">
        <v>4923</v>
      </c>
      <c r="W2659" t="s">
        <v>4924</v>
      </c>
      <c r="X2659" t="s">
        <v>63</v>
      </c>
      <c r="Y2659" t="s">
        <v>47</v>
      </c>
      <c r="Z2659" t="s">
        <v>36</v>
      </c>
      <c r="AA2659">
        <v>4</v>
      </c>
      <c r="AB2659" s="4">
        <v>411264</v>
      </c>
    </row>
    <row r="2660" spans="1:28" x14ac:dyDescent="0.25">
      <c r="A2660">
        <v>3085</v>
      </c>
      <c r="B2660" t="s">
        <v>7477</v>
      </c>
      <c r="C2660" t="s">
        <v>4930</v>
      </c>
      <c r="D2660" s="1">
        <v>44072</v>
      </c>
      <c r="F2660">
        <f t="shared" ca="1" si="246"/>
        <v>61</v>
      </c>
      <c r="G2660" t="str">
        <f t="shared" ca="1" si="247"/>
        <v>&gt;5 years</v>
      </c>
      <c r="H2660" t="s">
        <v>24</v>
      </c>
      <c r="I2660" t="s">
        <v>8035</v>
      </c>
      <c r="J2660" t="s">
        <v>8036</v>
      </c>
      <c r="K2660" t="s">
        <v>27</v>
      </c>
      <c r="L2660">
        <f t="shared" si="248"/>
        <v>1</v>
      </c>
      <c r="M2660">
        <f t="shared" si="249"/>
        <v>0</v>
      </c>
      <c r="N2660" t="s">
        <v>53</v>
      </c>
      <c r="O2660" t="s">
        <v>53</v>
      </c>
      <c r="Q2660" t="str">
        <f t="shared" si="250"/>
        <v>ACTIVE</v>
      </c>
      <c r="R2660" t="s">
        <v>1487</v>
      </c>
      <c r="S2660" t="s">
        <v>74</v>
      </c>
      <c r="T2660" s="2">
        <v>33135</v>
      </c>
      <c r="U2660" s="3">
        <f t="shared" ca="1" si="251"/>
        <v>35</v>
      </c>
      <c r="V2660" t="s">
        <v>32</v>
      </c>
      <c r="W2660" t="s">
        <v>598</v>
      </c>
      <c r="X2660" t="s">
        <v>175</v>
      </c>
      <c r="Y2660" t="s">
        <v>35</v>
      </c>
      <c r="Z2660" t="s">
        <v>36</v>
      </c>
      <c r="AA2660">
        <v>2</v>
      </c>
      <c r="AB2660" s="4">
        <v>505596</v>
      </c>
    </row>
    <row r="2661" spans="1:28" x14ac:dyDescent="0.25">
      <c r="A2661">
        <v>3086</v>
      </c>
      <c r="B2661" t="s">
        <v>8037</v>
      </c>
      <c r="C2661" t="s">
        <v>4825</v>
      </c>
      <c r="D2661" s="1">
        <v>43822</v>
      </c>
      <c r="E2661" s="1">
        <v>45143</v>
      </c>
      <c r="F2661">
        <f t="shared" ca="1" si="246"/>
        <v>43</v>
      </c>
      <c r="G2661" t="str">
        <f t="shared" ca="1" si="247"/>
        <v>2-5 years</v>
      </c>
      <c r="H2661" t="s">
        <v>24</v>
      </c>
      <c r="I2661" t="s">
        <v>8038</v>
      </c>
      <c r="J2661" t="s">
        <v>8039</v>
      </c>
      <c r="K2661" t="s">
        <v>27</v>
      </c>
      <c r="L2661">
        <f t="shared" si="248"/>
        <v>1</v>
      </c>
      <c r="M2661">
        <f t="shared" si="249"/>
        <v>0</v>
      </c>
      <c r="N2661" t="s">
        <v>41</v>
      </c>
      <c r="O2661" t="s">
        <v>29</v>
      </c>
      <c r="Q2661" t="str">
        <f t="shared" si="250"/>
        <v>ACTIVE</v>
      </c>
      <c r="R2661" t="s">
        <v>1487</v>
      </c>
      <c r="S2661" t="s">
        <v>221</v>
      </c>
      <c r="T2661" s="2">
        <v>34219</v>
      </c>
      <c r="U2661" s="3">
        <f t="shared" ca="1" si="251"/>
        <v>32</v>
      </c>
      <c r="V2661" t="s">
        <v>32</v>
      </c>
      <c r="W2661" t="s">
        <v>843</v>
      </c>
      <c r="X2661" t="s">
        <v>184</v>
      </c>
      <c r="Y2661" t="s">
        <v>35</v>
      </c>
      <c r="Z2661" t="s">
        <v>36</v>
      </c>
      <c r="AA2661">
        <v>1</v>
      </c>
      <c r="AB2661" s="4">
        <v>73294</v>
      </c>
    </row>
    <row r="2662" spans="1:28" x14ac:dyDescent="0.25">
      <c r="A2662">
        <v>3087</v>
      </c>
      <c r="B2662" t="s">
        <v>5476</v>
      </c>
      <c r="C2662" t="s">
        <v>8040</v>
      </c>
      <c r="D2662" s="1">
        <v>45110</v>
      </c>
      <c r="F2662">
        <f t="shared" ca="1" si="246"/>
        <v>27</v>
      </c>
      <c r="G2662" t="str">
        <f t="shared" ca="1" si="247"/>
        <v>2-5 years</v>
      </c>
      <c r="H2662" t="s">
        <v>24</v>
      </c>
      <c r="I2662" t="s">
        <v>8041</v>
      </c>
      <c r="J2662" t="s">
        <v>8042</v>
      </c>
      <c r="K2662" t="s">
        <v>27</v>
      </c>
      <c r="L2662">
        <f t="shared" si="248"/>
        <v>1</v>
      </c>
      <c r="M2662">
        <f t="shared" si="249"/>
        <v>0</v>
      </c>
      <c r="N2662" t="s">
        <v>28</v>
      </c>
      <c r="O2662" t="s">
        <v>41</v>
      </c>
      <c r="Q2662" t="str">
        <f t="shared" si="250"/>
        <v>ACTIVE</v>
      </c>
      <c r="R2662" t="s">
        <v>1487</v>
      </c>
      <c r="S2662" t="s">
        <v>137</v>
      </c>
      <c r="T2662" s="2">
        <v>36216</v>
      </c>
      <c r="U2662" s="3">
        <f t="shared" ca="1" si="251"/>
        <v>26</v>
      </c>
      <c r="V2662" t="s">
        <v>4147</v>
      </c>
      <c r="W2662" t="s">
        <v>4147</v>
      </c>
      <c r="X2662" t="s">
        <v>138</v>
      </c>
      <c r="Y2662" t="s">
        <v>35</v>
      </c>
      <c r="Z2662" t="s">
        <v>36</v>
      </c>
      <c r="AA2662">
        <v>4</v>
      </c>
      <c r="AB2662" s="4">
        <v>890028</v>
      </c>
    </row>
    <row r="2663" spans="1:28" x14ac:dyDescent="0.25">
      <c r="A2663">
        <v>3088</v>
      </c>
      <c r="B2663" t="s">
        <v>1280</v>
      </c>
      <c r="C2663" t="s">
        <v>1996</v>
      </c>
      <c r="D2663" s="1">
        <v>44830</v>
      </c>
      <c r="F2663">
        <f t="shared" ca="1" si="246"/>
        <v>36</v>
      </c>
      <c r="G2663" t="str">
        <f t="shared" ca="1" si="247"/>
        <v>2-5 years</v>
      </c>
      <c r="H2663" t="s">
        <v>24</v>
      </c>
      <c r="I2663" t="s">
        <v>8043</v>
      </c>
      <c r="J2663" t="s">
        <v>8044</v>
      </c>
      <c r="K2663" t="s">
        <v>27</v>
      </c>
      <c r="L2663">
        <f t="shared" si="248"/>
        <v>1</v>
      </c>
      <c r="M2663">
        <f t="shared" si="249"/>
        <v>0</v>
      </c>
      <c r="N2663" t="s">
        <v>41</v>
      </c>
      <c r="O2663" t="s">
        <v>41</v>
      </c>
      <c r="Q2663" t="str">
        <f t="shared" si="250"/>
        <v>ACTIVE</v>
      </c>
      <c r="R2663" t="s">
        <v>1487</v>
      </c>
      <c r="S2663" t="s">
        <v>74</v>
      </c>
      <c r="T2663" s="2">
        <v>31241</v>
      </c>
      <c r="U2663" s="3">
        <f t="shared" ca="1" si="251"/>
        <v>40</v>
      </c>
      <c r="V2663" t="s">
        <v>2370</v>
      </c>
      <c r="W2663" t="s">
        <v>2593</v>
      </c>
      <c r="X2663" t="s">
        <v>81</v>
      </c>
      <c r="Y2663" t="s">
        <v>35</v>
      </c>
      <c r="Z2663" t="s">
        <v>36</v>
      </c>
      <c r="AA2663">
        <v>5</v>
      </c>
      <c r="AB2663" s="4">
        <v>128536.8</v>
      </c>
    </row>
    <row r="2664" spans="1:28" x14ac:dyDescent="0.25">
      <c r="A2664">
        <v>3089</v>
      </c>
      <c r="B2664" t="s">
        <v>8045</v>
      </c>
      <c r="C2664" t="s">
        <v>5805</v>
      </c>
      <c r="D2664" s="1">
        <v>43960</v>
      </c>
      <c r="E2664" s="1">
        <v>45132</v>
      </c>
      <c r="F2664">
        <f t="shared" ca="1" si="246"/>
        <v>38</v>
      </c>
      <c r="G2664" t="str">
        <f t="shared" ca="1" si="247"/>
        <v>2-5 years</v>
      </c>
      <c r="H2664" t="s">
        <v>24</v>
      </c>
      <c r="I2664" t="s">
        <v>8046</v>
      </c>
      <c r="J2664" t="s">
        <v>8047</v>
      </c>
      <c r="K2664" t="s">
        <v>27</v>
      </c>
      <c r="L2664">
        <f t="shared" si="248"/>
        <v>1</v>
      </c>
      <c r="M2664">
        <f t="shared" si="249"/>
        <v>0</v>
      </c>
      <c r="N2664" t="s">
        <v>28</v>
      </c>
      <c r="O2664" t="s">
        <v>29</v>
      </c>
      <c r="Q2664" t="str">
        <f t="shared" si="250"/>
        <v>ACTIVE</v>
      </c>
      <c r="R2664" t="s">
        <v>1487</v>
      </c>
      <c r="S2664" t="s">
        <v>74</v>
      </c>
      <c r="T2664" s="2">
        <v>33420</v>
      </c>
      <c r="U2664" s="3">
        <f t="shared" ca="1" si="251"/>
        <v>34</v>
      </c>
      <c r="V2664" t="s">
        <v>3317</v>
      </c>
      <c r="W2664" t="s">
        <v>4663</v>
      </c>
      <c r="X2664" t="s">
        <v>69</v>
      </c>
      <c r="Y2664" t="s">
        <v>35</v>
      </c>
      <c r="Z2664" t="s">
        <v>36</v>
      </c>
      <c r="AA2664">
        <v>4</v>
      </c>
      <c r="AB2664" s="4">
        <v>115414.8</v>
      </c>
    </row>
    <row r="2665" spans="1:28" x14ac:dyDescent="0.25">
      <c r="A2665">
        <v>3090</v>
      </c>
      <c r="B2665" t="s">
        <v>1420</v>
      </c>
      <c r="C2665" t="s">
        <v>864</v>
      </c>
      <c r="D2665" s="1">
        <v>44993</v>
      </c>
      <c r="F2665">
        <f t="shared" ca="1" si="246"/>
        <v>31</v>
      </c>
      <c r="G2665" t="str">
        <f t="shared" ca="1" si="247"/>
        <v>2-5 years</v>
      </c>
      <c r="H2665" t="s">
        <v>24</v>
      </c>
      <c r="I2665" t="s">
        <v>8048</v>
      </c>
      <c r="J2665" t="s">
        <v>8049</v>
      </c>
      <c r="K2665" t="s">
        <v>27</v>
      </c>
      <c r="L2665">
        <f t="shared" si="248"/>
        <v>1</v>
      </c>
      <c r="M2665">
        <f t="shared" si="249"/>
        <v>0</v>
      </c>
      <c r="N2665" t="s">
        <v>41</v>
      </c>
      <c r="O2665" t="s">
        <v>41</v>
      </c>
      <c r="Q2665" t="str">
        <f t="shared" si="250"/>
        <v>ACTIVE</v>
      </c>
      <c r="R2665" t="s">
        <v>1487</v>
      </c>
      <c r="S2665" t="s">
        <v>74</v>
      </c>
      <c r="T2665" s="2">
        <v>24253</v>
      </c>
      <c r="U2665" s="3">
        <f t="shared" ca="1" si="251"/>
        <v>59</v>
      </c>
      <c r="V2665" t="s">
        <v>3193</v>
      </c>
      <c r="W2665" t="s">
        <v>3194</v>
      </c>
      <c r="X2665" t="s">
        <v>184</v>
      </c>
      <c r="Y2665" t="s">
        <v>47</v>
      </c>
      <c r="Z2665" t="s">
        <v>36</v>
      </c>
      <c r="AA2665">
        <v>5</v>
      </c>
      <c r="AB2665" s="4">
        <v>65429</v>
      </c>
    </row>
    <row r="2666" spans="1:28" x14ac:dyDescent="0.25">
      <c r="A2666">
        <v>3091</v>
      </c>
      <c r="B2666" t="s">
        <v>6021</v>
      </c>
      <c r="C2666" t="s">
        <v>976</v>
      </c>
      <c r="D2666" s="1">
        <v>43523</v>
      </c>
      <c r="E2666" s="1">
        <v>44074</v>
      </c>
      <c r="F2666">
        <f t="shared" ca="1" si="246"/>
        <v>18</v>
      </c>
      <c r="G2666" t="str">
        <f t="shared" ca="1" si="247"/>
        <v>1-2 years</v>
      </c>
      <c r="H2666" t="s">
        <v>24</v>
      </c>
      <c r="I2666" t="s">
        <v>8050</v>
      </c>
      <c r="J2666" t="s">
        <v>8051</v>
      </c>
      <c r="K2666" t="s">
        <v>158</v>
      </c>
      <c r="L2666">
        <f t="shared" si="248"/>
        <v>0</v>
      </c>
      <c r="M2666">
        <f t="shared" si="249"/>
        <v>1</v>
      </c>
      <c r="N2666" t="s">
        <v>28</v>
      </c>
      <c r="O2666" t="s">
        <v>41</v>
      </c>
      <c r="P2666" t="s">
        <v>1431</v>
      </c>
      <c r="Q2666" t="str">
        <f t="shared" si="250"/>
        <v>INVOLUNTARY</v>
      </c>
      <c r="R2666" t="s">
        <v>1487</v>
      </c>
      <c r="S2666" t="s">
        <v>1913</v>
      </c>
      <c r="T2666" s="2">
        <v>36107</v>
      </c>
      <c r="U2666" s="3">
        <f t="shared" ca="1" si="251"/>
        <v>26</v>
      </c>
      <c r="V2666" t="s">
        <v>3317</v>
      </c>
      <c r="W2666" t="s">
        <v>8052</v>
      </c>
      <c r="X2666" t="s">
        <v>81</v>
      </c>
      <c r="Y2666" t="s">
        <v>47</v>
      </c>
      <c r="Z2666" t="s">
        <v>36</v>
      </c>
      <c r="AA2666">
        <v>5</v>
      </c>
      <c r="AB2666" s="4">
        <v>131264.4</v>
      </c>
    </row>
    <row r="2667" spans="1:28" x14ac:dyDescent="0.25">
      <c r="A2667">
        <v>3092</v>
      </c>
      <c r="B2667" t="s">
        <v>4401</v>
      </c>
      <c r="C2667" t="s">
        <v>894</v>
      </c>
      <c r="D2667" s="1">
        <v>43842</v>
      </c>
      <c r="E2667" s="1">
        <v>45119</v>
      </c>
      <c r="F2667">
        <f t="shared" ca="1" si="246"/>
        <v>42</v>
      </c>
      <c r="G2667" t="str">
        <f t="shared" ca="1" si="247"/>
        <v>2-5 years</v>
      </c>
      <c r="H2667" t="s">
        <v>641</v>
      </c>
      <c r="I2667" t="s">
        <v>8053</v>
      </c>
      <c r="J2667" t="s">
        <v>8054</v>
      </c>
      <c r="K2667" t="s">
        <v>27</v>
      </c>
      <c r="L2667">
        <f t="shared" si="248"/>
        <v>1</v>
      </c>
      <c r="M2667">
        <f t="shared" si="249"/>
        <v>0</v>
      </c>
      <c r="N2667" t="s">
        <v>28</v>
      </c>
      <c r="O2667" t="s">
        <v>53</v>
      </c>
      <c r="Q2667" t="str">
        <f t="shared" si="250"/>
        <v>ACTIVE</v>
      </c>
      <c r="R2667" t="s">
        <v>1487</v>
      </c>
      <c r="S2667" t="s">
        <v>74</v>
      </c>
      <c r="T2667" s="2">
        <v>33720</v>
      </c>
      <c r="U2667" s="3">
        <f t="shared" ca="1" si="251"/>
        <v>33</v>
      </c>
      <c r="V2667" t="s">
        <v>3916</v>
      </c>
      <c r="W2667" t="s">
        <v>3917</v>
      </c>
      <c r="X2667" t="s">
        <v>128</v>
      </c>
      <c r="Y2667" t="s">
        <v>35</v>
      </c>
      <c r="Z2667" t="s">
        <v>36</v>
      </c>
      <c r="AA2667">
        <v>2</v>
      </c>
      <c r="AB2667" s="4">
        <v>570094.80000000005</v>
      </c>
    </row>
    <row r="2668" spans="1:28" x14ac:dyDescent="0.25">
      <c r="A2668">
        <v>3093</v>
      </c>
      <c r="B2668" t="s">
        <v>8055</v>
      </c>
      <c r="C2668" t="s">
        <v>2784</v>
      </c>
      <c r="D2668" s="1">
        <v>43645</v>
      </c>
      <c r="E2668" s="1">
        <v>44206</v>
      </c>
      <c r="F2668">
        <f t="shared" ca="1" si="246"/>
        <v>18</v>
      </c>
      <c r="G2668" t="str">
        <f t="shared" ca="1" si="247"/>
        <v>1-2 years</v>
      </c>
      <c r="H2668" t="s">
        <v>641</v>
      </c>
      <c r="I2668" t="s">
        <v>8056</v>
      </c>
      <c r="J2668" t="s">
        <v>8057</v>
      </c>
      <c r="K2668" t="s">
        <v>27</v>
      </c>
      <c r="L2668">
        <f t="shared" si="248"/>
        <v>1</v>
      </c>
      <c r="M2668">
        <f t="shared" si="249"/>
        <v>0</v>
      </c>
      <c r="N2668" t="s">
        <v>53</v>
      </c>
      <c r="O2668" t="s">
        <v>53</v>
      </c>
      <c r="Q2668" t="str">
        <f t="shared" si="250"/>
        <v>ACTIVE</v>
      </c>
      <c r="R2668" t="s">
        <v>1487</v>
      </c>
      <c r="S2668" t="s">
        <v>115</v>
      </c>
      <c r="T2668" s="2">
        <v>34093</v>
      </c>
      <c r="U2668" s="3">
        <f t="shared" ca="1" si="251"/>
        <v>32</v>
      </c>
      <c r="V2668" t="s">
        <v>100</v>
      </c>
      <c r="W2668" t="s">
        <v>101</v>
      </c>
      <c r="X2668" t="s">
        <v>46</v>
      </c>
      <c r="Y2668" t="s">
        <v>35</v>
      </c>
      <c r="Z2668" t="s">
        <v>36</v>
      </c>
      <c r="AA2668">
        <v>2</v>
      </c>
      <c r="AB2668" s="4">
        <v>102592.8</v>
      </c>
    </row>
    <row r="2669" spans="1:28" x14ac:dyDescent="0.25">
      <c r="A2669">
        <v>3094</v>
      </c>
      <c r="B2669" t="s">
        <v>5144</v>
      </c>
      <c r="C2669" t="s">
        <v>4654</v>
      </c>
      <c r="D2669" s="1">
        <v>44392</v>
      </c>
      <c r="E2669" s="1">
        <v>44468</v>
      </c>
      <c r="F2669">
        <f t="shared" ca="1" si="246"/>
        <v>2</v>
      </c>
      <c r="G2669" t="str">
        <f t="shared" ca="1" si="247"/>
        <v>&lt;6 months</v>
      </c>
      <c r="H2669" t="s">
        <v>641</v>
      </c>
      <c r="I2669" t="s">
        <v>8058</v>
      </c>
      <c r="J2669" t="s">
        <v>8059</v>
      </c>
      <c r="K2669" t="s">
        <v>27</v>
      </c>
      <c r="L2669">
        <f t="shared" si="248"/>
        <v>1</v>
      </c>
      <c r="M2669">
        <f t="shared" si="249"/>
        <v>0</v>
      </c>
      <c r="N2669" t="s">
        <v>28</v>
      </c>
      <c r="O2669" t="s">
        <v>53</v>
      </c>
      <c r="Q2669" t="str">
        <f t="shared" si="250"/>
        <v>ACTIVE</v>
      </c>
      <c r="R2669" t="s">
        <v>1487</v>
      </c>
      <c r="S2669" t="s">
        <v>87</v>
      </c>
      <c r="T2669" s="2">
        <v>35376</v>
      </c>
      <c r="U2669" s="3">
        <f t="shared" ca="1" si="251"/>
        <v>28</v>
      </c>
      <c r="V2669" t="s">
        <v>2085</v>
      </c>
      <c r="W2669" t="s">
        <v>2086</v>
      </c>
      <c r="X2669" t="s">
        <v>89</v>
      </c>
      <c r="Y2669" t="s">
        <v>35</v>
      </c>
      <c r="Z2669" t="s">
        <v>36</v>
      </c>
      <c r="AA2669">
        <v>1</v>
      </c>
      <c r="AB2669" s="4">
        <v>295200</v>
      </c>
    </row>
    <row r="2670" spans="1:28" x14ac:dyDescent="0.25">
      <c r="A2670">
        <v>3095</v>
      </c>
      <c r="B2670" t="s">
        <v>2317</v>
      </c>
      <c r="C2670" t="s">
        <v>3319</v>
      </c>
      <c r="D2670" s="1">
        <v>44792</v>
      </c>
      <c r="F2670">
        <f t="shared" ca="1" si="246"/>
        <v>37</v>
      </c>
      <c r="G2670" t="str">
        <f t="shared" ca="1" si="247"/>
        <v>2-5 years</v>
      </c>
      <c r="H2670" t="s">
        <v>641</v>
      </c>
      <c r="I2670" t="s">
        <v>8060</v>
      </c>
      <c r="J2670" t="s">
        <v>8061</v>
      </c>
      <c r="K2670" t="s">
        <v>27</v>
      </c>
      <c r="L2670">
        <f t="shared" si="248"/>
        <v>1</v>
      </c>
      <c r="M2670">
        <f t="shared" si="249"/>
        <v>0</v>
      </c>
      <c r="N2670" t="s">
        <v>28</v>
      </c>
      <c r="O2670" t="s">
        <v>41</v>
      </c>
      <c r="Q2670" t="str">
        <f t="shared" si="250"/>
        <v>ACTIVE</v>
      </c>
      <c r="R2670" t="s">
        <v>1487</v>
      </c>
      <c r="S2670" t="s">
        <v>74</v>
      </c>
      <c r="T2670" s="2">
        <v>35091</v>
      </c>
      <c r="U2670" s="3">
        <f t="shared" ca="1" si="251"/>
        <v>29</v>
      </c>
      <c r="V2670" t="s">
        <v>32</v>
      </c>
      <c r="W2670" t="s">
        <v>355</v>
      </c>
      <c r="X2670" t="s">
        <v>537</v>
      </c>
      <c r="Y2670" t="s">
        <v>35</v>
      </c>
      <c r="Z2670" t="s">
        <v>36</v>
      </c>
      <c r="AA2670">
        <v>4</v>
      </c>
      <c r="AB2670" s="4">
        <v>501624</v>
      </c>
    </row>
    <row r="2671" spans="1:28" x14ac:dyDescent="0.25">
      <c r="A2671">
        <v>3096</v>
      </c>
      <c r="B2671" t="s">
        <v>5002</v>
      </c>
      <c r="C2671" t="s">
        <v>1298</v>
      </c>
      <c r="D2671" s="1">
        <v>43731</v>
      </c>
      <c r="E2671" s="1">
        <v>45025</v>
      </c>
      <c r="F2671">
        <f t="shared" ca="1" si="246"/>
        <v>42</v>
      </c>
      <c r="G2671" t="str">
        <f t="shared" ca="1" si="247"/>
        <v>2-5 years</v>
      </c>
      <c r="H2671" t="s">
        <v>641</v>
      </c>
      <c r="I2671" t="s">
        <v>8062</v>
      </c>
      <c r="J2671" t="s">
        <v>8063</v>
      </c>
      <c r="K2671" t="s">
        <v>158</v>
      </c>
      <c r="L2671">
        <f t="shared" si="248"/>
        <v>0</v>
      </c>
      <c r="M2671">
        <f t="shared" si="249"/>
        <v>1</v>
      </c>
      <c r="N2671" t="s">
        <v>28</v>
      </c>
      <c r="O2671" t="s">
        <v>41</v>
      </c>
      <c r="P2671" t="s">
        <v>1431</v>
      </c>
      <c r="Q2671" t="str">
        <f t="shared" si="250"/>
        <v>INVOLUNTARY</v>
      </c>
      <c r="R2671" t="s">
        <v>1487</v>
      </c>
      <c r="S2671" t="s">
        <v>87</v>
      </c>
      <c r="T2671" s="2">
        <v>36377</v>
      </c>
      <c r="U2671" s="3">
        <f t="shared" ca="1" si="251"/>
        <v>26</v>
      </c>
      <c r="V2671" t="s">
        <v>5222</v>
      </c>
      <c r="W2671" t="s">
        <v>5223</v>
      </c>
      <c r="X2671" t="s">
        <v>81</v>
      </c>
      <c r="Y2671" t="s">
        <v>35</v>
      </c>
      <c r="Z2671" t="s">
        <v>36</v>
      </c>
      <c r="AA2671">
        <v>5</v>
      </c>
      <c r="AB2671" s="4">
        <v>259296</v>
      </c>
    </row>
    <row r="2672" spans="1:28" x14ac:dyDescent="0.25">
      <c r="A2672">
        <v>3097</v>
      </c>
      <c r="B2672" t="s">
        <v>2862</v>
      </c>
      <c r="C2672" t="s">
        <v>627</v>
      </c>
      <c r="D2672" s="1">
        <v>44115</v>
      </c>
      <c r="E2672" s="1">
        <v>44202</v>
      </c>
      <c r="F2672">
        <f t="shared" ca="1" si="246"/>
        <v>2</v>
      </c>
      <c r="G2672" t="str">
        <f t="shared" ca="1" si="247"/>
        <v>&lt;6 months</v>
      </c>
      <c r="H2672" t="s">
        <v>641</v>
      </c>
      <c r="I2672" t="s">
        <v>8064</v>
      </c>
      <c r="J2672" t="s">
        <v>8065</v>
      </c>
      <c r="K2672" t="s">
        <v>158</v>
      </c>
      <c r="L2672">
        <f t="shared" si="248"/>
        <v>0</v>
      </c>
      <c r="M2672">
        <f t="shared" si="249"/>
        <v>1</v>
      </c>
      <c r="N2672" t="s">
        <v>41</v>
      </c>
      <c r="O2672" t="s">
        <v>29</v>
      </c>
      <c r="P2672" t="s">
        <v>3412</v>
      </c>
      <c r="Q2672" t="str">
        <f t="shared" si="250"/>
        <v>INVOLUNTARY</v>
      </c>
      <c r="R2672" t="s">
        <v>1487</v>
      </c>
      <c r="S2672" t="s">
        <v>137</v>
      </c>
      <c r="T2672" s="2">
        <v>36817</v>
      </c>
      <c r="U2672" s="3">
        <f t="shared" ca="1" si="251"/>
        <v>24</v>
      </c>
      <c r="V2672" t="s">
        <v>61</v>
      </c>
      <c r="W2672" t="s">
        <v>222</v>
      </c>
      <c r="X2672" t="s">
        <v>339</v>
      </c>
      <c r="Y2672" t="s">
        <v>35</v>
      </c>
      <c r="Z2672" t="s">
        <v>36</v>
      </c>
      <c r="AA2672">
        <v>4</v>
      </c>
      <c r="AB2672" s="4">
        <v>753120</v>
      </c>
    </row>
    <row r="2673" spans="1:28" x14ac:dyDescent="0.25">
      <c r="A2673">
        <v>3098</v>
      </c>
      <c r="B2673" t="s">
        <v>561</v>
      </c>
      <c r="C2673" t="s">
        <v>1511</v>
      </c>
      <c r="D2673" s="1">
        <v>44426</v>
      </c>
      <c r="F2673">
        <f t="shared" ca="1" si="246"/>
        <v>49</v>
      </c>
      <c r="G2673" t="str">
        <f t="shared" ca="1" si="247"/>
        <v>2-5 years</v>
      </c>
      <c r="H2673" t="s">
        <v>641</v>
      </c>
      <c r="I2673" t="s">
        <v>8066</v>
      </c>
      <c r="J2673" t="s">
        <v>8067</v>
      </c>
      <c r="K2673" t="s">
        <v>27</v>
      </c>
      <c r="L2673">
        <f t="shared" si="248"/>
        <v>1</v>
      </c>
      <c r="M2673">
        <f t="shared" si="249"/>
        <v>0</v>
      </c>
      <c r="N2673" t="s">
        <v>53</v>
      </c>
      <c r="O2673" t="s">
        <v>53</v>
      </c>
      <c r="Q2673" t="str">
        <f t="shared" si="250"/>
        <v>ACTIVE</v>
      </c>
      <c r="R2673" t="s">
        <v>1487</v>
      </c>
      <c r="S2673" t="s">
        <v>189</v>
      </c>
      <c r="T2673" s="2">
        <v>36802</v>
      </c>
      <c r="U2673" s="3">
        <f t="shared" ca="1" si="251"/>
        <v>25</v>
      </c>
      <c r="V2673" t="s">
        <v>3317</v>
      </c>
      <c r="W2673" t="s">
        <v>3318</v>
      </c>
      <c r="X2673" t="s">
        <v>81</v>
      </c>
      <c r="Y2673" t="s">
        <v>47</v>
      </c>
      <c r="Z2673" t="s">
        <v>36</v>
      </c>
      <c r="AA2673">
        <v>4</v>
      </c>
      <c r="AB2673" s="4">
        <v>137153.79999999999</v>
      </c>
    </row>
    <row r="2674" spans="1:28" x14ac:dyDescent="0.25">
      <c r="A2674">
        <v>3099</v>
      </c>
      <c r="B2674" t="s">
        <v>413</v>
      </c>
      <c r="C2674" t="s">
        <v>8068</v>
      </c>
      <c r="D2674" s="1">
        <v>44912</v>
      </c>
      <c r="F2674">
        <f t="shared" ca="1" si="246"/>
        <v>33</v>
      </c>
      <c r="G2674" t="str">
        <f t="shared" ca="1" si="247"/>
        <v>2-5 years</v>
      </c>
      <c r="H2674" t="s">
        <v>24</v>
      </c>
      <c r="I2674" t="s">
        <v>8069</v>
      </c>
      <c r="J2674" t="s">
        <v>8070</v>
      </c>
      <c r="K2674" t="s">
        <v>27</v>
      </c>
      <c r="L2674">
        <f t="shared" si="248"/>
        <v>1</v>
      </c>
      <c r="M2674">
        <f t="shared" si="249"/>
        <v>0</v>
      </c>
      <c r="N2674" t="s">
        <v>53</v>
      </c>
      <c r="O2674" t="s">
        <v>29</v>
      </c>
      <c r="Q2674" t="str">
        <f t="shared" si="250"/>
        <v>ACTIVE</v>
      </c>
      <c r="R2674" t="s">
        <v>1487</v>
      </c>
      <c r="S2674" t="s">
        <v>189</v>
      </c>
      <c r="T2674" s="2">
        <v>35850</v>
      </c>
      <c r="U2674" s="3">
        <f t="shared" ca="1" si="251"/>
        <v>27</v>
      </c>
      <c r="V2674" t="s">
        <v>4394</v>
      </c>
      <c r="W2674" t="s">
        <v>4394</v>
      </c>
      <c r="X2674" t="s">
        <v>89</v>
      </c>
      <c r="Y2674" t="s">
        <v>47</v>
      </c>
      <c r="Z2674" t="s">
        <v>82</v>
      </c>
      <c r="AA2674">
        <v>4</v>
      </c>
      <c r="AB2674" s="4">
        <v>557424</v>
      </c>
    </row>
    <row r="2675" spans="1:28" x14ac:dyDescent="0.25">
      <c r="A2675">
        <v>3100</v>
      </c>
      <c r="B2675" t="s">
        <v>1305</v>
      </c>
      <c r="C2675" t="s">
        <v>2336</v>
      </c>
      <c r="D2675" s="1">
        <v>44129</v>
      </c>
      <c r="E2675" s="1">
        <v>44558</v>
      </c>
      <c r="F2675">
        <f t="shared" ca="1" si="246"/>
        <v>14</v>
      </c>
      <c r="G2675" t="str">
        <f t="shared" ca="1" si="247"/>
        <v>1-2 years</v>
      </c>
      <c r="H2675" t="s">
        <v>24</v>
      </c>
      <c r="I2675" t="s">
        <v>7905</v>
      </c>
      <c r="J2675" t="s">
        <v>8071</v>
      </c>
      <c r="K2675" t="s">
        <v>27</v>
      </c>
      <c r="L2675">
        <f t="shared" si="248"/>
        <v>1</v>
      </c>
      <c r="M2675">
        <f t="shared" si="249"/>
        <v>0</v>
      </c>
      <c r="N2675" t="s">
        <v>28</v>
      </c>
      <c r="O2675" t="s">
        <v>29</v>
      </c>
      <c r="Q2675" t="str">
        <f t="shared" si="250"/>
        <v>ACTIVE</v>
      </c>
      <c r="R2675" t="s">
        <v>1487</v>
      </c>
      <c r="S2675" t="s">
        <v>68</v>
      </c>
      <c r="T2675" s="2">
        <v>35921</v>
      </c>
      <c r="U2675" s="3">
        <f t="shared" ca="1" si="251"/>
        <v>27</v>
      </c>
      <c r="V2675" t="s">
        <v>32</v>
      </c>
      <c r="W2675" t="s">
        <v>33</v>
      </c>
      <c r="X2675" t="s">
        <v>69</v>
      </c>
      <c r="Y2675" t="s">
        <v>35</v>
      </c>
      <c r="Z2675" t="s">
        <v>36</v>
      </c>
      <c r="AA2675">
        <v>5</v>
      </c>
      <c r="AB2675" s="4">
        <v>114912</v>
      </c>
    </row>
    <row r="2676" spans="1:28" x14ac:dyDescent="0.25">
      <c r="A2676">
        <v>3101</v>
      </c>
      <c r="B2676" t="s">
        <v>2924</v>
      </c>
      <c r="C2676" t="s">
        <v>2994</v>
      </c>
      <c r="D2676" s="1">
        <v>44949</v>
      </c>
      <c r="F2676">
        <f t="shared" ca="1" si="246"/>
        <v>32</v>
      </c>
      <c r="G2676" t="str">
        <f t="shared" ca="1" si="247"/>
        <v>2-5 years</v>
      </c>
      <c r="H2676" t="s">
        <v>24</v>
      </c>
      <c r="I2676" t="s">
        <v>8072</v>
      </c>
      <c r="J2676" t="s">
        <v>8073</v>
      </c>
      <c r="K2676" t="s">
        <v>27</v>
      </c>
      <c r="L2676">
        <f t="shared" si="248"/>
        <v>1</v>
      </c>
      <c r="M2676">
        <f t="shared" si="249"/>
        <v>0</v>
      </c>
      <c r="N2676" t="s">
        <v>53</v>
      </c>
      <c r="O2676" t="s">
        <v>53</v>
      </c>
      <c r="Q2676" t="str">
        <f t="shared" si="250"/>
        <v>ACTIVE</v>
      </c>
      <c r="R2676" t="s">
        <v>1487</v>
      </c>
      <c r="S2676" t="s">
        <v>68</v>
      </c>
      <c r="T2676" s="2">
        <v>35576</v>
      </c>
      <c r="U2676" s="3">
        <f t="shared" ca="1" si="251"/>
        <v>28</v>
      </c>
      <c r="V2676" t="s">
        <v>61</v>
      </c>
      <c r="W2676" t="s">
        <v>127</v>
      </c>
      <c r="X2676" t="s">
        <v>81</v>
      </c>
      <c r="Y2676" t="s">
        <v>35</v>
      </c>
      <c r="Z2676" t="s">
        <v>36</v>
      </c>
      <c r="AA2676">
        <v>2</v>
      </c>
      <c r="AB2676" s="4">
        <v>53268</v>
      </c>
    </row>
    <row r="2677" spans="1:28" x14ac:dyDescent="0.25">
      <c r="A2677">
        <v>3102</v>
      </c>
      <c r="B2677" t="s">
        <v>1754</v>
      </c>
      <c r="C2677" t="s">
        <v>3328</v>
      </c>
      <c r="D2677" s="1">
        <v>43539</v>
      </c>
      <c r="E2677" s="1">
        <v>44776</v>
      </c>
      <c r="F2677">
        <f t="shared" ca="1" si="246"/>
        <v>40</v>
      </c>
      <c r="G2677" t="str">
        <f t="shared" ca="1" si="247"/>
        <v>2-5 years</v>
      </c>
      <c r="H2677" t="s">
        <v>24</v>
      </c>
      <c r="I2677" t="s">
        <v>8074</v>
      </c>
      <c r="J2677" t="s">
        <v>8075</v>
      </c>
      <c r="K2677" t="s">
        <v>158</v>
      </c>
      <c r="L2677">
        <f t="shared" si="248"/>
        <v>0</v>
      </c>
      <c r="M2677">
        <f t="shared" si="249"/>
        <v>1</v>
      </c>
      <c r="N2677" t="s">
        <v>53</v>
      </c>
      <c r="O2677" t="s">
        <v>41</v>
      </c>
      <c r="Q2677" t="str">
        <f t="shared" si="250"/>
        <v>ACTIVE</v>
      </c>
      <c r="R2677" t="s">
        <v>1487</v>
      </c>
      <c r="S2677" t="s">
        <v>74</v>
      </c>
      <c r="T2677" s="2">
        <v>36665</v>
      </c>
      <c r="U2677" s="3">
        <f t="shared" ca="1" si="251"/>
        <v>25</v>
      </c>
      <c r="V2677" t="s">
        <v>32</v>
      </c>
      <c r="W2677" t="s">
        <v>33</v>
      </c>
      <c r="X2677" t="s">
        <v>69</v>
      </c>
      <c r="Y2677" t="s">
        <v>47</v>
      </c>
      <c r="Z2677" t="s">
        <v>82</v>
      </c>
      <c r="AA2677">
        <v>2</v>
      </c>
      <c r="AB2677" s="4">
        <v>206016</v>
      </c>
    </row>
    <row r="2678" spans="1:28" x14ac:dyDescent="0.25">
      <c r="A2678">
        <v>3103</v>
      </c>
      <c r="B2678" t="s">
        <v>1892</v>
      </c>
      <c r="C2678" t="s">
        <v>2218</v>
      </c>
      <c r="D2678" s="1">
        <v>45113</v>
      </c>
      <c r="E2678" s="1">
        <v>45130</v>
      </c>
      <c r="F2678">
        <f t="shared" ca="1" si="246"/>
        <v>0</v>
      </c>
      <c r="G2678" t="str">
        <f t="shared" ca="1" si="247"/>
        <v>&lt;6 months</v>
      </c>
      <c r="H2678" t="s">
        <v>24</v>
      </c>
      <c r="I2678" t="s">
        <v>8076</v>
      </c>
      <c r="J2678" t="s">
        <v>8077</v>
      </c>
      <c r="K2678" t="s">
        <v>158</v>
      </c>
      <c r="L2678">
        <f t="shared" si="248"/>
        <v>0</v>
      </c>
      <c r="M2678">
        <f t="shared" si="249"/>
        <v>1</v>
      </c>
      <c r="N2678" t="s">
        <v>53</v>
      </c>
      <c r="O2678" t="s">
        <v>41</v>
      </c>
      <c r="Q2678" t="str">
        <f t="shared" si="250"/>
        <v>ACTIVE</v>
      </c>
      <c r="R2678" t="s">
        <v>1487</v>
      </c>
      <c r="S2678" t="s">
        <v>74</v>
      </c>
      <c r="T2678" s="2">
        <v>34820</v>
      </c>
      <c r="U2678" s="3">
        <f t="shared" ca="1" si="251"/>
        <v>30</v>
      </c>
      <c r="V2678" t="s">
        <v>5016</v>
      </c>
      <c r="W2678" t="s">
        <v>5016</v>
      </c>
      <c r="X2678" t="s">
        <v>148</v>
      </c>
      <c r="Y2678" t="s">
        <v>47</v>
      </c>
      <c r="Z2678" t="s">
        <v>36</v>
      </c>
      <c r="AA2678">
        <v>4</v>
      </c>
      <c r="AB2678" s="4">
        <v>47700</v>
      </c>
    </row>
    <row r="2679" spans="1:28" x14ac:dyDescent="0.25">
      <c r="A2679">
        <v>3104</v>
      </c>
      <c r="B2679" t="s">
        <v>1476</v>
      </c>
      <c r="C2679" t="s">
        <v>817</v>
      </c>
      <c r="D2679" s="1">
        <v>44710</v>
      </c>
      <c r="F2679">
        <f t="shared" ca="1" si="246"/>
        <v>40</v>
      </c>
      <c r="G2679" t="str">
        <f t="shared" ca="1" si="247"/>
        <v>2-5 years</v>
      </c>
      <c r="H2679" t="s">
        <v>24</v>
      </c>
      <c r="I2679" t="s">
        <v>8078</v>
      </c>
      <c r="J2679" t="s">
        <v>8079</v>
      </c>
      <c r="K2679" t="s">
        <v>27</v>
      </c>
      <c r="L2679">
        <f t="shared" si="248"/>
        <v>1</v>
      </c>
      <c r="M2679">
        <f t="shared" si="249"/>
        <v>0</v>
      </c>
      <c r="N2679" t="s">
        <v>28</v>
      </c>
      <c r="O2679" t="s">
        <v>41</v>
      </c>
      <c r="Q2679" t="str">
        <f t="shared" si="250"/>
        <v>ACTIVE</v>
      </c>
      <c r="R2679" t="s">
        <v>1487</v>
      </c>
      <c r="S2679" t="s">
        <v>68</v>
      </c>
      <c r="T2679" s="2">
        <v>32407</v>
      </c>
      <c r="U2679" s="3">
        <f t="shared" ca="1" si="251"/>
        <v>37</v>
      </c>
      <c r="V2679" t="s">
        <v>5016</v>
      </c>
      <c r="W2679" t="s">
        <v>5016</v>
      </c>
      <c r="X2679" t="s">
        <v>81</v>
      </c>
      <c r="Y2679" t="s">
        <v>35</v>
      </c>
      <c r="Z2679" t="s">
        <v>36</v>
      </c>
      <c r="AA2679">
        <v>2</v>
      </c>
      <c r="AB2679" s="4">
        <v>483396</v>
      </c>
    </row>
    <row r="2680" spans="1:28" x14ac:dyDescent="0.25">
      <c r="A2680">
        <v>3105</v>
      </c>
      <c r="B2680" t="s">
        <v>5838</v>
      </c>
      <c r="C2680" t="s">
        <v>3267</v>
      </c>
      <c r="D2680" s="1">
        <v>43989</v>
      </c>
      <c r="E2680" s="1">
        <v>44751</v>
      </c>
      <c r="F2680">
        <f t="shared" ca="1" si="246"/>
        <v>25</v>
      </c>
      <c r="G2680" t="str">
        <f t="shared" ca="1" si="247"/>
        <v>2-5 years</v>
      </c>
      <c r="H2680" t="s">
        <v>24</v>
      </c>
      <c r="I2680" t="s">
        <v>8080</v>
      </c>
      <c r="J2680" t="s">
        <v>8081</v>
      </c>
      <c r="K2680" t="s">
        <v>27</v>
      </c>
      <c r="L2680">
        <f t="shared" si="248"/>
        <v>1</v>
      </c>
      <c r="M2680">
        <f t="shared" si="249"/>
        <v>0</v>
      </c>
      <c r="N2680" t="s">
        <v>53</v>
      </c>
      <c r="O2680" t="s">
        <v>29</v>
      </c>
      <c r="Q2680" t="str">
        <f t="shared" si="250"/>
        <v>ACTIVE</v>
      </c>
      <c r="R2680" t="s">
        <v>1487</v>
      </c>
      <c r="S2680" t="s">
        <v>189</v>
      </c>
      <c r="T2680" s="2">
        <v>34898</v>
      </c>
      <c r="U2680" s="3">
        <f t="shared" ca="1" si="251"/>
        <v>30</v>
      </c>
      <c r="V2680" t="s">
        <v>3829</v>
      </c>
      <c r="W2680" t="s">
        <v>3830</v>
      </c>
      <c r="X2680" t="s">
        <v>89</v>
      </c>
      <c r="Y2680" t="s">
        <v>47</v>
      </c>
      <c r="Z2680" t="s">
        <v>36</v>
      </c>
      <c r="AA2680">
        <v>1</v>
      </c>
      <c r="AB2680" s="4">
        <v>751400</v>
      </c>
    </row>
    <row r="2681" spans="1:28" x14ac:dyDescent="0.25">
      <c r="A2681">
        <v>3106</v>
      </c>
      <c r="B2681" t="s">
        <v>7075</v>
      </c>
      <c r="C2681" t="s">
        <v>1113</v>
      </c>
      <c r="D2681" s="1">
        <v>43911</v>
      </c>
      <c r="F2681">
        <f t="shared" ca="1" si="246"/>
        <v>66</v>
      </c>
      <c r="G2681" t="str">
        <f t="shared" ca="1" si="247"/>
        <v>&gt;5 years</v>
      </c>
      <c r="H2681" t="s">
        <v>24</v>
      </c>
      <c r="I2681" t="s">
        <v>8082</v>
      </c>
      <c r="J2681" t="s">
        <v>8083</v>
      </c>
      <c r="K2681" t="s">
        <v>27</v>
      </c>
      <c r="L2681">
        <f t="shared" si="248"/>
        <v>1</v>
      </c>
      <c r="M2681">
        <f t="shared" si="249"/>
        <v>0</v>
      </c>
      <c r="N2681" t="s">
        <v>41</v>
      </c>
      <c r="O2681" t="s">
        <v>29</v>
      </c>
      <c r="Q2681" t="str">
        <f t="shared" si="250"/>
        <v>ACTIVE</v>
      </c>
      <c r="R2681" t="s">
        <v>1487</v>
      </c>
      <c r="S2681" t="s">
        <v>74</v>
      </c>
      <c r="T2681" s="2">
        <v>32906</v>
      </c>
      <c r="U2681" s="3">
        <f t="shared" ca="1" si="251"/>
        <v>35</v>
      </c>
      <c r="V2681" t="s">
        <v>3829</v>
      </c>
      <c r="W2681" t="s">
        <v>3830</v>
      </c>
      <c r="X2681" t="s">
        <v>8084</v>
      </c>
      <c r="Y2681" t="s">
        <v>47</v>
      </c>
      <c r="Z2681" t="s">
        <v>36</v>
      </c>
      <c r="AA2681">
        <v>4</v>
      </c>
      <c r="AB2681" s="4">
        <v>317800.8</v>
      </c>
    </row>
    <row r="2682" spans="1:28" x14ac:dyDescent="0.25">
      <c r="A2682">
        <v>3107</v>
      </c>
      <c r="B2682" t="s">
        <v>8085</v>
      </c>
      <c r="C2682" t="s">
        <v>8086</v>
      </c>
      <c r="D2682" s="1">
        <v>44368</v>
      </c>
      <c r="E2682" s="1">
        <v>44876</v>
      </c>
      <c r="F2682">
        <f t="shared" ca="1" si="246"/>
        <v>16</v>
      </c>
      <c r="G2682" t="str">
        <f t="shared" ca="1" si="247"/>
        <v>1-2 years</v>
      </c>
      <c r="H2682" t="s">
        <v>24</v>
      </c>
      <c r="I2682" t="s">
        <v>8087</v>
      </c>
      <c r="J2682" t="s">
        <v>8088</v>
      </c>
      <c r="K2682" t="s">
        <v>27</v>
      </c>
      <c r="L2682">
        <f t="shared" si="248"/>
        <v>1</v>
      </c>
      <c r="M2682">
        <f t="shared" si="249"/>
        <v>0</v>
      </c>
      <c r="N2682" t="s">
        <v>53</v>
      </c>
      <c r="O2682" t="s">
        <v>29</v>
      </c>
      <c r="Q2682" t="str">
        <f t="shared" si="250"/>
        <v>ACTIVE</v>
      </c>
      <c r="R2682" t="s">
        <v>1487</v>
      </c>
      <c r="S2682" t="s">
        <v>257</v>
      </c>
      <c r="T2682" s="2">
        <v>28813</v>
      </c>
      <c r="U2682" s="3">
        <f t="shared" ca="1" si="251"/>
        <v>46</v>
      </c>
      <c r="V2682" t="s">
        <v>3104</v>
      </c>
      <c r="W2682" t="s">
        <v>3105</v>
      </c>
      <c r="X2682" t="s">
        <v>175</v>
      </c>
      <c r="Y2682" t="s">
        <v>35</v>
      </c>
      <c r="Z2682" t="s">
        <v>36</v>
      </c>
      <c r="AA2682">
        <v>4</v>
      </c>
      <c r="AB2682" s="4">
        <v>75744</v>
      </c>
    </row>
    <row r="2683" spans="1:28" x14ac:dyDescent="0.25">
      <c r="A2683">
        <v>3108</v>
      </c>
      <c r="B2683" t="s">
        <v>8089</v>
      </c>
      <c r="C2683" t="s">
        <v>3176</v>
      </c>
      <c r="D2683" s="1">
        <v>44491</v>
      </c>
      <c r="E2683" s="1">
        <v>44693</v>
      </c>
      <c r="F2683">
        <f t="shared" ca="1" si="246"/>
        <v>6</v>
      </c>
      <c r="G2683" t="str">
        <f t="shared" ca="1" si="247"/>
        <v>6-12 months</v>
      </c>
      <c r="H2683" t="s">
        <v>24</v>
      </c>
      <c r="I2683" t="s">
        <v>8090</v>
      </c>
      <c r="J2683" t="s">
        <v>8091</v>
      </c>
      <c r="K2683" t="s">
        <v>27</v>
      </c>
      <c r="L2683">
        <f t="shared" si="248"/>
        <v>1</v>
      </c>
      <c r="M2683">
        <f t="shared" si="249"/>
        <v>0</v>
      </c>
      <c r="N2683" t="s">
        <v>53</v>
      </c>
      <c r="O2683" t="s">
        <v>29</v>
      </c>
      <c r="Q2683" t="str">
        <f t="shared" si="250"/>
        <v>ACTIVE</v>
      </c>
      <c r="R2683" t="s">
        <v>1487</v>
      </c>
      <c r="S2683" t="s">
        <v>68</v>
      </c>
      <c r="T2683" s="2">
        <v>30649</v>
      </c>
      <c r="U2683" s="3">
        <f t="shared" ca="1" si="251"/>
        <v>41</v>
      </c>
      <c r="V2683" t="s">
        <v>32</v>
      </c>
      <c r="W2683" t="s">
        <v>843</v>
      </c>
      <c r="X2683" t="s">
        <v>69</v>
      </c>
      <c r="Y2683" t="s">
        <v>35</v>
      </c>
      <c r="Z2683" t="s">
        <v>36</v>
      </c>
      <c r="AA2683">
        <v>2</v>
      </c>
      <c r="AB2683" s="4">
        <v>52200</v>
      </c>
    </row>
    <row r="2684" spans="1:28" x14ac:dyDescent="0.25">
      <c r="A2684">
        <v>3109</v>
      </c>
      <c r="B2684" t="s">
        <v>565</v>
      </c>
      <c r="C2684" t="s">
        <v>4215</v>
      </c>
      <c r="D2684" s="1">
        <v>43393</v>
      </c>
      <c r="F2684">
        <f t="shared" ca="1" si="246"/>
        <v>83</v>
      </c>
      <c r="G2684" t="str">
        <f t="shared" ca="1" si="247"/>
        <v>&gt;5 years</v>
      </c>
      <c r="H2684" t="s">
        <v>24</v>
      </c>
      <c r="I2684" t="s">
        <v>8092</v>
      </c>
      <c r="J2684" t="s">
        <v>8093</v>
      </c>
      <c r="K2684" t="s">
        <v>27</v>
      </c>
      <c r="L2684">
        <f t="shared" si="248"/>
        <v>1</v>
      </c>
      <c r="M2684">
        <f t="shared" si="249"/>
        <v>0</v>
      </c>
      <c r="N2684" t="s">
        <v>53</v>
      </c>
      <c r="O2684" t="s">
        <v>29</v>
      </c>
      <c r="Q2684" t="str">
        <f t="shared" si="250"/>
        <v>ACTIVE</v>
      </c>
      <c r="R2684" t="s">
        <v>1487</v>
      </c>
      <c r="S2684" t="s">
        <v>189</v>
      </c>
      <c r="T2684" s="2">
        <v>36156</v>
      </c>
      <c r="U2684" s="3">
        <f t="shared" ca="1" si="251"/>
        <v>26</v>
      </c>
      <c r="V2684" t="s">
        <v>2961</v>
      </c>
      <c r="W2684" t="s">
        <v>2961</v>
      </c>
      <c r="X2684" t="s">
        <v>89</v>
      </c>
      <c r="Y2684" t="s">
        <v>35</v>
      </c>
      <c r="Z2684" t="s">
        <v>652</v>
      </c>
      <c r="AA2684">
        <v>2</v>
      </c>
      <c r="AB2684" s="4">
        <v>424068</v>
      </c>
    </row>
    <row r="2685" spans="1:28" x14ac:dyDescent="0.25">
      <c r="A2685">
        <v>3110</v>
      </c>
      <c r="B2685" t="s">
        <v>8094</v>
      </c>
      <c r="C2685" t="s">
        <v>1237</v>
      </c>
      <c r="D2685" s="1">
        <v>44636</v>
      </c>
      <c r="F2685">
        <f t="shared" ca="1" si="246"/>
        <v>42</v>
      </c>
      <c r="G2685" t="str">
        <f t="shared" ca="1" si="247"/>
        <v>2-5 years</v>
      </c>
      <c r="H2685" t="s">
        <v>24</v>
      </c>
      <c r="I2685" t="s">
        <v>8095</v>
      </c>
      <c r="J2685" t="s">
        <v>8096</v>
      </c>
      <c r="K2685" t="s">
        <v>27</v>
      </c>
      <c r="L2685">
        <f t="shared" si="248"/>
        <v>1</v>
      </c>
      <c r="M2685">
        <f t="shared" si="249"/>
        <v>0</v>
      </c>
      <c r="N2685" t="s">
        <v>28</v>
      </c>
      <c r="O2685" t="s">
        <v>53</v>
      </c>
      <c r="Q2685" t="str">
        <f t="shared" si="250"/>
        <v>ACTIVE</v>
      </c>
      <c r="R2685" t="s">
        <v>1487</v>
      </c>
      <c r="S2685" t="s">
        <v>257</v>
      </c>
      <c r="T2685" s="2">
        <v>33410</v>
      </c>
      <c r="U2685" s="3">
        <f t="shared" ca="1" si="251"/>
        <v>34</v>
      </c>
      <c r="V2685" t="s">
        <v>61</v>
      </c>
      <c r="W2685" t="s">
        <v>222</v>
      </c>
      <c r="X2685" t="s">
        <v>917</v>
      </c>
      <c r="Y2685" t="s">
        <v>35</v>
      </c>
      <c r="Z2685" t="s">
        <v>36</v>
      </c>
      <c r="AA2685">
        <v>2</v>
      </c>
      <c r="AB2685" s="4">
        <v>226509.6</v>
      </c>
    </row>
    <row r="2686" spans="1:28" x14ac:dyDescent="0.25">
      <c r="A2686">
        <v>3111</v>
      </c>
      <c r="B2686" t="s">
        <v>2997</v>
      </c>
      <c r="C2686" t="s">
        <v>1253</v>
      </c>
      <c r="D2686" s="1">
        <v>43447</v>
      </c>
      <c r="F2686">
        <f t="shared" ca="1" si="246"/>
        <v>81</v>
      </c>
      <c r="G2686" t="str">
        <f t="shared" ca="1" si="247"/>
        <v>&gt;5 years</v>
      </c>
      <c r="H2686" t="s">
        <v>24</v>
      </c>
      <c r="I2686" t="s">
        <v>8097</v>
      </c>
      <c r="J2686" t="s">
        <v>8098</v>
      </c>
      <c r="K2686" t="s">
        <v>27</v>
      </c>
      <c r="L2686">
        <f t="shared" si="248"/>
        <v>1</v>
      </c>
      <c r="M2686">
        <f t="shared" si="249"/>
        <v>0</v>
      </c>
      <c r="N2686" t="s">
        <v>41</v>
      </c>
      <c r="O2686" t="s">
        <v>29</v>
      </c>
      <c r="Q2686" t="str">
        <f t="shared" si="250"/>
        <v>ACTIVE</v>
      </c>
      <c r="R2686" t="s">
        <v>1487</v>
      </c>
      <c r="S2686" t="s">
        <v>74</v>
      </c>
      <c r="T2686" s="2">
        <v>34535</v>
      </c>
      <c r="U2686" s="3">
        <f t="shared" ca="1" si="251"/>
        <v>31</v>
      </c>
      <c r="V2686" t="s">
        <v>61</v>
      </c>
      <c r="W2686" t="s">
        <v>222</v>
      </c>
      <c r="X2686" t="s">
        <v>81</v>
      </c>
      <c r="Y2686" t="s">
        <v>35</v>
      </c>
      <c r="Z2686" t="s">
        <v>36</v>
      </c>
      <c r="AA2686">
        <v>1</v>
      </c>
      <c r="AB2686" s="4">
        <v>627336</v>
      </c>
    </row>
    <row r="2687" spans="1:28" x14ac:dyDescent="0.25">
      <c r="A2687">
        <v>3112</v>
      </c>
      <c r="B2687" t="s">
        <v>1847</v>
      </c>
      <c r="C2687" t="s">
        <v>697</v>
      </c>
      <c r="D2687" s="1">
        <v>44477</v>
      </c>
      <c r="E2687" s="1">
        <v>44784</v>
      </c>
      <c r="F2687">
        <f t="shared" ca="1" si="246"/>
        <v>10</v>
      </c>
      <c r="G2687" t="str">
        <f t="shared" ca="1" si="247"/>
        <v>6-12 months</v>
      </c>
      <c r="H2687" t="s">
        <v>24</v>
      </c>
      <c r="I2687" t="s">
        <v>8099</v>
      </c>
      <c r="J2687" t="s">
        <v>8100</v>
      </c>
      <c r="K2687" t="s">
        <v>158</v>
      </c>
      <c r="L2687">
        <f t="shared" si="248"/>
        <v>0</v>
      </c>
      <c r="M2687">
        <f t="shared" si="249"/>
        <v>1</v>
      </c>
      <c r="N2687" t="s">
        <v>41</v>
      </c>
      <c r="O2687" t="s">
        <v>53</v>
      </c>
      <c r="P2687" t="s">
        <v>3412</v>
      </c>
      <c r="Q2687" t="str">
        <f t="shared" si="250"/>
        <v>INVOLUNTARY</v>
      </c>
      <c r="R2687" t="s">
        <v>1487</v>
      </c>
      <c r="S2687" t="s">
        <v>239</v>
      </c>
      <c r="T2687" s="2">
        <v>24755</v>
      </c>
      <c r="U2687" s="3">
        <f t="shared" ca="1" si="251"/>
        <v>57</v>
      </c>
      <c r="V2687" t="s">
        <v>32</v>
      </c>
      <c r="W2687" t="s">
        <v>33</v>
      </c>
      <c r="X2687" t="s">
        <v>240</v>
      </c>
      <c r="Y2687" t="s">
        <v>47</v>
      </c>
      <c r="Z2687" t="s">
        <v>36</v>
      </c>
      <c r="AA2687">
        <v>4</v>
      </c>
      <c r="AB2687" s="4">
        <v>66000</v>
      </c>
    </row>
    <row r="2688" spans="1:28" x14ac:dyDescent="0.25">
      <c r="A2688">
        <v>3113</v>
      </c>
      <c r="B2688" t="s">
        <v>5006</v>
      </c>
      <c r="C2688" t="s">
        <v>4472</v>
      </c>
      <c r="D2688" s="1">
        <v>43499</v>
      </c>
      <c r="E2688" s="1">
        <v>43557</v>
      </c>
      <c r="F2688">
        <f t="shared" ca="1" si="246"/>
        <v>1</v>
      </c>
      <c r="G2688" t="str">
        <f t="shared" ca="1" si="247"/>
        <v>&lt;6 months</v>
      </c>
      <c r="H2688" t="s">
        <v>641</v>
      </c>
      <c r="I2688" t="s">
        <v>8101</v>
      </c>
      <c r="J2688" t="s">
        <v>8102</v>
      </c>
      <c r="K2688" t="s">
        <v>27</v>
      </c>
      <c r="L2688">
        <f t="shared" si="248"/>
        <v>1</v>
      </c>
      <c r="M2688">
        <f t="shared" si="249"/>
        <v>0</v>
      </c>
      <c r="N2688" t="s">
        <v>28</v>
      </c>
      <c r="O2688" t="s">
        <v>53</v>
      </c>
      <c r="Q2688" t="str">
        <f t="shared" si="250"/>
        <v>ACTIVE</v>
      </c>
      <c r="R2688" t="s">
        <v>1487</v>
      </c>
      <c r="S2688" t="s">
        <v>137</v>
      </c>
      <c r="T2688" s="2">
        <v>30006</v>
      </c>
      <c r="U2688" s="3">
        <f t="shared" ca="1" si="251"/>
        <v>43</v>
      </c>
      <c r="V2688" t="s">
        <v>4147</v>
      </c>
      <c r="W2688" t="s">
        <v>4147</v>
      </c>
      <c r="X2688" t="s">
        <v>138</v>
      </c>
      <c r="Y2688" t="s">
        <v>35</v>
      </c>
      <c r="Z2688" t="s">
        <v>36</v>
      </c>
      <c r="AA2688">
        <v>4</v>
      </c>
      <c r="AB2688" s="4">
        <v>44868</v>
      </c>
    </row>
    <row r="2689" spans="1:28" x14ac:dyDescent="0.25">
      <c r="A2689">
        <v>3114</v>
      </c>
      <c r="B2689" t="s">
        <v>7937</v>
      </c>
      <c r="C2689" t="s">
        <v>177</v>
      </c>
      <c r="D2689" s="1">
        <v>43373</v>
      </c>
      <c r="F2689">
        <f t="shared" ca="1" si="246"/>
        <v>84</v>
      </c>
      <c r="G2689" t="str">
        <f t="shared" ca="1" si="247"/>
        <v>&gt;5 years</v>
      </c>
      <c r="H2689" t="s">
        <v>641</v>
      </c>
      <c r="I2689" t="s">
        <v>8103</v>
      </c>
      <c r="J2689" t="s">
        <v>8104</v>
      </c>
      <c r="K2689" t="s">
        <v>27</v>
      </c>
      <c r="L2689">
        <f t="shared" si="248"/>
        <v>1</v>
      </c>
      <c r="M2689">
        <f t="shared" si="249"/>
        <v>0</v>
      </c>
      <c r="N2689" t="s">
        <v>28</v>
      </c>
      <c r="O2689" t="s">
        <v>53</v>
      </c>
      <c r="Q2689" t="str">
        <f t="shared" si="250"/>
        <v>ACTIVE</v>
      </c>
      <c r="R2689" t="s">
        <v>1487</v>
      </c>
      <c r="S2689" t="s">
        <v>2823</v>
      </c>
      <c r="T2689" s="2">
        <v>33815</v>
      </c>
      <c r="U2689" s="3">
        <f t="shared" ca="1" si="251"/>
        <v>33</v>
      </c>
      <c r="V2689" t="s">
        <v>32</v>
      </c>
      <c r="W2689" t="s">
        <v>33</v>
      </c>
      <c r="X2689" t="s">
        <v>81</v>
      </c>
      <c r="Y2689" t="s">
        <v>35</v>
      </c>
      <c r="Z2689" t="s">
        <v>36</v>
      </c>
      <c r="AA2689">
        <v>2</v>
      </c>
      <c r="AB2689" s="4">
        <v>84000</v>
      </c>
    </row>
    <row r="2690" spans="1:28" x14ac:dyDescent="0.25">
      <c r="A2690">
        <v>3115</v>
      </c>
      <c r="B2690" t="s">
        <v>8105</v>
      </c>
      <c r="C2690" t="s">
        <v>3785</v>
      </c>
      <c r="D2690" s="1">
        <v>44389</v>
      </c>
      <c r="E2690" s="1">
        <v>44425</v>
      </c>
      <c r="F2690">
        <f t="shared" ca="1" si="246"/>
        <v>1</v>
      </c>
      <c r="G2690" t="str">
        <f t="shared" ca="1" si="247"/>
        <v>&lt;6 months</v>
      </c>
      <c r="H2690" t="s">
        <v>641</v>
      </c>
      <c r="I2690" t="s">
        <v>8106</v>
      </c>
      <c r="J2690" t="s">
        <v>8107</v>
      </c>
      <c r="K2690" t="s">
        <v>27</v>
      </c>
      <c r="L2690">
        <f t="shared" si="248"/>
        <v>1</v>
      </c>
      <c r="M2690">
        <f t="shared" si="249"/>
        <v>0</v>
      </c>
      <c r="N2690" t="s">
        <v>28</v>
      </c>
      <c r="O2690" t="s">
        <v>29</v>
      </c>
      <c r="Q2690" t="str">
        <f t="shared" si="250"/>
        <v>ACTIVE</v>
      </c>
      <c r="R2690" t="s">
        <v>1487</v>
      </c>
      <c r="S2690" t="s">
        <v>137</v>
      </c>
      <c r="T2690" s="2">
        <v>33881</v>
      </c>
      <c r="U2690" s="3">
        <f t="shared" ca="1" si="251"/>
        <v>33</v>
      </c>
      <c r="V2690" t="s">
        <v>61</v>
      </c>
      <c r="W2690" t="s">
        <v>222</v>
      </c>
      <c r="X2690" t="s">
        <v>148</v>
      </c>
      <c r="Y2690" t="s">
        <v>35</v>
      </c>
      <c r="Z2690" t="s">
        <v>36</v>
      </c>
      <c r="AA2690">
        <v>4</v>
      </c>
      <c r="AB2690" s="4">
        <v>58500</v>
      </c>
    </row>
    <row r="2691" spans="1:28" x14ac:dyDescent="0.25">
      <c r="A2691">
        <v>3116</v>
      </c>
      <c r="B2691" t="s">
        <v>7581</v>
      </c>
      <c r="C2691" t="s">
        <v>306</v>
      </c>
      <c r="D2691" s="1">
        <v>44259</v>
      </c>
      <c r="F2691">
        <f t="shared" ref="F2691:F2754" ca="1" si="252">DATEDIF($D2691,IF($E2691=$E$2,TODAY(),$E2691),"m")</f>
        <v>55</v>
      </c>
      <c r="G2691" t="str">
        <f t="shared" ref="G2691:G2754" ca="1" si="253">IF(F2691&lt;6,"&lt;6 months",IF(F2691&lt;12,"6-12 months",IF(F2691&lt;24,"1-2 years",IF(F2691&lt;60,"2-5 years","&gt;5 years"))))</f>
        <v>2-5 years</v>
      </c>
      <c r="H2691" t="s">
        <v>641</v>
      </c>
      <c r="I2691" t="s">
        <v>8108</v>
      </c>
      <c r="J2691" t="s">
        <v>8109</v>
      </c>
      <c r="K2691" t="s">
        <v>27</v>
      </c>
      <c r="L2691">
        <f t="shared" ref="L2691:L2754" si="254">IF($K2691=$K$2,1,0)</f>
        <v>1</v>
      </c>
      <c r="M2691">
        <f t="shared" ref="M2691:M2754" si="255">IF($K2691=$K$2,0,1)</f>
        <v>0</v>
      </c>
      <c r="N2691" t="s">
        <v>41</v>
      </c>
      <c r="O2691" t="s">
        <v>29</v>
      </c>
      <c r="Q2691" t="str">
        <f t="shared" ref="Q2691:Q2754" si="256">IF(OR($P2691=$AF$14,$P2691=$AF$16,$P2691=$AF$19,$P2691=$AF$20,$P2691=$AF$21,$P2691=$AF$23),"VOLUNTARY",IF(OR($P2691=$AF$17,$P2691=$AF$18,$P2691=$AF$22,$P2691=$AF$15),"INVOLUNTARY","ACTIVE"))</f>
        <v>ACTIVE</v>
      </c>
      <c r="R2691" t="s">
        <v>1487</v>
      </c>
      <c r="S2691" t="s">
        <v>74</v>
      </c>
      <c r="T2691" s="2">
        <v>33506</v>
      </c>
      <c r="U2691" s="3">
        <f t="shared" ref="U2691:U2754" ca="1" si="257">DATEDIF($T2691,TODAY(),"y")</f>
        <v>34</v>
      </c>
      <c r="V2691" t="s">
        <v>3317</v>
      </c>
      <c r="W2691" t="s">
        <v>3318</v>
      </c>
      <c r="X2691" t="s">
        <v>128</v>
      </c>
      <c r="Y2691" t="s">
        <v>35</v>
      </c>
      <c r="Z2691" t="s">
        <v>36</v>
      </c>
      <c r="AA2691">
        <v>5</v>
      </c>
      <c r="AB2691" s="4">
        <v>116484</v>
      </c>
    </row>
    <row r="2692" spans="1:28" x14ac:dyDescent="0.25">
      <c r="A2692">
        <v>3117</v>
      </c>
      <c r="B2692" t="s">
        <v>8110</v>
      </c>
      <c r="C2692" t="s">
        <v>23</v>
      </c>
      <c r="D2692" s="1">
        <v>43765</v>
      </c>
      <c r="F2692">
        <f t="shared" ca="1" si="252"/>
        <v>71</v>
      </c>
      <c r="G2692" t="str">
        <f t="shared" ca="1" si="253"/>
        <v>&gt;5 years</v>
      </c>
      <c r="H2692" t="s">
        <v>641</v>
      </c>
      <c r="I2692" t="s">
        <v>8111</v>
      </c>
      <c r="J2692" t="s">
        <v>8112</v>
      </c>
      <c r="K2692" t="s">
        <v>27</v>
      </c>
      <c r="L2692">
        <f t="shared" si="254"/>
        <v>1</v>
      </c>
      <c r="M2692">
        <f t="shared" si="255"/>
        <v>0</v>
      </c>
      <c r="N2692" t="s">
        <v>41</v>
      </c>
      <c r="O2692" t="s">
        <v>41</v>
      </c>
      <c r="Q2692" t="str">
        <f t="shared" si="256"/>
        <v>ACTIVE</v>
      </c>
      <c r="R2692" t="s">
        <v>1487</v>
      </c>
      <c r="S2692" t="s">
        <v>55</v>
      </c>
      <c r="T2692" s="2">
        <v>35653</v>
      </c>
      <c r="U2692" s="3">
        <f t="shared" ca="1" si="257"/>
        <v>28</v>
      </c>
      <c r="V2692" t="s">
        <v>3317</v>
      </c>
      <c r="W2692" t="s">
        <v>4663</v>
      </c>
      <c r="X2692" t="s">
        <v>128</v>
      </c>
      <c r="Y2692" t="s">
        <v>35</v>
      </c>
      <c r="Z2692" t="s">
        <v>36</v>
      </c>
      <c r="AA2692">
        <v>2</v>
      </c>
      <c r="AB2692" s="4">
        <v>560556</v>
      </c>
    </row>
    <row r="2693" spans="1:28" x14ac:dyDescent="0.25">
      <c r="A2693">
        <v>3118</v>
      </c>
      <c r="B2693" t="s">
        <v>1989</v>
      </c>
      <c r="C2693" t="s">
        <v>296</v>
      </c>
      <c r="D2693" s="1">
        <v>43493</v>
      </c>
      <c r="E2693" s="1">
        <v>44179</v>
      </c>
      <c r="F2693">
        <f t="shared" ca="1" si="252"/>
        <v>22</v>
      </c>
      <c r="G2693" t="str">
        <f t="shared" ca="1" si="253"/>
        <v>1-2 years</v>
      </c>
      <c r="H2693" t="s">
        <v>641</v>
      </c>
      <c r="I2693" t="s">
        <v>8113</v>
      </c>
      <c r="J2693" t="s">
        <v>8114</v>
      </c>
      <c r="K2693" t="s">
        <v>158</v>
      </c>
      <c r="L2693">
        <f t="shared" si="254"/>
        <v>0</v>
      </c>
      <c r="M2693">
        <f t="shared" si="255"/>
        <v>1</v>
      </c>
      <c r="N2693" t="s">
        <v>41</v>
      </c>
      <c r="O2693" t="s">
        <v>53</v>
      </c>
      <c r="P2693" t="s">
        <v>159</v>
      </c>
      <c r="Q2693" t="str">
        <f t="shared" si="256"/>
        <v>VOLUNTARY</v>
      </c>
      <c r="R2693" t="s">
        <v>1487</v>
      </c>
      <c r="S2693" t="s">
        <v>282</v>
      </c>
      <c r="T2693" s="2">
        <v>32566</v>
      </c>
      <c r="U2693" s="3">
        <f t="shared" ca="1" si="257"/>
        <v>36</v>
      </c>
      <c r="V2693" t="s">
        <v>32</v>
      </c>
      <c r="W2693" t="s">
        <v>33</v>
      </c>
      <c r="X2693" t="s">
        <v>81</v>
      </c>
      <c r="Y2693" t="s">
        <v>35</v>
      </c>
      <c r="Z2693" t="s">
        <v>36</v>
      </c>
      <c r="AA2693">
        <v>2</v>
      </c>
      <c r="AB2693" s="4">
        <v>950952</v>
      </c>
    </row>
    <row r="2694" spans="1:28" x14ac:dyDescent="0.25">
      <c r="A2694">
        <v>3119</v>
      </c>
      <c r="B2694" t="s">
        <v>8115</v>
      </c>
      <c r="C2694" t="s">
        <v>1269</v>
      </c>
      <c r="D2694" s="1">
        <v>44206</v>
      </c>
      <c r="F2694">
        <f t="shared" ca="1" si="252"/>
        <v>56</v>
      </c>
      <c r="G2694" t="str">
        <f t="shared" ca="1" si="253"/>
        <v>2-5 years</v>
      </c>
      <c r="H2694" t="s">
        <v>24</v>
      </c>
      <c r="I2694" t="s">
        <v>8116</v>
      </c>
      <c r="J2694" t="s">
        <v>8117</v>
      </c>
      <c r="K2694" t="s">
        <v>27</v>
      </c>
      <c r="L2694">
        <f t="shared" si="254"/>
        <v>1</v>
      </c>
      <c r="M2694">
        <f t="shared" si="255"/>
        <v>0</v>
      </c>
      <c r="N2694" t="s">
        <v>41</v>
      </c>
      <c r="O2694" t="s">
        <v>41</v>
      </c>
      <c r="Q2694" t="str">
        <f t="shared" si="256"/>
        <v>ACTIVE</v>
      </c>
      <c r="R2694" t="s">
        <v>1487</v>
      </c>
      <c r="S2694" t="s">
        <v>68</v>
      </c>
      <c r="T2694" s="2">
        <v>35783</v>
      </c>
      <c r="U2694" s="3">
        <f t="shared" ca="1" si="257"/>
        <v>27</v>
      </c>
      <c r="V2694" t="s">
        <v>32</v>
      </c>
      <c r="W2694" t="s">
        <v>843</v>
      </c>
      <c r="X2694" t="s">
        <v>69</v>
      </c>
      <c r="Y2694" t="s">
        <v>47</v>
      </c>
      <c r="Z2694" t="s">
        <v>36</v>
      </c>
      <c r="AA2694">
        <v>5</v>
      </c>
      <c r="AB2694" s="4">
        <v>470952</v>
      </c>
    </row>
    <row r="2695" spans="1:28" x14ac:dyDescent="0.25">
      <c r="A2695">
        <v>3120</v>
      </c>
      <c r="B2695" t="s">
        <v>2244</v>
      </c>
      <c r="C2695" t="s">
        <v>3372</v>
      </c>
      <c r="D2695" s="1">
        <v>44413</v>
      </c>
      <c r="E2695" s="1">
        <v>44987</v>
      </c>
      <c r="F2695">
        <f t="shared" ca="1" si="252"/>
        <v>18</v>
      </c>
      <c r="G2695" t="str">
        <f t="shared" ca="1" si="253"/>
        <v>1-2 years</v>
      </c>
      <c r="H2695" t="s">
        <v>24</v>
      </c>
      <c r="I2695" t="s">
        <v>8118</v>
      </c>
      <c r="J2695" t="s">
        <v>8119</v>
      </c>
      <c r="K2695" t="s">
        <v>27</v>
      </c>
      <c r="L2695">
        <f t="shared" si="254"/>
        <v>1</v>
      </c>
      <c r="M2695">
        <f t="shared" si="255"/>
        <v>0</v>
      </c>
      <c r="N2695" t="s">
        <v>41</v>
      </c>
      <c r="O2695" t="s">
        <v>53</v>
      </c>
      <c r="Q2695" t="str">
        <f t="shared" si="256"/>
        <v>ACTIVE</v>
      </c>
      <c r="R2695" t="s">
        <v>1487</v>
      </c>
      <c r="S2695" t="s">
        <v>221</v>
      </c>
      <c r="T2695" s="2">
        <v>32572</v>
      </c>
      <c r="U2695" s="3">
        <f t="shared" ca="1" si="257"/>
        <v>36</v>
      </c>
      <c r="V2695" t="s">
        <v>4933</v>
      </c>
      <c r="W2695" t="s">
        <v>4942</v>
      </c>
      <c r="X2695" t="s">
        <v>128</v>
      </c>
      <c r="Y2695" t="s">
        <v>35</v>
      </c>
      <c r="Z2695" t="s">
        <v>36</v>
      </c>
      <c r="AA2695">
        <v>4</v>
      </c>
      <c r="AB2695" s="4">
        <v>147800</v>
      </c>
    </row>
    <row r="2696" spans="1:28" x14ac:dyDescent="0.25">
      <c r="A2696">
        <v>3121</v>
      </c>
      <c r="B2696" t="s">
        <v>8120</v>
      </c>
      <c r="C2696" t="s">
        <v>232</v>
      </c>
      <c r="D2696" s="1">
        <v>44872</v>
      </c>
      <c r="E2696" s="1">
        <v>44987</v>
      </c>
      <c r="F2696">
        <f t="shared" ca="1" si="252"/>
        <v>3</v>
      </c>
      <c r="G2696" t="str">
        <f t="shared" ca="1" si="253"/>
        <v>&lt;6 months</v>
      </c>
      <c r="H2696" t="s">
        <v>24</v>
      </c>
      <c r="I2696" t="s">
        <v>8121</v>
      </c>
      <c r="J2696" t="s">
        <v>8122</v>
      </c>
      <c r="K2696" t="s">
        <v>27</v>
      </c>
      <c r="L2696">
        <f t="shared" si="254"/>
        <v>1</v>
      </c>
      <c r="M2696">
        <f t="shared" si="255"/>
        <v>0</v>
      </c>
      <c r="N2696" t="s">
        <v>41</v>
      </c>
      <c r="O2696" t="s">
        <v>53</v>
      </c>
      <c r="Q2696" t="str">
        <f t="shared" si="256"/>
        <v>ACTIVE</v>
      </c>
      <c r="R2696" t="s">
        <v>1487</v>
      </c>
      <c r="S2696" t="s">
        <v>137</v>
      </c>
      <c r="T2696" s="2">
        <v>26866</v>
      </c>
      <c r="U2696" s="3">
        <f t="shared" ca="1" si="257"/>
        <v>52</v>
      </c>
      <c r="V2696" t="s">
        <v>4147</v>
      </c>
      <c r="W2696" t="s">
        <v>4147</v>
      </c>
      <c r="X2696" t="s">
        <v>364</v>
      </c>
      <c r="Y2696" t="s">
        <v>35</v>
      </c>
      <c r="Z2696" t="s">
        <v>36</v>
      </c>
      <c r="AA2696">
        <v>4</v>
      </c>
      <c r="AB2696" s="4">
        <v>104516.4</v>
      </c>
    </row>
    <row r="2697" spans="1:28" x14ac:dyDescent="0.25">
      <c r="A2697">
        <v>3122</v>
      </c>
      <c r="B2697" t="s">
        <v>3697</v>
      </c>
      <c r="C2697" t="s">
        <v>992</v>
      </c>
      <c r="D2697" s="1">
        <v>44584</v>
      </c>
      <c r="E2697" s="1">
        <v>44738</v>
      </c>
      <c r="F2697">
        <f t="shared" ca="1" si="252"/>
        <v>5</v>
      </c>
      <c r="G2697" t="str">
        <f t="shared" ca="1" si="253"/>
        <v>&lt;6 months</v>
      </c>
      <c r="H2697" t="s">
        <v>24</v>
      </c>
      <c r="I2697" t="s">
        <v>8123</v>
      </c>
      <c r="J2697" t="s">
        <v>8124</v>
      </c>
      <c r="K2697" t="s">
        <v>158</v>
      </c>
      <c r="L2697">
        <f t="shared" si="254"/>
        <v>0</v>
      </c>
      <c r="M2697">
        <f t="shared" si="255"/>
        <v>1</v>
      </c>
      <c r="N2697" t="s">
        <v>28</v>
      </c>
      <c r="O2697" t="s">
        <v>41</v>
      </c>
      <c r="Q2697" t="str">
        <f t="shared" si="256"/>
        <v>ACTIVE</v>
      </c>
      <c r="R2697" t="s">
        <v>1487</v>
      </c>
      <c r="S2697" t="s">
        <v>137</v>
      </c>
      <c r="T2697" s="2">
        <v>30107</v>
      </c>
      <c r="U2697" s="3">
        <f t="shared" ca="1" si="257"/>
        <v>43</v>
      </c>
      <c r="V2697" t="s">
        <v>2370</v>
      </c>
      <c r="W2697" t="s">
        <v>2371</v>
      </c>
      <c r="X2697" t="s">
        <v>364</v>
      </c>
      <c r="Y2697" t="s">
        <v>35</v>
      </c>
      <c r="Z2697" t="s">
        <v>36</v>
      </c>
      <c r="AA2697">
        <v>5</v>
      </c>
      <c r="AB2697" s="4">
        <v>457812</v>
      </c>
    </row>
    <row r="2698" spans="1:28" x14ac:dyDescent="0.25">
      <c r="A2698">
        <v>3123</v>
      </c>
      <c r="B2698" t="s">
        <v>8125</v>
      </c>
      <c r="C2698" t="s">
        <v>3141</v>
      </c>
      <c r="D2698" s="1">
        <v>44389</v>
      </c>
      <c r="F2698">
        <f t="shared" ca="1" si="252"/>
        <v>50</v>
      </c>
      <c r="G2698" t="str">
        <f t="shared" ca="1" si="253"/>
        <v>2-5 years</v>
      </c>
      <c r="H2698" t="s">
        <v>24</v>
      </c>
      <c r="I2698" t="s">
        <v>8126</v>
      </c>
      <c r="J2698" t="s">
        <v>8127</v>
      </c>
      <c r="K2698" t="s">
        <v>27</v>
      </c>
      <c r="L2698">
        <f t="shared" si="254"/>
        <v>1</v>
      </c>
      <c r="M2698">
        <f t="shared" si="255"/>
        <v>0</v>
      </c>
      <c r="N2698" t="s">
        <v>53</v>
      </c>
      <c r="O2698" t="s">
        <v>41</v>
      </c>
      <c r="Q2698" t="str">
        <f t="shared" si="256"/>
        <v>ACTIVE</v>
      </c>
      <c r="R2698" t="s">
        <v>1487</v>
      </c>
      <c r="S2698" t="s">
        <v>115</v>
      </c>
      <c r="T2698" s="2">
        <v>36778</v>
      </c>
      <c r="U2698" s="3">
        <f t="shared" ca="1" si="257"/>
        <v>25</v>
      </c>
      <c r="V2698" t="s">
        <v>4933</v>
      </c>
      <c r="W2698" t="s">
        <v>4934</v>
      </c>
      <c r="X2698" t="s">
        <v>364</v>
      </c>
      <c r="Y2698" t="s">
        <v>47</v>
      </c>
      <c r="Z2698" t="s">
        <v>36</v>
      </c>
      <c r="AA2698">
        <v>4</v>
      </c>
      <c r="AB2698" s="4">
        <v>478296</v>
      </c>
    </row>
    <row r="2699" spans="1:28" x14ac:dyDescent="0.25">
      <c r="A2699">
        <v>3124</v>
      </c>
      <c r="B2699" t="s">
        <v>8128</v>
      </c>
      <c r="C2699" t="s">
        <v>6404</v>
      </c>
      <c r="D2699" s="1">
        <v>43470</v>
      </c>
      <c r="E2699" s="1">
        <v>44504</v>
      </c>
      <c r="F2699">
        <f t="shared" ca="1" si="252"/>
        <v>33</v>
      </c>
      <c r="G2699" t="str">
        <f t="shared" ca="1" si="253"/>
        <v>2-5 years</v>
      </c>
      <c r="H2699" t="s">
        <v>24</v>
      </c>
      <c r="I2699" t="s">
        <v>8129</v>
      </c>
      <c r="J2699" t="s">
        <v>8130</v>
      </c>
      <c r="K2699" t="s">
        <v>158</v>
      </c>
      <c r="L2699">
        <f t="shared" si="254"/>
        <v>0</v>
      </c>
      <c r="M2699">
        <f t="shared" si="255"/>
        <v>1</v>
      </c>
      <c r="N2699" t="s">
        <v>53</v>
      </c>
      <c r="O2699" t="s">
        <v>41</v>
      </c>
      <c r="Q2699" t="str">
        <f t="shared" si="256"/>
        <v>ACTIVE</v>
      </c>
      <c r="R2699" t="s">
        <v>1487</v>
      </c>
      <c r="S2699" t="s">
        <v>87</v>
      </c>
      <c r="T2699" s="2">
        <v>35365</v>
      </c>
      <c r="U2699" s="3">
        <f t="shared" ca="1" si="257"/>
        <v>28</v>
      </c>
      <c r="V2699" t="s">
        <v>32</v>
      </c>
      <c r="W2699" t="s">
        <v>843</v>
      </c>
      <c r="X2699" t="s">
        <v>81</v>
      </c>
      <c r="Y2699" t="s">
        <v>35</v>
      </c>
      <c r="Z2699" t="s">
        <v>36</v>
      </c>
      <c r="AA2699">
        <v>5</v>
      </c>
      <c r="AB2699" s="4">
        <v>682500</v>
      </c>
    </row>
    <row r="2700" spans="1:28" x14ac:dyDescent="0.25">
      <c r="A2700">
        <v>3125</v>
      </c>
      <c r="B2700" t="s">
        <v>3318</v>
      </c>
      <c r="C2700" t="s">
        <v>4005</v>
      </c>
      <c r="D2700" s="1">
        <v>43928</v>
      </c>
      <c r="E2700" s="1">
        <v>44276</v>
      </c>
      <c r="F2700">
        <f t="shared" ca="1" si="252"/>
        <v>11</v>
      </c>
      <c r="G2700" t="str">
        <f t="shared" ca="1" si="253"/>
        <v>6-12 months</v>
      </c>
      <c r="H2700" t="s">
        <v>24</v>
      </c>
      <c r="I2700" t="s">
        <v>8131</v>
      </c>
      <c r="J2700" t="s">
        <v>8132</v>
      </c>
      <c r="K2700" t="s">
        <v>158</v>
      </c>
      <c r="L2700">
        <f t="shared" si="254"/>
        <v>0</v>
      </c>
      <c r="M2700">
        <f t="shared" si="255"/>
        <v>1</v>
      </c>
      <c r="N2700" t="s">
        <v>41</v>
      </c>
      <c r="O2700" t="s">
        <v>41</v>
      </c>
      <c r="Q2700" t="str">
        <f t="shared" si="256"/>
        <v>ACTIVE</v>
      </c>
      <c r="R2700" t="s">
        <v>1487</v>
      </c>
      <c r="S2700" t="s">
        <v>221</v>
      </c>
      <c r="T2700" s="2">
        <v>36127</v>
      </c>
      <c r="U2700" s="3">
        <f t="shared" ca="1" si="257"/>
        <v>26</v>
      </c>
      <c r="V2700" t="s">
        <v>32</v>
      </c>
      <c r="W2700" t="s">
        <v>843</v>
      </c>
      <c r="X2700" t="s">
        <v>69</v>
      </c>
      <c r="Y2700" t="s">
        <v>47</v>
      </c>
      <c r="Z2700" t="s">
        <v>36</v>
      </c>
      <c r="AA2700">
        <v>4</v>
      </c>
      <c r="AB2700" s="4">
        <v>200637.6</v>
      </c>
    </row>
    <row r="2701" spans="1:28" x14ac:dyDescent="0.25">
      <c r="A2701">
        <v>3126</v>
      </c>
      <c r="B2701" t="s">
        <v>7869</v>
      </c>
      <c r="C2701" t="s">
        <v>1757</v>
      </c>
      <c r="D2701" s="1">
        <v>44678</v>
      </c>
      <c r="F2701">
        <f t="shared" ca="1" si="252"/>
        <v>41</v>
      </c>
      <c r="G2701" t="str">
        <f t="shared" ca="1" si="253"/>
        <v>2-5 years</v>
      </c>
      <c r="H2701" t="s">
        <v>24</v>
      </c>
      <c r="I2701" t="s">
        <v>8133</v>
      </c>
      <c r="J2701" t="s">
        <v>8134</v>
      </c>
      <c r="K2701" t="s">
        <v>27</v>
      </c>
      <c r="L2701">
        <f t="shared" si="254"/>
        <v>1</v>
      </c>
      <c r="M2701">
        <f t="shared" si="255"/>
        <v>0</v>
      </c>
      <c r="N2701" t="s">
        <v>28</v>
      </c>
      <c r="O2701" t="s">
        <v>53</v>
      </c>
      <c r="Q2701" t="str">
        <f t="shared" si="256"/>
        <v>ACTIVE</v>
      </c>
      <c r="R2701" t="s">
        <v>1487</v>
      </c>
      <c r="S2701" t="s">
        <v>137</v>
      </c>
      <c r="T2701" s="2">
        <v>28034</v>
      </c>
      <c r="U2701" s="3">
        <f t="shared" ca="1" si="257"/>
        <v>49</v>
      </c>
      <c r="V2701" t="s">
        <v>1614</v>
      </c>
      <c r="W2701" t="s">
        <v>3256</v>
      </c>
      <c r="X2701" t="s">
        <v>138</v>
      </c>
      <c r="Y2701" t="s">
        <v>47</v>
      </c>
      <c r="Z2701" t="s">
        <v>36</v>
      </c>
      <c r="AA2701">
        <v>2</v>
      </c>
      <c r="AB2701" s="4">
        <v>686400</v>
      </c>
    </row>
    <row r="2702" spans="1:28" x14ac:dyDescent="0.25">
      <c r="A2702">
        <v>3127</v>
      </c>
      <c r="B2702" t="s">
        <v>8135</v>
      </c>
      <c r="C2702" t="s">
        <v>6221</v>
      </c>
      <c r="D2702" s="1">
        <v>44726</v>
      </c>
      <c r="E2702" s="1">
        <v>44900</v>
      </c>
      <c r="F2702">
        <f t="shared" ca="1" si="252"/>
        <v>5</v>
      </c>
      <c r="G2702" t="str">
        <f t="shared" ca="1" si="253"/>
        <v>&lt;6 months</v>
      </c>
      <c r="H2702" t="s">
        <v>24</v>
      </c>
      <c r="I2702" t="s">
        <v>8136</v>
      </c>
      <c r="J2702" t="s">
        <v>8137</v>
      </c>
      <c r="K2702" t="s">
        <v>27</v>
      </c>
      <c r="L2702">
        <f t="shared" si="254"/>
        <v>1</v>
      </c>
      <c r="M2702">
        <f t="shared" si="255"/>
        <v>0</v>
      </c>
      <c r="N2702" t="s">
        <v>41</v>
      </c>
      <c r="O2702" t="s">
        <v>41</v>
      </c>
      <c r="Q2702" t="str">
        <f t="shared" si="256"/>
        <v>ACTIVE</v>
      </c>
      <c r="R2702" t="s">
        <v>1487</v>
      </c>
      <c r="S2702" t="s">
        <v>137</v>
      </c>
      <c r="T2702" s="2">
        <v>36282</v>
      </c>
      <c r="U2702" s="3">
        <f t="shared" ca="1" si="257"/>
        <v>26</v>
      </c>
      <c r="V2702" t="s">
        <v>3317</v>
      </c>
      <c r="W2702" t="s">
        <v>4618</v>
      </c>
      <c r="X2702" t="s">
        <v>148</v>
      </c>
      <c r="Y2702" t="s">
        <v>47</v>
      </c>
      <c r="Z2702" t="s">
        <v>36</v>
      </c>
      <c r="AA2702">
        <v>2</v>
      </c>
      <c r="AB2702" s="4">
        <v>608400</v>
      </c>
    </row>
    <row r="2703" spans="1:28" x14ac:dyDescent="0.25">
      <c r="A2703">
        <v>3128</v>
      </c>
      <c r="B2703" t="s">
        <v>5353</v>
      </c>
      <c r="C2703" t="s">
        <v>2317</v>
      </c>
      <c r="D2703" s="1">
        <v>43478</v>
      </c>
      <c r="F2703">
        <f t="shared" ca="1" si="252"/>
        <v>80</v>
      </c>
      <c r="G2703" t="str">
        <f t="shared" ca="1" si="253"/>
        <v>&gt;5 years</v>
      </c>
      <c r="H2703" t="s">
        <v>24</v>
      </c>
      <c r="I2703" t="s">
        <v>8138</v>
      </c>
      <c r="J2703" t="s">
        <v>8139</v>
      </c>
      <c r="K2703" t="s">
        <v>27</v>
      </c>
      <c r="L2703">
        <f t="shared" si="254"/>
        <v>1</v>
      </c>
      <c r="M2703">
        <f t="shared" si="255"/>
        <v>0</v>
      </c>
      <c r="N2703" t="s">
        <v>41</v>
      </c>
      <c r="O2703" t="s">
        <v>29</v>
      </c>
      <c r="Q2703" t="str">
        <f t="shared" si="256"/>
        <v>ACTIVE</v>
      </c>
      <c r="R2703" t="s">
        <v>1487</v>
      </c>
      <c r="S2703" t="s">
        <v>74</v>
      </c>
      <c r="T2703" s="2">
        <v>36855</v>
      </c>
      <c r="U2703" s="3">
        <f t="shared" ca="1" si="257"/>
        <v>24</v>
      </c>
      <c r="V2703" t="s">
        <v>5016</v>
      </c>
      <c r="W2703" t="s">
        <v>5016</v>
      </c>
      <c r="X2703" t="s">
        <v>81</v>
      </c>
      <c r="Y2703" t="s">
        <v>35</v>
      </c>
      <c r="Z2703" t="s">
        <v>36</v>
      </c>
      <c r="AA2703">
        <v>2</v>
      </c>
      <c r="AB2703" s="4">
        <v>48069</v>
      </c>
    </row>
    <row r="2704" spans="1:28" x14ac:dyDescent="0.25">
      <c r="A2704">
        <v>3129</v>
      </c>
      <c r="B2704" t="s">
        <v>2296</v>
      </c>
      <c r="C2704" t="s">
        <v>481</v>
      </c>
      <c r="D2704" s="1">
        <v>43637</v>
      </c>
      <c r="F2704">
        <f t="shared" ca="1" si="252"/>
        <v>75</v>
      </c>
      <c r="G2704" t="str">
        <f t="shared" ca="1" si="253"/>
        <v>&gt;5 years</v>
      </c>
      <c r="H2704" t="s">
        <v>24</v>
      </c>
      <c r="I2704" t="s">
        <v>8140</v>
      </c>
      <c r="J2704" t="s">
        <v>8141</v>
      </c>
      <c r="K2704" t="s">
        <v>27</v>
      </c>
      <c r="L2704">
        <f t="shared" si="254"/>
        <v>1</v>
      </c>
      <c r="M2704">
        <f t="shared" si="255"/>
        <v>0</v>
      </c>
      <c r="N2704" t="s">
        <v>53</v>
      </c>
      <c r="O2704" t="s">
        <v>41</v>
      </c>
      <c r="Q2704" t="str">
        <f t="shared" si="256"/>
        <v>ACTIVE</v>
      </c>
      <c r="R2704" t="s">
        <v>1487</v>
      </c>
      <c r="S2704" t="s">
        <v>1805</v>
      </c>
      <c r="T2704" s="2">
        <v>34290</v>
      </c>
      <c r="U2704" s="3">
        <f t="shared" ca="1" si="257"/>
        <v>31</v>
      </c>
      <c r="V2704" t="s">
        <v>32</v>
      </c>
      <c r="W2704" t="s">
        <v>843</v>
      </c>
      <c r="X2704" t="s">
        <v>69</v>
      </c>
      <c r="Y2704" t="s">
        <v>35</v>
      </c>
      <c r="Z2704" t="s">
        <v>36</v>
      </c>
      <c r="AA2704">
        <v>5</v>
      </c>
      <c r="AB2704" s="4">
        <v>608400</v>
      </c>
    </row>
    <row r="2705" spans="1:28" x14ac:dyDescent="0.25">
      <c r="A2705">
        <v>3130</v>
      </c>
      <c r="B2705" t="s">
        <v>1219</v>
      </c>
      <c r="C2705" t="s">
        <v>191</v>
      </c>
      <c r="D2705" s="1">
        <v>44053</v>
      </c>
      <c r="E2705" s="1">
        <v>44940</v>
      </c>
      <c r="F2705">
        <f t="shared" ca="1" si="252"/>
        <v>29</v>
      </c>
      <c r="G2705" t="str">
        <f t="shared" ca="1" si="253"/>
        <v>2-5 years</v>
      </c>
      <c r="H2705" t="s">
        <v>24</v>
      </c>
      <c r="I2705" t="s">
        <v>8142</v>
      </c>
      <c r="J2705" t="s">
        <v>8143</v>
      </c>
      <c r="K2705" t="s">
        <v>27</v>
      </c>
      <c r="L2705">
        <f t="shared" si="254"/>
        <v>1</v>
      </c>
      <c r="M2705">
        <f t="shared" si="255"/>
        <v>0</v>
      </c>
      <c r="N2705" t="s">
        <v>41</v>
      </c>
      <c r="O2705" t="s">
        <v>29</v>
      </c>
      <c r="Q2705" t="str">
        <f t="shared" si="256"/>
        <v>ACTIVE</v>
      </c>
      <c r="R2705" t="s">
        <v>1487</v>
      </c>
      <c r="S2705" t="s">
        <v>257</v>
      </c>
      <c r="T2705" s="2">
        <v>22518</v>
      </c>
      <c r="U2705" s="3">
        <f t="shared" ca="1" si="257"/>
        <v>64</v>
      </c>
      <c r="V2705" t="s">
        <v>3829</v>
      </c>
      <c r="W2705" t="s">
        <v>3830</v>
      </c>
      <c r="X2705" t="s">
        <v>6</v>
      </c>
      <c r="Y2705" t="s">
        <v>35</v>
      </c>
      <c r="Z2705" t="s">
        <v>36</v>
      </c>
      <c r="AA2705">
        <v>5</v>
      </c>
      <c r="AB2705" s="4">
        <v>48172.32</v>
      </c>
    </row>
    <row r="2706" spans="1:28" x14ac:dyDescent="0.25">
      <c r="A2706">
        <v>3131</v>
      </c>
      <c r="B2706" t="s">
        <v>4256</v>
      </c>
      <c r="C2706" t="s">
        <v>1817</v>
      </c>
      <c r="D2706" s="1">
        <v>44299</v>
      </c>
      <c r="E2706" s="1">
        <v>44723</v>
      </c>
      <c r="F2706">
        <f t="shared" ca="1" si="252"/>
        <v>13</v>
      </c>
      <c r="G2706" t="str">
        <f t="shared" ca="1" si="253"/>
        <v>1-2 years</v>
      </c>
      <c r="H2706" t="s">
        <v>24</v>
      </c>
      <c r="I2706" t="s">
        <v>8144</v>
      </c>
      <c r="J2706" t="s">
        <v>8145</v>
      </c>
      <c r="K2706" t="s">
        <v>27</v>
      </c>
      <c r="L2706">
        <f t="shared" si="254"/>
        <v>1</v>
      </c>
      <c r="M2706">
        <f t="shared" si="255"/>
        <v>0</v>
      </c>
      <c r="N2706" t="s">
        <v>28</v>
      </c>
      <c r="O2706" t="s">
        <v>29</v>
      </c>
      <c r="Q2706" t="str">
        <f t="shared" si="256"/>
        <v>ACTIVE</v>
      </c>
      <c r="R2706" t="s">
        <v>1487</v>
      </c>
      <c r="S2706" t="s">
        <v>257</v>
      </c>
      <c r="T2706" s="2">
        <v>35873</v>
      </c>
      <c r="U2706" s="3">
        <f t="shared" ca="1" si="257"/>
        <v>27</v>
      </c>
      <c r="V2706" t="s">
        <v>2961</v>
      </c>
      <c r="W2706" t="s">
        <v>2961</v>
      </c>
      <c r="X2706" t="s">
        <v>69</v>
      </c>
      <c r="Y2706" t="s">
        <v>35</v>
      </c>
      <c r="Z2706" t="s">
        <v>36</v>
      </c>
      <c r="AA2706">
        <v>2</v>
      </c>
      <c r="AB2706" s="4">
        <v>102192</v>
      </c>
    </row>
    <row r="2707" spans="1:28" x14ac:dyDescent="0.25">
      <c r="A2707">
        <v>3132</v>
      </c>
      <c r="B2707" t="s">
        <v>8146</v>
      </c>
      <c r="C2707" t="s">
        <v>6950</v>
      </c>
      <c r="D2707" s="1">
        <v>43948</v>
      </c>
      <c r="E2707" s="1">
        <v>44852</v>
      </c>
      <c r="F2707">
        <f t="shared" ca="1" si="252"/>
        <v>29</v>
      </c>
      <c r="G2707" t="str">
        <f t="shared" ca="1" si="253"/>
        <v>2-5 years</v>
      </c>
      <c r="H2707" t="s">
        <v>24</v>
      </c>
      <c r="I2707" t="s">
        <v>8147</v>
      </c>
      <c r="J2707" t="s">
        <v>8148</v>
      </c>
      <c r="K2707" t="s">
        <v>27</v>
      </c>
      <c r="L2707">
        <f t="shared" si="254"/>
        <v>1</v>
      </c>
      <c r="M2707">
        <f t="shared" si="255"/>
        <v>0</v>
      </c>
      <c r="N2707" t="s">
        <v>53</v>
      </c>
      <c r="O2707" t="s">
        <v>53</v>
      </c>
      <c r="Q2707" t="str">
        <f t="shared" si="256"/>
        <v>ACTIVE</v>
      </c>
      <c r="R2707" t="s">
        <v>1487</v>
      </c>
      <c r="S2707" t="s">
        <v>74</v>
      </c>
      <c r="T2707" s="2">
        <v>30269</v>
      </c>
      <c r="U2707" s="3">
        <f t="shared" ca="1" si="257"/>
        <v>42</v>
      </c>
      <c r="V2707" t="s">
        <v>32</v>
      </c>
      <c r="W2707" t="s">
        <v>33</v>
      </c>
      <c r="X2707" t="s">
        <v>69</v>
      </c>
      <c r="Y2707" t="s">
        <v>35</v>
      </c>
      <c r="Z2707" t="s">
        <v>36</v>
      </c>
      <c r="AA2707">
        <v>4</v>
      </c>
      <c r="AB2707" s="4">
        <v>118784.4</v>
      </c>
    </row>
    <row r="2708" spans="1:28" x14ac:dyDescent="0.25">
      <c r="A2708">
        <v>3133</v>
      </c>
      <c r="B2708" t="s">
        <v>2850</v>
      </c>
      <c r="C2708" t="s">
        <v>793</v>
      </c>
      <c r="D2708" s="1">
        <v>44617</v>
      </c>
      <c r="E2708" s="1">
        <v>44622</v>
      </c>
      <c r="F2708">
        <f t="shared" ca="1" si="252"/>
        <v>0</v>
      </c>
      <c r="G2708" t="str">
        <f t="shared" ca="1" si="253"/>
        <v>&lt;6 months</v>
      </c>
      <c r="H2708" t="s">
        <v>24</v>
      </c>
      <c r="I2708" t="s">
        <v>8149</v>
      </c>
      <c r="J2708" t="s">
        <v>8150</v>
      </c>
      <c r="K2708" t="s">
        <v>158</v>
      </c>
      <c r="L2708">
        <f t="shared" si="254"/>
        <v>0</v>
      </c>
      <c r="M2708">
        <f t="shared" si="255"/>
        <v>1</v>
      </c>
      <c r="N2708" t="s">
        <v>28</v>
      </c>
      <c r="O2708" t="s">
        <v>41</v>
      </c>
      <c r="P2708" t="s">
        <v>212</v>
      </c>
      <c r="Q2708" t="str">
        <f t="shared" si="256"/>
        <v>INVOLUNTARY</v>
      </c>
      <c r="R2708" t="s">
        <v>1487</v>
      </c>
      <c r="S2708" t="s">
        <v>137</v>
      </c>
      <c r="T2708" s="2">
        <v>36526</v>
      </c>
      <c r="U2708" s="3">
        <f t="shared" ca="1" si="257"/>
        <v>25</v>
      </c>
      <c r="V2708" t="s">
        <v>4147</v>
      </c>
      <c r="W2708" t="s">
        <v>4147</v>
      </c>
      <c r="X2708" t="s">
        <v>138</v>
      </c>
      <c r="Y2708" t="s">
        <v>47</v>
      </c>
      <c r="Z2708" t="s">
        <v>36</v>
      </c>
      <c r="AA2708">
        <v>5</v>
      </c>
      <c r="AB2708" s="4">
        <v>66648</v>
      </c>
    </row>
    <row r="2709" spans="1:28" x14ac:dyDescent="0.25">
      <c r="A2709">
        <v>3134</v>
      </c>
      <c r="B2709" t="s">
        <v>7924</v>
      </c>
      <c r="C2709" t="s">
        <v>6422</v>
      </c>
      <c r="D2709" s="1">
        <v>43440</v>
      </c>
      <c r="E2709" s="1">
        <v>44896</v>
      </c>
      <c r="F2709">
        <f t="shared" ca="1" si="252"/>
        <v>47</v>
      </c>
      <c r="G2709" t="str">
        <f t="shared" ca="1" si="253"/>
        <v>2-5 years</v>
      </c>
      <c r="H2709" t="s">
        <v>641</v>
      </c>
      <c r="I2709" t="s">
        <v>8151</v>
      </c>
      <c r="J2709" t="s">
        <v>8152</v>
      </c>
      <c r="K2709" t="s">
        <v>27</v>
      </c>
      <c r="L2709">
        <f t="shared" si="254"/>
        <v>1</v>
      </c>
      <c r="M2709">
        <f t="shared" si="255"/>
        <v>0</v>
      </c>
      <c r="N2709" t="s">
        <v>41</v>
      </c>
      <c r="O2709" t="s">
        <v>53</v>
      </c>
      <c r="Q2709" t="str">
        <f t="shared" si="256"/>
        <v>ACTIVE</v>
      </c>
      <c r="R2709" t="s">
        <v>1487</v>
      </c>
      <c r="S2709" t="s">
        <v>189</v>
      </c>
      <c r="T2709" s="2">
        <v>31115</v>
      </c>
      <c r="U2709" s="3">
        <f t="shared" ca="1" si="257"/>
        <v>40</v>
      </c>
      <c r="V2709" t="s">
        <v>32</v>
      </c>
      <c r="W2709" t="s">
        <v>33</v>
      </c>
      <c r="X2709" t="s">
        <v>89</v>
      </c>
      <c r="Y2709" t="s">
        <v>35</v>
      </c>
      <c r="Z2709" t="s">
        <v>82</v>
      </c>
      <c r="AA2709">
        <v>5</v>
      </c>
      <c r="AB2709" s="4">
        <v>99876</v>
      </c>
    </row>
    <row r="2710" spans="1:28" x14ac:dyDescent="0.25">
      <c r="A2710">
        <v>3135</v>
      </c>
      <c r="B2710" t="s">
        <v>3431</v>
      </c>
      <c r="C2710" t="s">
        <v>5018</v>
      </c>
      <c r="D2710" s="1">
        <v>43902</v>
      </c>
      <c r="E2710" s="1">
        <v>45083</v>
      </c>
      <c r="F2710">
        <f t="shared" ca="1" si="252"/>
        <v>38</v>
      </c>
      <c r="G2710" t="str">
        <f t="shared" ca="1" si="253"/>
        <v>2-5 years</v>
      </c>
      <c r="H2710" t="s">
        <v>641</v>
      </c>
      <c r="I2710" t="s">
        <v>8153</v>
      </c>
      <c r="J2710" t="s">
        <v>8154</v>
      </c>
      <c r="K2710" t="s">
        <v>27</v>
      </c>
      <c r="L2710">
        <f t="shared" si="254"/>
        <v>1</v>
      </c>
      <c r="M2710">
        <f t="shared" si="255"/>
        <v>0</v>
      </c>
      <c r="N2710" t="s">
        <v>41</v>
      </c>
      <c r="O2710" t="s">
        <v>29</v>
      </c>
      <c r="Q2710" t="str">
        <f t="shared" si="256"/>
        <v>ACTIVE</v>
      </c>
      <c r="R2710" t="s">
        <v>1487</v>
      </c>
      <c r="S2710" t="s">
        <v>137</v>
      </c>
      <c r="T2710" s="2">
        <v>36754</v>
      </c>
      <c r="U2710" s="3">
        <f t="shared" ca="1" si="257"/>
        <v>25</v>
      </c>
      <c r="V2710" t="s">
        <v>32</v>
      </c>
      <c r="W2710" t="s">
        <v>33</v>
      </c>
      <c r="X2710" t="s">
        <v>537</v>
      </c>
      <c r="Y2710" t="s">
        <v>35</v>
      </c>
      <c r="Z2710" t="s">
        <v>36</v>
      </c>
      <c r="AA2710">
        <v>4</v>
      </c>
      <c r="AB2710" s="4">
        <v>139800</v>
      </c>
    </row>
    <row r="2711" spans="1:28" x14ac:dyDescent="0.25">
      <c r="A2711">
        <v>3136</v>
      </c>
      <c r="B2711" t="s">
        <v>886</v>
      </c>
      <c r="C2711" t="s">
        <v>1031</v>
      </c>
      <c r="D2711" s="1">
        <v>44881</v>
      </c>
      <c r="F2711">
        <f t="shared" ca="1" si="252"/>
        <v>34</v>
      </c>
      <c r="G2711" t="str">
        <f t="shared" ca="1" si="253"/>
        <v>2-5 years</v>
      </c>
      <c r="H2711" t="s">
        <v>641</v>
      </c>
      <c r="I2711" t="s">
        <v>6846</v>
      </c>
      <c r="J2711" t="s">
        <v>8155</v>
      </c>
      <c r="K2711" t="s">
        <v>27</v>
      </c>
      <c r="L2711">
        <f t="shared" si="254"/>
        <v>1</v>
      </c>
      <c r="M2711">
        <f t="shared" si="255"/>
        <v>0</v>
      </c>
      <c r="N2711" t="s">
        <v>53</v>
      </c>
      <c r="O2711" t="s">
        <v>53</v>
      </c>
      <c r="Q2711" t="str">
        <f t="shared" si="256"/>
        <v>ACTIVE</v>
      </c>
      <c r="R2711" t="s">
        <v>1487</v>
      </c>
      <c r="S2711" t="s">
        <v>137</v>
      </c>
      <c r="T2711" s="2">
        <v>1</v>
      </c>
      <c r="U2711" s="3">
        <f t="shared" ca="1" si="257"/>
        <v>125</v>
      </c>
      <c r="V2711" t="s">
        <v>3829</v>
      </c>
      <c r="W2711" t="s">
        <v>3830</v>
      </c>
      <c r="X2711" t="s">
        <v>184</v>
      </c>
      <c r="Y2711" t="s">
        <v>35</v>
      </c>
      <c r="Z2711" t="s">
        <v>36</v>
      </c>
      <c r="AA2711">
        <v>4</v>
      </c>
      <c r="AB2711" s="4">
        <v>177576</v>
      </c>
    </row>
    <row r="2712" spans="1:28" x14ac:dyDescent="0.25">
      <c r="A2712">
        <v>3137</v>
      </c>
      <c r="B2712" t="s">
        <v>1207</v>
      </c>
      <c r="C2712" t="s">
        <v>4414</v>
      </c>
      <c r="D2712" s="1">
        <v>43443</v>
      </c>
      <c r="E2712" s="1">
        <v>45102</v>
      </c>
      <c r="F2712">
        <f t="shared" ca="1" si="252"/>
        <v>54</v>
      </c>
      <c r="G2712" t="str">
        <f t="shared" ca="1" si="253"/>
        <v>2-5 years</v>
      </c>
      <c r="H2712" t="s">
        <v>641</v>
      </c>
      <c r="I2712" t="s">
        <v>8156</v>
      </c>
      <c r="J2712" t="s">
        <v>8157</v>
      </c>
      <c r="K2712" t="s">
        <v>158</v>
      </c>
      <c r="L2712">
        <f t="shared" si="254"/>
        <v>0</v>
      </c>
      <c r="M2712">
        <f t="shared" si="255"/>
        <v>1</v>
      </c>
      <c r="N2712" t="s">
        <v>28</v>
      </c>
      <c r="O2712" t="s">
        <v>29</v>
      </c>
      <c r="P2712" t="s">
        <v>1431</v>
      </c>
      <c r="Q2712" t="str">
        <f t="shared" si="256"/>
        <v>INVOLUNTARY</v>
      </c>
      <c r="R2712" t="s">
        <v>1487</v>
      </c>
      <c r="S2712" t="s">
        <v>74</v>
      </c>
      <c r="T2712" s="2">
        <v>29690</v>
      </c>
      <c r="U2712" s="3">
        <f t="shared" ca="1" si="257"/>
        <v>44</v>
      </c>
      <c r="V2712" t="s">
        <v>32</v>
      </c>
      <c r="W2712" t="s">
        <v>33</v>
      </c>
      <c r="X2712" t="s">
        <v>69</v>
      </c>
      <c r="Y2712" t="s">
        <v>35</v>
      </c>
      <c r="Z2712" t="s">
        <v>36</v>
      </c>
      <c r="AA2712">
        <v>2</v>
      </c>
      <c r="AB2712" s="4">
        <v>680676</v>
      </c>
    </row>
    <row r="2713" spans="1:28" x14ac:dyDescent="0.25">
      <c r="A2713">
        <v>3138</v>
      </c>
      <c r="B2713" t="s">
        <v>8055</v>
      </c>
      <c r="C2713" t="s">
        <v>1345</v>
      </c>
      <c r="D2713" s="1">
        <v>44920</v>
      </c>
      <c r="E2713" s="1">
        <v>44993</v>
      </c>
      <c r="F2713">
        <f t="shared" ca="1" si="252"/>
        <v>2</v>
      </c>
      <c r="G2713" t="str">
        <f t="shared" ca="1" si="253"/>
        <v>&lt;6 months</v>
      </c>
      <c r="H2713" t="s">
        <v>641</v>
      </c>
      <c r="I2713" t="s">
        <v>8158</v>
      </c>
      <c r="J2713" t="s">
        <v>8159</v>
      </c>
      <c r="K2713" t="s">
        <v>158</v>
      </c>
      <c r="L2713">
        <f t="shared" si="254"/>
        <v>0</v>
      </c>
      <c r="M2713">
        <f t="shared" si="255"/>
        <v>1</v>
      </c>
      <c r="N2713" t="s">
        <v>28</v>
      </c>
      <c r="O2713" t="s">
        <v>53</v>
      </c>
      <c r="P2713" t="s">
        <v>212</v>
      </c>
      <c r="Q2713" t="str">
        <f t="shared" si="256"/>
        <v>INVOLUNTARY</v>
      </c>
      <c r="R2713" t="s">
        <v>1487</v>
      </c>
      <c r="S2713" t="s">
        <v>74</v>
      </c>
      <c r="T2713" s="2">
        <v>32468</v>
      </c>
      <c r="U2713" s="3">
        <f t="shared" ca="1" si="257"/>
        <v>36</v>
      </c>
      <c r="V2713" t="s">
        <v>61</v>
      </c>
      <c r="W2713" t="s">
        <v>222</v>
      </c>
      <c r="X2713" t="s">
        <v>69</v>
      </c>
      <c r="Y2713" t="s">
        <v>35</v>
      </c>
      <c r="Z2713" t="s">
        <v>36</v>
      </c>
      <c r="AA2713">
        <v>4</v>
      </c>
      <c r="AB2713" s="4">
        <v>171600</v>
      </c>
    </row>
    <row r="2714" spans="1:28" x14ac:dyDescent="0.25">
      <c r="A2714">
        <v>3139</v>
      </c>
      <c r="B2714" t="s">
        <v>6775</v>
      </c>
      <c r="C2714" t="s">
        <v>1327</v>
      </c>
      <c r="D2714" s="1">
        <v>44519</v>
      </c>
      <c r="F2714">
        <f t="shared" ca="1" si="252"/>
        <v>46</v>
      </c>
      <c r="G2714" t="str">
        <f t="shared" ca="1" si="253"/>
        <v>2-5 years</v>
      </c>
      <c r="H2714" t="s">
        <v>641</v>
      </c>
      <c r="I2714" t="s">
        <v>8160</v>
      </c>
      <c r="J2714" t="s">
        <v>8161</v>
      </c>
      <c r="K2714" t="s">
        <v>27</v>
      </c>
      <c r="L2714">
        <f t="shared" si="254"/>
        <v>1</v>
      </c>
      <c r="M2714">
        <f t="shared" si="255"/>
        <v>0</v>
      </c>
      <c r="N2714" t="s">
        <v>41</v>
      </c>
      <c r="O2714" t="s">
        <v>29</v>
      </c>
      <c r="Q2714" t="str">
        <f t="shared" si="256"/>
        <v>ACTIVE</v>
      </c>
      <c r="R2714" t="s">
        <v>1487</v>
      </c>
      <c r="S2714" t="s">
        <v>74</v>
      </c>
      <c r="T2714" s="2">
        <v>33987</v>
      </c>
      <c r="U2714" s="3">
        <f t="shared" ca="1" si="257"/>
        <v>32</v>
      </c>
      <c r="V2714" t="s">
        <v>32</v>
      </c>
      <c r="W2714" t="s">
        <v>33</v>
      </c>
      <c r="X2714" t="s">
        <v>81</v>
      </c>
      <c r="Y2714" t="s">
        <v>35</v>
      </c>
      <c r="Z2714" t="s">
        <v>36</v>
      </c>
      <c r="AA2714">
        <v>4</v>
      </c>
      <c r="AB2714" s="4">
        <v>102000</v>
      </c>
    </row>
    <row r="2715" spans="1:28" x14ac:dyDescent="0.25">
      <c r="A2715">
        <v>3140</v>
      </c>
      <c r="B2715" t="s">
        <v>2824</v>
      </c>
      <c r="C2715" t="s">
        <v>191</v>
      </c>
      <c r="D2715" s="1">
        <v>44621</v>
      </c>
      <c r="F2715">
        <f t="shared" ca="1" si="252"/>
        <v>43</v>
      </c>
      <c r="G2715" t="str">
        <f t="shared" ca="1" si="253"/>
        <v>2-5 years</v>
      </c>
      <c r="H2715" t="s">
        <v>24</v>
      </c>
      <c r="I2715" t="s">
        <v>8162</v>
      </c>
      <c r="J2715" t="s">
        <v>8163</v>
      </c>
      <c r="K2715" t="s">
        <v>27</v>
      </c>
      <c r="L2715">
        <f t="shared" si="254"/>
        <v>1</v>
      </c>
      <c r="M2715">
        <f t="shared" si="255"/>
        <v>0</v>
      </c>
      <c r="N2715" t="s">
        <v>28</v>
      </c>
      <c r="O2715" t="s">
        <v>53</v>
      </c>
      <c r="Q2715" t="str">
        <f t="shared" si="256"/>
        <v>ACTIVE</v>
      </c>
      <c r="R2715" t="s">
        <v>1487</v>
      </c>
      <c r="S2715" t="s">
        <v>282</v>
      </c>
      <c r="T2715" s="2">
        <v>25934</v>
      </c>
      <c r="U2715" s="3">
        <f t="shared" ca="1" si="257"/>
        <v>54</v>
      </c>
      <c r="V2715" t="s">
        <v>3198</v>
      </c>
      <c r="W2715" t="s">
        <v>3199</v>
      </c>
      <c r="X2715" t="s">
        <v>69</v>
      </c>
      <c r="Y2715" t="s">
        <v>47</v>
      </c>
      <c r="Z2715" t="s">
        <v>36</v>
      </c>
      <c r="AA2715">
        <v>5</v>
      </c>
      <c r="AB2715" s="4">
        <v>543792</v>
      </c>
    </row>
    <row r="2716" spans="1:28" x14ac:dyDescent="0.25">
      <c r="A2716">
        <v>3141</v>
      </c>
      <c r="B2716" t="s">
        <v>8164</v>
      </c>
      <c r="C2716" t="s">
        <v>3077</v>
      </c>
      <c r="D2716" s="1">
        <v>44272</v>
      </c>
      <c r="F2716">
        <f t="shared" ca="1" si="252"/>
        <v>54</v>
      </c>
      <c r="G2716" t="str">
        <f t="shared" ca="1" si="253"/>
        <v>2-5 years</v>
      </c>
      <c r="H2716" t="s">
        <v>24</v>
      </c>
      <c r="I2716" t="s">
        <v>8165</v>
      </c>
      <c r="J2716" t="s">
        <v>8166</v>
      </c>
      <c r="K2716" t="s">
        <v>27</v>
      </c>
      <c r="L2716">
        <f t="shared" si="254"/>
        <v>1</v>
      </c>
      <c r="M2716">
        <f t="shared" si="255"/>
        <v>0</v>
      </c>
      <c r="N2716" t="s">
        <v>53</v>
      </c>
      <c r="O2716" t="s">
        <v>29</v>
      </c>
      <c r="Q2716" t="str">
        <f t="shared" si="256"/>
        <v>ACTIVE</v>
      </c>
      <c r="R2716" t="s">
        <v>1487</v>
      </c>
      <c r="S2716" t="s">
        <v>74</v>
      </c>
      <c r="T2716" s="2">
        <v>34039</v>
      </c>
      <c r="U2716" s="3">
        <f t="shared" ca="1" si="257"/>
        <v>32</v>
      </c>
      <c r="V2716" t="s">
        <v>3470</v>
      </c>
      <c r="W2716" t="s">
        <v>3470</v>
      </c>
      <c r="X2716" t="s">
        <v>184</v>
      </c>
      <c r="Y2716" t="s">
        <v>47</v>
      </c>
      <c r="Z2716" t="s">
        <v>82</v>
      </c>
      <c r="AA2716">
        <v>2</v>
      </c>
      <c r="AB2716" s="4">
        <v>743688</v>
      </c>
    </row>
    <row r="2717" spans="1:28" x14ac:dyDescent="0.25">
      <c r="A2717">
        <v>3142</v>
      </c>
      <c r="B2717" t="s">
        <v>6005</v>
      </c>
      <c r="C2717" t="s">
        <v>1551</v>
      </c>
      <c r="D2717" s="1">
        <v>44237</v>
      </c>
      <c r="F2717">
        <f t="shared" ca="1" si="252"/>
        <v>55</v>
      </c>
      <c r="G2717" t="str">
        <f t="shared" ca="1" si="253"/>
        <v>2-5 years</v>
      </c>
      <c r="H2717" t="s">
        <v>24</v>
      </c>
      <c r="I2717" t="s">
        <v>8167</v>
      </c>
      <c r="J2717" t="s">
        <v>8168</v>
      </c>
      <c r="K2717" t="s">
        <v>27</v>
      </c>
      <c r="L2717">
        <f t="shared" si="254"/>
        <v>1</v>
      </c>
      <c r="M2717">
        <f t="shared" si="255"/>
        <v>0</v>
      </c>
      <c r="N2717" t="s">
        <v>53</v>
      </c>
      <c r="O2717" t="s">
        <v>41</v>
      </c>
      <c r="Q2717" t="str">
        <f t="shared" si="256"/>
        <v>ACTIVE</v>
      </c>
      <c r="R2717" t="s">
        <v>1487</v>
      </c>
      <c r="S2717" t="s">
        <v>68</v>
      </c>
      <c r="T2717" s="2">
        <v>29486</v>
      </c>
      <c r="U2717" s="3">
        <f t="shared" ca="1" si="257"/>
        <v>45</v>
      </c>
      <c r="V2717" t="s">
        <v>32</v>
      </c>
      <c r="W2717" t="s">
        <v>843</v>
      </c>
      <c r="X2717" t="s">
        <v>245</v>
      </c>
      <c r="Y2717" t="s">
        <v>35</v>
      </c>
      <c r="Z2717" t="s">
        <v>36</v>
      </c>
      <c r="AA2717">
        <v>4</v>
      </c>
      <c r="AB2717" s="4">
        <v>79131</v>
      </c>
    </row>
    <row r="2718" spans="1:28" x14ac:dyDescent="0.25">
      <c r="A2718">
        <v>3143</v>
      </c>
      <c r="B2718" t="s">
        <v>1420</v>
      </c>
      <c r="C2718" t="s">
        <v>2394</v>
      </c>
      <c r="D2718" s="1">
        <v>43371</v>
      </c>
      <c r="F2718">
        <f t="shared" ca="1" si="252"/>
        <v>84</v>
      </c>
      <c r="G2718" t="str">
        <f t="shared" ca="1" si="253"/>
        <v>&gt;5 years</v>
      </c>
      <c r="H2718" t="s">
        <v>24</v>
      </c>
      <c r="I2718" t="s">
        <v>8169</v>
      </c>
      <c r="J2718" t="s">
        <v>8170</v>
      </c>
      <c r="K2718" t="s">
        <v>27</v>
      </c>
      <c r="L2718">
        <f t="shared" si="254"/>
        <v>1</v>
      </c>
      <c r="M2718">
        <f t="shared" si="255"/>
        <v>0</v>
      </c>
      <c r="N2718" t="s">
        <v>53</v>
      </c>
      <c r="O2718" t="s">
        <v>29</v>
      </c>
      <c r="Q2718" t="str">
        <f t="shared" si="256"/>
        <v>ACTIVE</v>
      </c>
      <c r="R2718" t="s">
        <v>1487</v>
      </c>
      <c r="S2718" t="s">
        <v>221</v>
      </c>
      <c r="T2718" s="2">
        <v>32611</v>
      </c>
      <c r="U2718" s="3">
        <f t="shared" ca="1" si="257"/>
        <v>36</v>
      </c>
      <c r="V2718" t="s">
        <v>5222</v>
      </c>
      <c r="W2718" t="s">
        <v>5223</v>
      </c>
      <c r="X2718" t="s">
        <v>128</v>
      </c>
      <c r="Y2718" t="s">
        <v>35</v>
      </c>
      <c r="Z2718" t="s">
        <v>36</v>
      </c>
      <c r="AA2718">
        <v>2</v>
      </c>
      <c r="AB2718" s="4">
        <v>800004</v>
      </c>
    </row>
    <row r="2719" spans="1:28" x14ac:dyDescent="0.25">
      <c r="A2719">
        <v>3144</v>
      </c>
      <c r="B2719" t="s">
        <v>4934</v>
      </c>
      <c r="C2719" t="s">
        <v>1617</v>
      </c>
      <c r="D2719" s="1">
        <v>44236</v>
      </c>
      <c r="F2719">
        <f t="shared" ca="1" si="252"/>
        <v>56</v>
      </c>
      <c r="G2719" t="str">
        <f t="shared" ca="1" si="253"/>
        <v>2-5 years</v>
      </c>
      <c r="H2719" t="s">
        <v>24</v>
      </c>
      <c r="I2719" t="s">
        <v>8171</v>
      </c>
      <c r="J2719" t="s">
        <v>8172</v>
      </c>
      <c r="K2719" t="s">
        <v>27</v>
      </c>
      <c r="L2719">
        <f t="shared" si="254"/>
        <v>1</v>
      </c>
      <c r="M2719">
        <f t="shared" si="255"/>
        <v>0</v>
      </c>
      <c r="N2719" t="s">
        <v>28</v>
      </c>
      <c r="O2719" t="s">
        <v>41</v>
      </c>
      <c r="Q2719" t="str">
        <f t="shared" si="256"/>
        <v>ACTIVE</v>
      </c>
      <c r="R2719" t="s">
        <v>1487</v>
      </c>
      <c r="S2719" t="s">
        <v>87</v>
      </c>
      <c r="T2719" s="2">
        <v>34289</v>
      </c>
      <c r="U2719" s="3">
        <f t="shared" ca="1" si="257"/>
        <v>31</v>
      </c>
      <c r="V2719" t="s">
        <v>3829</v>
      </c>
      <c r="W2719" t="s">
        <v>3830</v>
      </c>
      <c r="X2719" t="s">
        <v>89</v>
      </c>
      <c r="Y2719" t="s">
        <v>47</v>
      </c>
      <c r="Z2719" t="s">
        <v>82</v>
      </c>
      <c r="AA2719">
        <v>2</v>
      </c>
      <c r="AB2719" s="4">
        <v>608400</v>
      </c>
    </row>
    <row r="2720" spans="1:28" x14ac:dyDescent="0.25">
      <c r="A2720">
        <v>3145</v>
      </c>
      <c r="B2720" t="s">
        <v>4374</v>
      </c>
      <c r="C2720" t="s">
        <v>1668</v>
      </c>
      <c r="D2720" s="1">
        <v>44101</v>
      </c>
      <c r="E2720" s="1">
        <v>44624</v>
      </c>
      <c r="F2720">
        <f t="shared" ca="1" si="252"/>
        <v>17</v>
      </c>
      <c r="G2720" t="str">
        <f t="shared" ca="1" si="253"/>
        <v>1-2 years</v>
      </c>
      <c r="H2720" t="s">
        <v>24</v>
      </c>
      <c r="I2720" t="s">
        <v>8173</v>
      </c>
      <c r="J2720" t="s">
        <v>8174</v>
      </c>
      <c r="K2720" t="s">
        <v>158</v>
      </c>
      <c r="L2720">
        <f t="shared" si="254"/>
        <v>0</v>
      </c>
      <c r="M2720">
        <f t="shared" si="255"/>
        <v>1</v>
      </c>
      <c r="N2720" t="s">
        <v>41</v>
      </c>
      <c r="O2720" t="s">
        <v>29</v>
      </c>
      <c r="Q2720" t="str">
        <f t="shared" si="256"/>
        <v>ACTIVE</v>
      </c>
      <c r="R2720" t="s">
        <v>1487</v>
      </c>
      <c r="S2720" t="s">
        <v>74</v>
      </c>
      <c r="T2720" s="2">
        <v>27402</v>
      </c>
      <c r="U2720" s="3">
        <f t="shared" ca="1" si="257"/>
        <v>50</v>
      </c>
      <c r="V2720" t="s">
        <v>32</v>
      </c>
      <c r="W2720" t="s">
        <v>33</v>
      </c>
      <c r="X2720" t="s">
        <v>153</v>
      </c>
      <c r="Y2720" t="s">
        <v>47</v>
      </c>
      <c r="Z2720" t="s">
        <v>36</v>
      </c>
      <c r="AA2720">
        <v>2</v>
      </c>
      <c r="AB2720" s="4">
        <v>91656</v>
      </c>
    </row>
    <row r="2721" spans="1:28" x14ac:dyDescent="0.25">
      <c r="A2721">
        <v>3146</v>
      </c>
      <c r="B2721" t="s">
        <v>4702</v>
      </c>
      <c r="C2721" t="s">
        <v>96</v>
      </c>
      <c r="D2721" s="1">
        <v>43450</v>
      </c>
      <c r="F2721">
        <f t="shared" ca="1" si="252"/>
        <v>81</v>
      </c>
      <c r="G2721" t="str">
        <f t="shared" ca="1" si="253"/>
        <v>&gt;5 years</v>
      </c>
      <c r="H2721" t="s">
        <v>24</v>
      </c>
      <c r="I2721" t="s">
        <v>8175</v>
      </c>
      <c r="J2721" t="s">
        <v>8176</v>
      </c>
      <c r="K2721" t="s">
        <v>27</v>
      </c>
      <c r="L2721">
        <f t="shared" si="254"/>
        <v>1</v>
      </c>
      <c r="M2721">
        <f t="shared" si="255"/>
        <v>0</v>
      </c>
      <c r="N2721" t="s">
        <v>41</v>
      </c>
      <c r="O2721" t="s">
        <v>29</v>
      </c>
      <c r="Q2721" t="str">
        <f t="shared" si="256"/>
        <v>ACTIVE</v>
      </c>
      <c r="R2721" t="s">
        <v>1487</v>
      </c>
      <c r="S2721" t="s">
        <v>137</v>
      </c>
      <c r="T2721" s="2">
        <v>33389</v>
      </c>
      <c r="U2721" s="3">
        <f t="shared" ca="1" si="257"/>
        <v>34</v>
      </c>
      <c r="V2721" t="s">
        <v>2085</v>
      </c>
      <c r="W2721" t="s">
        <v>2086</v>
      </c>
      <c r="X2721" t="s">
        <v>138</v>
      </c>
      <c r="Y2721" t="s">
        <v>35</v>
      </c>
      <c r="Z2721" t="s">
        <v>36</v>
      </c>
      <c r="AA2721">
        <v>4</v>
      </c>
      <c r="AB2721" s="4">
        <v>94632</v>
      </c>
    </row>
    <row r="2722" spans="1:28" x14ac:dyDescent="0.25">
      <c r="A2722">
        <v>3147</v>
      </c>
      <c r="B2722" t="s">
        <v>139</v>
      </c>
      <c r="C2722" t="s">
        <v>1109</v>
      </c>
      <c r="D2722" s="1">
        <v>45124</v>
      </c>
      <c r="E2722" s="1">
        <v>45135</v>
      </c>
      <c r="F2722">
        <f t="shared" ca="1" si="252"/>
        <v>0</v>
      </c>
      <c r="G2722" t="str">
        <f t="shared" ca="1" si="253"/>
        <v>&lt;6 months</v>
      </c>
      <c r="H2722" t="s">
        <v>24</v>
      </c>
      <c r="I2722" t="s">
        <v>8177</v>
      </c>
      <c r="J2722" t="s">
        <v>8178</v>
      </c>
      <c r="K2722" t="s">
        <v>27</v>
      </c>
      <c r="L2722">
        <f t="shared" si="254"/>
        <v>1</v>
      </c>
      <c r="M2722">
        <f t="shared" si="255"/>
        <v>0</v>
      </c>
      <c r="N2722" t="s">
        <v>28</v>
      </c>
      <c r="O2722" t="s">
        <v>29</v>
      </c>
      <c r="Q2722" t="str">
        <f t="shared" si="256"/>
        <v>ACTIVE</v>
      </c>
      <c r="R2722" t="s">
        <v>1487</v>
      </c>
      <c r="S2722" t="s">
        <v>55</v>
      </c>
      <c r="T2722" s="2">
        <v>30523</v>
      </c>
      <c r="U2722" s="3">
        <f t="shared" ca="1" si="257"/>
        <v>42</v>
      </c>
      <c r="V2722" t="s">
        <v>32</v>
      </c>
      <c r="W2722" t="s">
        <v>33</v>
      </c>
      <c r="X2722" t="s">
        <v>89</v>
      </c>
      <c r="Y2722" t="s">
        <v>47</v>
      </c>
      <c r="Z2722" t="s">
        <v>36</v>
      </c>
      <c r="AA2722">
        <v>5</v>
      </c>
      <c r="AB2722" s="4">
        <v>169552.8</v>
      </c>
    </row>
    <row r="2723" spans="1:28" x14ac:dyDescent="0.25">
      <c r="A2723">
        <v>3148</v>
      </c>
      <c r="B2723" t="s">
        <v>8179</v>
      </c>
      <c r="C2723" t="s">
        <v>1632</v>
      </c>
      <c r="D2723" s="1">
        <v>43979</v>
      </c>
      <c r="E2723" s="1">
        <v>44544</v>
      </c>
      <c r="F2723">
        <f t="shared" ca="1" si="252"/>
        <v>18</v>
      </c>
      <c r="G2723" t="str">
        <f t="shared" ca="1" si="253"/>
        <v>1-2 years</v>
      </c>
      <c r="H2723" t="s">
        <v>24</v>
      </c>
      <c r="I2723" t="s">
        <v>8180</v>
      </c>
      <c r="J2723" t="s">
        <v>8181</v>
      </c>
      <c r="K2723" t="s">
        <v>27</v>
      </c>
      <c r="L2723">
        <f t="shared" si="254"/>
        <v>1</v>
      </c>
      <c r="M2723">
        <f t="shared" si="255"/>
        <v>0</v>
      </c>
      <c r="N2723" t="s">
        <v>53</v>
      </c>
      <c r="O2723" t="s">
        <v>29</v>
      </c>
      <c r="Q2723" t="str">
        <f t="shared" si="256"/>
        <v>ACTIVE</v>
      </c>
      <c r="R2723" t="s">
        <v>1487</v>
      </c>
      <c r="S2723" t="s">
        <v>221</v>
      </c>
      <c r="T2723" s="2">
        <v>29930</v>
      </c>
      <c r="U2723" s="3">
        <f t="shared" ca="1" si="257"/>
        <v>43</v>
      </c>
      <c r="V2723" t="s">
        <v>317</v>
      </c>
      <c r="W2723" t="s">
        <v>317</v>
      </c>
      <c r="X2723" t="s">
        <v>184</v>
      </c>
      <c r="Y2723" t="s">
        <v>47</v>
      </c>
      <c r="Z2723" t="s">
        <v>82</v>
      </c>
      <c r="AA2723">
        <v>2</v>
      </c>
      <c r="AB2723" s="4">
        <v>812500</v>
      </c>
    </row>
    <row r="2724" spans="1:28" x14ac:dyDescent="0.25">
      <c r="A2724">
        <v>3149</v>
      </c>
      <c r="B2724" t="s">
        <v>5113</v>
      </c>
      <c r="C2724" t="s">
        <v>2123</v>
      </c>
      <c r="D2724" s="1">
        <v>44256</v>
      </c>
      <c r="E2724" s="1">
        <v>45021</v>
      </c>
      <c r="F2724">
        <f t="shared" ca="1" si="252"/>
        <v>25</v>
      </c>
      <c r="G2724" t="str">
        <f t="shared" ca="1" si="253"/>
        <v>2-5 years</v>
      </c>
      <c r="H2724" t="s">
        <v>24</v>
      </c>
      <c r="I2724" t="s">
        <v>8182</v>
      </c>
      <c r="J2724" t="s">
        <v>8183</v>
      </c>
      <c r="K2724" t="s">
        <v>27</v>
      </c>
      <c r="L2724">
        <f t="shared" si="254"/>
        <v>1</v>
      </c>
      <c r="M2724">
        <f t="shared" si="255"/>
        <v>0</v>
      </c>
      <c r="N2724" t="s">
        <v>53</v>
      </c>
      <c r="O2724" t="s">
        <v>41</v>
      </c>
      <c r="Q2724" t="str">
        <f t="shared" si="256"/>
        <v>ACTIVE</v>
      </c>
      <c r="R2724" t="s">
        <v>1487</v>
      </c>
      <c r="S2724" t="s">
        <v>74</v>
      </c>
      <c r="T2724" s="2">
        <v>34641</v>
      </c>
      <c r="U2724" s="3">
        <f t="shared" ca="1" si="257"/>
        <v>30</v>
      </c>
      <c r="V2724" t="s">
        <v>2370</v>
      </c>
      <c r="W2724" t="s">
        <v>2371</v>
      </c>
      <c r="X2724" t="s">
        <v>69</v>
      </c>
      <c r="Y2724" t="s">
        <v>35</v>
      </c>
      <c r="Z2724" t="s">
        <v>82</v>
      </c>
      <c r="AA2724">
        <v>2</v>
      </c>
      <c r="AB2724" s="4">
        <v>592800</v>
      </c>
    </row>
    <row r="2725" spans="1:28" x14ac:dyDescent="0.25">
      <c r="A2725">
        <v>3150</v>
      </c>
      <c r="B2725" t="s">
        <v>8184</v>
      </c>
      <c r="C2725" t="s">
        <v>279</v>
      </c>
      <c r="D2725" s="1">
        <v>44604</v>
      </c>
      <c r="F2725">
        <f t="shared" ca="1" si="252"/>
        <v>43</v>
      </c>
      <c r="G2725" t="str">
        <f t="shared" ca="1" si="253"/>
        <v>2-5 years</v>
      </c>
      <c r="H2725" t="s">
        <v>24</v>
      </c>
      <c r="I2725" t="s">
        <v>8185</v>
      </c>
      <c r="J2725" t="s">
        <v>8186</v>
      </c>
      <c r="K2725" t="s">
        <v>27</v>
      </c>
      <c r="L2725">
        <f t="shared" si="254"/>
        <v>1</v>
      </c>
      <c r="M2725">
        <f t="shared" si="255"/>
        <v>0</v>
      </c>
      <c r="N2725" t="s">
        <v>53</v>
      </c>
      <c r="O2725" t="s">
        <v>41</v>
      </c>
      <c r="Q2725" t="str">
        <f t="shared" si="256"/>
        <v>ACTIVE</v>
      </c>
      <c r="R2725" t="s">
        <v>1487</v>
      </c>
      <c r="S2725" t="s">
        <v>221</v>
      </c>
      <c r="T2725" s="2">
        <v>30228</v>
      </c>
      <c r="U2725" s="3">
        <f t="shared" ca="1" si="257"/>
        <v>43</v>
      </c>
      <c r="V2725" t="s">
        <v>2085</v>
      </c>
      <c r="W2725" t="s">
        <v>2086</v>
      </c>
      <c r="X2725" t="s">
        <v>184</v>
      </c>
      <c r="Y2725" t="s">
        <v>35</v>
      </c>
      <c r="Z2725" t="s">
        <v>36</v>
      </c>
      <c r="AA2725">
        <v>2</v>
      </c>
      <c r="AB2725" s="4">
        <v>102554.4</v>
      </c>
    </row>
    <row r="2726" spans="1:28" x14ac:dyDescent="0.25">
      <c r="A2726">
        <v>3151</v>
      </c>
      <c r="B2726" t="s">
        <v>603</v>
      </c>
      <c r="C2726" t="s">
        <v>762</v>
      </c>
      <c r="D2726" s="1">
        <v>44618</v>
      </c>
      <c r="F2726">
        <f t="shared" ca="1" si="252"/>
        <v>43</v>
      </c>
      <c r="G2726" t="str">
        <f t="shared" ca="1" si="253"/>
        <v>2-5 years</v>
      </c>
      <c r="H2726" t="s">
        <v>24</v>
      </c>
      <c r="I2726" t="s">
        <v>8187</v>
      </c>
      <c r="J2726" t="s">
        <v>8188</v>
      </c>
      <c r="K2726" t="s">
        <v>27</v>
      </c>
      <c r="L2726">
        <f t="shared" si="254"/>
        <v>1</v>
      </c>
      <c r="M2726">
        <f t="shared" si="255"/>
        <v>0</v>
      </c>
      <c r="N2726" t="s">
        <v>41</v>
      </c>
      <c r="O2726" t="s">
        <v>29</v>
      </c>
      <c r="Q2726" t="str">
        <f t="shared" si="256"/>
        <v>ACTIVE</v>
      </c>
      <c r="R2726" t="s">
        <v>1487</v>
      </c>
      <c r="S2726" t="s">
        <v>74</v>
      </c>
      <c r="T2726" s="2">
        <v>35100</v>
      </c>
      <c r="U2726" s="3">
        <f t="shared" ca="1" si="257"/>
        <v>29</v>
      </c>
      <c r="V2726" t="s">
        <v>32</v>
      </c>
      <c r="W2726" t="s">
        <v>33</v>
      </c>
      <c r="X2726" t="s">
        <v>89</v>
      </c>
      <c r="Y2726" t="s">
        <v>35</v>
      </c>
      <c r="Z2726" t="s">
        <v>82</v>
      </c>
      <c r="AA2726">
        <v>4</v>
      </c>
      <c r="AB2726" s="4">
        <v>31068</v>
      </c>
    </row>
    <row r="2727" spans="1:28" x14ac:dyDescent="0.25">
      <c r="A2727">
        <v>3152</v>
      </c>
      <c r="B2727" t="s">
        <v>7879</v>
      </c>
      <c r="C2727" t="s">
        <v>5692</v>
      </c>
      <c r="D2727" s="1">
        <v>44747</v>
      </c>
      <c r="E2727" s="1">
        <v>44923</v>
      </c>
      <c r="F2727">
        <f t="shared" ca="1" si="252"/>
        <v>5</v>
      </c>
      <c r="G2727" t="str">
        <f t="shared" ca="1" si="253"/>
        <v>&lt;6 months</v>
      </c>
      <c r="H2727" t="s">
        <v>24</v>
      </c>
      <c r="I2727" t="s">
        <v>8189</v>
      </c>
      <c r="J2727" t="s">
        <v>8190</v>
      </c>
      <c r="K2727" t="s">
        <v>27</v>
      </c>
      <c r="L2727">
        <f t="shared" si="254"/>
        <v>1</v>
      </c>
      <c r="M2727">
        <f t="shared" si="255"/>
        <v>0</v>
      </c>
      <c r="N2727" t="s">
        <v>28</v>
      </c>
      <c r="O2727" t="s">
        <v>29</v>
      </c>
      <c r="Q2727" t="str">
        <f t="shared" si="256"/>
        <v>ACTIVE</v>
      </c>
      <c r="R2727" t="s">
        <v>1487</v>
      </c>
      <c r="S2727" t="s">
        <v>74</v>
      </c>
      <c r="T2727" s="2">
        <v>33530</v>
      </c>
      <c r="U2727" s="3">
        <f t="shared" ca="1" si="257"/>
        <v>33</v>
      </c>
      <c r="V2727" t="s">
        <v>4147</v>
      </c>
      <c r="W2727" t="s">
        <v>4147</v>
      </c>
      <c r="X2727" t="s">
        <v>69</v>
      </c>
      <c r="Y2727" t="s">
        <v>35</v>
      </c>
      <c r="Z2727" t="s">
        <v>82</v>
      </c>
      <c r="AA2727">
        <v>5</v>
      </c>
      <c r="AB2727" s="4">
        <v>204939.6</v>
      </c>
    </row>
    <row r="2728" spans="1:28" x14ac:dyDescent="0.25">
      <c r="A2728">
        <v>3153</v>
      </c>
      <c r="B2728" t="s">
        <v>8191</v>
      </c>
      <c r="C2728" t="s">
        <v>1420</v>
      </c>
      <c r="D2728" s="1">
        <v>43798</v>
      </c>
      <c r="E2728" s="1">
        <v>44631</v>
      </c>
      <c r="F2728">
        <f t="shared" ca="1" si="252"/>
        <v>27</v>
      </c>
      <c r="G2728" t="str">
        <f t="shared" ca="1" si="253"/>
        <v>2-5 years</v>
      </c>
      <c r="H2728" t="s">
        <v>24</v>
      </c>
      <c r="I2728" t="s">
        <v>8192</v>
      </c>
      <c r="J2728" t="s">
        <v>8193</v>
      </c>
      <c r="K2728" t="s">
        <v>27</v>
      </c>
      <c r="L2728">
        <f t="shared" si="254"/>
        <v>1</v>
      </c>
      <c r="M2728">
        <f t="shared" si="255"/>
        <v>0</v>
      </c>
      <c r="N2728" t="s">
        <v>41</v>
      </c>
      <c r="O2728" t="s">
        <v>53</v>
      </c>
      <c r="Q2728" t="str">
        <f t="shared" si="256"/>
        <v>ACTIVE</v>
      </c>
      <c r="R2728" t="s">
        <v>1487</v>
      </c>
      <c r="S2728" t="s">
        <v>74</v>
      </c>
      <c r="T2728" s="2">
        <v>34581</v>
      </c>
      <c r="U2728" s="3">
        <f t="shared" ca="1" si="257"/>
        <v>31</v>
      </c>
      <c r="V2728" t="s">
        <v>2370</v>
      </c>
      <c r="W2728" t="s">
        <v>2371</v>
      </c>
      <c r="X2728" t="s">
        <v>81</v>
      </c>
      <c r="Y2728" t="s">
        <v>35</v>
      </c>
      <c r="Z2728" t="s">
        <v>36</v>
      </c>
      <c r="AA2728">
        <v>4</v>
      </c>
      <c r="AB2728" s="4">
        <v>118368</v>
      </c>
    </row>
    <row r="2729" spans="1:28" x14ac:dyDescent="0.25">
      <c r="A2729">
        <v>3154</v>
      </c>
      <c r="B2729" t="s">
        <v>4647</v>
      </c>
      <c r="C2729" t="s">
        <v>1219</v>
      </c>
      <c r="D2729" s="1">
        <v>43518</v>
      </c>
      <c r="F2729">
        <f t="shared" ca="1" si="252"/>
        <v>79</v>
      </c>
      <c r="G2729" t="str">
        <f t="shared" ca="1" si="253"/>
        <v>&gt;5 years</v>
      </c>
      <c r="H2729" t="s">
        <v>24</v>
      </c>
      <c r="I2729" t="s">
        <v>8194</v>
      </c>
      <c r="J2729" t="s">
        <v>8195</v>
      </c>
      <c r="K2729" t="s">
        <v>27</v>
      </c>
      <c r="L2729">
        <f t="shared" si="254"/>
        <v>1</v>
      </c>
      <c r="M2729">
        <f t="shared" si="255"/>
        <v>0</v>
      </c>
      <c r="N2729" t="s">
        <v>53</v>
      </c>
      <c r="O2729" t="s">
        <v>29</v>
      </c>
      <c r="Q2729" t="str">
        <f t="shared" si="256"/>
        <v>ACTIVE</v>
      </c>
      <c r="R2729" t="s">
        <v>1487</v>
      </c>
      <c r="S2729" t="s">
        <v>87</v>
      </c>
      <c r="T2729" s="2">
        <v>34943</v>
      </c>
      <c r="U2729" s="3">
        <f t="shared" ca="1" si="257"/>
        <v>30</v>
      </c>
      <c r="V2729" t="s">
        <v>2370</v>
      </c>
      <c r="W2729" t="s">
        <v>2371</v>
      </c>
      <c r="X2729" t="s">
        <v>89</v>
      </c>
      <c r="Y2729" t="s">
        <v>35</v>
      </c>
      <c r="Z2729" t="s">
        <v>36</v>
      </c>
      <c r="AA2729">
        <v>2</v>
      </c>
      <c r="AB2729" s="4">
        <v>96000</v>
      </c>
    </row>
    <row r="2730" spans="1:28" x14ac:dyDescent="0.25">
      <c r="A2730">
        <v>3155</v>
      </c>
      <c r="B2730" t="s">
        <v>1746</v>
      </c>
      <c r="C2730" t="s">
        <v>2317</v>
      </c>
      <c r="D2730" s="1">
        <v>44028</v>
      </c>
      <c r="E2730" s="1">
        <v>44607</v>
      </c>
      <c r="F2730">
        <f t="shared" ca="1" si="252"/>
        <v>18</v>
      </c>
      <c r="G2730" t="str">
        <f t="shared" ca="1" si="253"/>
        <v>1-2 years</v>
      </c>
      <c r="H2730" t="s">
        <v>24</v>
      </c>
      <c r="I2730" t="s">
        <v>8196</v>
      </c>
      <c r="J2730" t="s">
        <v>8197</v>
      </c>
      <c r="K2730" t="s">
        <v>158</v>
      </c>
      <c r="L2730">
        <f t="shared" si="254"/>
        <v>0</v>
      </c>
      <c r="M2730">
        <f t="shared" si="255"/>
        <v>1</v>
      </c>
      <c r="N2730" t="s">
        <v>28</v>
      </c>
      <c r="O2730" t="s">
        <v>29</v>
      </c>
      <c r="P2730" t="s">
        <v>212</v>
      </c>
      <c r="Q2730" t="str">
        <f t="shared" si="256"/>
        <v>INVOLUNTARY</v>
      </c>
      <c r="R2730" t="s">
        <v>1487</v>
      </c>
      <c r="S2730" t="s">
        <v>68</v>
      </c>
      <c r="T2730" s="2">
        <v>35382</v>
      </c>
      <c r="U2730" s="3">
        <f t="shared" ca="1" si="257"/>
        <v>28</v>
      </c>
      <c r="V2730" t="s">
        <v>2370</v>
      </c>
      <c r="W2730" t="s">
        <v>2371</v>
      </c>
      <c r="X2730" t="s">
        <v>128</v>
      </c>
      <c r="Y2730" t="s">
        <v>47</v>
      </c>
      <c r="Z2730" t="s">
        <v>36</v>
      </c>
      <c r="AA2730">
        <v>2</v>
      </c>
      <c r="AB2730" s="4">
        <v>154925.4</v>
      </c>
    </row>
    <row r="2731" spans="1:28" x14ac:dyDescent="0.25">
      <c r="A2731">
        <v>3156</v>
      </c>
      <c r="B2731" t="s">
        <v>1661</v>
      </c>
      <c r="C2731" t="s">
        <v>5294</v>
      </c>
      <c r="D2731" s="1">
        <v>43664</v>
      </c>
      <c r="E2731" s="1">
        <v>43880</v>
      </c>
      <c r="F2731">
        <f t="shared" ca="1" si="252"/>
        <v>7</v>
      </c>
      <c r="G2731" t="str">
        <f t="shared" ca="1" si="253"/>
        <v>6-12 months</v>
      </c>
      <c r="H2731" t="s">
        <v>641</v>
      </c>
      <c r="I2731" t="s">
        <v>8198</v>
      </c>
      <c r="J2731" t="s">
        <v>8199</v>
      </c>
      <c r="K2731" t="s">
        <v>158</v>
      </c>
      <c r="L2731">
        <f t="shared" si="254"/>
        <v>0</v>
      </c>
      <c r="M2731">
        <f t="shared" si="255"/>
        <v>1</v>
      </c>
      <c r="N2731" t="s">
        <v>28</v>
      </c>
      <c r="O2731" t="s">
        <v>41</v>
      </c>
      <c r="P2731" t="s">
        <v>212</v>
      </c>
      <c r="Q2731" t="str">
        <f t="shared" si="256"/>
        <v>INVOLUNTARY</v>
      </c>
      <c r="R2731" t="s">
        <v>1487</v>
      </c>
      <c r="S2731" t="s">
        <v>68</v>
      </c>
      <c r="T2731" s="2">
        <v>33649</v>
      </c>
      <c r="U2731" s="3">
        <f t="shared" ca="1" si="257"/>
        <v>33</v>
      </c>
      <c r="V2731" t="s">
        <v>2370</v>
      </c>
      <c r="W2731" t="s">
        <v>2521</v>
      </c>
      <c r="X2731" t="s">
        <v>128</v>
      </c>
      <c r="Y2731" t="s">
        <v>35</v>
      </c>
      <c r="Z2731" t="s">
        <v>36</v>
      </c>
      <c r="AA2731">
        <v>5</v>
      </c>
      <c r="AB2731" s="4">
        <v>203676</v>
      </c>
    </row>
    <row r="2732" spans="1:28" x14ac:dyDescent="0.25">
      <c r="A2732">
        <v>3157</v>
      </c>
      <c r="B2732" t="s">
        <v>8200</v>
      </c>
      <c r="C2732" t="s">
        <v>1503</v>
      </c>
      <c r="D2732" s="1">
        <v>43534</v>
      </c>
      <c r="E2732" s="1">
        <v>44516</v>
      </c>
      <c r="F2732">
        <f t="shared" ca="1" si="252"/>
        <v>32</v>
      </c>
      <c r="G2732" t="str">
        <f t="shared" ca="1" si="253"/>
        <v>2-5 years</v>
      </c>
      <c r="H2732" t="s">
        <v>641</v>
      </c>
      <c r="I2732" t="s">
        <v>8201</v>
      </c>
      <c r="J2732" t="s">
        <v>8202</v>
      </c>
      <c r="K2732" t="s">
        <v>27</v>
      </c>
      <c r="L2732">
        <f t="shared" si="254"/>
        <v>1</v>
      </c>
      <c r="M2732">
        <f t="shared" si="255"/>
        <v>0</v>
      </c>
      <c r="N2732" t="s">
        <v>28</v>
      </c>
      <c r="O2732" t="s">
        <v>53</v>
      </c>
      <c r="Q2732" t="str">
        <f t="shared" si="256"/>
        <v>ACTIVE</v>
      </c>
      <c r="R2732" t="s">
        <v>1487</v>
      </c>
      <c r="S2732" t="s">
        <v>1913</v>
      </c>
      <c r="T2732" s="2">
        <v>32482</v>
      </c>
      <c r="U2732" s="3">
        <f t="shared" ca="1" si="257"/>
        <v>36</v>
      </c>
      <c r="V2732" t="s">
        <v>32</v>
      </c>
      <c r="W2732" t="s">
        <v>355</v>
      </c>
      <c r="X2732" t="s">
        <v>89</v>
      </c>
      <c r="Y2732" t="s">
        <v>35</v>
      </c>
      <c r="Z2732" t="s">
        <v>82</v>
      </c>
      <c r="AA2732">
        <v>5</v>
      </c>
      <c r="AB2732" s="4">
        <v>140640</v>
      </c>
    </row>
    <row r="2733" spans="1:28" x14ac:dyDescent="0.25">
      <c r="A2733">
        <v>3158</v>
      </c>
      <c r="B2733" t="s">
        <v>3380</v>
      </c>
      <c r="C2733" t="s">
        <v>8203</v>
      </c>
      <c r="D2733" s="1">
        <v>45076</v>
      </c>
      <c r="E2733" s="1">
        <v>45128</v>
      </c>
      <c r="F2733">
        <f t="shared" ca="1" si="252"/>
        <v>1</v>
      </c>
      <c r="G2733" t="str">
        <f t="shared" ca="1" si="253"/>
        <v>&lt;6 months</v>
      </c>
      <c r="H2733" t="s">
        <v>641</v>
      </c>
      <c r="I2733" t="s">
        <v>7873</v>
      </c>
      <c r="J2733" t="s">
        <v>8204</v>
      </c>
      <c r="K2733" t="s">
        <v>27</v>
      </c>
      <c r="L2733">
        <f t="shared" si="254"/>
        <v>1</v>
      </c>
      <c r="M2733">
        <f t="shared" si="255"/>
        <v>0</v>
      </c>
      <c r="N2733" t="s">
        <v>41</v>
      </c>
      <c r="O2733" t="s">
        <v>53</v>
      </c>
      <c r="Q2733" t="str">
        <f t="shared" si="256"/>
        <v>ACTIVE</v>
      </c>
      <c r="R2733" t="s">
        <v>1487</v>
      </c>
      <c r="S2733" t="s">
        <v>55</v>
      </c>
      <c r="T2733" s="2">
        <v>24757</v>
      </c>
      <c r="U2733" s="3">
        <f t="shared" ca="1" si="257"/>
        <v>57</v>
      </c>
      <c r="V2733" t="s">
        <v>3317</v>
      </c>
      <c r="W2733" t="s">
        <v>4657</v>
      </c>
      <c r="X2733" t="s">
        <v>143</v>
      </c>
      <c r="Y2733" t="s">
        <v>35</v>
      </c>
      <c r="Z2733" t="s">
        <v>82</v>
      </c>
      <c r="AA2733">
        <v>2</v>
      </c>
      <c r="AB2733" s="4">
        <v>57276</v>
      </c>
    </row>
    <row r="2734" spans="1:28" x14ac:dyDescent="0.25">
      <c r="A2734">
        <v>3159</v>
      </c>
      <c r="B2734" t="s">
        <v>3439</v>
      </c>
      <c r="C2734" t="s">
        <v>1825</v>
      </c>
      <c r="D2734" s="1">
        <v>43335</v>
      </c>
      <c r="E2734" s="1">
        <v>43635</v>
      </c>
      <c r="F2734">
        <f t="shared" ca="1" si="252"/>
        <v>9</v>
      </c>
      <c r="G2734" t="str">
        <f t="shared" ca="1" si="253"/>
        <v>6-12 months</v>
      </c>
      <c r="H2734" t="s">
        <v>641</v>
      </c>
      <c r="I2734" t="s">
        <v>8205</v>
      </c>
      <c r="J2734" t="s">
        <v>8206</v>
      </c>
      <c r="K2734" t="s">
        <v>27</v>
      </c>
      <c r="L2734">
        <f t="shared" si="254"/>
        <v>1</v>
      </c>
      <c r="M2734">
        <f t="shared" si="255"/>
        <v>0</v>
      </c>
      <c r="N2734" t="s">
        <v>53</v>
      </c>
      <c r="O2734" t="s">
        <v>41</v>
      </c>
      <c r="Q2734" t="str">
        <f t="shared" si="256"/>
        <v>ACTIVE</v>
      </c>
      <c r="R2734" t="s">
        <v>1487</v>
      </c>
      <c r="S2734" t="s">
        <v>74</v>
      </c>
      <c r="T2734" s="2">
        <v>31570</v>
      </c>
      <c r="U2734" s="3">
        <f t="shared" ca="1" si="257"/>
        <v>39</v>
      </c>
      <c r="V2734" t="s">
        <v>3198</v>
      </c>
      <c r="W2734" t="s">
        <v>4092</v>
      </c>
      <c r="X2734" t="s">
        <v>299</v>
      </c>
      <c r="Y2734" t="s">
        <v>35</v>
      </c>
      <c r="Z2734" t="s">
        <v>36</v>
      </c>
      <c r="AA2734">
        <v>4</v>
      </c>
      <c r="AB2734" s="4">
        <v>901632</v>
      </c>
    </row>
    <row r="2735" spans="1:28" x14ac:dyDescent="0.25">
      <c r="A2735">
        <v>3160</v>
      </c>
      <c r="B2735" t="s">
        <v>8045</v>
      </c>
      <c r="C2735" t="s">
        <v>1389</v>
      </c>
      <c r="D2735" s="1">
        <v>43530</v>
      </c>
      <c r="F2735">
        <f t="shared" ca="1" si="252"/>
        <v>79</v>
      </c>
      <c r="G2735" t="str">
        <f t="shared" ca="1" si="253"/>
        <v>&gt;5 years</v>
      </c>
      <c r="H2735" t="s">
        <v>641</v>
      </c>
      <c r="I2735" t="s">
        <v>8207</v>
      </c>
      <c r="J2735" t="s">
        <v>8208</v>
      </c>
      <c r="K2735" t="s">
        <v>27</v>
      </c>
      <c r="L2735">
        <f t="shared" si="254"/>
        <v>1</v>
      </c>
      <c r="M2735">
        <f t="shared" si="255"/>
        <v>0</v>
      </c>
      <c r="N2735" t="s">
        <v>53</v>
      </c>
      <c r="O2735" t="s">
        <v>41</v>
      </c>
      <c r="Q2735" t="str">
        <f t="shared" si="256"/>
        <v>ACTIVE</v>
      </c>
      <c r="R2735" t="s">
        <v>1487</v>
      </c>
      <c r="S2735" t="s">
        <v>115</v>
      </c>
      <c r="T2735" s="2">
        <v>34276</v>
      </c>
      <c r="U2735" s="3">
        <f t="shared" ca="1" si="257"/>
        <v>31</v>
      </c>
      <c r="V2735" t="s">
        <v>2370</v>
      </c>
      <c r="W2735" t="s">
        <v>2593</v>
      </c>
      <c r="X2735" t="s">
        <v>116</v>
      </c>
      <c r="Y2735" t="s">
        <v>35</v>
      </c>
      <c r="Z2735" t="s">
        <v>82</v>
      </c>
      <c r="AA2735">
        <v>4</v>
      </c>
      <c r="AB2735" s="4">
        <v>589632</v>
      </c>
    </row>
    <row r="2736" spans="1:28" x14ac:dyDescent="0.25">
      <c r="A2736">
        <v>3161</v>
      </c>
      <c r="B2736" t="s">
        <v>2620</v>
      </c>
      <c r="C2736" t="s">
        <v>4188</v>
      </c>
      <c r="D2736" s="1">
        <v>45139</v>
      </c>
      <c r="E2736" s="1">
        <v>45140</v>
      </c>
      <c r="F2736">
        <f t="shared" ca="1" si="252"/>
        <v>0</v>
      </c>
      <c r="G2736" t="str">
        <f t="shared" ca="1" si="253"/>
        <v>&lt;6 months</v>
      </c>
      <c r="H2736" t="s">
        <v>641</v>
      </c>
      <c r="I2736" t="s">
        <v>8209</v>
      </c>
      <c r="J2736" t="s">
        <v>8210</v>
      </c>
      <c r="K2736" t="s">
        <v>158</v>
      </c>
      <c r="L2736">
        <f t="shared" si="254"/>
        <v>0</v>
      </c>
      <c r="M2736">
        <f t="shared" si="255"/>
        <v>1</v>
      </c>
      <c r="N2736" t="s">
        <v>53</v>
      </c>
      <c r="O2736" t="s">
        <v>53</v>
      </c>
      <c r="P2736" t="s">
        <v>3412</v>
      </c>
      <c r="Q2736" t="str">
        <f t="shared" si="256"/>
        <v>INVOLUNTARY</v>
      </c>
      <c r="R2736" t="s">
        <v>1487</v>
      </c>
      <c r="S2736" t="s">
        <v>68</v>
      </c>
      <c r="T2736" s="2">
        <v>34404</v>
      </c>
      <c r="U2736" s="3">
        <f t="shared" ca="1" si="257"/>
        <v>31</v>
      </c>
      <c r="V2736" t="s">
        <v>3829</v>
      </c>
      <c r="W2736" t="s">
        <v>3830</v>
      </c>
      <c r="X2736" t="s">
        <v>69</v>
      </c>
      <c r="Y2736" t="s">
        <v>35</v>
      </c>
      <c r="Z2736" t="s">
        <v>36</v>
      </c>
      <c r="AA2736">
        <v>1</v>
      </c>
      <c r="AB2736" s="4">
        <v>99600</v>
      </c>
    </row>
    <row r="2737" spans="1:28" x14ac:dyDescent="0.25">
      <c r="A2737">
        <v>3162</v>
      </c>
      <c r="B2737" t="s">
        <v>2798</v>
      </c>
      <c r="C2737" t="s">
        <v>1326</v>
      </c>
      <c r="D2737" s="1">
        <v>43885</v>
      </c>
      <c r="E2737" s="1">
        <v>44189</v>
      </c>
      <c r="F2737">
        <f t="shared" ca="1" si="252"/>
        <v>10</v>
      </c>
      <c r="G2737" t="str">
        <f t="shared" ca="1" si="253"/>
        <v>6-12 months</v>
      </c>
      <c r="H2737" t="s">
        <v>641</v>
      </c>
      <c r="I2737" t="s">
        <v>8211</v>
      </c>
      <c r="J2737" t="s">
        <v>8212</v>
      </c>
      <c r="K2737" t="s">
        <v>27</v>
      </c>
      <c r="L2737">
        <f t="shared" si="254"/>
        <v>1</v>
      </c>
      <c r="M2737">
        <f t="shared" si="255"/>
        <v>0</v>
      </c>
      <c r="N2737" t="s">
        <v>41</v>
      </c>
      <c r="O2737" t="s">
        <v>29</v>
      </c>
      <c r="Q2737" t="str">
        <f t="shared" si="256"/>
        <v>ACTIVE</v>
      </c>
      <c r="R2737" t="s">
        <v>1487</v>
      </c>
      <c r="S2737" t="s">
        <v>2823</v>
      </c>
      <c r="T2737" s="2">
        <v>34127</v>
      </c>
      <c r="U2737" s="3">
        <f t="shared" ca="1" si="257"/>
        <v>32</v>
      </c>
      <c r="V2737" t="s">
        <v>32</v>
      </c>
      <c r="W2737" t="s">
        <v>843</v>
      </c>
      <c r="X2737" t="s">
        <v>6</v>
      </c>
      <c r="Y2737" t="s">
        <v>47</v>
      </c>
      <c r="Z2737" t="s">
        <v>36</v>
      </c>
      <c r="AA2737">
        <v>5</v>
      </c>
      <c r="AB2737" s="4">
        <v>214633.2</v>
      </c>
    </row>
    <row r="2738" spans="1:28" x14ac:dyDescent="0.25">
      <c r="A2738">
        <v>3163</v>
      </c>
      <c r="B2738" t="s">
        <v>401</v>
      </c>
      <c r="C2738" t="s">
        <v>3691</v>
      </c>
      <c r="D2738" s="1">
        <v>43734</v>
      </c>
      <c r="F2738">
        <f t="shared" ca="1" si="252"/>
        <v>72</v>
      </c>
      <c r="G2738" t="str">
        <f t="shared" ca="1" si="253"/>
        <v>&gt;5 years</v>
      </c>
      <c r="H2738" t="s">
        <v>24</v>
      </c>
      <c r="I2738" t="s">
        <v>8213</v>
      </c>
      <c r="J2738" t="s">
        <v>8214</v>
      </c>
      <c r="K2738" t="s">
        <v>27</v>
      </c>
      <c r="L2738">
        <f t="shared" si="254"/>
        <v>1</v>
      </c>
      <c r="M2738">
        <f t="shared" si="255"/>
        <v>0</v>
      </c>
      <c r="N2738" t="s">
        <v>28</v>
      </c>
      <c r="O2738" t="s">
        <v>53</v>
      </c>
      <c r="Q2738" t="str">
        <f t="shared" si="256"/>
        <v>ACTIVE</v>
      </c>
      <c r="R2738" t="s">
        <v>1487</v>
      </c>
      <c r="S2738" t="s">
        <v>282</v>
      </c>
      <c r="T2738" s="2">
        <v>32144</v>
      </c>
      <c r="U2738" s="3">
        <f t="shared" ca="1" si="257"/>
        <v>37</v>
      </c>
      <c r="V2738" t="s">
        <v>32</v>
      </c>
      <c r="W2738" t="s">
        <v>843</v>
      </c>
      <c r="X2738" t="s">
        <v>69</v>
      </c>
      <c r="Y2738" t="s">
        <v>47</v>
      </c>
      <c r="Z2738" t="s">
        <v>36</v>
      </c>
      <c r="AA2738">
        <v>4</v>
      </c>
      <c r="AB2738" s="4">
        <v>92400</v>
      </c>
    </row>
    <row r="2739" spans="1:28" x14ac:dyDescent="0.25">
      <c r="A2739">
        <v>3164</v>
      </c>
      <c r="B2739" t="s">
        <v>8215</v>
      </c>
      <c r="C2739" t="s">
        <v>1327</v>
      </c>
      <c r="D2739" s="1">
        <v>44902</v>
      </c>
      <c r="E2739" s="1">
        <v>45085</v>
      </c>
      <c r="F2739">
        <f t="shared" ca="1" si="252"/>
        <v>6</v>
      </c>
      <c r="G2739" t="str">
        <f t="shared" ca="1" si="253"/>
        <v>6-12 months</v>
      </c>
      <c r="H2739" t="s">
        <v>24</v>
      </c>
      <c r="I2739" t="s">
        <v>8216</v>
      </c>
      <c r="J2739" t="s">
        <v>8217</v>
      </c>
      <c r="K2739" t="s">
        <v>158</v>
      </c>
      <c r="L2739">
        <f t="shared" si="254"/>
        <v>0</v>
      </c>
      <c r="M2739">
        <f t="shared" si="255"/>
        <v>1</v>
      </c>
      <c r="N2739" t="s">
        <v>53</v>
      </c>
      <c r="O2739" t="s">
        <v>29</v>
      </c>
      <c r="P2739" t="s">
        <v>159</v>
      </c>
      <c r="Q2739" t="str">
        <f t="shared" si="256"/>
        <v>VOLUNTARY</v>
      </c>
      <c r="R2739" t="s">
        <v>1487</v>
      </c>
      <c r="S2739" t="s">
        <v>74</v>
      </c>
      <c r="T2739" s="2">
        <v>37677</v>
      </c>
      <c r="U2739" s="3">
        <f t="shared" ca="1" si="257"/>
        <v>22</v>
      </c>
      <c r="V2739" t="s">
        <v>3470</v>
      </c>
      <c r="W2739" t="s">
        <v>3470</v>
      </c>
      <c r="X2739" t="s">
        <v>184</v>
      </c>
      <c r="Y2739" t="s">
        <v>35</v>
      </c>
      <c r="Z2739" t="s">
        <v>36</v>
      </c>
      <c r="AA2739">
        <v>5</v>
      </c>
      <c r="AB2739" s="4">
        <v>400032</v>
      </c>
    </row>
    <row r="2740" spans="1:28" x14ac:dyDescent="0.25">
      <c r="A2740">
        <v>3165</v>
      </c>
      <c r="B2740" t="s">
        <v>2322</v>
      </c>
      <c r="C2740" t="s">
        <v>2787</v>
      </c>
      <c r="D2740" s="1">
        <v>43532</v>
      </c>
      <c r="E2740" s="1">
        <v>44235</v>
      </c>
      <c r="F2740">
        <f t="shared" ca="1" si="252"/>
        <v>23</v>
      </c>
      <c r="G2740" t="str">
        <f t="shared" ca="1" si="253"/>
        <v>1-2 years</v>
      </c>
      <c r="H2740" t="s">
        <v>24</v>
      </c>
      <c r="I2740" t="s">
        <v>8218</v>
      </c>
      <c r="J2740" t="s">
        <v>8219</v>
      </c>
      <c r="K2740" t="s">
        <v>27</v>
      </c>
      <c r="L2740">
        <f t="shared" si="254"/>
        <v>1</v>
      </c>
      <c r="M2740">
        <f t="shared" si="255"/>
        <v>0</v>
      </c>
      <c r="N2740" t="s">
        <v>41</v>
      </c>
      <c r="O2740" t="s">
        <v>53</v>
      </c>
      <c r="Q2740" t="str">
        <f t="shared" si="256"/>
        <v>ACTIVE</v>
      </c>
      <c r="R2740" t="s">
        <v>1487</v>
      </c>
      <c r="S2740" t="s">
        <v>74</v>
      </c>
      <c r="T2740" s="2">
        <v>24752</v>
      </c>
      <c r="U2740" s="3">
        <f t="shared" ca="1" si="257"/>
        <v>58</v>
      </c>
      <c r="V2740" t="s">
        <v>61</v>
      </c>
      <c r="W2740" t="s">
        <v>222</v>
      </c>
      <c r="X2740" t="s">
        <v>69</v>
      </c>
      <c r="Y2740" t="s">
        <v>35</v>
      </c>
      <c r="Z2740" t="s">
        <v>36</v>
      </c>
      <c r="AA2740">
        <v>2</v>
      </c>
      <c r="AB2740" s="4">
        <v>319626.67</v>
      </c>
    </row>
    <row r="2741" spans="1:28" x14ac:dyDescent="0.25">
      <c r="A2741">
        <v>3166</v>
      </c>
      <c r="B2741" t="s">
        <v>2204</v>
      </c>
      <c r="C2741" t="s">
        <v>6334</v>
      </c>
      <c r="D2741" s="1">
        <v>43683</v>
      </c>
      <c r="E2741" s="1">
        <v>44769</v>
      </c>
      <c r="F2741">
        <f t="shared" ca="1" si="252"/>
        <v>35</v>
      </c>
      <c r="G2741" t="str">
        <f t="shared" ca="1" si="253"/>
        <v>2-5 years</v>
      </c>
      <c r="H2741" t="s">
        <v>24</v>
      </c>
      <c r="I2741" t="s">
        <v>8220</v>
      </c>
      <c r="J2741" t="s">
        <v>8221</v>
      </c>
      <c r="K2741" t="s">
        <v>27</v>
      </c>
      <c r="L2741">
        <f t="shared" si="254"/>
        <v>1</v>
      </c>
      <c r="M2741">
        <f t="shared" si="255"/>
        <v>0</v>
      </c>
      <c r="N2741" t="s">
        <v>41</v>
      </c>
      <c r="O2741" t="s">
        <v>53</v>
      </c>
      <c r="Q2741" t="str">
        <f t="shared" si="256"/>
        <v>ACTIVE</v>
      </c>
      <c r="R2741" t="s">
        <v>1487</v>
      </c>
      <c r="S2741" t="s">
        <v>74</v>
      </c>
      <c r="T2741" s="2">
        <v>33588</v>
      </c>
      <c r="U2741" s="3">
        <f t="shared" ca="1" si="257"/>
        <v>33</v>
      </c>
      <c r="V2741" t="s">
        <v>2370</v>
      </c>
      <c r="W2741" t="s">
        <v>2593</v>
      </c>
      <c r="X2741" t="s">
        <v>69</v>
      </c>
      <c r="Y2741" t="s">
        <v>35</v>
      </c>
      <c r="Z2741" t="s">
        <v>82</v>
      </c>
      <c r="AA2741">
        <v>2</v>
      </c>
      <c r="AB2741" s="4">
        <v>69960</v>
      </c>
    </row>
    <row r="2742" spans="1:28" x14ac:dyDescent="0.25">
      <c r="A2742">
        <v>3167</v>
      </c>
      <c r="B2742" t="s">
        <v>8222</v>
      </c>
      <c r="C2742" t="s">
        <v>8223</v>
      </c>
      <c r="D2742" s="1">
        <v>43635</v>
      </c>
      <c r="F2742">
        <f t="shared" ca="1" si="252"/>
        <v>75</v>
      </c>
      <c r="G2742" t="str">
        <f t="shared" ca="1" si="253"/>
        <v>&gt;5 years</v>
      </c>
      <c r="H2742" t="s">
        <v>24</v>
      </c>
      <c r="I2742" t="s">
        <v>8224</v>
      </c>
      <c r="J2742" t="s">
        <v>8225</v>
      </c>
      <c r="K2742" t="s">
        <v>27</v>
      </c>
      <c r="L2742">
        <f t="shared" si="254"/>
        <v>1</v>
      </c>
      <c r="M2742">
        <f t="shared" si="255"/>
        <v>0</v>
      </c>
      <c r="N2742" t="s">
        <v>53</v>
      </c>
      <c r="O2742" t="s">
        <v>41</v>
      </c>
      <c r="Q2742" t="str">
        <f t="shared" si="256"/>
        <v>ACTIVE</v>
      </c>
      <c r="R2742" t="s">
        <v>1487</v>
      </c>
      <c r="S2742" t="s">
        <v>115</v>
      </c>
      <c r="T2742" s="2">
        <v>34483</v>
      </c>
      <c r="U2742" s="3">
        <f t="shared" ca="1" si="257"/>
        <v>31</v>
      </c>
      <c r="V2742" t="s">
        <v>32</v>
      </c>
      <c r="W2742" t="s">
        <v>33</v>
      </c>
      <c r="X2742" t="s">
        <v>128</v>
      </c>
      <c r="Y2742" t="s">
        <v>47</v>
      </c>
      <c r="Z2742" t="s">
        <v>82</v>
      </c>
      <c r="AA2742">
        <v>4</v>
      </c>
      <c r="AB2742" s="4">
        <v>580255</v>
      </c>
    </row>
    <row r="2743" spans="1:28" x14ac:dyDescent="0.25">
      <c r="A2743">
        <v>3168</v>
      </c>
      <c r="B2743" t="s">
        <v>7587</v>
      </c>
      <c r="C2743" t="s">
        <v>1414</v>
      </c>
      <c r="D2743" s="1">
        <v>44600</v>
      </c>
      <c r="E2743" s="1">
        <v>45125</v>
      </c>
      <c r="F2743">
        <f t="shared" ca="1" si="252"/>
        <v>17</v>
      </c>
      <c r="G2743" t="str">
        <f t="shared" ca="1" si="253"/>
        <v>1-2 years</v>
      </c>
      <c r="H2743" t="s">
        <v>24</v>
      </c>
      <c r="I2743" t="s">
        <v>8226</v>
      </c>
      <c r="J2743" t="s">
        <v>8227</v>
      </c>
      <c r="K2743" t="s">
        <v>158</v>
      </c>
      <c r="L2743">
        <f t="shared" si="254"/>
        <v>0</v>
      </c>
      <c r="M2743">
        <f t="shared" si="255"/>
        <v>1</v>
      </c>
      <c r="N2743" t="s">
        <v>41</v>
      </c>
      <c r="O2743" t="s">
        <v>53</v>
      </c>
      <c r="Q2743" t="str">
        <f t="shared" si="256"/>
        <v>ACTIVE</v>
      </c>
      <c r="R2743" t="s">
        <v>1487</v>
      </c>
      <c r="S2743" t="s">
        <v>1766</v>
      </c>
      <c r="T2743" s="2">
        <v>34580</v>
      </c>
      <c r="U2743" s="3">
        <f t="shared" ca="1" si="257"/>
        <v>31</v>
      </c>
      <c r="V2743" t="s">
        <v>32</v>
      </c>
      <c r="W2743" t="s">
        <v>33</v>
      </c>
      <c r="X2743" t="s">
        <v>56</v>
      </c>
      <c r="Y2743" t="s">
        <v>47</v>
      </c>
      <c r="Z2743" t="s">
        <v>36</v>
      </c>
      <c r="AA2743">
        <v>2</v>
      </c>
      <c r="AB2743" s="4">
        <v>79104</v>
      </c>
    </row>
    <row r="2744" spans="1:28" x14ac:dyDescent="0.25">
      <c r="A2744">
        <v>3169</v>
      </c>
      <c r="B2744" t="s">
        <v>8228</v>
      </c>
      <c r="C2744" t="s">
        <v>4809</v>
      </c>
      <c r="D2744" s="1">
        <v>43624</v>
      </c>
      <c r="E2744" s="1">
        <v>44225</v>
      </c>
      <c r="F2744">
        <f t="shared" ca="1" si="252"/>
        <v>19</v>
      </c>
      <c r="G2744" t="str">
        <f t="shared" ca="1" si="253"/>
        <v>1-2 years</v>
      </c>
      <c r="H2744" t="s">
        <v>24</v>
      </c>
      <c r="I2744" t="s">
        <v>8229</v>
      </c>
      <c r="J2744" t="s">
        <v>8230</v>
      </c>
      <c r="K2744" t="s">
        <v>27</v>
      </c>
      <c r="L2744">
        <f t="shared" si="254"/>
        <v>1</v>
      </c>
      <c r="M2744">
        <f t="shared" si="255"/>
        <v>0</v>
      </c>
      <c r="N2744" t="s">
        <v>41</v>
      </c>
      <c r="O2744" t="s">
        <v>41</v>
      </c>
      <c r="Q2744" t="str">
        <f t="shared" si="256"/>
        <v>ACTIVE</v>
      </c>
      <c r="R2744" t="s">
        <v>1487</v>
      </c>
      <c r="S2744" t="s">
        <v>221</v>
      </c>
      <c r="T2744" s="2">
        <v>22017</v>
      </c>
      <c r="U2744" s="3">
        <f t="shared" ca="1" si="257"/>
        <v>65</v>
      </c>
      <c r="V2744" t="s">
        <v>32</v>
      </c>
      <c r="W2744" t="s">
        <v>33</v>
      </c>
      <c r="X2744" t="s">
        <v>128</v>
      </c>
      <c r="Y2744" t="s">
        <v>35</v>
      </c>
      <c r="Z2744" t="s">
        <v>82</v>
      </c>
      <c r="AA2744">
        <v>4</v>
      </c>
      <c r="AB2744" s="4">
        <v>862812</v>
      </c>
    </row>
    <row r="2745" spans="1:28" x14ac:dyDescent="0.25">
      <c r="A2745">
        <v>3170</v>
      </c>
      <c r="B2745" t="s">
        <v>4163</v>
      </c>
      <c r="C2745" t="s">
        <v>1706</v>
      </c>
      <c r="D2745" s="1">
        <v>44589</v>
      </c>
      <c r="E2745" s="1">
        <v>45100</v>
      </c>
      <c r="F2745">
        <f t="shared" ca="1" si="252"/>
        <v>16</v>
      </c>
      <c r="G2745" t="str">
        <f t="shared" ca="1" si="253"/>
        <v>1-2 years</v>
      </c>
      <c r="H2745" t="s">
        <v>24</v>
      </c>
      <c r="I2745" t="s">
        <v>8231</v>
      </c>
      <c r="J2745" t="s">
        <v>8232</v>
      </c>
      <c r="K2745" t="s">
        <v>27</v>
      </c>
      <c r="L2745">
        <f t="shared" si="254"/>
        <v>1</v>
      </c>
      <c r="M2745">
        <f t="shared" si="255"/>
        <v>0</v>
      </c>
      <c r="N2745" t="s">
        <v>53</v>
      </c>
      <c r="O2745" t="s">
        <v>53</v>
      </c>
      <c r="Q2745" t="str">
        <f t="shared" si="256"/>
        <v>ACTIVE</v>
      </c>
      <c r="R2745" t="s">
        <v>1487</v>
      </c>
      <c r="S2745" t="s">
        <v>74</v>
      </c>
      <c r="T2745" s="2">
        <v>34307</v>
      </c>
      <c r="U2745" s="3">
        <f t="shared" ca="1" si="257"/>
        <v>31</v>
      </c>
      <c r="V2745" t="s">
        <v>2961</v>
      </c>
      <c r="W2745" t="s">
        <v>2961</v>
      </c>
      <c r="X2745" t="s">
        <v>81</v>
      </c>
      <c r="Y2745" t="s">
        <v>47</v>
      </c>
      <c r="Z2745" t="s">
        <v>36</v>
      </c>
      <c r="AA2745">
        <v>2</v>
      </c>
      <c r="AB2745" s="4">
        <v>910000</v>
      </c>
    </row>
    <row r="2746" spans="1:28" x14ac:dyDescent="0.25">
      <c r="A2746">
        <v>3171</v>
      </c>
      <c r="B2746" t="s">
        <v>4680</v>
      </c>
      <c r="C2746" t="s">
        <v>1811</v>
      </c>
      <c r="D2746" s="1">
        <v>44069</v>
      </c>
      <c r="E2746" s="1">
        <v>44784</v>
      </c>
      <c r="F2746">
        <f t="shared" ca="1" si="252"/>
        <v>23</v>
      </c>
      <c r="G2746" t="str">
        <f t="shared" ca="1" si="253"/>
        <v>1-2 years</v>
      </c>
      <c r="H2746" t="s">
        <v>24</v>
      </c>
      <c r="I2746" t="s">
        <v>8233</v>
      </c>
      <c r="J2746" t="s">
        <v>8234</v>
      </c>
      <c r="K2746" t="s">
        <v>27</v>
      </c>
      <c r="L2746">
        <f t="shared" si="254"/>
        <v>1</v>
      </c>
      <c r="M2746">
        <f t="shared" si="255"/>
        <v>0</v>
      </c>
      <c r="N2746" t="s">
        <v>41</v>
      </c>
      <c r="O2746" t="s">
        <v>41</v>
      </c>
      <c r="Q2746" t="str">
        <f t="shared" si="256"/>
        <v>ACTIVE</v>
      </c>
      <c r="R2746" t="s">
        <v>1487</v>
      </c>
      <c r="S2746" t="s">
        <v>87</v>
      </c>
      <c r="T2746" s="2">
        <v>34489</v>
      </c>
      <c r="U2746" s="3">
        <f t="shared" ca="1" si="257"/>
        <v>31</v>
      </c>
      <c r="V2746" t="s">
        <v>32</v>
      </c>
      <c r="W2746" t="s">
        <v>843</v>
      </c>
      <c r="X2746" t="s">
        <v>89</v>
      </c>
      <c r="Y2746" t="s">
        <v>35</v>
      </c>
      <c r="Z2746" t="s">
        <v>36</v>
      </c>
      <c r="AA2746">
        <v>5</v>
      </c>
      <c r="AB2746" s="4">
        <v>331021</v>
      </c>
    </row>
    <row r="2747" spans="1:28" x14ac:dyDescent="0.25">
      <c r="A2747">
        <v>3172</v>
      </c>
      <c r="B2747" t="s">
        <v>1177</v>
      </c>
      <c r="C2747" t="s">
        <v>1326</v>
      </c>
      <c r="D2747" s="1">
        <v>43577</v>
      </c>
      <c r="F2747">
        <f t="shared" ca="1" si="252"/>
        <v>77</v>
      </c>
      <c r="G2747" t="str">
        <f t="shared" ca="1" si="253"/>
        <v>&gt;5 years</v>
      </c>
      <c r="H2747" t="s">
        <v>24</v>
      </c>
      <c r="I2747" t="s">
        <v>4148</v>
      </c>
      <c r="J2747" t="s">
        <v>8235</v>
      </c>
      <c r="K2747" t="s">
        <v>27</v>
      </c>
      <c r="L2747">
        <f t="shared" si="254"/>
        <v>1</v>
      </c>
      <c r="M2747">
        <f t="shared" si="255"/>
        <v>0</v>
      </c>
      <c r="N2747" t="s">
        <v>28</v>
      </c>
      <c r="O2747" t="s">
        <v>41</v>
      </c>
      <c r="Q2747" t="str">
        <f t="shared" si="256"/>
        <v>ACTIVE</v>
      </c>
      <c r="R2747" t="s">
        <v>1487</v>
      </c>
      <c r="S2747" t="s">
        <v>239</v>
      </c>
      <c r="T2747" s="2">
        <v>28170</v>
      </c>
      <c r="U2747" s="3">
        <f t="shared" ca="1" si="257"/>
        <v>48</v>
      </c>
      <c r="V2747" t="s">
        <v>3829</v>
      </c>
      <c r="W2747" t="s">
        <v>6238</v>
      </c>
      <c r="X2747" t="s">
        <v>240</v>
      </c>
      <c r="Y2747" t="s">
        <v>35</v>
      </c>
      <c r="Z2747" t="s">
        <v>36</v>
      </c>
      <c r="AA2747">
        <v>4</v>
      </c>
      <c r="AB2747" s="4">
        <v>580255</v>
      </c>
    </row>
    <row r="2748" spans="1:28" x14ac:dyDescent="0.25">
      <c r="A2748">
        <v>3173</v>
      </c>
      <c r="B2748" t="s">
        <v>6527</v>
      </c>
      <c r="C2748" t="s">
        <v>3323</v>
      </c>
      <c r="D2748" s="1">
        <v>44916</v>
      </c>
      <c r="E2748" s="1">
        <v>45076</v>
      </c>
      <c r="F2748">
        <f t="shared" ca="1" si="252"/>
        <v>5</v>
      </c>
      <c r="G2748" t="str">
        <f t="shared" ca="1" si="253"/>
        <v>&lt;6 months</v>
      </c>
      <c r="H2748" t="s">
        <v>24</v>
      </c>
      <c r="I2748" t="s">
        <v>8236</v>
      </c>
      <c r="J2748" t="s">
        <v>8237</v>
      </c>
      <c r="K2748" t="s">
        <v>27</v>
      </c>
      <c r="L2748">
        <f t="shared" si="254"/>
        <v>1</v>
      </c>
      <c r="M2748">
        <f t="shared" si="255"/>
        <v>0</v>
      </c>
      <c r="N2748" t="s">
        <v>28</v>
      </c>
      <c r="O2748" t="s">
        <v>41</v>
      </c>
      <c r="Q2748" t="str">
        <f t="shared" si="256"/>
        <v>ACTIVE</v>
      </c>
      <c r="R2748" t="s">
        <v>1487</v>
      </c>
      <c r="S2748" t="s">
        <v>1913</v>
      </c>
      <c r="T2748" s="2">
        <v>36610</v>
      </c>
      <c r="U2748" s="3">
        <f t="shared" ca="1" si="257"/>
        <v>25</v>
      </c>
      <c r="V2748" t="s">
        <v>3470</v>
      </c>
      <c r="W2748" t="s">
        <v>3470</v>
      </c>
      <c r="X2748" t="s">
        <v>89</v>
      </c>
      <c r="Y2748" t="s">
        <v>35</v>
      </c>
      <c r="Z2748" t="s">
        <v>36</v>
      </c>
      <c r="AA2748">
        <v>1</v>
      </c>
      <c r="AB2748" s="4">
        <v>100203.6</v>
      </c>
    </row>
    <row r="2749" spans="1:28" x14ac:dyDescent="0.25">
      <c r="A2749">
        <v>3174</v>
      </c>
      <c r="B2749" t="s">
        <v>750</v>
      </c>
      <c r="C2749" t="s">
        <v>3051</v>
      </c>
      <c r="D2749" s="1">
        <v>44846</v>
      </c>
      <c r="E2749" s="1">
        <v>45110</v>
      </c>
      <c r="F2749">
        <f t="shared" ca="1" si="252"/>
        <v>8</v>
      </c>
      <c r="G2749" t="str">
        <f t="shared" ca="1" si="253"/>
        <v>6-12 months</v>
      </c>
      <c r="H2749" t="s">
        <v>24</v>
      </c>
      <c r="I2749" t="s">
        <v>8238</v>
      </c>
      <c r="J2749" t="s">
        <v>8239</v>
      </c>
      <c r="K2749" t="s">
        <v>27</v>
      </c>
      <c r="L2749">
        <f t="shared" si="254"/>
        <v>1</v>
      </c>
      <c r="M2749">
        <f t="shared" si="255"/>
        <v>0</v>
      </c>
      <c r="N2749" t="s">
        <v>53</v>
      </c>
      <c r="O2749" t="s">
        <v>41</v>
      </c>
      <c r="Q2749" t="str">
        <f t="shared" si="256"/>
        <v>ACTIVE</v>
      </c>
      <c r="R2749" t="s">
        <v>1487</v>
      </c>
      <c r="S2749" t="s">
        <v>282</v>
      </c>
      <c r="T2749" s="2">
        <v>26820</v>
      </c>
      <c r="U2749" s="3">
        <f t="shared" ca="1" si="257"/>
        <v>52</v>
      </c>
      <c r="V2749" t="s">
        <v>3829</v>
      </c>
      <c r="W2749" t="s">
        <v>6238</v>
      </c>
      <c r="X2749" t="s">
        <v>184</v>
      </c>
      <c r="Y2749" t="s">
        <v>35</v>
      </c>
      <c r="Z2749" t="s">
        <v>36</v>
      </c>
      <c r="AA2749">
        <v>5</v>
      </c>
      <c r="AB2749" s="4">
        <v>596496</v>
      </c>
    </row>
    <row r="2750" spans="1:28" x14ac:dyDescent="0.25">
      <c r="A2750">
        <v>3175</v>
      </c>
      <c r="B2750" t="s">
        <v>893</v>
      </c>
      <c r="C2750" t="s">
        <v>3271</v>
      </c>
      <c r="D2750" s="1">
        <v>45130</v>
      </c>
      <c r="E2750" s="1">
        <v>45139</v>
      </c>
      <c r="F2750">
        <f t="shared" ca="1" si="252"/>
        <v>0</v>
      </c>
      <c r="G2750" t="str">
        <f t="shared" ca="1" si="253"/>
        <v>&lt;6 months</v>
      </c>
      <c r="H2750" t="s">
        <v>24</v>
      </c>
      <c r="I2750" t="s">
        <v>8240</v>
      </c>
      <c r="J2750" t="s">
        <v>8241</v>
      </c>
      <c r="K2750" t="s">
        <v>27</v>
      </c>
      <c r="L2750">
        <f t="shared" si="254"/>
        <v>1</v>
      </c>
      <c r="M2750">
        <f t="shared" si="255"/>
        <v>0</v>
      </c>
      <c r="N2750" t="s">
        <v>53</v>
      </c>
      <c r="O2750" t="s">
        <v>53</v>
      </c>
      <c r="Q2750" t="str">
        <f t="shared" si="256"/>
        <v>ACTIVE</v>
      </c>
      <c r="R2750" t="s">
        <v>1487</v>
      </c>
      <c r="S2750" t="s">
        <v>189</v>
      </c>
      <c r="T2750" s="2">
        <v>36230</v>
      </c>
      <c r="U2750" s="3">
        <f t="shared" ca="1" si="257"/>
        <v>26</v>
      </c>
      <c r="V2750" t="s">
        <v>32</v>
      </c>
      <c r="W2750" t="s">
        <v>843</v>
      </c>
      <c r="X2750" t="s">
        <v>89</v>
      </c>
      <c r="Y2750" t="s">
        <v>35</v>
      </c>
      <c r="Z2750" t="s">
        <v>36</v>
      </c>
      <c r="AA2750">
        <v>1</v>
      </c>
      <c r="AB2750" s="4">
        <v>233698.8</v>
      </c>
    </row>
    <row r="2751" spans="1:28" x14ac:dyDescent="0.25">
      <c r="A2751">
        <v>3176</v>
      </c>
      <c r="B2751" t="s">
        <v>2711</v>
      </c>
      <c r="C2751" t="s">
        <v>7496</v>
      </c>
      <c r="D2751" s="1">
        <v>43447</v>
      </c>
      <c r="E2751" s="1">
        <v>44005</v>
      </c>
      <c r="F2751">
        <f t="shared" ca="1" si="252"/>
        <v>18</v>
      </c>
      <c r="G2751" t="str">
        <f t="shared" ca="1" si="253"/>
        <v>1-2 years</v>
      </c>
      <c r="H2751" t="s">
        <v>24</v>
      </c>
      <c r="I2751" t="s">
        <v>4324</v>
      </c>
      <c r="J2751" t="s">
        <v>8242</v>
      </c>
      <c r="K2751" t="s">
        <v>27</v>
      </c>
      <c r="L2751">
        <f t="shared" si="254"/>
        <v>1</v>
      </c>
      <c r="M2751">
        <f t="shared" si="255"/>
        <v>0</v>
      </c>
      <c r="N2751" t="s">
        <v>53</v>
      </c>
      <c r="O2751" t="s">
        <v>53</v>
      </c>
      <c r="Q2751" t="str">
        <f t="shared" si="256"/>
        <v>ACTIVE</v>
      </c>
      <c r="R2751" t="s">
        <v>1487</v>
      </c>
      <c r="S2751" t="s">
        <v>137</v>
      </c>
      <c r="T2751" s="2">
        <v>37248</v>
      </c>
      <c r="U2751" s="3">
        <f t="shared" ca="1" si="257"/>
        <v>23</v>
      </c>
      <c r="V2751" t="s">
        <v>61</v>
      </c>
      <c r="W2751" t="s">
        <v>222</v>
      </c>
      <c r="X2751" t="s">
        <v>138</v>
      </c>
      <c r="Y2751" t="s">
        <v>35</v>
      </c>
      <c r="Z2751" t="s">
        <v>82</v>
      </c>
      <c r="AA2751">
        <v>1</v>
      </c>
      <c r="AB2751" s="4">
        <v>101592</v>
      </c>
    </row>
    <row r="2752" spans="1:28" x14ac:dyDescent="0.25">
      <c r="A2752">
        <v>3177</v>
      </c>
      <c r="B2752" t="s">
        <v>1892</v>
      </c>
      <c r="C2752" t="s">
        <v>118</v>
      </c>
      <c r="D2752" s="1">
        <v>43738</v>
      </c>
      <c r="E2752" s="1">
        <v>44370</v>
      </c>
      <c r="F2752">
        <f t="shared" ca="1" si="252"/>
        <v>20</v>
      </c>
      <c r="G2752" t="str">
        <f t="shared" ca="1" si="253"/>
        <v>1-2 years</v>
      </c>
      <c r="H2752" t="s">
        <v>24</v>
      </c>
      <c r="I2752" t="s">
        <v>8243</v>
      </c>
      <c r="J2752" t="s">
        <v>8244</v>
      </c>
      <c r="K2752" t="s">
        <v>158</v>
      </c>
      <c r="L2752">
        <f t="shared" si="254"/>
        <v>0</v>
      </c>
      <c r="M2752">
        <f t="shared" si="255"/>
        <v>1</v>
      </c>
      <c r="N2752" t="s">
        <v>53</v>
      </c>
      <c r="O2752" t="s">
        <v>53</v>
      </c>
      <c r="P2752" t="s">
        <v>159</v>
      </c>
      <c r="Q2752" t="str">
        <f t="shared" si="256"/>
        <v>VOLUNTARY</v>
      </c>
      <c r="R2752" t="s">
        <v>1487</v>
      </c>
      <c r="S2752" t="s">
        <v>137</v>
      </c>
      <c r="T2752" s="2">
        <v>27857</v>
      </c>
      <c r="U2752" s="3">
        <f t="shared" ca="1" si="257"/>
        <v>49</v>
      </c>
      <c r="V2752" t="s">
        <v>3829</v>
      </c>
      <c r="W2752" t="s">
        <v>3830</v>
      </c>
      <c r="X2752" t="s">
        <v>138</v>
      </c>
      <c r="Y2752" t="s">
        <v>35</v>
      </c>
      <c r="Z2752" t="s">
        <v>36</v>
      </c>
      <c r="AA2752">
        <v>1</v>
      </c>
      <c r="AB2752" s="4">
        <v>910000</v>
      </c>
    </row>
    <row r="2753" spans="1:28" x14ac:dyDescent="0.25">
      <c r="A2753">
        <v>3178</v>
      </c>
      <c r="B2753" t="s">
        <v>8245</v>
      </c>
      <c r="C2753" t="s">
        <v>190</v>
      </c>
      <c r="D2753" s="1">
        <v>43854</v>
      </c>
      <c r="E2753" s="1">
        <v>45086</v>
      </c>
      <c r="F2753">
        <f t="shared" ca="1" si="252"/>
        <v>40</v>
      </c>
      <c r="G2753" t="str">
        <f t="shared" ca="1" si="253"/>
        <v>2-5 years</v>
      </c>
      <c r="H2753" t="s">
        <v>641</v>
      </c>
      <c r="I2753" t="s">
        <v>8246</v>
      </c>
      <c r="J2753" t="s">
        <v>8247</v>
      </c>
      <c r="K2753" t="s">
        <v>158</v>
      </c>
      <c r="L2753">
        <f t="shared" si="254"/>
        <v>0</v>
      </c>
      <c r="M2753">
        <f t="shared" si="255"/>
        <v>1</v>
      </c>
      <c r="N2753" t="s">
        <v>41</v>
      </c>
      <c r="O2753" t="s">
        <v>41</v>
      </c>
      <c r="P2753" t="s">
        <v>3412</v>
      </c>
      <c r="Q2753" t="str">
        <f t="shared" si="256"/>
        <v>INVOLUNTARY</v>
      </c>
      <c r="R2753" t="s">
        <v>1487</v>
      </c>
      <c r="S2753" t="s">
        <v>74</v>
      </c>
      <c r="T2753" s="2">
        <v>36857</v>
      </c>
      <c r="U2753" s="3">
        <f t="shared" ca="1" si="257"/>
        <v>24</v>
      </c>
      <c r="V2753" t="s">
        <v>61</v>
      </c>
      <c r="W2753" t="s">
        <v>222</v>
      </c>
      <c r="X2753" t="s">
        <v>339</v>
      </c>
      <c r="Y2753" t="s">
        <v>35</v>
      </c>
      <c r="Z2753" t="s">
        <v>652</v>
      </c>
      <c r="AA2753">
        <v>1</v>
      </c>
      <c r="AB2753" s="4">
        <v>96000</v>
      </c>
    </row>
    <row r="2754" spans="1:28" x14ac:dyDescent="0.25">
      <c r="A2754">
        <v>3179</v>
      </c>
      <c r="B2754" t="s">
        <v>1141</v>
      </c>
      <c r="C2754" t="s">
        <v>477</v>
      </c>
      <c r="D2754" s="1">
        <v>44188</v>
      </c>
      <c r="E2754" s="1">
        <v>44272</v>
      </c>
      <c r="F2754">
        <f t="shared" ca="1" si="252"/>
        <v>2</v>
      </c>
      <c r="G2754" t="str">
        <f t="shared" ca="1" si="253"/>
        <v>&lt;6 months</v>
      </c>
      <c r="H2754" t="s">
        <v>641</v>
      </c>
      <c r="I2754" t="s">
        <v>8248</v>
      </c>
      <c r="J2754" t="s">
        <v>8249</v>
      </c>
      <c r="K2754" t="s">
        <v>27</v>
      </c>
      <c r="L2754">
        <f t="shared" si="254"/>
        <v>1</v>
      </c>
      <c r="M2754">
        <f t="shared" si="255"/>
        <v>0</v>
      </c>
      <c r="N2754" t="s">
        <v>53</v>
      </c>
      <c r="O2754" t="s">
        <v>53</v>
      </c>
      <c r="Q2754" t="str">
        <f t="shared" si="256"/>
        <v>ACTIVE</v>
      </c>
      <c r="R2754" t="s">
        <v>1487</v>
      </c>
      <c r="S2754" t="s">
        <v>74</v>
      </c>
      <c r="T2754" s="2">
        <v>25618</v>
      </c>
      <c r="U2754" s="3">
        <f t="shared" ca="1" si="257"/>
        <v>55</v>
      </c>
      <c r="V2754" t="s">
        <v>2961</v>
      </c>
      <c r="W2754" t="s">
        <v>2961</v>
      </c>
      <c r="X2754" t="s">
        <v>128</v>
      </c>
      <c r="Y2754" t="s">
        <v>47</v>
      </c>
      <c r="Z2754" t="s">
        <v>36</v>
      </c>
      <c r="AA2754">
        <v>2</v>
      </c>
      <c r="AB2754" s="4">
        <v>399213.6</v>
      </c>
    </row>
    <row r="2755" spans="1:28" x14ac:dyDescent="0.25">
      <c r="A2755">
        <v>3180</v>
      </c>
      <c r="B2755" t="s">
        <v>1247</v>
      </c>
      <c r="C2755" t="s">
        <v>959</v>
      </c>
      <c r="D2755" s="1">
        <v>43623</v>
      </c>
      <c r="E2755" s="1">
        <v>43841</v>
      </c>
      <c r="F2755">
        <f t="shared" ref="F2755:F2818" ca="1" si="258">DATEDIF($D2755,IF($E2755=$E$2,TODAY(),$E2755),"m")</f>
        <v>7</v>
      </c>
      <c r="G2755" t="str">
        <f t="shared" ref="G2755:G2818" ca="1" si="259">IF(F2755&lt;6,"&lt;6 months",IF(F2755&lt;12,"6-12 months",IF(F2755&lt;24,"1-2 years",IF(F2755&lt;60,"2-5 years","&gt;5 years"))))</f>
        <v>6-12 months</v>
      </c>
      <c r="H2755" t="s">
        <v>641</v>
      </c>
      <c r="I2755" t="s">
        <v>8250</v>
      </c>
      <c r="J2755" t="s">
        <v>8251</v>
      </c>
      <c r="K2755" t="s">
        <v>158</v>
      </c>
      <c r="L2755">
        <f t="shared" ref="L2755:L2818" si="260">IF($K2755=$K$2,1,0)</f>
        <v>0</v>
      </c>
      <c r="M2755">
        <f t="shared" ref="M2755:M2818" si="261">IF($K2755=$K$2,0,1)</f>
        <v>1</v>
      </c>
      <c r="N2755" t="s">
        <v>53</v>
      </c>
      <c r="O2755" t="s">
        <v>29</v>
      </c>
      <c r="P2755" t="s">
        <v>3412</v>
      </c>
      <c r="Q2755" t="str">
        <f t="shared" ref="Q2755:Q2818" si="262">IF(OR($P2755=$AF$14,$P2755=$AF$16,$P2755=$AF$19,$P2755=$AF$20,$P2755=$AF$21,$P2755=$AF$23),"VOLUNTARY",IF(OR($P2755=$AF$17,$P2755=$AF$18,$P2755=$AF$22,$P2755=$AF$15),"INVOLUNTARY","ACTIVE"))</f>
        <v>INVOLUNTARY</v>
      </c>
      <c r="R2755" t="s">
        <v>1487</v>
      </c>
      <c r="S2755" t="s">
        <v>74</v>
      </c>
      <c r="T2755" s="2">
        <v>34878</v>
      </c>
      <c r="U2755" s="3">
        <f t="shared" ref="U2755:U2818" ca="1" si="263">DATEDIF($T2755,TODAY(),"y")</f>
        <v>30</v>
      </c>
      <c r="V2755" t="s">
        <v>61</v>
      </c>
      <c r="W2755" t="s">
        <v>222</v>
      </c>
      <c r="X2755" t="s">
        <v>81</v>
      </c>
      <c r="Y2755" t="s">
        <v>35</v>
      </c>
      <c r="Z2755" t="s">
        <v>36</v>
      </c>
      <c r="AA2755">
        <v>4</v>
      </c>
      <c r="AB2755" s="4">
        <v>423144</v>
      </c>
    </row>
    <row r="2756" spans="1:28" x14ac:dyDescent="0.25">
      <c r="A2756">
        <v>3181</v>
      </c>
      <c r="B2756" t="s">
        <v>6165</v>
      </c>
      <c r="C2756" t="s">
        <v>246</v>
      </c>
      <c r="D2756" s="1">
        <v>43824</v>
      </c>
      <c r="E2756" s="1">
        <v>44514</v>
      </c>
      <c r="F2756">
        <f t="shared" ca="1" si="258"/>
        <v>22</v>
      </c>
      <c r="G2756" t="str">
        <f t="shared" ca="1" si="259"/>
        <v>1-2 years</v>
      </c>
      <c r="H2756" t="s">
        <v>641</v>
      </c>
      <c r="I2756" t="s">
        <v>8252</v>
      </c>
      <c r="J2756" t="s">
        <v>8253</v>
      </c>
      <c r="K2756" t="s">
        <v>27</v>
      </c>
      <c r="L2756">
        <f t="shared" si="260"/>
        <v>1</v>
      </c>
      <c r="M2756">
        <f t="shared" si="261"/>
        <v>0</v>
      </c>
      <c r="N2756" t="s">
        <v>28</v>
      </c>
      <c r="O2756" t="s">
        <v>29</v>
      </c>
      <c r="Q2756" t="str">
        <f t="shared" si="262"/>
        <v>ACTIVE</v>
      </c>
      <c r="R2756" t="s">
        <v>1487</v>
      </c>
      <c r="S2756" t="s">
        <v>68</v>
      </c>
      <c r="T2756" s="2">
        <v>35108</v>
      </c>
      <c r="U2756" s="3">
        <f t="shared" ca="1" si="263"/>
        <v>29</v>
      </c>
      <c r="V2756" t="s">
        <v>3829</v>
      </c>
      <c r="W2756" t="s">
        <v>3830</v>
      </c>
      <c r="X2756" t="s">
        <v>184</v>
      </c>
      <c r="Y2756" t="s">
        <v>35</v>
      </c>
      <c r="Z2756" t="s">
        <v>36</v>
      </c>
      <c r="AA2756">
        <v>4</v>
      </c>
      <c r="AB2756" s="4">
        <v>234432</v>
      </c>
    </row>
    <row r="2757" spans="1:28" x14ac:dyDescent="0.25">
      <c r="A2757">
        <v>3182</v>
      </c>
      <c r="B2757" t="s">
        <v>3249</v>
      </c>
      <c r="C2757" t="s">
        <v>167</v>
      </c>
      <c r="D2757" s="1">
        <v>44952</v>
      </c>
      <c r="F2757">
        <f t="shared" ca="1" si="258"/>
        <v>32</v>
      </c>
      <c r="G2757" t="str">
        <f t="shared" ca="1" si="259"/>
        <v>2-5 years</v>
      </c>
      <c r="H2757" t="s">
        <v>641</v>
      </c>
      <c r="I2757" t="s">
        <v>8254</v>
      </c>
      <c r="J2757" t="s">
        <v>8255</v>
      </c>
      <c r="K2757" t="s">
        <v>27</v>
      </c>
      <c r="L2757">
        <f t="shared" si="260"/>
        <v>1</v>
      </c>
      <c r="M2757">
        <f t="shared" si="261"/>
        <v>0</v>
      </c>
      <c r="N2757" t="s">
        <v>28</v>
      </c>
      <c r="O2757" t="s">
        <v>29</v>
      </c>
      <c r="Q2757" t="str">
        <f t="shared" si="262"/>
        <v>ACTIVE</v>
      </c>
      <c r="R2757" t="s">
        <v>1487</v>
      </c>
      <c r="S2757" t="s">
        <v>74</v>
      </c>
      <c r="T2757" s="2">
        <v>37140</v>
      </c>
      <c r="U2757" s="3">
        <f t="shared" ca="1" si="263"/>
        <v>24</v>
      </c>
      <c r="V2757" t="s">
        <v>32</v>
      </c>
      <c r="W2757" t="s">
        <v>33</v>
      </c>
      <c r="X2757" t="s">
        <v>81</v>
      </c>
      <c r="Y2757" t="s">
        <v>35</v>
      </c>
      <c r="Z2757" t="s">
        <v>652</v>
      </c>
      <c r="AA2757">
        <v>2</v>
      </c>
      <c r="AB2757" s="4">
        <v>520000</v>
      </c>
    </row>
    <row r="2758" spans="1:28" x14ac:dyDescent="0.25">
      <c r="A2758">
        <v>3183</v>
      </c>
      <c r="B2758" t="s">
        <v>22</v>
      </c>
      <c r="C2758" t="s">
        <v>1182</v>
      </c>
      <c r="D2758" s="1">
        <v>44868</v>
      </c>
      <c r="E2758" s="1">
        <v>45141</v>
      </c>
      <c r="F2758">
        <f t="shared" ca="1" si="258"/>
        <v>9</v>
      </c>
      <c r="G2758" t="str">
        <f t="shared" ca="1" si="259"/>
        <v>6-12 months</v>
      </c>
      <c r="H2758" t="s">
        <v>641</v>
      </c>
      <c r="I2758" t="s">
        <v>8256</v>
      </c>
      <c r="J2758" t="s">
        <v>8257</v>
      </c>
      <c r="K2758" t="s">
        <v>158</v>
      </c>
      <c r="L2758">
        <f t="shared" si="260"/>
        <v>0</v>
      </c>
      <c r="M2758">
        <f t="shared" si="261"/>
        <v>1</v>
      </c>
      <c r="N2758" t="s">
        <v>53</v>
      </c>
      <c r="O2758" t="s">
        <v>29</v>
      </c>
      <c r="P2758" t="s">
        <v>159</v>
      </c>
      <c r="Q2758" t="str">
        <f t="shared" si="262"/>
        <v>VOLUNTARY</v>
      </c>
      <c r="R2758" t="s">
        <v>1487</v>
      </c>
      <c r="S2758" t="s">
        <v>87</v>
      </c>
      <c r="T2758" s="2">
        <v>29419</v>
      </c>
      <c r="U2758" s="3">
        <f t="shared" ca="1" si="263"/>
        <v>45</v>
      </c>
      <c r="V2758" t="s">
        <v>32</v>
      </c>
      <c r="W2758" t="s">
        <v>843</v>
      </c>
      <c r="X2758" t="s">
        <v>81</v>
      </c>
      <c r="Y2758" t="s">
        <v>47</v>
      </c>
      <c r="Z2758" t="s">
        <v>652</v>
      </c>
      <c r="AA2758">
        <v>3</v>
      </c>
      <c r="AB2758" s="4">
        <v>139512</v>
      </c>
    </row>
    <row r="2759" spans="1:28" x14ac:dyDescent="0.25">
      <c r="A2759">
        <v>3184</v>
      </c>
      <c r="B2759" t="s">
        <v>3185</v>
      </c>
      <c r="C2759" t="s">
        <v>4737</v>
      </c>
      <c r="D2759" s="1">
        <v>44694</v>
      </c>
      <c r="F2759">
        <f t="shared" ca="1" si="258"/>
        <v>40</v>
      </c>
      <c r="G2759" t="str">
        <f t="shared" ca="1" si="259"/>
        <v>2-5 years</v>
      </c>
      <c r="H2759" t="s">
        <v>24</v>
      </c>
      <c r="I2759" t="s">
        <v>8258</v>
      </c>
      <c r="J2759" t="s">
        <v>8259</v>
      </c>
      <c r="K2759" t="s">
        <v>27</v>
      </c>
      <c r="L2759">
        <f t="shared" si="260"/>
        <v>1</v>
      </c>
      <c r="M2759">
        <f t="shared" si="261"/>
        <v>0</v>
      </c>
      <c r="N2759" t="s">
        <v>41</v>
      </c>
      <c r="O2759" t="s">
        <v>53</v>
      </c>
      <c r="Q2759" t="str">
        <f t="shared" si="262"/>
        <v>ACTIVE</v>
      </c>
      <c r="R2759" t="s">
        <v>1487</v>
      </c>
      <c r="S2759" t="s">
        <v>74</v>
      </c>
      <c r="T2759" s="2">
        <v>32881</v>
      </c>
      <c r="U2759" s="3">
        <f t="shared" ca="1" si="263"/>
        <v>35</v>
      </c>
      <c r="V2759" t="s">
        <v>2370</v>
      </c>
      <c r="W2759" t="s">
        <v>2371</v>
      </c>
      <c r="X2759" t="s">
        <v>235</v>
      </c>
      <c r="Y2759" t="s">
        <v>35</v>
      </c>
      <c r="Z2759" t="s">
        <v>652</v>
      </c>
      <c r="AA2759">
        <v>5</v>
      </c>
      <c r="AB2759" s="4">
        <v>202230</v>
      </c>
    </row>
    <row r="2760" spans="1:28" x14ac:dyDescent="0.25">
      <c r="A2760">
        <v>3185</v>
      </c>
      <c r="B2760" t="s">
        <v>745</v>
      </c>
      <c r="C2760" t="s">
        <v>1729</v>
      </c>
      <c r="D2760" s="1">
        <v>44097</v>
      </c>
      <c r="E2760" s="1">
        <v>45000</v>
      </c>
      <c r="F2760">
        <f t="shared" ca="1" si="258"/>
        <v>29</v>
      </c>
      <c r="G2760" t="str">
        <f t="shared" ca="1" si="259"/>
        <v>2-5 years</v>
      </c>
      <c r="H2760" t="s">
        <v>24</v>
      </c>
      <c r="I2760" t="s">
        <v>8260</v>
      </c>
      <c r="J2760" t="s">
        <v>8261</v>
      </c>
      <c r="K2760" t="s">
        <v>158</v>
      </c>
      <c r="L2760">
        <f t="shared" si="260"/>
        <v>0</v>
      </c>
      <c r="M2760">
        <f t="shared" si="261"/>
        <v>1</v>
      </c>
      <c r="N2760" t="s">
        <v>28</v>
      </c>
      <c r="O2760" t="s">
        <v>29</v>
      </c>
      <c r="P2760" t="s">
        <v>212</v>
      </c>
      <c r="Q2760" t="str">
        <f t="shared" si="262"/>
        <v>INVOLUNTARY</v>
      </c>
      <c r="R2760" t="s">
        <v>1487</v>
      </c>
      <c r="S2760" t="s">
        <v>74</v>
      </c>
      <c r="T2760" s="2">
        <v>34349</v>
      </c>
      <c r="U2760" s="3">
        <f t="shared" ca="1" si="263"/>
        <v>31</v>
      </c>
      <c r="V2760" t="s">
        <v>32</v>
      </c>
      <c r="W2760" t="s">
        <v>843</v>
      </c>
      <c r="X2760" t="s">
        <v>56</v>
      </c>
      <c r="Y2760" t="s">
        <v>35</v>
      </c>
      <c r="Z2760" t="s">
        <v>652</v>
      </c>
      <c r="AA2760">
        <v>2</v>
      </c>
      <c r="AB2760" s="4">
        <v>89000</v>
      </c>
    </row>
    <row r="2761" spans="1:28" x14ac:dyDescent="0.25">
      <c r="A2761">
        <v>3186</v>
      </c>
      <c r="B2761" t="s">
        <v>5363</v>
      </c>
      <c r="C2761" t="s">
        <v>450</v>
      </c>
      <c r="D2761" s="1">
        <v>44437</v>
      </c>
      <c r="E2761" s="1">
        <v>44873</v>
      </c>
      <c r="F2761">
        <f t="shared" ca="1" si="258"/>
        <v>14</v>
      </c>
      <c r="G2761" t="str">
        <f t="shared" ca="1" si="259"/>
        <v>1-2 years</v>
      </c>
      <c r="H2761" t="s">
        <v>24</v>
      </c>
      <c r="I2761" t="s">
        <v>5148</v>
      </c>
      <c r="J2761" t="s">
        <v>8262</v>
      </c>
      <c r="K2761" t="s">
        <v>27</v>
      </c>
      <c r="L2761">
        <f t="shared" si="260"/>
        <v>1</v>
      </c>
      <c r="M2761">
        <f t="shared" si="261"/>
        <v>0</v>
      </c>
      <c r="N2761" t="s">
        <v>41</v>
      </c>
      <c r="O2761" t="s">
        <v>53</v>
      </c>
      <c r="Q2761" t="str">
        <f t="shared" si="262"/>
        <v>ACTIVE</v>
      </c>
      <c r="R2761" t="s">
        <v>1487</v>
      </c>
      <c r="S2761" t="s">
        <v>221</v>
      </c>
      <c r="T2761" s="2">
        <v>33639</v>
      </c>
      <c r="U2761" s="3">
        <f t="shared" ca="1" si="263"/>
        <v>33</v>
      </c>
      <c r="V2761" t="s">
        <v>3470</v>
      </c>
      <c r="W2761" t="s">
        <v>3470</v>
      </c>
      <c r="X2761" t="s">
        <v>148</v>
      </c>
      <c r="Y2761" t="s">
        <v>35</v>
      </c>
      <c r="Z2761" t="s">
        <v>36</v>
      </c>
      <c r="AA2761">
        <v>2</v>
      </c>
      <c r="AB2761" s="4">
        <v>648168</v>
      </c>
    </row>
    <row r="2762" spans="1:28" x14ac:dyDescent="0.25">
      <c r="A2762">
        <v>3187</v>
      </c>
      <c r="B2762" t="s">
        <v>8263</v>
      </c>
      <c r="C2762" t="s">
        <v>872</v>
      </c>
      <c r="D2762" s="1">
        <v>44908</v>
      </c>
      <c r="E2762" s="1">
        <v>44937</v>
      </c>
      <c r="F2762">
        <f t="shared" ca="1" si="258"/>
        <v>0</v>
      </c>
      <c r="G2762" t="str">
        <f t="shared" ca="1" si="259"/>
        <v>&lt;6 months</v>
      </c>
      <c r="H2762" t="s">
        <v>24</v>
      </c>
      <c r="I2762" t="s">
        <v>8264</v>
      </c>
      <c r="J2762" t="s">
        <v>8265</v>
      </c>
      <c r="K2762" t="s">
        <v>27</v>
      </c>
      <c r="L2762">
        <f t="shared" si="260"/>
        <v>1</v>
      </c>
      <c r="M2762">
        <f t="shared" si="261"/>
        <v>0</v>
      </c>
      <c r="N2762" t="s">
        <v>28</v>
      </c>
      <c r="O2762" t="s">
        <v>53</v>
      </c>
      <c r="Q2762" t="str">
        <f t="shared" si="262"/>
        <v>ACTIVE</v>
      </c>
      <c r="R2762" t="s">
        <v>1487</v>
      </c>
      <c r="S2762" t="s">
        <v>257</v>
      </c>
      <c r="T2762" s="2">
        <v>35985</v>
      </c>
      <c r="U2762" s="3">
        <f t="shared" ca="1" si="263"/>
        <v>27</v>
      </c>
      <c r="V2762" t="s">
        <v>3317</v>
      </c>
      <c r="W2762" t="s">
        <v>4628</v>
      </c>
      <c r="X2762" t="s">
        <v>364</v>
      </c>
      <c r="Y2762" t="s">
        <v>35</v>
      </c>
      <c r="Z2762" t="s">
        <v>652</v>
      </c>
      <c r="AA2762">
        <v>3</v>
      </c>
      <c r="AB2762" s="4">
        <v>126600</v>
      </c>
    </row>
    <row r="2763" spans="1:28" x14ac:dyDescent="0.25">
      <c r="A2763">
        <v>3188</v>
      </c>
      <c r="B2763" t="s">
        <v>8266</v>
      </c>
      <c r="C2763" t="s">
        <v>1215</v>
      </c>
      <c r="D2763" s="1">
        <v>44871</v>
      </c>
      <c r="F2763">
        <f t="shared" ca="1" si="258"/>
        <v>35</v>
      </c>
      <c r="G2763" t="str">
        <f t="shared" ca="1" si="259"/>
        <v>2-5 years</v>
      </c>
      <c r="H2763" t="s">
        <v>24</v>
      </c>
      <c r="I2763" t="s">
        <v>8267</v>
      </c>
      <c r="J2763" t="s">
        <v>8268</v>
      </c>
      <c r="K2763" t="s">
        <v>27</v>
      </c>
      <c r="L2763">
        <f t="shared" si="260"/>
        <v>1</v>
      </c>
      <c r="M2763">
        <f t="shared" si="261"/>
        <v>0</v>
      </c>
      <c r="N2763" t="s">
        <v>41</v>
      </c>
      <c r="O2763" t="s">
        <v>41</v>
      </c>
      <c r="Q2763" t="str">
        <f t="shared" si="262"/>
        <v>ACTIVE</v>
      </c>
      <c r="R2763" t="s">
        <v>1487</v>
      </c>
      <c r="S2763" t="s">
        <v>74</v>
      </c>
      <c r="T2763" s="2">
        <v>28382</v>
      </c>
      <c r="U2763" s="3">
        <f t="shared" ca="1" si="263"/>
        <v>48</v>
      </c>
      <c r="V2763" t="s">
        <v>3829</v>
      </c>
      <c r="W2763" t="s">
        <v>6238</v>
      </c>
      <c r="X2763" t="s">
        <v>69</v>
      </c>
      <c r="Y2763" t="s">
        <v>47</v>
      </c>
      <c r="Z2763" t="s">
        <v>36</v>
      </c>
      <c r="AA2763">
        <v>4</v>
      </c>
      <c r="AB2763" s="4">
        <v>113913.60000000001</v>
      </c>
    </row>
    <row r="2764" spans="1:28" x14ac:dyDescent="0.25">
      <c r="A2764">
        <v>3189</v>
      </c>
      <c r="B2764" t="s">
        <v>4424</v>
      </c>
      <c r="C2764" t="s">
        <v>7496</v>
      </c>
      <c r="D2764" s="1">
        <v>45142</v>
      </c>
      <c r="F2764">
        <f t="shared" ca="1" si="258"/>
        <v>26</v>
      </c>
      <c r="G2764" t="str">
        <f t="shared" ca="1" si="259"/>
        <v>2-5 years</v>
      </c>
      <c r="H2764" t="s">
        <v>24</v>
      </c>
      <c r="I2764" t="s">
        <v>8269</v>
      </c>
      <c r="J2764" t="s">
        <v>8270</v>
      </c>
      <c r="K2764" t="s">
        <v>27</v>
      </c>
      <c r="L2764">
        <f t="shared" si="260"/>
        <v>1</v>
      </c>
      <c r="M2764">
        <f t="shared" si="261"/>
        <v>0</v>
      </c>
      <c r="N2764" t="s">
        <v>53</v>
      </c>
      <c r="O2764" t="s">
        <v>29</v>
      </c>
      <c r="Q2764" t="str">
        <f t="shared" si="262"/>
        <v>ACTIVE</v>
      </c>
      <c r="R2764" t="s">
        <v>1487</v>
      </c>
      <c r="S2764" t="s">
        <v>137</v>
      </c>
      <c r="T2764" s="2">
        <v>28147</v>
      </c>
      <c r="U2764" s="3">
        <f t="shared" ca="1" si="263"/>
        <v>48</v>
      </c>
      <c r="V2764" t="s">
        <v>2370</v>
      </c>
      <c r="W2764" t="s">
        <v>2371</v>
      </c>
      <c r="X2764" t="s">
        <v>364</v>
      </c>
      <c r="Y2764" t="s">
        <v>35</v>
      </c>
      <c r="Z2764" t="s">
        <v>652</v>
      </c>
      <c r="AA2764">
        <v>1</v>
      </c>
      <c r="AB2764" s="4">
        <v>224400</v>
      </c>
    </row>
    <row r="2765" spans="1:28" x14ac:dyDescent="0.25">
      <c r="A2765">
        <v>3190</v>
      </c>
      <c r="B2765" t="s">
        <v>327</v>
      </c>
      <c r="C2765" t="s">
        <v>496</v>
      </c>
      <c r="D2765" s="1">
        <v>44150</v>
      </c>
      <c r="F2765">
        <f t="shared" ca="1" si="258"/>
        <v>58</v>
      </c>
      <c r="G2765" t="str">
        <f t="shared" ca="1" si="259"/>
        <v>2-5 years</v>
      </c>
      <c r="H2765" t="s">
        <v>24</v>
      </c>
      <c r="I2765" t="s">
        <v>8271</v>
      </c>
      <c r="J2765" t="s">
        <v>8272</v>
      </c>
      <c r="K2765" t="s">
        <v>27</v>
      </c>
      <c r="L2765">
        <f t="shared" si="260"/>
        <v>1</v>
      </c>
      <c r="M2765">
        <f t="shared" si="261"/>
        <v>0</v>
      </c>
      <c r="N2765" t="s">
        <v>28</v>
      </c>
      <c r="O2765" t="s">
        <v>41</v>
      </c>
      <c r="Q2765" t="str">
        <f t="shared" si="262"/>
        <v>ACTIVE</v>
      </c>
      <c r="R2765" t="s">
        <v>1487</v>
      </c>
      <c r="S2765" t="s">
        <v>68</v>
      </c>
      <c r="T2765" s="2">
        <v>30274</v>
      </c>
      <c r="U2765" s="3">
        <f t="shared" ca="1" si="263"/>
        <v>42</v>
      </c>
      <c r="V2765" t="s">
        <v>3470</v>
      </c>
      <c r="W2765" t="s">
        <v>3470</v>
      </c>
      <c r="X2765" t="s">
        <v>1107</v>
      </c>
      <c r="Y2765" t="s">
        <v>47</v>
      </c>
      <c r="Z2765" t="s">
        <v>652</v>
      </c>
      <c r="AA2765">
        <v>2</v>
      </c>
      <c r="AB2765" s="4">
        <v>106200</v>
      </c>
    </row>
    <row r="2766" spans="1:28" x14ac:dyDescent="0.25">
      <c r="A2766">
        <v>3191</v>
      </c>
      <c r="B2766" t="s">
        <v>6765</v>
      </c>
      <c r="C2766" t="s">
        <v>196</v>
      </c>
      <c r="D2766" s="1">
        <v>44748</v>
      </c>
      <c r="E2766" s="1">
        <v>44785</v>
      </c>
      <c r="F2766">
        <f t="shared" ca="1" si="258"/>
        <v>1</v>
      </c>
      <c r="G2766" t="str">
        <f t="shared" ca="1" si="259"/>
        <v>&lt;6 months</v>
      </c>
      <c r="H2766" t="s">
        <v>24</v>
      </c>
      <c r="I2766" t="s">
        <v>8273</v>
      </c>
      <c r="J2766" t="s">
        <v>8274</v>
      </c>
      <c r="K2766" t="s">
        <v>27</v>
      </c>
      <c r="L2766">
        <f t="shared" si="260"/>
        <v>1</v>
      </c>
      <c r="M2766">
        <f t="shared" si="261"/>
        <v>0</v>
      </c>
      <c r="N2766" t="s">
        <v>41</v>
      </c>
      <c r="O2766" t="s">
        <v>41</v>
      </c>
      <c r="Q2766" t="str">
        <f t="shared" si="262"/>
        <v>ACTIVE</v>
      </c>
      <c r="R2766" t="s">
        <v>106</v>
      </c>
      <c r="S2766" t="s">
        <v>1301</v>
      </c>
      <c r="T2766" s="2">
        <v>35462</v>
      </c>
      <c r="U2766" s="3">
        <f t="shared" ca="1" si="263"/>
        <v>28</v>
      </c>
      <c r="V2766" t="s">
        <v>4147</v>
      </c>
      <c r="W2766" t="s">
        <v>4147</v>
      </c>
      <c r="X2766" t="s">
        <v>81</v>
      </c>
      <c r="Y2766" t="s">
        <v>47</v>
      </c>
      <c r="Z2766" t="s">
        <v>36</v>
      </c>
      <c r="AA2766">
        <v>2</v>
      </c>
      <c r="AB2766" s="4">
        <v>105200.3</v>
      </c>
    </row>
    <row r="2767" spans="1:28" x14ac:dyDescent="0.25">
      <c r="A2767">
        <v>3192</v>
      </c>
      <c r="B2767" t="s">
        <v>7080</v>
      </c>
      <c r="C2767" t="s">
        <v>587</v>
      </c>
      <c r="D2767" s="1">
        <v>43576</v>
      </c>
      <c r="E2767" s="1">
        <v>44573</v>
      </c>
      <c r="F2767">
        <f t="shared" ca="1" si="258"/>
        <v>32</v>
      </c>
      <c r="G2767" t="str">
        <f t="shared" ca="1" si="259"/>
        <v>2-5 years</v>
      </c>
      <c r="H2767" t="s">
        <v>24</v>
      </c>
      <c r="I2767" t="s">
        <v>8275</v>
      </c>
      <c r="J2767" t="s">
        <v>8276</v>
      </c>
      <c r="K2767" t="s">
        <v>27</v>
      </c>
      <c r="L2767">
        <f t="shared" si="260"/>
        <v>1</v>
      </c>
      <c r="M2767">
        <f t="shared" si="261"/>
        <v>0</v>
      </c>
      <c r="N2767" t="s">
        <v>53</v>
      </c>
      <c r="O2767" t="s">
        <v>41</v>
      </c>
      <c r="Q2767" t="str">
        <f t="shared" si="262"/>
        <v>ACTIVE</v>
      </c>
      <c r="R2767" t="s">
        <v>1487</v>
      </c>
      <c r="S2767" t="s">
        <v>221</v>
      </c>
      <c r="T2767" s="2">
        <v>27788</v>
      </c>
      <c r="U2767" s="3">
        <f t="shared" ca="1" si="263"/>
        <v>49</v>
      </c>
      <c r="V2767" t="s">
        <v>32</v>
      </c>
      <c r="W2767" t="s">
        <v>843</v>
      </c>
      <c r="X2767" t="s">
        <v>69</v>
      </c>
      <c r="Y2767" t="s">
        <v>35</v>
      </c>
      <c r="Z2767" t="s">
        <v>36</v>
      </c>
      <c r="AA2767">
        <v>3</v>
      </c>
      <c r="AB2767" s="4">
        <v>800799.6</v>
      </c>
    </row>
    <row r="2768" spans="1:28" x14ac:dyDescent="0.25">
      <c r="A2768">
        <v>3193</v>
      </c>
      <c r="B2768" t="s">
        <v>8277</v>
      </c>
      <c r="C2768" t="s">
        <v>2026</v>
      </c>
      <c r="D2768" s="1">
        <v>44436</v>
      </c>
      <c r="F2768">
        <f t="shared" ca="1" si="258"/>
        <v>49</v>
      </c>
      <c r="G2768" t="str">
        <f t="shared" ca="1" si="259"/>
        <v>2-5 years</v>
      </c>
      <c r="H2768" t="s">
        <v>24</v>
      </c>
      <c r="I2768" t="s">
        <v>8278</v>
      </c>
      <c r="J2768" t="s">
        <v>8279</v>
      </c>
      <c r="K2768" t="s">
        <v>27</v>
      </c>
      <c r="L2768">
        <f t="shared" si="260"/>
        <v>1</v>
      </c>
      <c r="M2768">
        <f t="shared" si="261"/>
        <v>0</v>
      </c>
      <c r="N2768" t="s">
        <v>53</v>
      </c>
      <c r="O2768" t="s">
        <v>29</v>
      </c>
      <c r="Q2768" t="str">
        <f t="shared" si="262"/>
        <v>ACTIVE</v>
      </c>
      <c r="R2768" t="s">
        <v>1487</v>
      </c>
      <c r="S2768" t="s">
        <v>68</v>
      </c>
      <c r="T2768" s="2">
        <v>34198</v>
      </c>
      <c r="U2768" s="3">
        <f t="shared" ca="1" si="263"/>
        <v>32</v>
      </c>
      <c r="V2768" t="s">
        <v>1614</v>
      </c>
      <c r="W2768" t="s">
        <v>3214</v>
      </c>
      <c r="X2768" t="s">
        <v>69</v>
      </c>
      <c r="Y2768" t="s">
        <v>35</v>
      </c>
      <c r="Z2768" t="s">
        <v>652</v>
      </c>
      <c r="AA2768">
        <v>3</v>
      </c>
      <c r="AB2768" s="4">
        <v>581664</v>
      </c>
    </row>
    <row r="2769" spans="1:28" x14ac:dyDescent="0.25">
      <c r="A2769">
        <v>3194</v>
      </c>
      <c r="B2769" t="s">
        <v>4128</v>
      </c>
      <c r="C2769" t="s">
        <v>4736</v>
      </c>
      <c r="D2769" s="1">
        <v>44280</v>
      </c>
      <c r="F2769">
        <f t="shared" ca="1" si="258"/>
        <v>54</v>
      </c>
      <c r="G2769" t="str">
        <f t="shared" ca="1" si="259"/>
        <v>2-5 years</v>
      </c>
      <c r="H2769" t="s">
        <v>24</v>
      </c>
      <c r="I2769" t="s">
        <v>8280</v>
      </c>
      <c r="J2769" t="s">
        <v>8281</v>
      </c>
      <c r="K2769" t="s">
        <v>27</v>
      </c>
      <c r="L2769">
        <f t="shared" si="260"/>
        <v>1</v>
      </c>
      <c r="M2769">
        <f t="shared" si="261"/>
        <v>0</v>
      </c>
      <c r="N2769" t="s">
        <v>28</v>
      </c>
      <c r="O2769" t="s">
        <v>53</v>
      </c>
      <c r="Q2769" t="str">
        <f t="shared" si="262"/>
        <v>ACTIVE</v>
      </c>
      <c r="R2769" t="s">
        <v>1487</v>
      </c>
      <c r="S2769" t="s">
        <v>74</v>
      </c>
      <c r="T2769" s="2">
        <v>33592</v>
      </c>
      <c r="U2769" s="3">
        <f t="shared" ca="1" si="263"/>
        <v>33</v>
      </c>
      <c r="V2769" t="s">
        <v>1614</v>
      </c>
      <c r="W2769" t="s">
        <v>3256</v>
      </c>
      <c r="X2769" t="s">
        <v>299</v>
      </c>
      <c r="Y2769" t="s">
        <v>35</v>
      </c>
      <c r="Z2769" t="s">
        <v>36</v>
      </c>
      <c r="AA2769">
        <v>1</v>
      </c>
      <c r="AB2769" s="4">
        <v>486411</v>
      </c>
    </row>
    <row r="2770" spans="1:28" x14ac:dyDescent="0.25">
      <c r="A2770">
        <v>3195</v>
      </c>
      <c r="B2770" t="s">
        <v>8282</v>
      </c>
      <c r="C2770" t="s">
        <v>3372</v>
      </c>
      <c r="D2770" s="1">
        <v>44028</v>
      </c>
      <c r="E2770" s="1">
        <v>44119</v>
      </c>
      <c r="F2770">
        <f t="shared" ca="1" si="258"/>
        <v>2</v>
      </c>
      <c r="G2770" t="str">
        <f t="shared" ca="1" si="259"/>
        <v>&lt;6 months</v>
      </c>
      <c r="H2770" t="s">
        <v>24</v>
      </c>
      <c r="I2770" t="s">
        <v>8283</v>
      </c>
      <c r="J2770" t="s">
        <v>8284</v>
      </c>
      <c r="K2770" t="s">
        <v>27</v>
      </c>
      <c r="L2770">
        <f t="shared" si="260"/>
        <v>1</v>
      </c>
      <c r="M2770">
        <f t="shared" si="261"/>
        <v>0</v>
      </c>
      <c r="N2770" t="s">
        <v>53</v>
      </c>
      <c r="O2770" t="s">
        <v>53</v>
      </c>
      <c r="Q2770" t="str">
        <f t="shared" si="262"/>
        <v>ACTIVE</v>
      </c>
      <c r="R2770" t="s">
        <v>1487</v>
      </c>
      <c r="S2770" t="s">
        <v>68</v>
      </c>
      <c r="T2770" s="2">
        <v>34294</v>
      </c>
      <c r="U2770" s="3">
        <f t="shared" ca="1" si="263"/>
        <v>31</v>
      </c>
      <c r="V2770" t="s">
        <v>32</v>
      </c>
      <c r="W2770" t="s">
        <v>598</v>
      </c>
      <c r="X2770" t="s">
        <v>81</v>
      </c>
      <c r="Y2770" t="s">
        <v>35</v>
      </c>
      <c r="Z2770" t="s">
        <v>36</v>
      </c>
      <c r="AA2770">
        <v>2</v>
      </c>
      <c r="AB2770" s="4">
        <v>164544</v>
      </c>
    </row>
    <row r="2771" spans="1:28" x14ac:dyDescent="0.25">
      <c r="A2771">
        <v>3196</v>
      </c>
      <c r="B2771" t="s">
        <v>6247</v>
      </c>
      <c r="C2771" t="s">
        <v>57</v>
      </c>
      <c r="D2771" s="1">
        <v>43432</v>
      </c>
      <c r="E2771" s="1">
        <v>44422</v>
      </c>
      <c r="F2771">
        <f t="shared" ca="1" si="258"/>
        <v>32</v>
      </c>
      <c r="G2771" t="str">
        <f t="shared" ca="1" si="259"/>
        <v>2-5 years</v>
      </c>
      <c r="H2771" t="s">
        <v>24</v>
      </c>
      <c r="I2771" t="s">
        <v>8285</v>
      </c>
      <c r="J2771" t="s">
        <v>8286</v>
      </c>
      <c r="K2771" t="s">
        <v>27</v>
      </c>
      <c r="L2771">
        <f t="shared" si="260"/>
        <v>1</v>
      </c>
      <c r="M2771">
        <f t="shared" si="261"/>
        <v>0</v>
      </c>
      <c r="N2771" t="s">
        <v>53</v>
      </c>
      <c r="O2771" t="s">
        <v>29</v>
      </c>
      <c r="Q2771" t="str">
        <f t="shared" si="262"/>
        <v>ACTIVE</v>
      </c>
      <c r="R2771" t="s">
        <v>1487</v>
      </c>
      <c r="S2771" t="s">
        <v>87</v>
      </c>
      <c r="T2771" s="2">
        <v>32669</v>
      </c>
      <c r="U2771" s="3">
        <f t="shared" ca="1" si="263"/>
        <v>36</v>
      </c>
      <c r="V2771" t="s">
        <v>3916</v>
      </c>
      <c r="W2771" t="s">
        <v>3917</v>
      </c>
      <c r="X2771" t="s">
        <v>364</v>
      </c>
      <c r="Y2771" t="s">
        <v>35</v>
      </c>
      <c r="Z2771" t="s">
        <v>36</v>
      </c>
      <c r="AA2771">
        <v>2</v>
      </c>
      <c r="AB2771" s="4">
        <v>584547.96</v>
      </c>
    </row>
    <row r="2772" spans="1:28" x14ac:dyDescent="0.25">
      <c r="A2772">
        <v>3197</v>
      </c>
      <c r="B2772" t="s">
        <v>2676</v>
      </c>
      <c r="C2772" t="s">
        <v>6323</v>
      </c>
      <c r="D2772" s="1">
        <v>43643</v>
      </c>
      <c r="F2772">
        <f t="shared" ca="1" si="258"/>
        <v>75</v>
      </c>
      <c r="G2772" t="str">
        <f t="shared" ca="1" si="259"/>
        <v>&gt;5 years</v>
      </c>
      <c r="H2772" t="s">
        <v>24</v>
      </c>
      <c r="I2772" t="s">
        <v>8287</v>
      </c>
      <c r="J2772" t="s">
        <v>8288</v>
      </c>
      <c r="K2772" t="s">
        <v>27</v>
      </c>
      <c r="L2772">
        <f t="shared" si="260"/>
        <v>1</v>
      </c>
      <c r="M2772">
        <f t="shared" si="261"/>
        <v>0</v>
      </c>
      <c r="N2772" t="s">
        <v>28</v>
      </c>
      <c r="O2772" t="s">
        <v>53</v>
      </c>
      <c r="Q2772" t="str">
        <f t="shared" si="262"/>
        <v>ACTIVE</v>
      </c>
      <c r="R2772" t="s">
        <v>1487</v>
      </c>
      <c r="S2772" t="s">
        <v>68</v>
      </c>
      <c r="T2772" s="2">
        <v>37674</v>
      </c>
      <c r="U2772" s="3">
        <f t="shared" ca="1" si="263"/>
        <v>22</v>
      </c>
      <c r="V2772" t="s">
        <v>32</v>
      </c>
      <c r="W2772" t="s">
        <v>33</v>
      </c>
      <c r="X2772" t="s">
        <v>128</v>
      </c>
      <c r="Y2772" t="s">
        <v>35</v>
      </c>
      <c r="Z2772" t="s">
        <v>652</v>
      </c>
      <c r="AA2772">
        <v>1</v>
      </c>
      <c r="AB2772" s="4">
        <v>275625</v>
      </c>
    </row>
    <row r="2773" spans="1:28" x14ac:dyDescent="0.25">
      <c r="A2773">
        <v>3198</v>
      </c>
      <c r="B2773" t="s">
        <v>6204</v>
      </c>
      <c r="C2773" t="s">
        <v>3619</v>
      </c>
      <c r="D2773" s="1">
        <v>44930</v>
      </c>
      <c r="F2773">
        <f t="shared" ca="1" si="258"/>
        <v>33</v>
      </c>
      <c r="G2773" t="str">
        <f t="shared" ca="1" si="259"/>
        <v>2-5 years</v>
      </c>
      <c r="H2773" t="s">
        <v>24</v>
      </c>
      <c r="I2773" t="s">
        <v>8289</v>
      </c>
      <c r="J2773" t="s">
        <v>8290</v>
      </c>
      <c r="K2773" t="s">
        <v>27</v>
      </c>
      <c r="L2773">
        <f t="shared" si="260"/>
        <v>1</v>
      </c>
      <c r="M2773">
        <f t="shared" si="261"/>
        <v>0</v>
      </c>
      <c r="N2773" t="s">
        <v>28</v>
      </c>
      <c r="O2773" t="s">
        <v>29</v>
      </c>
      <c r="Q2773" t="str">
        <f t="shared" si="262"/>
        <v>ACTIVE</v>
      </c>
      <c r="R2773" t="s">
        <v>1487</v>
      </c>
      <c r="S2773" t="s">
        <v>68</v>
      </c>
      <c r="T2773" s="2">
        <v>29532</v>
      </c>
      <c r="U2773" s="3">
        <f t="shared" ca="1" si="263"/>
        <v>44</v>
      </c>
      <c r="V2773" t="s">
        <v>61</v>
      </c>
      <c r="W2773" t="s">
        <v>62</v>
      </c>
      <c r="X2773" t="s">
        <v>69</v>
      </c>
      <c r="Y2773" t="s">
        <v>35</v>
      </c>
      <c r="Z2773" t="s">
        <v>36</v>
      </c>
      <c r="AA2773">
        <v>2</v>
      </c>
      <c r="AB2773" s="4">
        <v>160464</v>
      </c>
    </row>
    <row r="2774" spans="1:28" x14ac:dyDescent="0.25">
      <c r="A2774">
        <v>3199</v>
      </c>
      <c r="B2774" t="s">
        <v>8291</v>
      </c>
      <c r="C2774" t="s">
        <v>8292</v>
      </c>
      <c r="D2774" s="1">
        <v>43426</v>
      </c>
      <c r="F2774">
        <f t="shared" ca="1" si="258"/>
        <v>82</v>
      </c>
      <c r="G2774" t="str">
        <f t="shared" ca="1" si="259"/>
        <v>&gt;5 years</v>
      </c>
      <c r="H2774" t="s">
        <v>24</v>
      </c>
      <c r="I2774" t="s">
        <v>8293</v>
      </c>
      <c r="J2774" t="s">
        <v>8294</v>
      </c>
      <c r="K2774" t="s">
        <v>27</v>
      </c>
      <c r="L2774">
        <f t="shared" si="260"/>
        <v>1</v>
      </c>
      <c r="M2774">
        <f t="shared" si="261"/>
        <v>0</v>
      </c>
      <c r="N2774" t="s">
        <v>53</v>
      </c>
      <c r="O2774" t="s">
        <v>53</v>
      </c>
      <c r="Q2774" t="str">
        <f t="shared" si="262"/>
        <v>ACTIVE</v>
      </c>
      <c r="R2774" t="s">
        <v>1487</v>
      </c>
      <c r="S2774" t="s">
        <v>87</v>
      </c>
      <c r="T2774" s="2">
        <v>31872</v>
      </c>
      <c r="U2774" s="3">
        <f t="shared" ca="1" si="263"/>
        <v>38</v>
      </c>
      <c r="V2774" t="s">
        <v>61</v>
      </c>
      <c r="W2774" t="s">
        <v>222</v>
      </c>
      <c r="X2774" t="s">
        <v>89</v>
      </c>
      <c r="Y2774" t="s">
        <v>35</v>
      </c>
      <c r="Z2774" t="s">
        <v>36</v>
      </c>
      <c r="AA2774">
        <v>2</v>
      </c>
      <c r="AB2774" s="4">
        <v>205245.6</v>
      </c>
    </row>
    <row r="2775" spans="1:28" x14ac:dyDescent="0.25">
      <c r="A2775">
        <v>3200</v>
      </c>
      <c r="B2775" t="s">
        <v>3314</v>
      </c>
      <c r="C2775" t="s">
        <v>3097</v>
      </c>
      <c r="D2775" s="1">
        <v>44204</v>
      </c>
      <c r="F2775">
        <f t="shared" ca="1" si="258"/>
        <v>57</v>
      </c>
      <c r="G2775" t="str">
        <f t="shared" ca="1" si="259"/>
        <v>2-5 years</v>
      </c>
      <c r="H2775" t="s">
        <v>641</v>
      </c>
      <c r="I2775" t="s">
        <v>8295</v>
      </c>
      <c r="J2775" t="s">
        <v>8296</v>
      </c>
      <c r="K2775" t="s">
        <v>27</v>
      </c>
      <c r="L2775">
        <f t="shared" si="260"/>
        <v>1</v>
      </c>
      <c r="M2775">
        <f t="shared" si="261"/>
        <v>0</v>
      </c>
      <c r="N2775" t="s">
        <v>41</v>
      </c>
      <c r="O2775" t="s">
        <v>29</v>
      </c>
      <c r="Q2775" t="str">
        <f t="shared" si="262"/>
        <v>ACTIVE</v>
      </c>
      <c r="R2775" t="s">
        <v>1487</v>
      </c>
      <c r="S2775" t="s">
        <v>1913</v>
      </c>
      <c r="T2775" s="2">
        <v>35065</v>
      </c>
      <c r="U2775" s="3">
        <f t="shared" ca="1" si="263"/>
        <v>29</v>
      </c>
      <c r="V2775" t="s">
        <v>61</v>
      </c>
      <c r="W2775" t="s">
        <v>127</v>
      </c>
      <c r="X2775" t="s">
        <v>89</v>
      </c>
      <c r="Y2775" t="s">
        <v>47</v>
      </c>
      <c r="Z2775" t="s">
        <v>36</v>
      </c>
      <c r="AA2775">
        <v>4</v>
      </c>
      <c r="AB2775" s="4">
        <v>432352.8</v>
      </c>
    </row>
    <row r="2776" spans="1:28" x14ac:dyDescent="0.25">
      <c r="A2776">
        <v>3201</v>
      </c>
      <c r="B2776" t="s">
        <v>8297</v>
      </c>
      <c r="C2776" t="s">
        <v>8298</v>
      </c>
      <c r="D2776" s="1">
        <v>44883</v>
      </c>
      <c r="F2776">
        <f t="shared" ca="1" si="258"/>
        <v>34</v>
      </c>
      <c r="G2776" t="str">
        <f t="shared" ca="1" si="259"/>
        <v>2-5 years</v>
      </c>
      <c r="H2776" t="s">
        <v>24</v>
      </c>
      <c r="I2776" t="s">
        <v>8299</v>
      </c>
      <c r="J2776" t="s">
        <v>8300</v>
      </c>
      <c r="K2776" t="s">
        <v>27</v>
      </c>
      <c r="L2776">
        <f t="shared" si="260"/>
        <v>1</v>
      </c>
      <c r="M2776">
        <f t="shared" si="261"/>
        <v>0</v>
      </c>
      <c r="N2776" t="s">
        <v>41</v>
      </c>
      <c r="O2776" t="s">
        <v>41</v>
      </c>
      <c r="Q2776" t="str">
        <f t="shared" si="262"/>
        <v>ACTIVE</v>
      </c>
      <c r="R2776" t="s">
        <v>1487</v>
      </c>
      <c r="S2776" t="s">
        <v>221</v>
      </c>
      <c r="T2776" s="2">
        <v>35106</v>
      </c>
      <c r="U2776" s="3">
        <f t="shared" ca="1" si="263"/>
        <v>29</v>
      </c>
      <c r="V2776" t="s">
        <v>3470</v>
      </c>
      <c r="W2776" t="s">
        <v>3470</v>
      </c>
      <c r="X2776" t="s">
        <v>81</v>
      </c>
      <c r="Y2776" t="s">
        <v>35</v>
      </c>
      <c r="Z2776" t="s">
        <v>36</v>
      </c>
      <c r="AA2776">
        <v>4</v>
      </c>
      <c r="AB2776" s="4">
        <v>40644</v>
      </c>
    </row>
    <row r="2777" spans="1:28" x14ac:dyDescent="0.25">
      <c r="A2777">
        <v>3202</v>
      </c>
      <c r="B2777" t="s">
        <v>4774</v>
      </c>
      <c r="C2777" t="s">
        <v>3942</v>
      </c>
      <c r="D2777" s="1">
        <v>44003</v>
      </c>
      <c r="E2777" s="1">
        <v>45100</v>
      </c>
      <c r="F2777">
        <f t="shared" ca="1" si="258"/>
        <v>36</v>
      </c>
      <c r="G2777" t="str">
        <f t="shared" ca="1" si="259"/>
        <v>2-5 years</v>
      </c>
      <c r="H2777" t="s">
        <v>24</v>
      </c>
      <c r="I2777" t="s">
        <v>8301</v>
      </c>
      <c r="J2777" t="s">
        <v>8302</v>
      </c>
      <c r="K2777" t="s">
        <v>158</v>
      </c>
      <c r="L2777">
        <f t="shared" si="260"/>
        <v>0</v>
      </c>
      <c r="M2777">
        <f t="shared" si="261"/>
        <v>1</v>
      </c>
      <c r="N2777" t="s">
        <v>28</v>
      </c>
      <c r="O2777" t="s">
        <v>53</v>
      </c>
      <c r="P2777" t="s">
        <v>1431</v>
      </c>
      <c r="Q2777" t="str">
        <f t="shared" si="262"/>
        <v>INVOLUNTARY</v>
      </c>
      <c r="R2777" t="s">
        <v>1487</v>
      </c>
      <c r="S2777" t="s">
        <v>87</v>
      </c>
      <c r="T2777" s="2">
        <v>33903</v>
      </c>
      <c r="U2777" s="3">
        <f t="shared" ca="1" si="263"/>
        <v>32</v>
      </c>
      <c r="V2777" t="s">
        <v>3470</v>
      </c>
      <c r="W2777" t="s">
        <v>3470</v>
      </c>
      <c r="X2777" t="s">
        <v>89</v>
      </c>
      <c r="Y2777" t="s">
        <v>35</v>
      </c>
      <c r="Z2777" t="s">
        <v>36</v>
      </c>
      <c r="AA2777">
        <v>4</v>
      </c>
      <c r="AB2777" s="4">
        <v>41333</v>
      </c>
    </row>
    <row r="2778" spans="1:28" x14ac:dyDescent="0.25">
      <c r="A2778">
        <v>3203</v>
      </c>
      <c r="B2778" t="s">
        <v>8303</v>
      </c>
      <c r="C2778" t="s">
        <v>3935</v>
      </c>
      <c r="D2778" s="1">
        <v>44215</v>
      </c>
      <c r="E2778" s="1">
        <v>44815</v>
      </c>
      <c r="F2778">
        <f t="shared" ca="1" si="258"/>
        <v>19</v>
      </c>
      <c r="G2778" t="str">
        <f t="shared" ca="1" si="259"/>
        <v>1-2 years</v>
      </c>
      <c r="H2778" t="s">
        <v>24</v>
      </c>
      <c r="I2778" t="s">
        <v>8304</v>
      </c>
      <c r="J2778" t="s">
        <v>8305</v>
      </c>
      <c r="K2778" t="s">
        <v>158</v>
      </c>
      <c r="L2778">
        <f t="shared" si="260"/>
        <v>0</v>
      </c>
      <c r="M2778">
        <f t="shared" si="261"/>
        <v>1</v>
      </c>
      <c r="N2778" t="s">
        <v>28</v>
      </c>
      <c r="O2778" t="s">
        <v>41</v>
      </c>
      <c r="P2778" t="s">
        <v>212</v>
      </c>
      <c r="Q2778" t="str">
        <f t="shared" si="262"/>
        <v>INVOLUNTARY</v>
      </c>
      <c r="R2778" t="s">
        <v>1487</v>
      </c>
      <c r="S2778" t="s">
        <v>55</v>
      </c>
      <c r="T2778" s="2">
        <v>33968</v>
      </c>
      <c r="U2778" s="3">
        <f t="shared" ca="1" si="263"/>
        <v>32</v>
      </c>
      <c r="V2778" t="s">
        <v>5222</v>
      </c>
      <c r="W2778" t="s">
        <v>5256</v>
      </c>
      <c r="X2778" t="s">
        <v>339</v>
      </c>
      <c r="Y2778" t="s">
        <v>35</v>
      </c>
      <c r="Z2778" t="s">
        <v>36</v>
      </c>
      <c r="AA2778">
        <v>4</v>
      </c>
      <c r="AB2778" s="4">
        <v>672392</v>
      </c>
    </row>
    <row r="2779" spans="1:28" x14ac:dyDescent="0.25">
      <c r="A2779">
        <v>3204</v>
      </c>
      <c r="B2779" t="s">
        <v>7075</v>
      </c>
      <c r="C2779" t="s">
        <v>8306</v>
      </c>
      <c r="D2779" s="1">
        <v>45081</v>
      </c>
      <c r="F2779">
        <f t="shared" ca="1" si="258"/>
        <v>28</v>
      </c>
      <c r="G2779" t="str">
        <f t="shared" ca="1" si="259"/>
        <v>2-5 years</v>
      </c>
      <c r="H2779" t="s">
        <v>24</v>
      </c>
      <c r="I2779" t="s">
        <v>8307</v>
      </c>
      <c r="J2779" t="s">
        <v>8308</v>
      </c>
      <c r="K2779" t="s">
        <v>27</v>
      </c>
      <c r="L2779">
        <f t="shared" si="260"/>
        <v>1</v>
      </c>
      <c r="M2779">
        <f t="shared" si="261"/>
        <v>0</v>
      </c>
      <c r="N2779" t="s">
        <v>28</v>
      </c>
      <c r="O2779" t="s">
        <v>53</v>
      </c>
      <c r="Q2779" t="str">
        <f t="shared" si="262"/>
        <v>ACTIVE</v>
      </c>
      <c r="R2779" t="s">
        <v>1487</v>
      </c>
      <c r="S2779" t="s">
        <v>55</v>
      </c>
      <c r="T2779" s="2">
        <v>36402</v>
      </c>
      <c r="U2779" s="3">
        <f t="shared" ca="1" si="263"/>
        <v>26</v>
      </c>
      <c r="V2779" t="s">
        <v>1614</v>
      </c>
      <c r="W2779" t="s">
        <v>3256</v>
      </c>
      <c r="X2779" t="s">
        <v>1107</v>
      </c>
      <c r="Y2779" t="s">
        <v>47</v>
      </c>
      <c r="Z2779" t="s">
        <v>36</v>
      </c>
      <c r="AA2779">
        <v>4</v>
      </c>
      <c r="AB2779" s="4">
        <v>171468</v>
      </c>
    </row>
    <row r="2780" spans="1:28" x14ac:dyDescent="0.25">
      <c r="A2780">
        <v>3205</v>
      </c>
      <c r="B2780" t="s">
        <v>8309</v>
      </c>
      <c r="C2780" t="s">
        <v>8310</v>
      </c>
      <c r="D2780" s="1">
        <v>44056</v>
      </c>
      <c r="E2780" s="1">
        <v>44456</v>
      </c>
      <c r="F2780">
        <f t="shared" ca="1" si="258"/>
        <v>13</v>
      </c>
      <c r="G2780" t="str">
        <f t="shared" ca="1" si="259"/>
        <v>1-2 years</v>
      </c>
      <c r="H2780" t="s">
        <v>24</v>
      </c>
      <c r="I2780" t="s">
        <v>8311</v>
      </c>
      <c r="J2780" t="s">
        <v>8312</v>
      </c>
      <c r="K2780" t="s">
        <v>158</v>
      </c>
      <c r="L2780">
        <f t="shared" si="260"/>
        <v>0</v>
      </c>
      <c r="M2780">
        <f t="shared" si="261"/>
        <v>1</v>
      </c>
      <c r="N2780" t="s">
        <v>28</v>
      </c>
      <c r="O2780" t="s">
        <v>41</v>
      </c>
      <c r="Q2780" t="str">
        <f t="shared" si="262"/>
        <v>ACTIVE</v>
      </c>
      <c r="R2780" t="s">
        <v>1487</v>
      </c>
      <c r="S2780" t="s">
        <v>221</v>
      </c>
      <c r="T2780" s="2">
        <v>36686</v>
      </c>
      <c r="U2780" s="3">
        <f t="shared" ca="1" si="263"/>
        <v>25</v>
      </c>
      <c r="V2780" t="s">
        <v>2370</v>
      </c>
      <c r="W2780" t="s">
        <v>2371</v>
      </c>
      <c r="X2780" t="s">
        <v>128</v>
      </c>
      <c r="Y2780" t="s">
        <v>35</v>
      </c>
      <c r="Z2780" t="s">
        <v>36</v>
      </c>
      <c r="AA2780">
        <v>4</v>
      </c>
      <c r="AB2780" s="4">
        <v>70008</v>
      </c>
    </row>
    <row r="2781" spans="1:28" x14ac:dyDescent="0.25">
      <c r="A2781">
        <v>3206</v>
      </c>
      <c r="B2781" t="s">
        <v>295</v>
      </c>
      <c r="C2781" t="s">
        <v>5193</v>
      </c>
      <c r="D2781" s="1">
        <v>43714</v>
      </c>
      <c r="F2781">
        <f t="shared" ca="1" si="258"/>
        <v>73</v>
      </c>
      <c r="G2781" t="str">
        <f t="shared" ca="1" si="259"/>
        <v>&gt;5 years</v>
      </c>
      <c r="H2781" t="s">
        <v>24</v>
      </c>
      <c r="I2781" t="s">
        <v>8313</v>
      </c>
      <c r="J2781" t="s">
        <v>8314</v>
      </c>
      <c r="K2781" t="s">
        <v>27</v>
      </c>
      <c r="L2781">
        <f t="shared" si="260"/>
        <v>1</v>
      </c>
      <c r="M2781">
        <f t="shared" si="261"/>
        <v>0</v>
      </c>
      <c r="N2781" t="s">
        <v>41</v>
      </c>
      <c r="O2781" t="s">
        <v>41</v>
      </c>
      <c r="Q2781" t="str">
        <f t="shared" si="262"/>
        <v>ACTIVE</v>
      </c>
      <c r="R2781" t="s">
        <v>1487</v>
      </c>
      <c r="S2781" t="s">
        <v>257</v>
      </c>
      <c r="T2781" s="2">
        <v>25833</v>
      </c>
      <c r="U2781" s="3">
        <f t="shared" ca="1" si="263"/>
        <v>55</v>
      </c>
      <c r="V2781" t="s">
        <v>4147</v>
      </c>
      <c r="W2781" t="s">
        <v>4147</v>
      </c>
      <c r="X2781" t="s">
        <v>299</v>
      </c>
      <c r="Y2781" t="s">
        <v>47</v>
      </c>
      <c r="Z2781" t="s">
        <v>36</v>
      </c>
      <c r="AA2781">
        <v>2</v>
      </c>
      <c r="AB2781" s="4">
        <v>57720</v>
      </c>
    </row>
    <row r="2782" spans="1:28" x14ac:dyDescent="0.25">
      <c r="A2782">
        <v>3207</v>
      </c>
      <c r="B2782" t="s">
        <v>4068</v>
      </c>
      <c r="C2782" t="s">
        <v>8315</v>
      </c>
      <c r="D2782" s="1">
        <v>44647</v>
      </c>
      <c r="F2782">
        <f t="shared" ca="1" si="258"/>
        <v>42</v>
      </c>
      <c r="G2782" t="str">
        <f t="shared" ca="1" si="259"/>
        <v>2-5 years</v>
      </c>
      <c r="H2782" t="s">
        <v>24</v>
      </c>
      <c r="I2782" t="s">
        <v>8316</v>
      </c>
      <c r="J2782" t="s">
        <v>8317</v>
      </c>
      <c r="K2782" t="s">
        <v>27</v>
      </c>
      <c r="L2782">
        <f t="shared" si="260"/>
        <v>1</v>
      </c>
      <c r="M2782">
        <f t="shared" si="261"/>
        <v>0</v>
      </c>
      <c r="N2782" t="s">
        <v>53</v>
      </c>
      <c r="O2782" t="s">
        <v>29</v>
      </c>
      <c r="Q2782" t="str">
        <f t="shared" si="262"/>
        <v>ACTIVE</v>
      </c>
      <c r="R2782" t="s">
        <v>1487</v>
      </c>
      <c r="S2782" t="s">
        <v>137</v>
      </c>
      <c r="T2782" s="2">
        <v>32927</v>
      </c>
      <c r="U2782" s="3">
        <f t="shared" ca="1" si="263"/>
        <v>35</v>
      </c>
      <c r="V2782" t="s">
        <v>61</v>
      </c>
      <c r="W2782" t="s">
        <v>222</v>
      </c>
      <c r="X2782" t="s">
        <v>148</v>
      </c>
      <c r="Y2782" t="s">
        <v>35</v>
      </c>
      <c r="Z2782" t="s">
        <v>36</v>
      </c>
      <c r="AA2782">
        <v>5</v>
      </c>
      <c r="AB2782" s="4">
        <v>823650.96</v>
      </c>
    </row>
    <row r="2783" spans="1:28" x14ac:dyDescent="0.25">
      <c r="A2783">
        <v>3208</v>
      </c>
      <c r="B2783" t="s">
        <v>8318</v>
      </c>
      <c r="C2783" t="s">
        <v>8319</v>
      </c>
      <c r="D2783" s="1">
        <v>44190</v>
      </c>
      <c r="E2783" s="1">
        <v>44993</v>
      </c>
      <c r="F2783">
        <f t="shared" ca="1" si="258"/>
        <v>26</v>
      </c>
      <c r="G2783" t="str">
        <f t="shared" ca="1" si="259"/>
        <v>2-5 years</v>
      </c>
      <c r="H2783" t="s">
        <v>24</v>
      </c>
      <c r="I2783" t="s">
        <v>8320</v>
      </c>
      <c r="J2783" t="s">
        <v>8321</v>
      </c>
      <c r="K2783" t="s">
        <v>158</v>
      </c>
      <c r="L2783">
        <f t="shared" si="260"/>
        <v>0</v>
      </c>
      <c r="M2783">
        <f t="shared" si="261"/>
        <v>1</v>
      </c>
      <c r="N2783" t="s">
        <v>28</v>
      </c>
      <c r="O2783" t="s">
        <v>29</v>
      </c>
      <c r="P2783" t="s">
        <v>212</v>
      </c>
      <c r="Q2783" t="str">
        <f t="shared" si="262"/>
        <v>INVOLUNTARY</v>
      </c>
      <c r="R2783" t="s">
        <v>1487</v>
      </c>
      <c r="S2783" t="s">
        <v>74</v>
      </c>
      <c r="T2783" s="2">
        <v>27702</v>
      </c>
      <c r="U2783" s="3">
        <f t="shared" ca="1" si="263"/>
        <v>49</v>
      </c>
      <c r="V2783" t="s">
        <v>5222</v>
      </c>
      <c r="W2783" t="s">
        <v>5256</v>
      </c>
      <c r="X2783" t="s">
        <v>175</v>
      </c>
      <c r="Y2783" t="s">
        <v>47</v>
      </c>
      <c r="Z2783" t="s">
        <v>36</v>
      </c>
      <c r="AA2783">
        <v>2</v>
      </c>
      <c r="AB2783" s="4">
        <v>61680</v>
      </c>
    </row>
    <row r="2784" spans="1:28" x14ac:dyDescent="0.25">
      <c r="A2784">
        <v>3209</v>
      </c>
      <c r="B2784" t="s">
        <v>3181</v>
      </c>
      <c r="C2784" t="s">
        <v>1342</v>
      </c>
      <c r="D2784" s="1">
        <v>44310</v>
      </c>
      <c r="F2784">
        <f t="shared" ca="1" si="258"/>
        <v>53</v>
      </c>
      <c r="G2784" t="str">
        <f t="shared" ca="1" si="259"/>
        <v>2-5 years</v>
      </c>
      <c r="H2784" t="s">
        <v>641</v>
      </c>
      <c r="I2784" t="s">
        <v>8322</v>
      </c>
      <c r="J2784" t="s">
        <v>8323</v>
      </c>
      <c r="K2784" t="s">
        <v>27</v>
      </c>
      <c r="L2784">
        <f t="shared" si="260"/>
        <v>1</v>
      </c>
      <c r="M2784">
        <f t="shared" si="261"/>
        <v>0</v>
      </c>
      <c r="N2784" t="s">
        <v>28</v>
      </c>
      <c r="O2784" t="s">
        <v>53</v>
      </c>
      <c r="Q2784" t="str">
        <f t="shared" si="262"/>
        <v>ACTIVE</v>
      </c>
      <c r="R2784" t="s">
        <v>1487</v>
      </c>
      <c r="S2784" t="s">
        <v>68</v>
      </c>
      <c r="T2784" s="2">
        <v>37190</v>
      </c>
      <c r="U2784" s="3">
        <f t="shared" ca="1" si="263"/>
        <v>23</v>
      </c>
      <c r="V2784" t="s">
        <v>5222</v>
      </c>
      <c r="W2784" t="s">
        <v>5223</v>
      </c>
      <c r="X2784" t="s">
        <v>81</v>
      </c>
      <c r="Y2784" t="s">
        <v>47</v>
      </c>
      <c r="Z2784" t="s">
        <v>36</v>
      </c>
      <c r="AA2784">
        <v>5</v>
      </c>
      <c r="AB2784" s="4">
        <v>86400</v>
      </c>
    </row>
    <row r="2785" spans="1:28" x14ac:dyDescent="0.25">
      <c r="A2785">
        <v>3210</v>
      </c>
      <c r="B2785" t="s">
        <v>8324</v>
      </c>
      <c r="C2785" t="s">
        <v>8325</v>
      </c>
      <c r="D2785" s="1">
        <v>43963</v>
      </c>
      <c r="F2785">
        <f t="shared" ca="1" si="258"/>
        <v>64</v>
      </c>
      <c r="G2785" t="str">
        <f t="shared" ca="1" si="259"/>
        <v>&gt;5 years</v>
      </c>
      <c r="H2785" t="s">
        <v>24</v>
      </c>
      <c r="I2785" t="s">
        <v>8326</v>
      </c>
      <c r="J2785" t="s">
        <v>8327</v>
      </c>
      <c r="K2785" t="s">
        <v>27</v>
      </c>
      <c r="L2785">
        <f t="shared" si="260"/>
        <v>1</v>
      </c>
      <c r="M2785">
        <f t="shared" si="261"/>
        <v>0</v>
      </c>
      <c r="N2785" t="s">
        <v>53</v>
      </c>
      <c r="O2785" t="s">
        <v>53</v>
      </c>
      <c r="Q2785" t="str">
        <f t="shared" si="262"/>
        <v>ACTIVE</v>
      </c>
      <c r="R2785" t="s">
        <v>1487</v>
      </c>
      <c r="S2785" t="s">
        <v>221</v>
      </c>
      <c r="T2785" s="2">
        <v>33562</v>
      </c>
      <c r="U2785" s="3">
        <f t="shared" ca="1" si="263"/>
        <v>33</v>
      </c>
      <c r="V2785" t="s">
        <v>5016</v>
      </c>
      <c r="W2785" t="s">
        <v>5016</v>
      </c>
      <c r="X2785" t="s">
        <v>128</v>
      </c>
      <c r="Y2785" t="s">
        <v>35</v>
      </c>
      <c r="Z2785" t="s">
        <v>36</v>
      </c>
      <c r="AA2785">
        <v>5</v>
      </c>
      <c r="AB2785" s="4">
        <v>500220</v>
      </c>
    </row>
    <row r="2786" spans="1:28" x14ac:dyDescent="0.25">
      <c r="A2786">
        <v>3211</v>
      </c>
      <c r="B2786" t="s">
        <v>8328</v>
      </c>
      <c r="C2786" t="s">
        <v>8329</v>
      </c>
      <c r="D2786" s="1">
        <v>45069</v>
      </c>
      <c r="F2786">
        <f t="shared" ca="1" si="258"/>
        <v>28</v>
      </c>
      <c r="G2786" t="str">
        <f t="shared" ca="1" si="259"/>
        <v>2-5 years</v>
      </c>
      <c r="H2786" t="s">
        <v>641</v>
      </c>
      <c r="I2786" t="s">
        <v>8330</v>
      </c>
      <c r="J2786" t="s">
        <v>8331</v>
      </c>
      <c r="K2786" t="s">
        <v>27</v>
      </c>
      <c r="L2786">
        <f t="shared" si="260"/>
        <v>1</v>
      </c>
      <c r="M2786">
        <f t="shared" si="261"/>
        <v>0</v>
      </c>
      <c r="N2786" t="s">
        <v>41</v>
      </c>
      <c r="O2786" t="s">
        <v>41</v>
      </c>
      <c r="Q2786" t="str">
        <f t="shared" si="262"/>
        <v>ACTIVE</v>
      </c>
      <c r="R2786" t="s">
        <v>1487</v>
      </c>
      <c r="S2786" t="s">
        <v>55</v>
      </c>
      <c r="T2786" s="2">
        <v>32322</v>
      </c>
      <c r="U2786" s="3">
        <f t="shared" ca="1" si="263"/>
        <v>37</v>
      </c>
      <c r="V2786" t="s">
        <v>32</v>
      </c>
      <c r="W2786" t="s">
        <v>843</v>
      </c>
      <c r="X2786" t="s">
        <v>339</v>
      </c>
      <c r="Y2786" t="s">
        <v>35</v>
      </c>
      <c r="Z2786" t="s">
        <v>36</v>
      </c>
      <c r="AA2786">
        <v>2</v>
      </c>
      <c r="AB2786" s="4">
        <v>898068</v>
      </c>
    </row>
    <row r="2787" spans="1:28" x14ac:dyDescent="0.25">
      <c r="A2787">
        <v>3212</v>
      </c>
      <c r="B2787" t="s">
        <v>2094</v>
      </c>
      <c r="C2787" t="s">
        <v>8332</v>
      </c>
      <c r="D2787" s="1">
        <v>44192</v>
      </c>
      <c r="E2787" s="1">
        <v>44703</v>
      </c>
      <c r="F2787">
        <f t="shared" ca="1" si="258"/>
        <v>16</v>
      </c>
      <c r="G2787" t="str">
        <f t="shared" ca="1" si="259"/>
        <v>1-2 years</v>
      </c>
      <c r="H2787" t="s">
        <v>641</v>
      </c>
      <c r="I2787" t="s">
        <v>8333</v>
      </c>
      <c r="J2787" t="s">
        <v>8334</v>
      </c>
      <c r="K2787" t="s">
        <v>158</v>
      </c>
      <c r="L2787">
        <f t="shared" si="260"/>
        <v>0</v>
      </c>
      <c r="M2787">
        <f t="shared" si="261"/>
        <v>1</v>
      </c>
      <c r="N2787" t="s">
        <v>53</v>
      </c>
      <c r="O2787" t="s">
        <v>41</v>
      </c>
      <c r="P2787" t="s">
        <v>159</v>
      </c>
      <c r="Q2787" t="str">
        <f t="shared" si="262"/>
        <v>VOLUNTARY</v>
      </c>
      <c r="R2787" t="s">
        <v>1487</v>
      </c>
      <c r="S2787" t="s">
        <v>74</v>
      </c>
      <c r="T2787" s="2">
        <v>32514</v>
      </c>
      <c r="U2787" s="3">
        <f t="shared" ca="1" si="263"/>
        <v>36</v>
      </c>
      <c r="V2787" t="s">
        <v>32</v>
      </c>
      <c r="W2787" t="s">
        <v>33</v>
      </c>
      <c r="X2787" t="s">
        <v>184</v>
      </c>
      <c r="Y2787" t="s">
        <v>47</v>
      </c>
      <c r="Z2787" t="s">
        <v>36</v>
      </c>
      <c r="AA2787">
        <v>5</v>
      </c>
      <c r="AB2787" s="4">
        <v>98000</v>
      </c>
    </row>
    <row r="2788" spans="1:28" x14ac:dyDescent="0.25">
      <c r="A2788">
        <v>3213</v>
      </c>
      <c r="B2788" t="s">
        <v>8335</v>
      </c>
      <c r="C2788" t="s">
        <v>8336</v>
      </c>
      <c r="D2788" s="1">
        <v>43421</v>
      </c>
      <c r="E2788" s="1">
        <v>43826</v>
      </c>
      <c r="F2788">
        <f t="shared" ca="1" si="258"/>
        <v>13</v>
      </c>
      <c r="G2788" t="str">
        <f t="shared" ca="1" si="259"/>
        <v>1-2 years</v>
      </c>
      <c r="H2788" t="s">
        <v>24</v>
      </c>
      <c r="I2788" t="s">
        <v>8337</v>
      </c>
      <c r="J2788" t="s">
        <v>8338</v>
      </c>
      <c r="K2788" t="s">
        <v>27</v>
      </c>
      <c r="L2788">
        <f t="shared" si="260"/>
        <v>1</v>
      </c>
      <c r="M2788">
        <f t="shared" si="261"/>
        <v>0</v>
      </c>
      <c r="N2788" t="s">
        <v>53</v>
      </c>
      <c r="O2788" t="s">
        <v>41</v>
      </c>
      <c r="Q2788" t="str">
        <f t="shared" si="262"/>
        <v>ACTIVE</v>
      </c>
      <c r="R2788" t="s">
        <v>1487</v>
      </c>
      <c r="S2788" t="s">
        <v>74</v>
      </c>
      <c r="T2788" s="2">
        <v>27104</v>
      </c>
      <c r="U2788" s="3">
        <f t="shared" ca="1" si="263"/>
        <v>51</v>
      </c>
      <c r="V2788" t="s">
        <v>2370</v>
      </c>
      <c r="W2788" t="s">
        <v>2371</v>
      </c>
      <c r="X2788" t="s">
        <v>69</v>
      </c>
      <c r="Y2788" t="s">
        <v>47</v>
      </c>
      <c r="Z2788" t="s">
        <v>36</v>
      </c>
      <c r="AA2788">
        <v>2</v>
      </c>
      <c r="AB2788" s="4">
        <v>708638.04</v>
      </c>
    </row>
    <row r="2789" spans="1:28" x14ac:dyDescent="0.25">
      <c r="A2789">
        <v>3214</v>
      </c>
      <c r="B2789" t="s">
        <v>8339</v>
      </c>
      <c r="C2789" t="s">
        <v>8340</v>
      </c>
      <c r="D2789" s="1">
        <v>43662</v>
      </c>
      <c r="F2789">
        <f t="shared" ca="1" si="258"/>
        <v>74</v>
      </c>
      <c r="G2789" t="str">
        <f t="shared" ca="1" si="259"/>
        <v>&gt;5 years</v>
      </c>
      <c r="H2789" t="s">
        <v>24</v>
      </c>
      <c r="I2789" t="s">
        <v>8341</v>
      </c>
      <c r="J2789" t="s">
        <v>8342</v>
      </c>
      <c r="K2789" t="s">
        <v>27</v>
      </c>
      <c r="L2789">
        <f t="shared" si="260"/>
        <v>1</v>
      </c>
      <c r="M2789">
        <f t="shared" si="261"/>
        <v>0</v>
      </c>
      <c r="N2789" t="s">
        <v>41</v>
      </c>
      <c r="O2789" t="s">
        <v>29</v>
      </c>
      <c r="Q2789" t="str">
        <f t="shared" si="262"/>
        <v>ACTIVE</v>
      </c>
      <c r="R2789" t="s">
        <v>1487</v>
      </c>
      <c r="S2789" t="s">
        <v>68</v>
      </c>
      <c r="T2789" s="2">
        <v>31771</v>
      </c>
      <c r="U2789" s="3">
        <f t="shared" ca="1" si="263"/>
        <v>38</v>
      </c>
      <c r="V2789" t="s">
        <v>61</v>
      </c>
      <c r="W2789" t="s">
        <v>222</v>
      </c>
      <c r="X2789" t="s">
        <v>69</v>
      </c>
      <c r="Y2789" t="s">
        <v>35</v>
      </c>
      <c r="Z2789" t="s">
        <v>36</v>
      </c>
      <c r="AA2789">
        <v>2</v>
      </c>
      <c r="AB2789" s="4">
        <v>166908</v>
      </c>
    </row>
    <row r="2790" spans="1:28" x14ac:dyDescent="0.25">
      <c r="A2790">
        <v>3215</v>
      </c>
      <c r="B2790" t="s">
        <v>2041</v>
      </c>
      <c r="C2790" t="s">
        <v>8343</v>
      </c>
      <c r="D2790" s="1">
        <v>43855</v>
      </c>
      <c r="F2790">
        <f t="shared" ca="1" si="258"/>
        <v>68</v>
      </c>
      <c r="G2790" t="str">
        <f t="shared" ca="1" si="259"/>
        <v>&gt;5 years</v>
      </c>
      <c r="H2790" t="s">
        <v>641</v>
      </c>
      <c r="I2790" t="s">
        <v>8344</v>
      </c>
      <c r="J2790" t="s">
        <v>8345</v>
      </c>
      <c r="K2790" t="s">
        <v>27</v>
      </c>
      <c r="L2790">
        <f t="shared" si="260"/>
        <v>1</v>
      </c>
      <c r="M2790">
        <f t="shared" si="261"/>
        <v>0</v>
      </c>
      <c r="N2790" t="s">
        <v>28</v>
      </c>
      <c r="O2790" t="s">
        <v>41</v>
      </c>
      <c r="Q2790" t="str">
        <f t="shared" si="262"/>
        <v>ACTIVE</v>
      </c>
      <c r="R2790" t="s">
        <v>1487</v>
      </c>
      <c r="S2790" t="s">
        <v>55</v>
      </c>
      <c r="T2790" s="2">
        <v>29451</v>
      </c>
      <c r="U2790" s="3">
        <f t="shared" ca="1" si="263"/>
        <v>45</v>
      </c>
      <c r="V2790" t="s">
        <v>3470</v>
      </c>
      <c r="W2790" t="s">
        <v>3470</v>
      </c>
      <c r="X2790" t="s">
        <v>339</v>
      </c>
      <c r="Y2790" t="s">
        <v>47</v>
      </c>
      <c r="Z2790" t="s">
        <v>36</v>
      </c>
      <c r="AA2790">
        <v>3</v>
      </c>
      <c r="AB2790" s="4">
        <v>400992</v>
      </c>
    </row>
    <row r="2791" spans="1:28" x14ac:dyDescent="0.25">
      <c r="A2791">
        <v>3216</v>
      </c>
      <c r="B2791" t="s">
        <v>8346</v>
      </c>
      <c r="C2791" t="s">
        <v>8347</v>
      </c>
      <c r="D2791" s="1">
        <v>44424</v>
      </c>
      <c r="F2791">
        <f t="shared" ca="1" si="258"/>
        <v>49</v>
      </c>
      <c r="G2791" t="str">
        <f t="shared" ca="1" si="259"/>
        <v>2-5 years</v>
      </c>
      <c r="H2791" t="s">
        <v>24</v>
      </c>
      <c r="I2791" t="s">
        <v>8348</v>
      </c>
      <c r="J2791" t="s">
        <v>8349</v>
      </c>
      <c r="K2791" t="s">
        <v>27</v>
      </c>
      <c r="L2791">
        <f t="shared" si="260"/>
        <v>1</v>
      </c>
      <c r="M2791">
        <f t="shared" si="261"/>
        <v>0</v>
      </c>
      <c r="N2791" t="s">
        <v>41</v>
      </c>
      <c r="O2791" t="s">
        <v>29</v>
      </c>
      <c r="Q2791" t="str">
        <f t="shared" si="262"/>
        <v>ACTIVE</v>
      </c>
      <c r="R2791" t="s">
        <v>1487</v>
      </c>
      <c r="S2791" t="s">
        <v>189</v>
      </c>
      <c r="T2791" s="2">
        <v>32009</v>
      </c>
      <c r="U2791" s="3">
        <f t="shared" ca="1" si="263"/>
        <v>38</v>
      </c>
      <c r="V2791" t="s">
        <v>61</v>
      </c>
      <c r="W2791" t="s">
        <v>222</v>
      </c>
      <c r="X2791" t="s">
        <v>89</v>
      </c>
      <c r="Y2791" t="s">
        <v>35</v>
      </c>
      <c r="Z2791" t="s">
        <v>36</v>
      </c>
      <c r="AA2791">
        <v>5</v>
      </c>
      <c r="AB2791" s="4">
        <v>861720</v>
      </c>
    </row>
    <row r="2792" spans="1:28" x14ac:dyDescent="0.25">
      <c r="A2792">
        <v>3217</v>
      </c>
      <c r="B2792" t="s">
        <v>1574</v>
      </c>
      <c r="C2792" t="s">
        <v>8350</v>
      </c>
      <c r="D2792" s="1">
        <v>43485</v>
      </c>
      <c r="E2792" s="1">
        <v>43739</v>
      </c>
      <c r="F2792">
        <f t="shared" ca="1" si="258"/>
        <v>8</v>
      </c>
      <c r="G2792" t="str">
        <f t="shared" ca="1" si="259"/>
        <v>6-12 months</v>
      </c>
      <c r="H2792" t="s">
        <v>641</v>
      </c>
      <c r="I2792" t="s">
        <v>8351</v>
      </c>
      <c r="J2792" t="s">
        <v>8352</v>
      </c>
      <c r="K2792" t="s">
        <v>158</v>
      </c>
      <c r="L2792">
        <f t="shared" si="260"/>
        <v>0</v>
      </c>
      <c r="M2792">
        <f t="shared" si="261"/>
        <v>1</v>
      </c>
      <c r="N2792" t="s">
        <v>28</v>
      </c>
      <c r="O2792" t="s">
        <v>53</v>
      </c>
      <c r="P2792" t="s">
        <v>212</v>
      </c>
      <c r="Q2792" t="str">
        <f t="shared" si="262"/>
        <v>INVOLUNTARY</v>
      </c>
      <c r="R2792" t="s">
        <v>1487</v>
      </c>
      <c r="S2792" t="s">
        <v>68</v>
      </c>
      <c r="T2792" s="2">
        <v>32513</v>
      </c>
      <c r="U2792" s="3">
        <f t="shared" ca="1" si="263"/>
        <v>36</v>
      </c>
      <c r="V2792" t="s">
        <v>2370</v>
      </c>
      <c r="W2792" t="s">
        <v>2371</v>
      </c>
      <c r="X2792" t="s">
        <v>81</v>
      </c>
      <c r="Y2792" t="s">
        <v>35</v>
      </c>
      <c r="Z2792" t="s">
        <v>36</v>
      </c>
      <c r="AA2792">
        <v>3</v>
      </c>
      <c r="AB2792" s="4">
        <v>561060</v>
      </c>
    </row>
    <row r="2793" spans="1:28" x14ac:dyDescent="0.25">
      <c r="A2793">
        <v>3218</v>
      </c>
      <c r="B2793" t="s">
        <v>5661</v>
      </c>
      <c r="C2793" t="s">
        <v>3117</v>
      </c>
      <c r="D2793" s="1">
        <v>43347</v>
      </c>
      <c r="F2793">
        <f t="shared" ca="1" si="258"/>
        <v>85</v>
      </c>
      <c r="G2793" t="str">
        <f t="shared" ca="1" si="259"/>
        <v>&gt;5 years</v>
      </c>
      <c r="H2793" t="s">
        <v>24</v>
      </c>
      <c r="I2793" t="s">
        <v>8353</v>
      </c>
      <c r="J2793" t="s">
        <v>8354</v>
      </c>
      <c r="K2793" t="s">
        <v>27</v>
      </c>
      <c r="L2793">
        <f t="shared" si="260"/>
        <v>1</v>
      </c>
      <c r="M2793">
        <f t="shared" si="261"/>
        <v>0</v>
      </c>
      <c r="N2793" t="s">
        <v>53</v>
      </c>
      <c r="O2793" t="s">
        <v>41</v>
      </c>
      <c r="Q2793" t="str">
        <f t="shared" si="262"/>
        <v>ACTIVE</v>
      </c>
      <c r="R2793" t="s">
        <v>1487</v>
      </c>
      <c r="S2793" t="s">
        <v>74</v>
      </c>
      <c r="T2793" s="2">
        <v>30314</v>
      </c>
      <c r="U2793" s="3">
        <f t="shared" ca="1" si="263"/>
        <v>42</v>
      </c>
      <c r="V2793" t="s">
        <v>3470</v>
      </c>
      <c r="W2793" t="s">
        <v>3470</v>
      </c>
      <c r="X2793" t="s">
        <v>69</v>
      </c>
      <c r="Y2793" t="s">
        <v>47</v>
      </c>
      <c r="Z2793" t="s">
        <v>36</v>
      </c>
      <c r="AA2793">
        <v>5</v>
      </c>
      <c r="AB2793" s="4">
        <v>496230</v>
      </c>
    </row>
    <row r="2794" spans="1:28" x14ac:dyDescent="0.25">
      <c r="A2794">
        <v>3219</v>
      </c>
      <c r="B2794" t="s">
        <v>8355</v>
      </c>
      <c r="C2794" t="s">
        <v>8356</v>
      </c>
      <c r="D2794" s="1">
        <v>43728</v>
      </c>
      <c r="F2794">
        <f t="shared" ca="1" si="258"/>
        <v>72</v>
      </c>
      <c r="G2794" t="str">
        <f t="shared" ca="1" si="259"/>
        <v>&gt;5 years</v>
      </c>
      <c r="H2794" t="s">
        <v>641</v>
      </c>
      <c r="I2794" t="s">
        <v>8357</v>
      </c>
      <c r="J2794" t="s">
        <v>8358</v>
      </c>
      <c r="K2794" t="s">
        <v>27</v>
      </c>
      <c r="L2794">
        <f t="shared" si="260"/>
        <v>1</v>
      </c>
      <c r="M2794">
        <f t="shared" si="261"/>
        <v>0</v>
      </c>
      <c r="N2794" t="s">
        <v>53</v>
      </c>
      <c r="O2794" t="s">
        <v>53</v>
      </c>
      <c r="Q2794" t="str">
        <f t="shared" si="262"/>
        <v>ACTIVE</v>
      </c>
      <c r="R2794" t="s">
        <v>1487</v>
      </c>
      <c r="S2794" t="s">
        <v>94</v>
      </c>
      <c r="T2794" s="2">
        <v>34652</v>
      </c>
      <c r="U2794" s="3">
        <f t="shared" ca="1" si="263"/>
        <v>30</v>
      </c>
      <c r="V2794" t="s">
        <v>3470</v>
      </c>
      <c r="W2794" t="s">
        <v>3470</v>
      </c>
      <c r="X2794" t="s">
        <v>339</v>
      </c>
      <c r="Y2794" t="s">
        <v>35</v>
      </c>
      <c r="Z2794" t="s">
        <v>36</v>
      </c>
      <c r="AA2794">
        <v>3</v>
      </c>
      <c r="AB2794" s="4">
        <v>635160</v>
      </c>
    </row>
    <row r="2795" spans="1:28" x14ac:dyDescent="0.25">
      <c r="A2795">
        <v>3220</v>
      </c>
      <c r="B2795" t="s">
        <v>8359</v>
      </c>
      <c r="C2795" t="s">
        <v>8360</v>
      </c>
      <c r="D2795" s="1">
        <v>45131</v>
      </c>
      <c r="F2795">
        <f t="shared" ca="1" si="258"/>
        <v>26</v>
      </c>
      <c r="G2795" t="str">
        <f t="shared" ca="1" si="259"/>
        <v>2-5 years</v>
      </c>
      <c r="H2795" t="s">
        <v>24</v>
      </c>
      <c r="I2795" t="s">
        <v>8361</v>
      </c>
      <c r="J2795" t="s">
        <v>8362</v>
      </c>
      <c r="K2795" t="s">
        <v>27</v>
      </c>
      <c r="L2795">
        <f t="shared" si="260"/>
        <v>1</v>
      </c>
      <c r="M2795">
        <f t="shared" si="261"/>
        <v>0</v>
      </c>
      <c r="N2795" t="s">
        <v>41</v>
      </c>
      <c r="O2795" t="s">
        <v>53</v>
      </c>
      <c r="Q2795" t="str">
        <f t="shared" si="262"/>
        <v>ACTIVE</v>
      </c>
      <c r="R2795" t="s">
        <v>1487</v>
      </c>
      <c r="S2795" t="s">
        <v>74</v>
      </c>
      <c r="T2795" s="2">
        <v>32507</v>
      </c>
      <c r="U2795" s="3">
        <f t="shared" ca="1" si="263"/>
        <v>36</v>
      </c>
      <c r="V2795" t="s">
        <v>3104</v>
      </c>
      <c r="W2795" t="s">
        <v>3985</v>
      </c>
      <c r="X2795" t="s">
        <v>235</v>
      </c>
      <c r="Y2795" t="s">
        <v>35</v>
      </c>
      <c r="Z2795" t="s">
        <v>36</v>
      </c>
      <c r="AA2795">
        <v>1</v>
      </c>
      <c r="AB2795" s="4">
        <v>904812</v>
      </c>
    </row>
    <row r="2796" spans="1:28" x14ac:dyDescent="0.25">
      <c r="A2796">
        <v>3221</v>
      </c>
      <c r="B2796" t="s">
        <v>4373</v>
      </c>
      <c r="C2796" t="s">
        <v>1893</v>
      </c>
      <c r="D2796" s="1">
        <v>45112</v>
      </c>
      <c r="F2796">
        <f t="shared" ca="1" si="258"/>
        <v>27</v>
      </c>
      <c r="G2796" t="str">
        <f t="shared" ca="1" si="259"/>
        <v>2-5 years</v>
      </c>
      <c r="H2796" t="s">
        <v>24</v>
      </c>
      <c r="I2796" t="s">
        <v>8363</v>
      </c>
      <c r="J2796" t="s">
        <v>8364</v>
      </c>
      <c r="K2796" t="s">
        <v>27</v>
      </c>
      <c r="L2796">
        <f t="shared" si="260"/>
        <v>1</v>
      </c>
      <c r="M2796">
        <f t="shared" si="261"/>
        <v>0</v>
      </c>
      <c r="N2796" t="s">
        <v>53</v>
      </c>
      <c r="O2796" t="s">
        <v>29</v>
      </c>
      <c r="Q2796" t="str">
        <f t="shared" si="262"/>
        <v>ACTIVE</v>
      </c>
      <c r="R2796" t="s">
        <v>1487</v>
      </c>
      <c r="S2796" t="s">
        <v>257</v>
      </c>
      <c r="T2796" s="2">
        <v>32581</v>
      </c>
      <c r="U2796" s="3">
        <f t="shared" ca="1" si="263"/>
        <v>36</v>
      </c>
      <c r="V2796" t="s">
        <v>3317</v>
      </c>
      <c r="W2796" t="s">
        <v>8365</v>
      </c>
      <c r="X2796" t="s">
        <v>184</v>
      </c>
      <c r="Y2796" t="s">
        <v>47</v>
      </c>
      <c r="Z2796" t="s">
        <v>36</v>
      </c>
      <c r="AA2796">
        <v>4</v>
      </c>
      <c r="AB2796" s="4">
        <v>775656</v>
      </c>
    </row>
    <row r="2797" spans="1:28" x14ac:dyDescent="0.25">
      <c r="A2797">
        <v>3222</v>
      </c>
      <c r="B2797" t="s">
        <v>7442</v>
      </c>
      <c r="C2797" t="s">
        <v>38</v>
      </c>
      <c r="D2797" s="1">
        <v>44207</v>
      </c>
      <c r="F2797">
        <f t="shared" ca="1" si="258"/>
        <v>56</v>
      </c>
      <c r="G2797" t="str">
        <f t="shared" ca="1" si="259"/>
        <v>2-5 years</v>
      </c>
      <c r="H2797" t="s">
        <v>24</v>
      </c>
      <c r="I2797" t="s">
        <v>8366</v>
      </c>
      <c r="J2797" t="s">
        <v>8367</v>
      </c>
      <c r="K2797" t="s">
        <v>27</v>
      </c>
      <c r="L2797">
        <f t="shared" si="260"/>
        <v>1</v>
      </c>
      <c r="M2797">
        <f t="shared" si="261"/>
        <v>0</v>
      </c>
      <c r="N2797" t="s">
        <v>28</v>
      </c>
      <c r="O2797" t="s">
        <v>41</v>
      </c>
      <c r="Q2797" t="str">
        <f t="shared" si="262"/>
        <v>ACTIVE</v>
      </c>
      <c r="R2797" t="s">
        <v>1487</v>
      </c>
      <c r="S2797" t="s">
        <v>239</v>
      </c>
      <c r="T2797" s="2">
        <v>33716</v>
      </c>
      <c r="U2797" s="3">
        <f t="shared" ca="1" si="263"/>
        <v>33</v>
      </c>
      <c r="V2797" t="s">
        <v>4147</v>
      </c>
      <c r="W2797" t="s">
        <v>4147</v>
      </c>
      <c r="X2797" t="s">
        <v>6</v>
      </c>
      <c r="Y2797" t="s">
        <v>35</v>
      </c>
      <c r="Z2797" t="s">
        <v>36</v>
      </c>
      <c r="AA2797">
        <v>2</v>
      </c>
      <c r="AB2797" s="4">
        <v>718980</v>
      </c>
    </row>
    <row r="2798" spans="1:28" x14ac:dyDescent="0.25">
      <c r="A2798">
        <v>3223</v>
      </c>
      <c r="B2798" t="s">
        <v>217</v>
      </c>
      <c r="C2798" t="s">
        <v>805</v>
      </c>
      <c r="D2798" s="1">
        <v>44871</v>
      </c>
      <c r="F2798">
        <f t="shared" ca="1" si="258"/>
        <v>35</v>
      </c>
      <c r="G2798" t="str">
        <f t="shared" ca="1" si="259"/>
        <v>2-5 years</v>
      </c>
      <c r="H2798" t="s">
        <v>24</v>
      </c>
      <c r="I2798" t="s">
        <v>8368</v>
      </c>
      <c r="J2798" t="s">
        <v>8369</v>
      </c>
      <c r="K2798" t="s">
        <v>27</v>
      </c>
      <c r="L2798">
        <f t="shared" si="260"/>
        <v>1</v>
      </c>
      <c r="M2798">
        <f t="shared" si="261"/>
        <v>0</v>
      </c>
      <c r="N2798" t="s">
        <v>53</v>
      </c>
      <c r="O2798" t="s">
        <v>53</v>
      </c>
      <c r="Q2798" t="str">
        <f t="shared" si="262"/>
        <v>ACTIVE</v>
      </c>
      <c r="R2798" t="s">
        <v>1487</v>
      </c>
      <c r="S2798" t="s">
        <v>115</v>
      </c>
      <c r="T2798" s="2">
        <v>29502</v>
      </c>
      <c r="U2798" s="3">
        <f t="shared" ca="1" si="263"/>
        <v>45</v>
      </c>
      <c r="V2798" t="s">
        <v>32</v>
      </c>
      <c r="W2798" t="s">
        <v>843</v>
      </c>
      <c r="X2798" t="s">
        <v>116</v>
      </c>
      <c r="Y2798" t="s">
        <v>35</v>
      </c>
      <c r="Z2798" t="s">
        <v>36</v>
      </c>
      <c r="AA2798">
        <v>5</v>
      </c>
      <c r="AB2798" s="4">
        <v>56144</v>
      </c>
    </row>
    <row r="2799" spans="1:28" x14ac:dyDescent="0.25">
      <c r="A2799">
        <v>3224</v>
      </c>
      <c r="B2799" t="s">
        <v>8370</v>
      </c>
      <c r="C2799" t="s">
        <v>2241</v>
      </c>
      <c r="D2799" s="1">
        <v>45019</v>
      </c>
      <c r="F2799">
        <f t="shared" ca="1" si="258"/>
        <v>30</v>
      </c>
      <c r="G2799" t="str">
        <f t="shared" ca="1" si="259"/>
        <v>2-5 years</v>
      </c>
      <c r="H2799" t="s">
        <v>24</v>
      </c>
      <c r="I2799" t="s">
        <v>8371</v>
      </c>
      <c r="J2799" t="s">
        <v>8372</v>
      </c>
      <c r="K2799" t="s">
        <v>27</v>
      </c>
      <c r="L2799">
        <f t="shared" si="260"/>
        <v>1</v>
      </c>
      <c r="M2799">
        <f t="shared" si="261"/>
        <v>0</v>
      </c>
      <c r="N2799" t="s">
        <v>41</v>
      </c>
      <c r="O2799" t="s">
        <v>41</v>
      </c>
      <c r="Q2799" t="str">
        <f t="shared" si="262"/>
        <v>ACTIVE</v>
      </c>
      <c r="R2799" t="s">
        <v>42</v>
      </c>
      <c r="S2799" t="s">
        <v>43</v>
      </c>
      <c r="T2799" s="2">
        <v>35018</v>
      </c>
      <c r="U2799" s="3">
        <f t="shared" ca="1" si="263"/>
        <v>29</v>
      </c>
      <c r="V2799" t="s">
        <v>32</v>
      </c>
      <c r="W2799" t="s">
        <v>33</v>
      </c>
      <c r="X2799" t="s">
        <v>6</v>
      </c>
      <c r="Y2799" t="s">
        <v>35</v>
      </c>
      <c r="Z2799" t="s">
        <v>36</v>
      </c>
      <c r="AA2799">
        <v>5</v>
      </c>
      <c r="AB2799" s="4">
        <v>701124</v>
      </c>
    </row>
    <row r="2800" spans="1:28" x14ac:dyDescent="0.25">
      <c r="A2800">
        <v>3225</v>
      </c>
      <c r="B2800" t="s">
        <v>213</v>
      </c>
      <c r="C2800" t="s">
        <v>3847</v>
      </c>
      <c r="D2800" s="1">
        <v>44354</v>
      </c>
      <c r="E2800" s="1">
        <v>45100</v>
      </c>
      <c r="F2800">
        <f t="shared" ca="1" si="258"/>
        <v>24</v>
      </c>
      <c r="G2800" t="str">
        <f t="shared" ca="1" si="259"/>
        <v>2-5 years</v>
      </c>
      <c r="H2800" t="s">
        <v>24</v>
      </c>
      <c r="I2800" t="s">
        <v>8373</v>
      </c>
      <c r="J2800" t="s">
        <v>8374</v>
      </c>
      <c r="K2800" t="s">
        <v>27</v>
      </c>
      <c r="L2800">
        <f t="shared" si="260"/>
        <v>1</v>
      </c>
      <c r="M2800">
        <f t="shared" si="261"/>
        <v>0</v>
      </c>
      <c r="N2800" t="s">
        <v>28</v>
      </c>
      <c r="O2800" t="s">
        <v>41</v>
      </c>
      <c r="Q2800" t="str">
        <f t="shared" si="262"/>
        <v>ACTIVE</v>
      </c>
      <c r="R2800" t="s">
        <v>1487</v>
      </c>
      <c r="S2800" t="s">
        <v>68</v>
      </c>
      <c r="T2800" s="2">
        <v>33759</v>
      </c>
      <c r="U2800" s="3">
        <f t="shared" ca="1" si="263"/>
        <v>33</v>
      </c>
      <c r="V2800" t="s">
        <v>2370</v>
      </c>
      <c r="W2800" t="s">
        <v>2371</v>
      </c>
      <c r="X2800" t="s">
        <v>184</v>
      </c>
      <c r="Y2800" t="s">
        <v>35</v>
      </c>
      <c r="Z2800" t="s">
        <v>36</v>
      </c>
      <c r="AA2800">
        <v>3</v>
      </c>
      <c r="AB2800" s="4">
        <v>199980</v>
      </c>
    </row>
    <row r="2801" spans="1:28" x14ac:dyDescent="0.25">
      <c r="A2801">
        <v>3226</v>
      </c>
      <c r="B2801" t="s">
        <v>724</v>
      </c>
      <c r="C2801" t="s">
        <v>2395</v>
      </c>
      <c r="D2801" s="1">
        <v>43485</v>
      </c>
      <c r="F2801">
        <f t="shared" ca="1" si="258"/>
        <v>80</v>
      </c>
      <c r="G2801" t="str">
        <f t="shared" ca="1" si="259"/>
        <v>&gt;5 years</v>
      </c>
      <c r="H2801" t="s">
        <v>24</v>
      </c>
      <c r="I2801" t="s">
        <v>8375</v>
      </c>
      <c r="J2801" t="s">
        <v>8376</v>
      </c>
      <c r="K2801" t="s">
        <v>27</v>
      </c>
      <c r="L2801">
        <f t="shared" si="260"/>
        <v>1</v>
      </c>
      <c r="M2801">
        <f t="shared" si="261"/>
        <v>0</v>
      </c>
      <c r="N2801" t="s">
        <v>28</v>
      </c>
      <c r="O2801" t="s">
        <v>53</v>
      </c>
      <c r="Q2801" t="str">
        <f t="shared" si="262"/>
        <v>ACTIVE</v>
      </c>
      <c r="R2801" t="s">
        <v>1487</v>
      </c>
      <c r="S2801" t="s">
        <v>80</v>
      </c>
      <c r="T2801" s="2">
        <v>34193</v>
      </c>
      <c r="U2801" s="3">
        <f t="shared" ca="1" si="263"/>
        <v>32</v>
      </c>
      <c r="V2801" t="s">
        <v>61</v>
      </c>
      <c r="W2801" t="s">
        <v>222</v>
      </c>
      <c r="X2801" t="s">
        <v>81</v>
      </c>
      <c r="Y2801" t="s">
        <v>35</v>
      </c>
      <c r="Z2801" t="s">
        <v>36</v>
      </c>
      <c r="AA2801">
        <v>4</v>
      </c>
      <c r="AB2801" s="4">
        <v>436040</v>
      </c>
    </row>
    <row r="2802" spans="1:28" x14ac:dyDescent="0.25">
      <c r="A2802">
        <v>3227</v>
      </c>
      <c r="B2802" t="s">
        <v>6137</v>
      </c>
      <c r="C2802" t="s">
        <v>5501</v>
      </c>
      <c r="D2802" s="1">
        <v>44520</v>
      </c>
      <c r="E2802" s="1">
        <v>44718</v>
      </c>
      <c r="F2802">
        <f t="shared" ca="1" si="258"/>
        <v>6</v>
      </c>
      <c r="G2802" t="str">
        <f t="shared" ca="1" si="259"/>
        <v>6-12 months</v>
      </c>
      <c r="H2802" t="s">
        <v>24</v>
      </c>
      <c r="I2802" t="s">
        <v>8377</v>
      </c>
      <c r="J2802" t="s">
        <v>8378</v>
      </c>
      <c r="K2802" t="s">
        <v>158</v>
      </c>
      <c r="L2802">
        <f t="shared" si="260"/>
        <v>0</v>
      </c>
      <c r="M2802">
        <f t="shared" si="261"/>
        <v>1</v>
      </c>
      <c r="N2802" t="s">
        <v>28</v>
      </c>
      <c r="O2802" t="s">
        <v>29</v>
      </c>
      <c r="Q2802" t="str">
        <f t="shared" si="262"/>
        <v>ACTIVE</v>
      </c>
      <c r="R2802" t="s">
        <v>1487</v>
      </c>
      <c r="S2802" t="s">
        <v>221</v>
      </c>
      <c r="T2802" s="2">
        <v>35669</v>
      </c>
      <c r="U2802" s="3">
        <f t="shared" ca="1" si="263"/>
        <v>28</v>
      </c>
      <c r="V2802" t="s">
        <v>61</v>
      </c>
      <c r="W2802" t="s">
        <v>222</v>
      </c>
      <c r="X2802" t="s">
        <v>299</v>
      </c>
      <c r="Y2802" t="s">
        <v>35</v>
      </c>
      <c r="Z2802" t="s">
        <v>36</v>
      </c>
      <c r="AA2802">
        <v>2</v>
      </c>
      <c r="AB2802" s="4">
        <v>104400</v>
      </c>
    </row>
    <row r="2803" spans="1:28" x14ac:dyDescent="0.25">
      <c r="A2803">
        <v>3228</v>
      </c>
      <c r="B2803" t="s">
        <v>8379</v>
      </c>
      <c r="C2803" t="s">
        <v>3551</v>
      </c>
      <c r="D2803" s="1">
        <v>43612</v>
      </c>
      <c r="E2803" s="1">
        <v>44791</v>
      </c>
      <c r="F2803">
        <f t="shared" ca="1" si="258"/>
        <v>38</v>
      </c>
      <c r="G2803" t="str">
        <f t="shared" ca="1" si="259"/>
        <v>2-5 years</v>
      </c>
      <c r="H2803" t="s">
        <v>24</v>
      </c>
      <c r="I2803" t="s">
        <v>8380</v>
      </c>
      <c r="J2803" t="s">
        <v>8381</v>
      </c>
      <c r="K2803" t="s">
        <v>158</v>
      </c>
      <c r="L2803">
        <f t="shared" si="260"/>
        <v>0</v>
      </c>
      <c r="M2803">
        <f t="shared" si="261"/>
        <v>1</v>
      </c>
      <c r="N2803" t="s">
        <v>53</v>
      </c>
      <c r="O2803" t="s">
        <v>29</v>
      </c>
      <c r="P2803" t="s">
        <v>3412</v>
      </c>
      <c r="Q2803" t="str">
        <f t="shared" si="262"/>
        <v>INVOLUNTARY</v>
      </c>
      <c r="R2803" t="s">
        <v>1487</v>
      </c>
      <c r="S2803" t="s">
        <v>74</v>
      </c>
      <c r="T2803" s="2">
        <v>32469</v>
      </c>
      <c r="U2803" s="3">
        <f t="shared" ca="1" si="263"/>
        <v>36</v>
      </c>
      <c r="V2803" t="s">
        <v>4843</v>
      </c>
      <c r="W2803" t="s">
        <v>4844</v>
      </c>
      <c r="X2803" t="s">
        <v>81</v>
      </c>
      <c r="Y2803" t="s">
        <v>47</v>
      </c>
      <c r="Z2803" t="s">
        <v>36</v>
      </c>
      <c r="AA2803">
        <v>2</v>
      </c>
      <c r="AB2803" s="4">
        <v>86724</v>
      </c>
    </row>
    <row r="2804" spans="1:28" x14ac:dyDescent="0.25">
      <c r="A2804">
        <v>3229</v>
      </c>
      <c r="B2804" t="s">
        <v>8382</v>
      </c>
      <c r="C2804" t="s">
        <v>2488</v>
      </c>
      <c r="D2804" s="1">
        <v>44913</v>
      </c>
      <c r="F2804">
        <f t="shared" ca="1" si="258"/>
        <v>33</v>
      </c>
      <c r="G2804" t="str">
        <f t="shared" ca="1" si="259"/>
        <v>2-5 years</v>
      </c>
      <c r="H2804" t="s">
        <v>24</v>
      </c>
      <c r="I2804" t="s">
        <v>8383</v>
      </c>
      <c r="J2804" t="s">
        <v>8384</v>
      </c>
      <c r="K2804" t="s">
        <v>27</v>
      </c>
      <c r="L2804">
        <f t="shared" si="260"/>
        <v>1</v>
      </c>
      <c r="M2804">
        <f t="shared" si="261"/>
        <v>0</v>
      </c>
      <c r="N2804" t="s">
        <v>28</v>
      </c>
      <c r="O2804" t="s">
        <v>29</v>
      </c>
      <c r="Q2804" t="str">
        <f t="shared" si="262"/>
        <v>ACTIVE</v>
      </c>
      <c r="R2804" t="s">
        <v>1487</v>
      </c>
      <c r="S2804" t="s">
        <v>87</v>
      </c>
      <c r="T2804" s="2">
        <v>32234</v>
      </c>
      <c r="U2804" s="3">
        <f t="shared" ca="1" si="263"/>
        <v>37</v>
      </c>
      <c r="V2804" t="s">
        <v>32</v>
      </c>
      <c r="W2804" t="s">
        <v>33</v>
      </c>
      <c r="X2804" t="s">
        <v>2454</v>
      </c>
      <c r="Y2804" t="s">
        <v>47</v>
      </c>
      <c r="Z2804" t="s">
        <v>36</v>
      </c>
      <c r="AA2804">
        <v>1</v>
      </c>
      <c r="AB2804" s="4">
        <v>103200</v>
      </c>
    </row>
    <row r="2805" spans="1:28" x14ac:dyDescent="0.25">
      <c r="A2805">
        <v>3230</v>
      </c>
      <c r="B2805" t="s">
        <v>1782</v>
      </c>
      <c r="C2805" t="s">
        <v>4361</v>
      </c>
      <c r="D2805" s="1">
        <v>44329</v>
      </c>
      <c r="E2805" s="1">
        <v>45120</v>
      </c>
      <c r="F2805">
        <f t="shared" ca="1" si="258"/>
        <v>26</v>
      </c>
      <c r="G2805" t="str">
        <f t="shared" ca="1" si="259"/>
        <v>2-5 years</v>
      </c>
      <c r="H2805" t="s">
        <v>24</v>
      </c>
      <c r="I2805" t="s">
        <v>8385</v>
      </c>
      <c r="J2805" t="s">
        <v>8386</v>
      </c>
      <c r="K2805" t="s">
        <v>158</v>
      </c>
      <c r="L2805">
        <f t="shared" si="260"/>
        <v>0</v>
      </c>
      <c r="M2805">
        <f t="shared" si="261"/>
        <v>1</v>
      </c>
      <c r="N2805" t="s">
        <v>53</v>
      </c>
      <c r="O2805" t="s">
        <v>53</v>
      </c>
      <c r="Q2805" t="str">
        <f t="shared" si="262"/>
        <v>ACTIVE</v>
      </c>
      <c r="R2805" t="s">
        <v>1487</v>
      </c>
      <c r="S2805" t="s">
        <v>74</v>
      </c>
      <c r="T2805" s="2">
        <v>27153</v>
      </c>
      <c r="U2805" s="3">
        <f t="shared" ca="1" si="263"/>
        <v>51</v>
      </c>
      <c r="V2805" t="s">
        <v>32</v>
      </c>
      <c r="W2805" t="s">
        <v>843</v>
      </c>
      <c r="X2805" t="s">
        <v>69</v>
      </c>
      <c r="Y2805" t="s">
        <v>35</v>
      </c>
      <c r="Z2805" t="s">
        <v>36</v>
      </c>
      <c r="AA2805">
        <v>1</v>
      </c>
      <c r="AB2805" s="4">
        <v>122220</v>
      </c>
    </row>
    <row r="2806" spans="1:28" x14ac:dyDescent="0.25">
      <c r="A2806">
        <v>3231</v>
      </c>
      <c r="B2806" t="s">
        <v>5088</v>
      </c>
      <c r="C2806" t="s">
        <v>3749</v>
      </c>
      <c r="D2806" s="1">
        <v>44340</v>
      </c>
      <c r="F2806">
        <f t="shared" ca="1" si="258"/>
        <v>52</v>
      </c>
      <c r="G2806" t="str">
        <f t="shared" ca="1" si="259"/>
        <v>2-5 years</v>
      </c>
      <c r="H2806" t="s">
        <v>24</v>
      </c>
      <c r="I2806" t="s">
        <v>977</v>
      </c>
      <c r="J2806" t="s">
        <v>8387</v>
      </c>
      <c r="K2806" t="s">
        <v>27</v>
      </c>
      <c r="L2806">
        <f t="shared" si="260"/>
        <v>1</v>
      </c>
      <c r="M2806">
        <f t="shared" si="261"/>
        <v>0</v>
      </c>
      <c r="N2806" t="s">
        <v>53</v>
      </c>
      <c r="O2806" t="s">
        <v>41</v>
      </c>
      <c r="Q2806" t="str">
        <f t="shared" si="262"/>
        <v>ACTIVE</v>
      </c>
      <c r="R2806" t="s">
        <v>1487</v>
      </c>
      <c r="S2806" t="s">
        <v>239</v>
      </c>
      <c r="T2806" s="2">
        <v>33307</v>
      </c>
      <c r="U2806" s="3">
        <f t="shared" ca="1" si="263"/>
        <v>34</v>
      </c>
      <c r="V2806" t="s">
        <v>1614</v>
      </c>
      <c r="W2806" t="s">
        <v>1615</v>
      </c>
      <c r="X2806" t="s">
        <v>2728</v>
      </c>
      <c r="Y2806" t="s">
        <v>35</v>
      </c>
      <c r="Z2806" t="s">
        <v>82</v>
      </c>
      <c r="AA2806">
        <v>2</v>
      </c>
      <c r="AB2806" s="4">
        <v>63396</v>
      </c>
    </row>
    <row r="2807" spans="1:28" x14ac:dyDescent="0.25">
      <c r="A2807">
        <v>3232</v>
      </c>
      <c r="B2807" t="s">
        <v>8388</v>
      </c>
      <c r="C2807" t="s">
        <v>1223</v>
      </c>
      <c r="D2807" s="1">
        <v>44475</v>
      </c>
      <c r="E2807" s="1">
        <v>44700</v>
      </c>
      <c r="F2807">
        <f t="shared" ca="1" si="258"/>
        <v>7</v>
      </c>
      <c r="G2807" t="str">
        <f t="shared" ca="1" si="259"/>
        <v>6-12 months</v>
      </c>
      <c r="H2807" t="s">
        <v>24</v>
      </c>
      <c r="I2807" t="s">
        <v>8389</v>
      </c>
      <c r="J2807" t="s">
        <v>8390</v>
      </c>
      <c r="K2807" t="s">
        <v>158</v>
      </c>
      <c r="L2807">
        <f t="shared" si="260"/>
        <v>0</v>
      </c>
      <c r="M2807">
        <f t="shared" si="261"/>
        <v>1</v>
      </c>
      <c r="N2807" t="s">
        <v>41</v>
      </c>
      <c r="O2807" t="s">
        <v>29</v>
      </c>
      <c r="Q2807" t="str">
        <f t="shared" si="262"/>
        <v>ACTIVE</v>
      </c>
      <c r="R2807" t="s">
        <v>1487</v>
      </c>
      <c r="S2807" t="s">
        <v>68</v>
      </c>
      <c r="T2807" s="2">
        <v>35746</v>
      </c>
      <c r="U2807" s="3">
        <f t="shared" ca="1" si="263"/>
        <v>27</v>
      </c>
      <c r="V2807" t="s">
        <v>5016</v>
      </c>
      <c r="W2807" t="s">
        <v>5016</v>
      </c>
      <c r="X2807" t="s">
        <v>69</v>
      </c>
      <c r="Y2807" t="s">
        <v>47</v>
      </c>
      <c r="Z2807" t="s">
        <v>36</v>
      </c>
      <c r="AA2807">
        <v>1</v>
      </c>
      <c r="AB2807" s="4">
        <v>69228</v>
      </c>
    </row>
    <row r="2808" spans="1:28" x14ac:dyDescent="0.25">
      <c r="A2808">
        <v>3233</v>
      </c>
      <c r="B2808" t="s">
        <v>2046</v>
      </c>
      <c r="C2808" t="s">
        <v>1768</v>
      </c>
      <c r="D2808" s="1">
        <v>44065</v>
      </c>
      <c r="E2808" s="1">
        <v>44069</v>
      </c>
      <c r="F2808">
        <f t="shared" ca="1" si="258"/>
        <v>0</v>
      </c>
      <c r="G2808" t="str">
        <f t="shared" ca="1" si="259"/>
        <v>&lt;6 months</v>
      </c>
      <c r="H2808" t="s">
        <v>24</v>
      </c>
      <c r="I2808" t="s">
        <v>8391</v>
      </c>
      <c r="J2808" t="s">
        <v>8392</v>
      </c>
      <c r="K2808" t="s">
        <v>158</v>
      </c>
      <c r="L2808">
        <f t="shared" si="260"/>
        <v>0</v>
      </c>
      <c r="M2808">
        <f t="shared" si="261"/>
        <v>1</v>
      </c>
      <c r="N2808" t="s">
        <v>28</v>
      </c>
      <c r="O2808" t="s">
        <v>41</v>
      </c>
      <c r="Q2808" t="str">
        <f t="shared" si="262"/>
        <v>ACTIVE</v>
      </c>
      <c r="R2808" t="s">
        <v>1487</v>
      </c>
      <c r="S2808" t="s">
        <v>87</v>
      </c>
      <c r="T2808" s="2">
        <v>31424</v>
      </c>
      <c r="U2808" s="3">
        <f t="shared" ca="1" si="263"/>
        <v>39</v>
      </c>
      <c r="V2808" t="s">
        <v>32</v>
      </c>
      <c r="W2808" t="s">
        <v>33</v>
      </c>
      <c r="X2808" t="s">
        <v>89</v>
      </c>
      <c r="Y2808" t="s">
        <v>47</v>
      </c>
      <c r="Z2808" t="s">
        <v>36</v>
      </c>
      <c r="AA2808">
        <v>2</v>
      </c>
      <c r="AB2808" s="4">
        <v>864540</v>
      </c>
    </row>
    <row r="2809" spans="1:28" x14ac:dyDescent="0.25">
      <c r="A2809">
        <v>3234</v>
      </c>
      <c r="B2809" t="s">
        <v>1193</v>
      </c>
      <c r="C2809" t="s">
        <v>1090</v>
      </c>
      <c r="D2809" s="1">
        <v>44431</v>
      </c>
      <c r="F2809">
        <f t="shared" ca="1" si="258"/>
        <v>49</v>
      </c>
      <c r="G2809" t="str">
        <f t="shared" ca="1" si="259"/>
        <v>2-5 years</v>
      </c>
      <c r="H2809" t="s">
        <v>24</v>
      </c>
      <c r="I2809" t="s">
        <v>8393</v>
      </c>
      <c r="J2809" t="s">
        <v>8394</v>
      </c>
      <c r="K2809" t="s">
        <v>27</v>
      </c>
      <c r="L2809">
        <f t="shared" si="260"/>
        <v>1</v>
      </c>
      <c r="M2809">
        <f t="shared" si="261"/>
        <v>0</v>
      </c>
      <c r="N2809" t="s">
        <v>41</v>
      </c>
      <c r="O2809" t="s">
        <v>29</v>
      </c>
      <c r="Q2809" t="str">
        <f t="shared" si="262"/>
        <v>ACTIVE</v>
      </c>
      <c r="R2809" t="s">
        <v>1487</v>
      </c>
      <c r="S2809" t="s">
        <v>68</v>
      </c>
      <c r="T2809" s="2">
        <v>33192</v>
      </c>
      <c r="U2809" s="3">
        <f t="shared" ca="1" si="263"/>
        <v>34</v>
      </c>
      <c r="V2809" t="s">
        <v>32</v>
      </c>
      <c r="W2809" t="s">
        <v>843</v>
      </c>
      <c r="X2809" t="s">
        <v>1107</v>
      </c>
      <c r="Y2809" t="s">
        <v>47</v>
      </c>
      <c r="Z2809" t="s">
        <v>36</v>
      </c>
      <c r="AA2809">
        <v>3</v>
      </c>
      <c r="AB2809" s="4">
        <v>173395</v>
      </c>
    </row>
    <row r="2810" spans="1:28" x14ac:dyDescent="0.25">
      <c r="A2810">
        <v>3235</v>
      </c>
      <c r="B2810" t="s">
        <v>4749</v>
      </c>
      <c r="C2810" t="s">
        <v>4667</v>
      </c>
      <c r="D2810" s="1">
        <v>44553</v>
      </c>
      <c r="E2810" s="1">
        <v>44851</v>
      </c>
      <c r="F2810">
        <f t="shared" ca="1" si="258"/>
        <v>9</v>
      </c>
      <c r="G2810" t="str">
        <f t="shared" ca="1" si="259"/>
        <v>6-12 months</v>
      </c>
      <c r="H2810" t="s">
        <v>24</v>
      </c>
      <c r="I2810" t="s">
        <v>8395</v>
      </c>
      <c r="J2810" t="s">
        <v>8396</v>
      </c>
      <c r="K2810" t="s">
        <v>27</v>
      </c>
      <c r="L2810">
        <f t="shared" si="260"/>
        <v>1</v>
      </c>
      <c r="M2810">
        <f t="shared" si="261"/>
        <v>0</v>
      </c>
      <c r="N2810" t="s">
        <v>28</v>
      </c>
      <c r="O2810" t="s">
        <v>29</v>
      </c>
      <c r="Q2810" t="str">
        <f t="shared" si="262"/>
        <v>ACTIVE</v>
      </c>
      <c r="R2810" t="s">
        <v>1487</v>
      </c>
      <c r="S2810" t="s">
        <v>87</v>
      </c>
      <c r="T2810" s="2">
        <v>28325</v>
      </c>
      <c r="U2810" s="3">
        <f t="shared" ca="1" si="263"/>
        <v>48</v>
      </c>
      <c r="V2810" t="s">
        <v>32</v>
      </c>
      <c r="W2810" t="s">
        <v>33</v>
      </c>
      <c r="X2810" t="s">
        <v>89</v>
      </c>
      <c r="Y2810" t="s">
        <v>47</v>
      </c>
      <c r="Z2810" t="s">
        <v>36</v>
      </c>
      <c r="AA2810">
        <v>2</v>
      </c>
      <c r="AB2810" s="4">
        <v>671208</v>
      </c>
    </row>
    <row r="2811" spans="1:28" x14ac:dyDescent="0.25">
      <c r="A2811">
        <v>3236</v>
      </c>
      <c r="B2811" t="s">
        <v>8397</v>
      </c>
      <c r="C2811" t="s">
        <v>4425</v>
      </c>
      <c r="D2811" s="1">
        <v>44585</v>
      </c>
      <c r="E2811" s="1">
        <v>44647</v>
      </c>
      <c r="F2811">
        <f t="shared" ca="1" si="258"/>
        <v>2</v>
      </c>
      <c r="G2811" t="str">
        <f t="shared" ca="1" si="259"/>
        <v>&lt;6 months</v>
      </c>
      <c r="H2811" t="s">
        <v>641</v>
      </c>
      <c r="I2811" t="s">
        <v>8398</v>
      </c>
      <c r="J2811" t="s">
        <v>8399</v>
      </c>
      <c r="K2811" t="s">
        <v>27</v>
      </c>
      <c r="L2811">
        <f t="shared" si="260"/>
        <v>1</v>
      </c>
      <c r="M2811">
        <f t="shared" si="261"/>
        <v>0</v>
      </c>
      <c r="N2811" t="s">
        <v>28</v>
      </c>
      <c r="O2811" t="s">
        <v>53</v>
      </c>
      <c r="Q2811" t="str">
        <f t="shared" si="262"/>
        <v>ACTIVE</v>
      </c>
      <c r="R2811" t="s">
        <v>42</v>
      </c>
      <c r="S2811" t="s">
        <v>43</v>
      </c>
      <c r="T2811" s="2">
        <v>37602</v>
      </c>
      <c r="U2811" s="3">
        <f t="shared" ca="1" si="263"/>
        <v>22</v>
      </c>
      <c r="V2811" t="s">
        <v>3829</v>
      </c>
      <c r="W2811" t="s">
        <v>3830</v>
      </c>
      <c r="X2811" t="s">
        <v>612</v>
      </c>
      <c r="Y2811" t="s">
        <v>35</v>
      </c>
      <c r="Z2811" t="s">
        <v>36</v>
      </c>
      <c r="AA2811">
        <v>5</v>
      </c>
      <c r="AB2811" s="4">
        <v>51912</v>
      </c>
    </row>
    <row r="2812" spans="1:28" x14ac:dyDescent="0.25">
      <c r="A2812">
        <v>3237</v>
      </c>
      <c r="B2812" t="s">
        <v>8400</v>
      </c>
      <c r="C2812" t="s">
        <v>5692</v>
      </c>
      <c r="D2812" s="1">
        <v>44886</v>
      </c>
      <c r="F2812">
        <f t="shared" ca="1" si="258"/>
        <v>34</v>
      </c>
      <c r="G2812" t="str">
        <f t="shared" ca="1" si="259"/>
        <v>2-5 years</v>
      </c>
      <c r="H2812" t="s">
        <v>641</v>
      </c>
      <c r="I2812" t="s">
        <v>8401</v>
      </c>
      <c r="J2812" t="s">
        <v>8402</v>
      </c>
      <c r="K2812" t="s">
        <v>27</v>
      </c>
      <c r="L2812">
        <f t="shared" si="260"/>
        <v>1</v>
      </c>
      <c r="M2812">
        <f t="shared" si="261"/>
        <v>0</v>
      </c>
      <c r="N2812" t="s">
        <v>28</v>
      </c>
      <c r="O2812" t="s">
        <v>29</v>
      </c>
      <c r="Q2812" t="str">
        <f t="shared" si="262"/>
        <v>ACTIVE</v>
      </c>
      <c r="R2812" t="s">
        <v>1487</v>
      </c>
      <c r="S2812" t="s">
        <v>80</v>
      </c>
      <c r="T2812" s="2">
        <v>31018</v>
      </c>
      <c r="U2812" s="3">
        <f t="shared" ca="1" si="263"/>
        <v>40</v>
      </c>
      <c r="V2812" t="s">
        <v>3829</v>
      </c>
      <c r="W2812" t="s">
        <v>3830</v>
      </c>
      <c r="X2812" t="s">
        <v>617</v>
      </c>
      <c r="Y2812" t="s">
        <v>47</v>
      </c>
      <c r="Z2812" t="s">
        <v>36</v>
      </c>
      <c r="AA2812">
        <v>4</v>
      </c>
      <c r="AB2812" s="4">
        <v>93612</v>
      </c>
    </row>
    <row r="2813" spans="1:28" x14ac:dyDescent="0.25">
      <c r="A2813">
        <v>3238</v>
      </c>
      <c r="B2813" t="s">
        <v>1824</v>
      </c>
      <c r="C2813" t="s">
        <v>446</v>
      </c>
      <c r="D2813" s="1">
        <v>43438</v>
      </c>
      <c r="E2813" s="1">
        <v>44743</v>
      </c>
      <c r="F2813">
        <f t="shared" ca="1" si="258"/>
        <v>42</v>
      </c>
      <c r="G2813" t="str">
        <f t="shared" ca="1" si="259"/>
        <v>2-5 years</v>
      </c>
      <c r="H2813" t="s">
        <v>641</v>
      </c>
      <c r="I2813" t="s">
        <v>8403</v>
      </c>
      <c r="J2813" t="s">
        <v>8404</v>
      </c>
      <c r="K2813" t="s">
        <v>158</v>
      </c>
      <c r="L2813">
        <f t="shared" si="260"/>
        <v>0</v>
      </c>
      <c r="M2813">
        <f t="shared" si="261"/>
        <v>1</v>
      </c>
      <c r="N2813" t="s">
        <v>28</v>
      </c>
      <c r="O2813" t="s">
        <v>41</v>
      </c>
      <c r="P2813" t="s">
        <v>212</v>
      </c>
      <c r="Q2813" t="str">
        <f t="shared" si="262"/>
        <v>INVOLUNTARY</v>
      </c>
      <c r="R2813" t="s">
        <v>1487</v>
      </c>
      <c r="S2813" t="s">
        <v>257</v>
      </c>
      <c r="T2813" s="2">
        <v>30317</v>
      </c>
      <c r="U2813" s="3">
        <f t="shared" ca="1" si="263"/>
        <v>42</v>
      </c>
      <c r="V2813" t="s">
        <v>3829</v>
      </c>
      <c r="W2813" t="s">
        <v>3830</v>
      </c>
      <c r="X2813" t="s">
        <v>621</v>
      </c>
      <c r="Y2813" t="s">
        <v>47</v>
      </c>
      <c r="Z2813" t="s">
        <v>36</v>
      </c>
      <c r="AA2813">
        <v>4</v>
      </c>
      <c r="AB2813" s="4">
        <v>91800</v>
      </c>
    </row>
    <row r="2814" spans="1:28" x14ac:dyDescent="0.25">
      <c r="A2814">
        <v>3239</v>
      </c>
      <c r="B2814" t="s">
        <v>2859</v>
      </c>
      <c r="C2814" t="s">
        <v>1889</v>
      </c>
      <c r="D2814" s="1">
        <v>43618</v>
      </c>
      <c r="F2814">
        <f t="shared" ca="1" si="258"/>
        <v>76</v>
      </c>
      <c r="G2814" t="str">
        <f t="shared" ca="1" si="259"/>
        <v>&gt;5 years</v>
      </c>
      <c r="H2814" t="s">
        <v>641</v>
      </c>
      <c r="I2814" t="s">
        <v>8405</v>
      </c>
      <c r="J2814" t="s">
        <v>8406</v>
      </c>
      <c r="K2814" t="s">
        <v>27</v>
      </c>
      <c r="L2814">
        <f t="shared" si="260"/>
        <v>1</v>
      </c>
      <c r="M2814">
        <f t="shared" si="261"/>
        <v>0</v>
      </c>
      <c r="N2814" t="s">
        <v>41</v>
      </c>
      <c r="O2814" t="s">
        <v>29</v>
      </c>
      <c r="Q2814" t="str">
        <f t="shared" si="262"/>
        <v>ACTIVE</v>
      </c>
      <c r="R2814" t="s">
        <v>1487</v>
      </c>
      <c r="S2814" t="s">
        <v>74</v>
      </c>
      <c r="T2814" s="2">
        <v>34852</v>
      </c>
      <c r="U2814" s="3">
        <f t="shared" ca="1" si="263"/>
        <v>30</v>
      </c>
      <c r="V2814" t="s">
        <v>3829</v>
      </c>
      <c r="W2814" t="s">
        <v>3830</v>
      </c>
      <c r="X2814" t="s">
        <v>175</v>
      </c>
      <c r="Y2814" t="s">
        <v>47</v>
      </c>
      <c r="Z2814" t="s">
        <v>36</v>
      </c>
      <c r="AA2814">
        <v>3</v>
      </c>
      <c r="AB2814" s="4">
        <v>114000</v>
      </c>
    </row>
    <row r="2815" spans="1:28" x14ac:dyDescent="0.25">
      <c r="A2815">
        <v>3240</v>
      </c>
      <c r="B2815" t="s">
        <v>4763</v>
      </c>
      <c r="C2815" t="s">
        <v>4615</v>
      </c>
      <c r="D2815" s="1">
        <v>43324</v>
      </c>
      <c r="E2815" s="1">
        <v>43651</v>
      </c>
      <c r="F2815">
        <f t="shared" ca="1" si="258"/>
        <v>10</v>
      </c>
      <c r="G2815" t="str">
        <f t="shared" ca="1" si="259"/>
        <v>6-12 months</v>
      </c>
      <c r="H2815" t="s">
        <v>641</v>
      </c>
      <c r="I2815" t="s">
        <v>8407</v>
      </c>
      <c r="J2815" t="s">
        <v>8408</v>
      </c>
      <c r="K2815" t="s">
        <v>158</v>
      </c>
      <c r="L2815">
        <f t="shared" si="260"/>
        <v>0</v>
      </c>
      <c r="M2815">
        <f t="shared" si="261"/>
        <v>1</v>
      </c>
      <c r="N2815" t="s">
        <v>53</v>
      </c>
      <c r="O2815" t="s">
        <v>29</v>
      </c>
      <c r="P2815" t="s">
        <v>159</v>
      </c>
      <c r="Q2815" t="str">
        <f t="shared" si="262"/>
        <v>VOLUNTARY</v>
      </c>
      <c r="R2815" t="s">
        <v>1487</v>
      </c>
      <c r="S2815" t="s">
        <v>239</v>
      </c>
      <c r="T2815" s="2">
        <v>36693</v>
      </c>
      <c r="U2815" s="3">
        <f t="shared" ca="1" si="263"/>
        <v>25</v>
      </c>
      <c r="V2815" t="s">
        <v>32</v>
      </c>
      <c r="W2815" t="s">
        <v>33</v>
      </c>
      <c r="X2815" t="s">
        <v>2728</v>
      </c>
      <c r="Y2815" t="s">
        <v>35</v>
      </c>
      <c r="Z2815" t="s">
        <v>36</v>
      </c>
      <c r="AA2815">
        <v>2</v>
      </c>
      <c r="AB2815" s="4">
        <v>96959</v>
      </c>
    </row>
    <row r="2816" spans="1:28" x14ac:dyDescent="0.25">
      <c r="A2816">
        <v>3241</v>
      </c>
      <c r="B2816" t="s">
        <v>8409</v>
      </c>
      <c r="C2816" t="s">
        <v>1142</v>
      </c>
      <c r="D2816" s="1">
        <v>44696</v>
      </c>
      <c r="F2816">
        <f t="shared" ca="1" si="258"/>
        <v>40</v>
      </c>
      <c r="G2816" t="str">
        <f t="shared" ca="1" si="259"/>
        <v>2-5 years</v>
      </c>
      <c r="H2816" t="s">
        <v>641</v>
      </c>
      <c r="I2816" t="s">
        <v>8410</v>
      </c>
      <c r="J2816" t="s">
        <v>8411</v>
      </c>
      <c r="K2816" t="s">
        <v>27</v>
      </c>
      <c r="L2816">
        <f t="shared" si="260"/>
        <v>1</v>
      </c>
      <c r="M2816">
        <f t="shared" si="261"/>
        <v>0</v>
      </c>
      <c r="N2816" t="s">
        <v>41</v>
      </c>
      <c r="O2816" t="s">
        <v>53</v>
      </c>
      <c r="Q2816" t="str">
        <f t="shared" si="262"/>
        <v>ACTIVE</v>
      </c>
      <c r="R2816" t="s">
        <v>1487</v>
      </c>
      <c r="S2816" t="s">
        <v>55</v>
      </c>
      <c r="T2816" s="2">
        <v>35929</v>
      </c>
      <c r="U2816" s="3">
        <f t="shared" ca="1" si="263"/>
        <v>27</v>
      </c>
      <c r="V2816" t="s">
        <v>2961</v>
      </c>
      <c r="W2816" t="s">
        <v>2961</v>
      </c>
      <c r="X2816" t="s">
        <v>339</v>
      </c>
      <c r="Y2816" t="s">
        <v>35</v>
      </c>
      <c r="Z2816" t="s">
        <v>36</v>
      </c>
      <c r="AA2816">
        <v>1</v>
      </c>
      <c r="AB2816" s="4">
        <v>125460.36</v>
      </c>
    </row>
    <row r="2817" spans="1:28" x14ac:dyDescent="0.25">
      <c r="A2817">
        <v>3242</v>
      </c>
      <c r="B2817" t="s">
        <v>4256</v>
      </c>
      <c r="C2817" t="s">
        <v>1417</v>
      </c>
      <c r="D2817" s="1">
        <v>44523</v>
      </c>
      <c r="E2817" s="1">
        <v>44672</v>
      </c>
      <c r="F2817">
        <f t="shared" ca="1" si="258"/>
        <v>4</v>
      </c>
      <c r="G2817" t="str">
        <f t="shared" ca="1" si="259"/>
        <v>&lt;6 months</v>
      </c>
      <c r="H2817" t="s">
        <v>24</v>
      </c>
      <c r="I2817" t="s">
        <v>8412</v>
      </c>
      <c r="J2817" t="s">
        <v>8413</v>
      </c>
      <c r="K2817" t="s">
        <v>158</v>
      </c>
      <c r="L2817">
        <f t="shared" si="260"/>
        <v>0</v>
      </c>
      <c r="M2817">
        <f t="shared" si="261"/>
        <v>1</v>
      </c>
      <c r="N2817" t="s">
        <v>28</v>
      </c>
      <c r="O2817" t="s">
        <v>53</v>
      </c>
      <c r="P2817" t="s">
        <v>212</v>
      </c>
      <c r="Q2817" t="str">
        <f t="shared" si="262"/>
        <v>INVOLUNTARY</v>
      </c>
      <c r="R2817" t="s">
        <v>1487</v>
      </c>
      <c r="S2817" t="s">
        <v>221</v>
      </c>
      <c r="T2817" s="2">
        <v>29259</v>
      </c>
      <c r="U2817" s="3">
        <f t="shared" ca="1" si="263"/>
        <v>45</v>
      </c>
      <c r="V2817" t="s">
        <v>3788</v>
      </c>
      <c r="W2817" t="s">
        <v>3789</v>
      </c>
      <c r="X2817" t="s">
        <v>128</v>
      </c>
      <c r="Y2817" t="s">
        <v>47</v>
      </c>
      <c r="Z2817" t="s">
        <v>36</v>
      </c>
      <c r="AA2817">
        <v>3</v>
      </c>
      <c r="AB2817" s="4">
        <v>108408</v>
      </c>
    </row>
    <row r="2818" spans="1:28" x14ac:dyDescent="0.25">
      <c r="A2818">
        <v>3243</v>
      </c>
      <c r="B2818" t="s">
        <v>3131</v>
      </c>
      <c r="C2818" t="s">
        <v>2747</v>
      </c>
      <c r="D2818" s="1">
        <v>44178</v>
      </c>
      <c r="F2818">
        <f t="shared" ca="1" si="258"/>
        <v>57</v>
      </c>
      <c r="G2818" t="str">
        <f t="shared" ca="1" si="259"/>
        <v>2-5 years</v>
      </c>
      <c r="H2818" t="s">
        <v>24</v>
      </c>
      <c r="I2818" t="s">
        <v>8414</v>
      </c>
      <c r="J2818" t="s">
        <v>8415</v>
      </c>
      <c r="K2818" t="s">
        <v>27</v>
      </c>
      <c r="L2818">
        <f t="shared" si="260"/>
        <v>1</v>
      </c>
      <c r="M2818">
        <f t="shared" si="261"/>
        <v>0</v>
      </c>
      <c r="N2818" t="s">
        <v>53</v>
      </c>
      <c r="O2818" t="s">
        <v>53</v>
      </c>
      <c r="Q2818" t="str">
        <f t="shared" si="262"/>
        <v>ACTIVE</v>
      </c>
      <c r="R2818" t="s">
        <v>1487</v>
      </c>
      <c r="S2818" t="s">
        <v>115</v>
      </c>
      <c r="T2818" s="2">
        <v>35999</v>
      </c>
      <c r="U2818" s="3">
        <f t="shared" ca="1" si="263"/>
        <v>27</v>
      </c>
      <c r="V2818" t="s">
        <v>3916</v>
      </c>
      <c r="W2818" t="s">
        <v>3917</v>
      </c>
      <c r="X2818" t="s">
        <v>81</v>
      </c>
      <c r="Y2818" t="s">
        <v>47</v>
      </c>
      <c r="Z2818" t="s">
        <v>36</v>
      </c>
      <c r="AA2818">
        <v>2</v>
      </c>
      <c r="AB2818" s="4">
        <v>69127</v>
      </c>
    </row>
    <row r="2819" spans="1:28" x14ac:dyDescent="0.25">
      <c r="A2819">
        <v>3244</v>
      </c>
      <c r="B2819" t="s">
        <v>8416</v>
      </c>
      <c r="C2819" t="s">
        <v>1795</v>
      </c>
      <c r="D2819" s="1">
        <v>44405</v>
      </c>
      <c r="F2819">
        <f t="shared" ref="F2819:F2882" ca="1" si="264">DATEDIF($D2819,IF($E2819=$E$2,TODAY(),$E2819),"m")</f>
        <v>50</v>
      </c>
      <c r="G2819" t="str">
        <f t="shared" ref="G2819:G2882" ca="1" si="265">IF(F2819&lt;6,"&lt;6 months",IF(F2819&lt;12,"6-12 months",IF(F2819&lt;24,"1-2 years",IF(F2819&lt;60,"2-5 years","&gt;5 years"))))</f>
        <v>2-5 years</v>
      </c>
      <c r="H2819" t="s">
        <v>24</v>
      </c>
      <c r="I2819" t="s">
        <v>8417</v>
      </c>
      <c r="J2819" t="s">
        <v>8418</v>
      </c>
      <c r="K2819" t="s">
        <v>27</v>
      </c>
      <c r="L2819">
        <f t="shared" ref="L2819:L2882" si="266">IF($K2819=$K$2,1,0)</f>
        <v>1</v>
      </c>
      <c r="M2819">
        <f t="shared" ref="M2819:M2882" si="267">IF($K2819=$K$2,0,1)</f>
        <v>0</v>
      </c>
      <c r="N2819" t="s">
        <v>41</v>
      </c>
      <c r="O2819" t="s">
        <v>29</v>
      </c>
      <c r="Q2819" t="str">
        <f t="shared" ref="Q2819:Q2882" si="268">IF(OR($P2819=$AF$14,$P2819=$AF$16,$P2819=$AF$19,$P2819=$AF$20,$P2819=$AF$21,$P2819=$AF$23),"VOLUNTARY",IF(OR($P2819=$AF$17,$P2819=$AF$18,$P2819=$AF$22,$P2819=$AF$15),"INVOLUNTARY","ACTIVE"))</f>
        <v>ACTIVE</v>
      </c>
      <c r="R2819" t="s">
        <v>1487</v>
      </c>
      <c r="S2819" t="s">
        <v>239</v>
      </c>
      <c r="T2819" s="2">
        <v>30962</v>
      </c>
      <c r="U2819" s="3">
        <f t="shared" ref="U2819:U2882" ca="1" si="269">DATEDIF($T2819,TODAY(),"y")</f>
        <v>41</v>
      </c>
      <c r="V2819" t="s">
        <v>61</v>
      </c>
      <c r="W2819" t="s">
        <v>222</v>
      </c>
      <c r="X2819" t="s">
        <v>240</v>
      </c>
      <c r="Y2819" t="s">
        <v>35</v>
      </c>
      <c r="Z2819" t="s">
        <v>36</v>
      </c>
      <c r="AA2819">
        <v>2</v>
      </c>
      <c r="AB2819" s="4">
        <v>650000</v>
      </c>
    </row>
    <row r="2820" spans="1:28" x14ac:dyDescent="0.25">
      <c r="A2820">
        <v>3245</v>
      </c>
      <c r="B2820" t="s">
        <v>2231</v>
      </c>
      <c r="C2820" t="s">
        <v>2155</v>
      </c>
      <c r="D2820" s="1">
        <v>43623</v>
      </c>
      <c r="E2820" s="1">
        <v>44560</v>
      </c>
      <c r="F2820">
        <f t="shared" ca="1" si="264"/>
        <v>30</v>
      </c>
      <c r="G2820" t="str">
        <f t="shared" ca="1" si="265"/>
        <v>2-5 years</v>
      </c>
      <c r="H2820" t="s">
        <v>24</v>
      </c>
      <c r="I2820" t="s">
        <v>8419</v>
      </c>
      <c r="J2820" t="s">
        <v>8420</v>
      </c>
      <c r="K2820" t="s">
        <v>158</v>
      </c>
      <c r="L2820">
        <f t="shared" si="266"/>
        <v>0</v>
      </c>
      <c r="M2820">
        <f t="shared" si="267"/>
        <v>1</v>
      </c>
      <c r="N2820" t="s">
        <v>53</v>
      </c>
      <c r="O2820" t="s">
        <v>53</v>
      </c>
      <c r="P2820" t="s">
        <v>159</v>
      </c>
      <c r="Q2820" t="str">
        <f t="shared" si="268"/>
        <v>VOLUNTARY</v>
      </c>
      <c r="R2820" t="s">
        <v>1487</v>
      </c>
      <c r="S2820" t="s">
        <v>74</v>
      </c>
      <c r="T2820" s="2">
        <v>29991</v>
      </c>
      <c r="U2820" s="3">
        <f t="shared" ca="1" si="269"/>
        <v>43</v>
      </c>
      <c r="V2820" t="s">
        <v>32</v>
      </c>
      <c r="W2820" t="s">
        <v>843</v>
      </c>
      <c r="X2820" t="s">
        <v>69</v>
      </c>
      <c r="Y2820" t="s">
        <v>35</v>
      </c>
      <c r="Z2820" t="s">
        <v>36</v>
      </c>
      <c r="AA2820">
        <v>1</v>
      </c>
      <c r="AB2820" s="4">
        <v>76849</v>
      </c>
    </row>
    <row r="2821" spans="1:28" x14ac:dyDescent="0.25">
      <c r="A2821">
        <v>3246</v>
      </c>
      <c r="B2821" t="s">
        <v>4150</v>
      </c>
      <c r="C2821" t="s">
        <v>5755</v>
      </c>
      <c r="D2821" s="1">
        <v>43628</v>
      </c>
      <c r="E2821" s="1">
        <v>44341</v>
      </c>
      <c r="F2821">
        <f t="shared" ca="1" si="264"/>
        <v>23</v>
      </c>
      <c r="G2821" t="str">
        <f t="shared" ca="1" si="265"/>
        <v>1-2 years</v>
      </c>
      <c r="H2821" t="s">
        <v>24</v>
      </c>
      <c r="I2821" t="s">
        <v>8421</v>
      </c>
      <c r="J2821" t="s">
        <v>8422</v>
      </c>
      <c r="K2821" t="s">
        <v>158</v>
      </c>
      <c r="L2821">
        <f t="shared" si="266"/>
        <v>0</v>
      </c>
      <c r="M2821">
        <f t="shared" si="267"/>
        <v>1</v>
      </c>
      <c r="N2821" t="s">
        <v>41</v>
      </c>
      <c r="O2821" t="s">
        <v>41</v>
      </c>
      <c r="P2821" t="s">
        <v>3412</v>
      </c>
      <c r="Q2821" t="str">
        <f t="shared" si="268"/>
        <v>INVOLUNTARY</v>
      </c>
      <c r="R2821" t="s">
        <v>1487</v>
      </c>
      <c r="S2821" t="s">
        <v>2213</v>
      </c>
      <c r="T2821" s="2">
        <v>30422</v>
      </c>
      <c r="U2821" s="3">
        <f t="shared" ca="1" si="269"/>
        <v>42</v>
      </c>
      <c r="V2821" t="s">
        <v>32</v>
      </c>
      <c r="W2821" t="s">
        <v>33</v>
      </c>
      <c r="X2821" t="s">
        <v>2213</v>
      </c>
      <c r="Y2821" t="s">
        <v>35</v>
      </c>
      <c r="Z2821" t="s">
        <v>36</v>
      </c>
      <c r="AA2821">
        <v>4</v>
      </c>
      <c r="AB2821" s="4">
        <v>112800</v>
      </c>
    </row>
    <row r="2822" spans="1:28" x14ac:dyDescent="0.25">
      <c r="A2822">
        <v>3247</v>
      </c>
      <c r="B2822" t="s">
        <v>8423</v>
      </c>
      <c r="C2822" t="s">
        <v>366</v>
      </c>
      <c r="D2822" s="1">
        <v>45036</v>
      </c>
      <c r="E2822" s="1">
        <v>45144</v>
      </c>
      <c r="F2822">
        <f t="shared" ca="1" si="264"/>
        <v>3</v>
      </c>
      <c r="G2822" t="str">
        <f t="shared" ca="1" si="265"/>
        <v>&lt;6 months</v>
      </c>
      <c r="H2822" t="s">
        <v>24</v>
      </c>
      <c r="I2822" t="s">
        <v>8424</v>
      </c>
      <c r="J2822" t="s">
        <v>8425</v>
      </c>
      <c r="K2822" t="s">
        <v>27</v>
      </c>
      <c r="L2822">
        <f t="shared" si="266"/>
        <v>1</v>
      </c>
      <c r="M2822">
        <f t="shared" si="267"/>
        <v>0</v>
      </c>
      <c r="N2822" t="s">
        <v>53</v>
      </c>
      <c r="O2822" t="s">
        <v>41</v>
      </c>
      <c r="Q2822" t="str">
        <f t="shared" si="268"/>
        <v>ACTIVE</v>
      </c>
      <c r="R2822" t="s">
        <v>1487</v>
      </c>
      <c r="S2822" t="s">
        <v>68</v>
      </c>
      <c r="T2822" s="2">
        <v>27050</v>
      </c>
      <c r="U2822" s="3">
        <f t="shared" ca="1" si="269"/>
        <v>51</v>
      </c>
      <c r="V2822" t="s">
        <v>3829</v>
      </c>
      <c r="W2822" t="s">
        <v>3830</v>
      </c>
      <c r="X2822" t="s">
        <v>175</v>
      </c>
      <c r="Y2822" t="s">
        <v>35</v>
      </c>
      <c r="Z2822" t="s">
        <v>36</v>
      </c>
      <c r="AA2822">
        <v>3</v>
      </c>
      <c r="AB2822" s="4">
        <v>812500</v>
      </c>
    </row>
    <row r="2823" spans="1:28" x14ac:dyDescent="0.25">
      <c r="A2823">
        <v>3248</v>
      </c>
      <c r="B2823" t="s">
        <v>2117</v>
      </c>
      <c r="C2823" t="s">
        <v>3477</v>
      </c>
      <c r="D2823" s="1">
        <v>43319</v>
      </c>
      <c r="E2823" s="1">
        <v>45126</v>
      </c>
      <c r="F2823">
        <f t="shared" ca="1" si="264"/>
        <v>59</v>
      </c>
      <c r="G2823" t="str">
        <f t="shared" ca="1" si="265"/>
        <v>2-5 years</v>
      </c>
      <c r="H2823" t="s">
        <v>24</v>
      </c>
      <c r="I2823" t="s">
        <v>8426</v>
      </c>
      <c r="J2823" t="s">
        <v>8427</v>
      </c>
      <c r="K2823" t="s">
        <v>27</v>
      </c>
      <c r="L2823">
        <f t="shared" si="266"/>
        <v>1</v>
      </c>
      <c r="M2823">
        <f t="shared" si="267"/>
        <v>0</v>
      </c>
      <c r="N2823" t="s">
        <v>28</v>
      </c>
      <c r="O2823" t="s">
        <v>41</v>
      </c>
      <c r="Q2823" t="str">
        <f t="shared" si="268"/>
        <v>ACTIVE</v>
      </c>
      <c r="R2823" t="s">
        <v>1487</v>
      </c>
      <c r="S2823" t="s">
        <v>68</v>
      </c>
      <c r="T2823" s="2">
        <v>32453</v>
      </c>
      <c r="U2823" s="3">
        <f t="shared" ca="1" si="269"/>
        <v>36</v>
      </c>
      <c r="V2823" t="s">
        <v>32</v>
      </c>
      <c r="W2823" t="s">
        <v>33</v>
      </c>
      <c r="X2823" t="s">
        <v>1823</v>
      </c>
      <c r="Y2823" t="s">
        <v>35</v>
      </c>
      <c r="Z2823" t="s">
        <v>36</v>
      </c>
      <c r="AA2823">
        <v>5</v>
      </c>
      <c r="AB2823" s="4">
        <v>40824</v>
      </c>
    </row>
    <row r="2824" spans="1:28" x14ac:dyDescent="0.25">
      <c r="A2824">
        <v>3249</v>
      </c>
      <c r="B2824" t="s">
        <v>3649</v>
      </c>
      <c r="C2824" t="s">
        <v>4377</v>
      </c>
      <c r="D2824" s="1">
        <v>43440</v>
      </c>
      <c r="F2824">
        <f t="shared" ca="1" si="264"/>
        <v>82</v>
      </c>
      <c r="G2824" t="str">
        <f t="shared" ca="1" si="265"/>
        <v>&gt;5 years</v>
      </c>
      <c r="H2824" t="s">
        <v>24</v>
      </c>
      <c r="I2824" t="s">
        <v>8428</v>
      </c>
      <c r="J2824" t="s">
        <v>8429</v>
      </c>
      <c r="K2824" t="s">
        <v>27</v>
      </c>
      <c r="L2824">
        <f t="shared" si="266"/>
        <v>1</v>
      </c>
      <c r="M2824">
        <f t="shared" si="267"/>
        <v>0</v>
      </c>
      <c r="N2824" t="s">
        <v>28</v>
      </c>
      <c r="O2824" t="s">
        <v>41</v>
      </c>
      <c r="Q2824" t="str">
        <f t="shared" si="268"/>
        <v>ACTIVE</v>
      </c>
      <c r="R2824" t="s">
        <v>1487</v>
      </c>
      <c r="S2824" t="s">
        <v>1805</v>
      </c>
      <c r="T2824" s="2">
        <v>32761</v>
      </c>
      <c r="U2824" s="3">
        <f t="shared" ca="1" si="269"/>
        <v>36</v>
      </c>
      <c r="V2824" t="s">
        <v>2961</v>
      </c>
      <c r="W2824" t="s">
        <v>2961</v>
      </c>
      <c r="X2824" t="s">
        <v>69</v>
      </c>
      <c r="Y2824" t="s">
        <v>47</v>
      </c>
      <c r="Z2824" t="s">
        <v>36</v>
      </c>
      <c r="AA2824">
        <v>3</v>
      </c>
      <c r="AB2824" s="4">
        <v>613368</v>
      </c>
    </row>
    <row r="2825" spans="1:28" x14ac:dyDescent="0.25">
      <c r="A2825">
        <v>3250</v>
      </c>
      <c r="B2825" t="s">
        <v>3380</v>
      </c>
      <c r="C2825" t="s">
        <v>2314</v>
      </c>
      <c r="D2825" s="1">
        <v>44280</v>
      </c>
      <c r="F2825">
        <f t="shared" ca="1" si="264"/>
        <v>54</v>
      </c>
      <c r="G2825" t="str">
        <f t="shared" ca="1" si="265"/>
        <v>2-5 years</v>
      </c>
      <c r="H2825" t="s">
        <v>24</v>
      </c>
      <c r="I2825" t="s">
        <v>8430</v>
      </c>
      <c r="J2825" t="s">
        <v>8431</v>
      </c>
      <c r="K2825" t="s">
        <v>27</v>
      </c>
      <c r="L2825">
        <f t="shared" si="266"/>
        <v>1</v>
      </c>
      <c r="M2825">
        <f t="shared" si="267"/>
        <v>0</v>
      </c>
      <c r="N2825" t="s">
        <v>53</v>
      </c>
      <c r="O2825" t="s">
        <v>53</v>
      </c>
      <c r="Q2825" t="str">
        <f t="shared" si="268"/>
        <v>ACTIVE</v>
      </c>
      <c r="R2825" t="s">
        <v>1487</v>
      </c>
      <c r="S2825" t="s">
        <v>137</v>
      </c>
      <c r="T2825" s="2">
        <v>32739</v>
      </c>
      <c r="U2825" s="3">
        <f t="shared" ca="1" si="269"/>
        <v>36</v>
      </c>
      <c r="V2825" t="s">
        <v>4147</v>
      </c>
      <c r="W2825" t="s">
        <v>4147</v>
      </c>
      <c r="X2825" t="s">
        <v>148</v>
      </c>
      <c r="Y2825" t="s">
        <v>47</v>
      </c>
      <c r="Z2825" t="s">
        <v>36</v>
      </c>
      <c r="AA2825">
        <v>2</v>
      </c>
      <c r="AB2825" s="4">
        <v>98400</v>
      </c>
    </row>
    <row r="2826" spans="1:28" x14ac:dyDescent="0.25">
      <c r="A2826">
        <v>3251</v>
      </c>
      <c r="B2826" t="s">
        <v>1256</v>
      </c>
      <c r="C2826" t="s">
        <v>295</v>
      </c>
      <c r="D2826" s="1">
        <v>43511</v>
      </c>
      <c r="E2826" s="1">
        <v>43580</v>
      </c>
      <c r="F2826">
        <f t="shared" ca="1" si="264"/>
        <v>2</v>
      </c>
      <c r="G2826" t="str">
        <f t="shared" ca="1" si="265"/>
        <v>&lt;6 months</v>
      </c>
      <c r="H2826" t="s">
        <v>24</v>
      </c>
      <c r="I2826" t="s">
        <v>8432</v>
      </c>
      <c r="J2826" t="s">
        <v>8433</v>
      </c>
      <c r="K2826" t="s">
        <v>158</v>
      </c>
      <c r="L2826">
        <f t="shared" si="266"/>
        <v>0</v>
      </c>
      <c r="M2826">
        <f t="shared" si="267"/>
        <v>1</v>
      </c>
      <c r="N2826" t="s">
        <v>28</v>
      </c>
      <c r="O2826" t="s">
        <v>41</v>
      </c>
      <c r="P2826" t="s">
        <v>212</v>
      </c>
      <c r="Q2826" t="str">
        <f t="shared" si="268"/>
        <v>INVOLUNTARY</v>
      </c>
      <c r="R2826" t="s">
        <v>1487</v>
      </c>
      <c r="S2826" t="s">
        <v>74</v>
      </c>
      <c r="T2826" s="2">
        <v>30525</v>
      </c>
      <c r="U2826" s="3">
        <f t="shared" ca="1" si="269"/>
        <v>42</v>
      </c>
      <c r="V2826" t="s">
        <v>3829</v>
      </c>
      <c r="W2826" t="s">
        <v>3830</v>
      </c>
      <c r="X2826" t="s">
        <v>69</v>
      </c>
      <c r="Y2826" t="s">
        <v>47</v>
      </c>
      <c r="Z2826" t="s">
        <v>36</v>
      </c>
      <c r="AA2826">
        <v>5</v>
      </c>
      <c r="AB2826" s="4">
        <v>799500</v>
      </c>
    </row>
    <row r="2827" spans="1:28" x14ac:dyDescent="0.25">
      <c r="A2827">
        <v>3252</v>
      </c>
      <c r="B2827" t="s">
        <v>48</v>
      </c>
      <c r="C2827" t="s">
        <v>1283</v>
      </c>
      <c r="D2827" s="1">
        <v>44999</v>
      </c>
      <c r="F2827">
        <f t="shared" ca="1" si="264"/>
        <v>30</v>
      </c>
      <c r="G2827" t="str">
        <f t="shared" ca="1" si="265"/>
        <v>2-5 years</v>
      </c>
      <c r="H2827" t="s">
        <v>24</v>
      </c>
      <c r="I2827" t="s">
        <v>8434</v>
      </c>
      <c r="J2827" t="s">
        <v>8435</v>
      </c>
      <c r="K2827" t="s">
        <v>27</v>
      </c>
      <c r="L2827">
        <f t="shared" si="266"/>
        <v>1</v>
      </c>
      <c r="M2827">
        <f t="shared" si="267"/>
        <v>0</v>
      </c>
      <c r="N2827" t="s">
        <v>53</v>
      </c>
      <c r="O2827" t="s">
        <v>41</v>
      </c>
      <c r="Q2827" t="str">
        <f t="shared" si="268"/>
        <v>ACTIVE</v>
      </c>
      <c r="R2827" t="s">
        <v>1487</v>
      </c>
      <c r="S2827" t="s">
        <v>239</v>
      </c>
      <c r="T2827" s="2">
        <v>32286</v>
      </c>
      <c r="U2827" s="3">
        <f t="shared" ca="1" si="269"/>
        <v>37</v>
      </c>
      <c r="V2827" t="s">
        <v>61</v>
      </c>
      <c r="W2827" t="s">
        <v>222</v>
      </c>
      <c r="X2827" t="s">
        <v>240</v>
      </c>
      <c r="Y2827" t="s">
        <v>35</v>
      </c>
      <c r="Z2827" t="s">
        <v>652</v>
      </c>
      <c r="AA2827">
        <v>4</v>
      </c>
      <c r="AB2827" s="4">
        <v>189934.8</v>
      </c>
    </row>
    <row r="2828" spans="1:28" x14ac:dyDescent="0.25">
      <c r="A2828">
        <v>3253</v>
      </c>
      <c r="B2828" t="s">
        <v>8436</v>
      </c>
      <c r="C2828" t="s">
        <v>446</v>
      </c>
      <c r="D2828" s="1">
        <v>43709</v>
      </c>
      <c r="E2828" s="1">
        <v>44348</v>
      </c>
      <c r="F2828">
        <f t="shared" ca="1" si="264"/>
        <v>21</v>
      </c>
      <c r="G2828" t="str">
        <f t="shared" ca="1" si="265"/>
        <v>1-2 years</v>
      </c>
      <c r="H2828" t="s">
        <v>24</v>
      </c>
      <c r="I2828" t="s">
        <v>8437</v>
      </c>
      <c r="J2828" t="s">
        <v>8438</v>
      </c>
      <c r="K2828" t="s">
        <v>158</v>
      </c>
      <c r="L2828">
        <f t="shared" si="266"/>
        <v>0</v>
      </c>
      <c r="M2828">
        <f t="shared" si="267"/>
        <v>1</v>
      </c>
      <c r="N2828" t="s">
        <v>41</v>
      </c>
      <c r="O2828" t="s">
        <v>41</v>
      </c>
      <c r="Q2828" t="str">
        <f t="shared" si="268"/>
        <v>ACTIVE</v>
      </c>
      <c r="R2828" t="s">
        <v>1487</v>
      </c>
      <c r="S2828" t="s">
        <v>74</v>
      </c>
      <c r="T2828" s="2">
        <v>36570</v>
      </c>
      <c r="U2828" s="3">
        <f t="shared" ca="1" si="269"/>
        <v>25</v>
      </c>
      <c r="V2828" t="s">
        <v>32</v>
      </c>
      <c r="W2828" t="s">
        <v>33</v>
      </c>
      <c r="X2828" t="s">
        <v>81</v>
      </c>
      <c r="Y2828" t="s">
        <v>35</v>
      </c>
      <c r="Z2828" t="s">
        <v>36</v>
      </c>
      <c r="AA2828">
        <v>2</v>
      </c>
      <c r="AB2828" s="4">
        <v>50746.67</v>
      </c>
    </row>
    <row r="2829" spans="1:28" x14ac:dyDescent="0.25">
      <c r="A2829">
        <v>3254</v>
      </c>
      <c r="B2829" t="s">
        <v>287</v>
      </c>
      <c r="C2829" t="s">
        <v>5447</v>
      </c>
      <c r="D2829" s="1">
        <v>44250</v>
      </c>
      <c r="E2829" s="1">
        <v>44755</v>
      </c>
      <c r="F2829">
        <f t="shared" ca="1" si="264"/>
        <v>16</v>
      </c>
      <c r="G2829" t="str">
        <f t="shared" ca="1" si="265"/>
        <v>1-2 years</v>
      </c>
      <c r="H2829" t="s">
        <v>24</v>
      </c>
      <c r="I2829" t="s">
        <v>8439</v>
      </c>
      <c r="J2829" t="s">
        <v>8440</v>
      </c>
      <c r="K2829" t="s">
        <v>158</v>
      </c>
      <c r="L2829">
        <f t="shared" si="266"/>
        <v>0</v>
      </c>
      <c r="M2829">
        <f t="shared" si="267"/>
        <v>1</v>
      </c>
      <c r="N2829" t="s">
        <v>53</v>
      </c>
      <c r="O2829" t="s">
        <v>29</v>
      </c>
      <c r="Q2829" t="str">
        <f t="shared" si="268"/>
        <v>ACTIVE</v>
      </c>
      <c r="R2829" t="s">
        <v>1487</v>
      </c>
      <c r="S2829" t="s">
        <v>55</v>
      </c>
      <c r="T2829" s="2">
        <v>25646</v>
      </c>
      <c r="U2829" s="3">
        <f t="shared" ca="1" si="269"/>
        <v>55</v>
      </c>
      <c r="V2829" t="s">
        <v>4147</v>
      </c>
      <c r="W2829" t="s">
        <v>4147</v>
      </c>
      <c r="X2829" t="s">
        <v>1107</v>
      </c>
      <c r="Y2829" t="s">
        <v>47</v>
      </c>
      <c r="Z2829" t="s">
        <v>36</v>
      </c>
      <c r="AA2829">
        <v>3</v>
      </c>
      <c r="AB2829" s="4">
        <v>50746.67</v>
      </c>
    </row>
    <row r="2830" spans="1:28" x14ac:dyDescent="0.25">
      <c r="A2830">
        <v>3255</v>
      </c>
      <c r="B2830" t="s">
        <v>2969</v>
      </c>
      <c r="C2830" t="s">
        <v>1068</v>
      </c>
      <c r="D2830" s="1">
        <v>45007</v>
      </c>
      <c r="F2830">
        <f t="shared" ca="1" si="264"/>
        <v>30</v>
      </c>
      <c r="G2830" t="str">
        <f t="shared" ca="1" si="265"/>
        <v>2-5 years</v>
      </c>
      <c r="H2830" t="s">
        <v>24</v>
      </c>
      <c r="I2830" t="s">
        <v>8441</v>
      </c>
      <c r="J2830" t="s">
        <v>8442</v>
      </c>
      <c r="K2830" t="s">
        <v>27</v>
      </c>
      <c r="L2830">
        <f t="shared" si="266"/>
        <v>1</v>
      </c>
      <c r="M2830">
        <f t="shared" si="267"/>
        <v>0</v>
      </c>
      <c r="N2830" t="s">
        <v>28</v>
      </c>
      <c r="O2830" t="s">
        <v>41</v>
      </c>
      <c r="Q2830" t="str">
        <f t="shared" si="268"/>
        <v>ACTIVE</v>
      </c>
      <c r="R2830" t="s">
        <v>1487</v>
      </c>
      <c r="S2830" t="s">
        <v>440</v>
      </c>
      <c r="T2830" s="2">
        <v>32923</v>
      </c>
      <c r="U2830" s="3">
        <f t="shared" ca="1" si="269"/>
        <v>35</v>
      </c>
      <c r="V2830" t="s">
        <v>32</v>
      </c>
      <c r="W2830" t="s">
        <v>33</v>
      </c>
      <c r="X2830" t="s">
        <v>933</v>
      </c>
      <c r="Y2830" t="s">
        <v>47</v>
      </c>
      <c r="Z2830" t="s">
        <v>36</v>
      </c>
      <c r="AA2830">
        <v>3</v>
      </c>
      <c r="AB2830" s="4">
        <v>103220</v>
      </c>
    </row>
    <row r="2831" spans="1:28" x14ac:dyDescent="0.25">
      <c r="A2831">
        <v>3256</v>
      </c>
      <c r="B2831" t="s">
        <v>1174</v>
      </c>
      <c r="C2831" t="s">
        <v>1706</v>
      </c>
      <c r="D2831" s="1">
        <v>43489</v>
      </c>
      <c r="F2831">
        <f t="shared" ca="1" si="264"/>
        <v>80</v>
      </c>
      <c r="G2831" t="str">
        <f t="shared" ca="1" si="265"/>
        <v>&gt;5 years</v>
      </c>
      <c r="H2831" t="s">
        <v>24</v>
      </c>
      <c r="I2831" t="s">
        <v>8443</v>
      </c>
      <c r="J2831" t="s">
        <v>8444</v>
      </c>
      <c r="K2831" t="s">
        <v>27</v>
      </c>
      <c r="L2831">
        <f t="shared" si="266"/>
        <v>1</v>
      </c>
      <c r="M2831">
        <f t="shared" si="267"/>
        <v>0</v>
      </c>
      <c r="N2831" t="s">
        <v>41</v>
      </c>
      <c r="O2831" t="s">
        <v>41</v>
      </c>
      <c r="Q2831" t="str">
        <f t="shared" si="268"/>
        <v>ACTIVE</v>
      </c>
      <c r="R2831" t="s">
        <v>1487</v>
      </c>
      <c r="S2831" t="s">
        <v>68</v>
      </c>
      <c r="T2831" s="2">
        <v>36951</v>
      </c>
      <c r="U2831" s="3">
        <f t="shared" ca="1" si="269"/>
        <v>24</v>
      </c>
      <c r="V2831" t="s">
        <v>32</v>
      </c>
      <c r="W2831" t="s">
        <v>33</v>
      </c>
      <c r="X2831" t="s">
        <v>245</v>
      </c>
      <c r="Y2831" t="s">
        <v>47</v>
      </c>
      <c r="Z2831" t="s">
        <v>36</v>
      </c>
      <c r="AA2831">
        <v>5</v>
      </c>
      <c r="AB2831" s="4">
        <v>131367.6</v>
      </c>
    </row>
    <row r="2832" spans="1:28" x14ac:dyDescent="0.25">
      <c r="A2832">
        <v>3257</v>
      </c>
      <c r="B2832" t="s">
        <v>582</v>
      </c>
      <c r="C2832" t="s">
        <v>171</v>
      </c>
      <c r="D2832" s="1">
        <v>44154</v>
      </c>
      <c r="F2832">
        <f t="shared" ca="1" si="264"/>
        <v>58</v>
      </c>
      <c r="G2832" t="str">
        <f t="shared" ca="1" si="265"/>
        <v>2-5 years</v>
      </c>
      <c r="H2832" t="s">
        <v>641</v>
      </c>
      <c r="I2832" t="s">
        <v>8445</v>
      </c>
      <c r="J2832" t="s">
        <v>8446</v>
      </c>
      <c r="K2832" t="s">
        <v>27</v>
      </c>
      <c r="L2832">
        <f t="shared" si="266"/>
        <v>1</v>
      </c>
      <c r="M2832">
        <f t="shared" si="267"/>
        <v>0</v>
      </c>
      <c r="N2832" t="s">
        <v>53</v>
      </c>
      <c r="O2832" t="s">
        <v>53</v>
      </c>
      <c r="Q2832" t="str">
        <f t="shared" si="268"/>
        <v>ACTIVE</v>
      </c>
      <c r="R2832" t="s">
        <v>1487</v>
      </c>
      <c r="S2832" t="s">
        <v>257</v>
      </c>
      <c r="T2832" s="2">
        <v>35815</v>
      </c>
      <c r="U2832" s="3">
        <f t="shared" ca="1" si="269"/>
        <v>27</v>
      </c>
      <c r="V2832" t="s">
        <v>3829</v>
      </c>
      <c r="W2832" t="s">
        <v>3830</v>
      </c>
      <c r="X2832" t="s">
        <v>69</v>
      </c>
      <c r="Y2832" t="s">
        <v>35</v>
      </c>
      <c r="Z2832" t="s">
        <v>36</v>
      </c>
      <c r="AA2832">
        <v>3</v>
      </c>
      <c r="AB2832" s="4">
        <v>702000</v>
      </c>
    </row>
    <row r="2833" spans="1:28" x14ac:dyDescent="0.25">
      <c r="A2833">
        <v>3258</v>
      </c>
      <c r="B2833" t="s">
        <v>521</v>
      </c>
      <c r="C2833" t="s">
        <v>4108</v>
      </c>
      <c r="D2833" s="1">
        <v>44972</v>
      </c>
      <c r="F2833">
        <f t="shared" ca="1" si="264"/>
        <v>31</v>
      </c>
      <c r="G2833" t="str">
        <f t="shared" ca="1" si="265"/>
        <v>2-5 years</v>
      </c>
      <c r="H2833" t="s">
        <v>641</v>
      </c>
      <c r="I2833" t="s">
        <v>8447</v>
      </c>
      <c r="J2833" t="s">
        <v>8448</v>
      </c>
      <c r="K2833" t="s">
        <v>27</v>
      </c>
      <c r="L2833">
        <f t="shared" si="266"/>
        <v>1</v>
      </c>
      <c r="M2833">
        <f t="shared" si="267"/>
        <v>0</v>
      </c>
      <c r="N2833" t="s">
        <v>41</v>
      </c>
      <c r="O2833" t="s">
        <v>29</v>
      </c>
      <c r="Q2833" t="str">
        <f t="shared" si="268"/>
        <v>ACTIVE</v>
      </c>
      <c r="R2833" t="s">
        <v>1487</v>
      </c>
      <c r="S2833" t="s">
        <v>221</v>
      </c>
      <c r="T2833" s="2">
        <v>35210</v>
      </c>
      <c r="U2833" s="3">
        <f t="shared" ca="1" si="269"/>
        <v>29</v>
      </c>
      <c r="V2833" t="s">
        <v>3198</v>
      </c>
      <c r="W2833" t="s">
        <v>4092</v>
      </c>
      <c r="X2833" t="s">
        <v>184</v>
      </c>
      <c r="Y2833" t="s">
        <v>47</v>
      </c>
      <c r="Z2833" t="s">
        <v>36</v>
      </c>
      <c r="AA2833">
        <v>2</v>
      </c>
      <c r="AB2833" s="4">
        <v>608400</v>
      </c>
    </row>
    <row r="2834" spans="1:28" x14ac:dyDescent="0.25">
      <c r="A2834">
        <v>3259</v>
      </c>
      <c r="B2834" t="s">
        <v>8449</v>
      </c>
      <c r="C2834" t="s">
        <v>5460</v>
      </c>
      <c r="D2834" s="1">
        <v>44690</v>
      </c>
      <c r="E2834" s="1">
        <v>44722</v>
      </c>
      <c r="F2834">
        <f t="shared" ca="1" si="264"/>
        <v>1</v>
      </c>
      <c r="G2834" t="str">
        <f t="shared" ca="1" si="265"/>
        <v>&lt;6 months</v>
      </c>
      <c r="H2834" t="s">
        <v>641</v>
      </c>
      <c r="I2834" t="s">
        <v>8450</v>
      </c>
      <c r="J2834" t="s">
        <v>8451</v>
      </c>
      <c r="K2834" t="s">
        <v>158</v>
      </c>
      <c r="L2834">
        <f t="shared" si="266"/>
        <v>0</v>
      </c>
      <c r="M2834">
        <f t="shared" si="267"/>
        <v>1</v>
      </c>
      <c r="N2834" t="s">
        <v>53</v>
      </c>
      <c r="O2834" t="s">
        <v>53</v>
      </c>
      <c r="P2834" t="s">
        <v>159</v>
      </c>
      <c r="Q2834" t="str">
        <f t="shared" si="268"/>
        <v>VOLUNTARY</v>
      </c>
      <c r="R2834" t="s">
        <v>1487</v>
      </c>
      <c r="S2834" t="s">
        <v>74</v>
      </c>
      <c r="T2834" s="2">
        <v>36582</v>
      </c>
      <c r="U2834" s="3">
        <f t="shared" ca="1" si="269"/>
        <v>25</v>
      </c>
      <c r="V2834" t="s">
        <v>61</v>
      </c>
      <c r="W2834" t="s">
        <v>222</v>
      </c>
      <c r="X2834" t="s">
        <v>235</v>
      </c>
      <c r="Y2834" t="s">
        <v>47</v>
      </c>
      <c r="Z2834" t="s">
        <v>36</v>
      </c>
      <c r="AA2834">
        <v>2</v>
      </c>
      <c r="AB2834" s="4">
        <v>102307.66</v>
      </c>
    </row>
    <row r="2835" spans="1:28" x14ac:dyDescent="0.25">
      <c r="A2835">
        <v>3260</v>
      </c>
      <c r="B2835" t="s">
        <v>8452</v>
      </c>
      <c r="C2835" t="s">
        <v>8453</v>
      </c>
      <c r="D2835" s="1">
        <v>44475</v>
      </c>
      <c r="F2835">
        <f t="shared" ca="1" si="264"/>
        <v>48</v>
      </c>
      <c r="G2835" t="str">
        <f t="shared" ca="1" si="265"/>
        <v>2-5 years</v>
      </c>
      <c r="H2835" t="s">
        <v>641</v>
      </c>
      <c r="I2835" t="s">
        <v>8454</v>
      </c>
      <c r="J2835" t="s">
        <v>8455</v>
      </c>
      <c r="K2835" t="s">
        <v>27</v>
      </c>
      <c r="L2835">
        <f t="shared" si="266"/>
        <v>1</v>
      </c>
      <c r="M2835">
        <f t="shared" si="267"/>
        <v>0</v>
      </c>
      <c r="N2835" t="s">
        <v>28</v>
      </c>
      <c r="O2835" t="s">
        <v>29</v>
      </c>
      <c r="Q2835" t="str">
        <f t="shared" si="268"/>
        <v>ACTIVE</v>
      </c>
      <c r="R2835" t="s">
        <v>1487</v>
      </c>
      <c r="S2835" t="s">
        <v>68</v>
      </c>
      <c r="T2835" s="2">
        <v>25991</v>
      </c>
      <c r="U2835" s="3">
        <f t="shared" ca="1" si="269"/>
        <v>54</v>
      </c>
      <c r="V2835" t="s">
        <v>61</v>
      </c>
      <c r="W2835" t="s">
        <v>222</v>
      </c>
      <c r="X2835" t="s">
        <v>116</v>
      </c>
      <c r="Y2835" t="s">
        <v>47</v>
      </c>
      <c r="Z2835" t="s">
        <v>36</v>
      </c>
      <c r="AA2835">
        <v>3</v>
      </c>
      <c r="AB2835" s="4">
        <v>533000</v>
      </c>
    </row>
    <row r="2836" spans="1:28" x14ac:dyDescent="0.25">
      <c r="A2836">
        <v>3261</v>
      </c>
      <c r="B2836" t="s">
        <v>8282</v>
      </c>
      <c r="C2836" t="s">
        <v>773</v>
      </c>
      <c r="D2836" s="1">
        <v>44213</v>
      </c>
      <c r="E2836" s="1">
        <v>45102</v>
      </c>
      <c r="F2836">
        <f t="shared" ca="1" si="264"/>
        <v>29</v>
      </c>
      <c r="G2836" t="str">
        <f t="shared" ca="1" si="265"/>
        <v>2-5 years</v>
      </c>
      <c r="H2836" t="s">
        <v>641</v>
      </c>
      <c r="I2836" t="s">
        <v>8456</v>
      </c>
      <c r="J2836" t="s">
        <v>8457</v>
      </c>
      <c r="K2836" t="s">
        <v>158</v>
      </c>
      <c r="L2836">
        <f t="shared" si="266"/>
        <v>0</v>
      </c>
      <c r="M2836">
        <f t="shared" si="267"/>
        <v>1</v>
      </c>
      <c r="N2836" t="s">
        <v>41</v>
      </c>
      <c r="O2836" t="s">
        <v>29</v>
      </c>
      <c r="Q2836" t="str">
        <f t="shared" si="268"/>
        <v>ACTIVE</v>
      </c>
      <c r="R2836" t="s">
        <v>1487</v>
      </c>
      <c r="S2836" t="s">
        <v>74</v>
      </c>
      <c r="T2836" s="2">
        <v>36862</v>
      </c>
      <c r="U2836" s="3">
        <f t="shared" ca="1" si="269"/>
        <v>24</v>
      </c>
      <c r="V2836" t="s">
        <v>61</v>
      </c>
      <c r="W2836" t="s">
        <v>222</v>
      </c>
      <c r="X2836" t="s">
        <v>537</v>
      </c>
      <c r="Y2836" t="s">
        <v>47</v>
      </c>
      <c r="Z2836" t="s">
        <v>36</v>
      </c>
      <c r="AA2836">
        <v>4</v>
      </c>
      <c r="AB2836" s="4">
        <v>349248</v>
      </c>
    </row>
    <row r="2837" spans="1:28" x14ac:dyDescent="0.25">
      <c r="A2837">
        <v>3262</v>
      </c>
      <c r="B2837" t="s">
        <v>2322</v>
      </c>
      <c r="C2837" t="s">
        <v>167</v>
      </c>
      <c r="D2837" s="1">
        <v>44642</v>
      </c>
      <c r="F2837">
        <f t="shared" ca="1" si="264"/>
        <v>42</v>
      </c>
      <c r="G2837" t="str">
        <f t="shared" ca="1" si="265"/>
        <v>2-5 years</v>
      </c>
      <c r="H2837" t="s">
        <v>641</v>
      </c>
      <c r="I2837" t="s">
        <v>8458</v>
      </c>
      <c r="J2837" t="s">
        <v>8459</v>
      </c>
      <c r="K2837" t="s">
        <v>27</v>
      </c>
      <c r="L2837">
        <f t="shared" si="266"/>
        <v>1</v>
      </c>
      <c r="M2837">
        <f t="shared" si="267"/>
        <v>0</v>
      </c>
      <c r="N2837" t="s">
        <v>53</v>
      </c>
      <c r="O2837" t="s">
        <v>53</v>
      </c>
      <c r="Q2837" t="str">
        <f t="shared" si="268"/>
        <v>ACTIVE</v>
      </c>
      <c r="R2837" t="s">
        <v>1487</v>
      </c>
      <c r="S2837" t="s">
        <v>282</v>
      </c>
      <c r="T2837" s="2">
        <v>36576</v>
      </c>
      <c r="U2837" s="3">
        <f t="shared" ca="1" si="269"/>
        <v>25</v>
      </c>
      <c r="V2837" t="s">
        <v>4147</v>
      </c>
      <c r="W2837" t="s">
        <v>4147</v>
      </c>
      <c r="X2837" t="s">
        <v>69</v>
      </c>
      <c r="Y2837" t="s">
        <v>35</v>
      </c>
      <c r="Z2837" t="s">
        <v>652</v>
      </c>
      <c r="AA2837">
        <v>4</v>
      </c>
      <c r="AB2837" s="4">
        <v>520455</v>
      </c>
    </row>
    <row r="2838" spans="1:28" x14ac:dyDescent="0.25">
      <c r="A2838">
        <v>3263</v>
      </c>
      <c r="B2838" t="s">
        <v>424</v>
      </c>
      <c r="C2838" t="s">
        <v>2241</v>
      </c>
      <c r="D2838" s="1">
        <v>44671</v>
      </c>
      <c r="E2838" s="1">
        <v>45046</v>
      </c>
      <c r="F2838">
        <f t="shared" ca="1" si="264"/>
        <v>12</v>
      </c>
      <c r="G2838" t="str">
        <f t="shared" ca="1" si="265"/>
        <v>1-2 years</v>
      </c>
      <c r="H2838" t="s">
        <v>24</v>
      </c>
      <c r="I2838" t="s">
        <v>8460</v>
      </c>
      <c r="J2838" t="s">
        <v>8461</v>
      </c>
      <c r="K2838" t="s">
        <v>158</v>
      </c>
      <c r="L2838">
        <f t="shared" si="266"/>
        <v>0</v>
      </c>
      <c r="M2838">
        <f t="shared" si="267"/>
        <v>1</v>
      </c>
      <c r="N2838" t="s">
        <v>53</v>
      </c>
      <c r="O2838" t="s">
        <v>41</v>
      </c>
      <c r="P2838" t="s">
        <v>3412</v>
      </c>
      <c r="Q2838" t="str">
        <f t="shared" si="268"/>
        <v>INVOLUNTARY</v>
      </c>
      <c r="R2838" t="s">
        <v>1487</v>
      </c>
      <c r="S2838" t="s">
        <v>87</v>
      </c>
      <c r="T2838" s="2">
        <v>36253</v>
      </c>
      <c r="U2838" s="3">
        <f t="shared" ca="1" si="269"/>
        <v>26</v>
      </c>
      <c r="V2838" t="s">
        <v>32</v>
      </c>
      <c r="W2838" t="s">
        <v>33</v>
      </c>
      <c r="X2838" t="s">
        <v>617</v>
      </c>
      <c r="Y2838" t="s">
        <v>47</v>
      </c>
      <c r="Z2838" t="s">
        <v>652</v>
      </c>
      <c r="AA2838">
        <v>2</v>
      </c>
      <c r="AB2838" s="4">
        <v>522812</v>
      </c>
    </row>
    <row r="2839" spans="1:28" x14ac:dyDescent="0.25">
      <c r="A2839">
        <v>3264</v>
      </c>
      <c r="B2839" t="s">
        <v>8037</v>
      </c>
      <c r="C2839" t="s">
        <v>4282</v>
      </c>
      <c r="D2839" s="1">
        <v>44561</v>
      </c>
      <c r="E2839" s="1">
        <v>45056</v>
      </c>
      <c r="F2839">
        <f t="shared" ca="1" si="264"/>
        <v>16</v>
      </c>
      <c r="G2839" t="str">
        <f t="shared" ca="1" si="265"/>
        <v>1-2 years</v>
      </c>
      <c r="H2839" t="s">
        <v>24</v>
      </c>
      <c r="I2839" t="s">
        <v>8462</v>
      </c>
      <c r="J2839" t="s">
        <v>8463</v>
      </c>
      <c r="K2839" t="s">
        <v>158</v>
      </c>
      <c r="L2839">
        <f t="shared" si="266"/>
        <v>0</v>
      </c>
      <c r="M2839">
        <f t="shared" si="267"/>
        <v>1</v>
      </c>
      <c r="N2839" t="s">
        <v>41</v>
      </c>
      <c r="O2839" t="s">
        <v>41</v>
      </c>
      <c r="P2839" t="s">
        <v>3412</v>
      </c>
      <c r="Q2839" t="str">
        <f t="shared" si="268"/>
        <v>INVOLUNTARY</v>
      </c>
      <c r="R2839" t="s">
        <v>1487</v>
      </c>
      <c r="S2839" t="s">
        <v>80</v>
      </c>
      <c r="T2839" s="2">
        <v>35854</v>
      </c>
      <c r="U2839" s="3">
        <f t="shared" ca="1" si="269"/>
        <v>27</v>
      </c>
      <c r="V2839" t="s">
        <v>1614</v>
      </c>
      <c r="W2839" t="s">
        <v>1615</v>
      </c>
      <c r="X2839" t="s">
        <v>89</v>
      </c>
      <c r="Y2839" t="s">
        <v>47</v>
      </c>
      <c r="Z2839" t="s">
        <v>36</v>
      </c>
      <c r="AA2839">
        <v>5</v>
      </c>
      <c r="AB2839" s="4">
        <v>89700</v>
      </c>
    </row>
    <row r="2840" spans="1:28" x14ac:dyDescent="0.25">
      <c r="A2840">
        <v>3265</v>
      </c>
      <c r="B2840" t="s">
        <v>2325</v>
      </c>
      <c r="C2840" t="s">
        <v>1702</v>
      </c>
      <c r="D2840" s="1">
        <v>43404</v>
      </c>
      <c r="F2840">
        <f t="shared" ca="1" si="264"/>
        <v>83</v>
      </c>
      <c r="G2840" t="str">
        <f t="shared" ca="1" si="265"/>
        <v>&gt;5 years</v>
      </c>
      <c r="H2840" t="s">
        <v>24</v>
      </c>
      <c r="I2840" t="s">
        <v>8464</v>
      </c>
      <c r="J2840" t="s">
        <v>8465</v>
      </c>
      <c r="K2840" t="s">
        <v>27</v>
      </c>
      <c r="L2840">
        <f t="shared" si="266"/>
        <v>1</v>
      </c>
      <c r="M2840">
        <f t="shared" si="267"/>
        <v>0</v>
      </c>
      <c r="N2840" t="s">
        <v>41</v>
      </c>
      <c r="O2840" t="s">
        <v>53</v>
      </c>
      <c r="Q2840" t="str">
        <f t="shared" si="268"/>
        <v>ACTIVE</v>
      </c>
      <c r="R2840" t="s">
        <v>1487</v>
      </c>
      <c r="S2840" t="s">
        <v>221</v>
      </c>
      <c r="T2840" s="2">
        <v>35994</v>
      </c>
      <c r="U2840" s="3">
        <f t="shared" ca="1" si="269"/>
        <v>27</v>
      </c>
      <c r="V2840" t="s">
        <v>32</v>
      </c>
      <c r="W2840" t="s">
        <v>33</v>
      </c>
      <c r="X2840" t="s">
        <v>299</v>
      </c>
      <c r="Y2840" t="s">
        <v>35</v>
      </c>
      <c r="Z2840" t="s">
        <v>36</v>
      </c>
      <c r="AA2840">
        <v>1</v>
      </c>
      <c r="AB2840" s="4">
        <v>63960</v>
      </c>
    </row>
    <row r="2841" spans="1:28" x14ac:dyDescent="0.25">
      <c r="A2841">
        <v>3266</v>
      </c>
      <c r="B2841" t="s">
        <v>8466</v>
      </c>
      <c r="C2841" t="s">
        <v>3821</v>
      </c>
      <c r="D2841" s="1">
        <v>44036</v>
      </c>
      <c r="F2841">
        <f t="shared" ca="1" si="264"/>
        <v>62</v>
      </c>
      <c r="G2841" t="str">
        <f t="shared" ca="1" si="265"/>
        <v>&gt;5 years</v>
      </c>
      <c r="H2841" t="s">
        <v>24</v>
      </c>
      <c r="I2841" t="s">
        <v>8467</v>
      </c>
      <c r="J2841" t="s">
        <v>8468</v>
      </c>
      <c r="K2841" t="s">
        <v>27</v>
      </c>
      <c r="L2841">
        <f t="shared" si="266"/>
        <v>1</v>
      </c>
      <c r="M2841">
        <f t="shared" si="267"/>
        <v>0</v>
      </c>
      <c r="N2841" t="s">
        <v>28</v>
      </c>
      <c r="O2841" t="s">
        <v>53</v>
      </c>
      <c r="Q2841" t="str">
        <f t="shared" si="268"/>
        <v>ACTIVE</v>
      </c>
      <c r="R2841" t="s">
        <v>1487</v>
      </c>
      <c r="S2841" t="s">
        <v>257</v>
      </c>
      <c r="T2841" s="2">
        <v>36826</v>
      </c>
      <c r="U2841" s="3">
        <f t="shared" ca="1" si="269"/>
        <v>24</v>
      </c>
      <c r="V2841" t="s">
        <v>32</v>
      </c>
      <c r="W2841" t="s">
        <v>33</v>
      </c>
      <c r="X2841" t="s">
        <v>69</v>
      </c>
      <c r="Y2841" t="s">
        <v>35</v>
      </c>
      <c r="Z2841" t="s">
        <v>36</v>
      </c>
      <c r="AA2841">
        <v>2</v>
      </c>
      <c r="AB2841" s="4">
        <v>86328</v>
      </c>
    </row>
    <row r="2842" spans="1:28" x14ac:dyDescent="0.25">
      <c r="A2842">
        <v>3267</v>
      </c>
      <c r="B2842" t="s">
        <v>8469</v>
      </c>
      <c r="C2842" t="s">
        <v>84</v>
      </c>
      <c r="D2842" s="1">
        <v>43811</v>
      </c>
      <c r="E2842" s="1">
        <v>43847</v>
      </c>
      <c r="F2842">
        <f t="shared" ca="1" si="264"/>
        <v>1</v>
      </c>
      <c r="G2842" t="str">
        <f t="shared" ca="1" si="265"/>
        <v>&lt;6 months</v>
      </c>
      <c r="H2842" t="s">
        <v>24</v>
      </c>
      <c r="I2842" t="s">
        <v>8470</v>
      </c>
      <c r="J2842" t="s">
        <v>8471</v>
      </c>
      <c r="K2842" t="s">
        <v>27</v>
      </c>
      <c r="L2842">
        <f t="shared" si="266"/>
        <v>1</v>
      </c>
      <c r="M2842">
        <f t="shared" si="267"/>
        <v>0</v>
      </c>
      <c r="N2842" t="s">
        <v>28</v>
      </c>
      <c r="O2842" t="s">
        <v>41</v>
      </c>
      <c r="Q2842" t="str">
        <f t="shared" si="268"/>
        <v>ACTIVE</v>
      </c>
      <c r="R2842" t="s">
        <v>1487</v>
      </c>
      <c r="S2842" t="s">
        <v>115</v>
      </c>
      <c r="T2842" s="2">
        <v>30787</v>
      </c>
      <c r="U2842" s="3">
        <f t="shared" ca="1" si="269"/>
        <v>41</v>
      </c>
      <c r="V2842" t="s">
        <v>4147</v>
      </c>
      <c r="W2842" t="s">
        <v>4147</v>
      </c>
      <c r="X2842" t="s">
        <v>69</v>
      </c>
      <c r="Y2842" t="s">
        <v>35</v>
      </c>
      <c r="Z2842" t="s">
        <v>36</v>
      </c>
      <c r="AA2842">
        <v>5</v>
      </c>
      <c r="AB2842" s="4">
        <v>27540</v>
      </c>
    </row>
    <row r="2843" spans="1:28" x14ac:dyDescent="0.25">
      <c r="A2843">
        <v>3268</v>
      </c>
      <c r="B2843" t="s">
        <v>4444</v>
      </c>
      <c r="C2843" t="s">
        <v>1291</v>
      </c>
      <c r="D2843" s="1">
        <v>45099</v>
      </c>
      <c r="F2843">
        <f t="shared" ca="1" si="264"/>
        <v>27</v>
      </c>
      <c r="G2843" t="str">
        <f t="shared" ca="1" si="265"/>
        <v>2-5 years</v>
      </c>
      <c r="H2843" t="s">
        <v>24</v>
      </c>
      <c r="I2843" t="s">
        <v>8472</v>
      </c>
      <c r="J2843" t="s">
        <v>8473</v>
      </c>
      <c r="K2843" t="s">
        <v>27</v>
      </c>
      <c r="L2843">
        <f t="shared" si="266"/>
        <v>1</v>
      </c>
      <c r="M2843">
        <f t="shared" si="267"/>
        <v>0</v>
      </c>
      <c r="N2843" t="s">
        <v>28</v>
      </c>
      <c r="O2843" t="s">
        <v>29</v>
      </c>
      <c r="Q2843" t="str">
        <f t="shared" si="268"/>
        <v>ACTIVE</v>
      </c>
      <c r="R2843" t="s">
        <v>1487</v>
      </c>
      <c r="S2843" t="s">
        <v>74</v>
      </c>
      <c r="T2843" s="2">
        <v>29757</v>
      </c>
      <c r="U2843" s="3">
        <f t="shared" ca="1" si="269"/>
        <v>44</v>
      </c>
      <c r="V2843" t="s">
        <v>4147</v>
      </c>
      <c r="W2843" t="s">
        <v>4147</v>
      </c>
      <c r="X2843" t="s">
        <v>75</v>
      </c>
      <c r="Y2843" t="s">
        <v>35</v>
      </c>
      <c r="Z2843" t="s">
        <v>36</v>
      </c>
      <c r="AA2843">
        <v>2</v>
      </c>
      <c r="AB2843" s="4">
        <v>54732</v>
      </c>
    </row>
    <row r="2844" spans="1:28" x14ac:dyDescent="0.25">
      <c r="A2844">
        <v>3269</v>
      </c>
      <c r="B2844" t="s">
        <v>468</v>
      </c>
      <c r="C2844" t="s">
        <v>3372</v>
      </c>
      <c r="D2844" s="1">
        <v>44367</v>
      </c>
      <c r="F2844">
        <f t="shared" ca="1" si="264"/>
        <v>51</v>
      </c>
      <c r="G2844" t="str">
        <f t="shared" ca="1" si="265"/>
        <v>2-5 years</v>
      </c>
      <c r="H2844" t="s">
        <v>24</v>
      </c>
      <c r="I2844" t="s">
        <v>8474</v>
      </c>
      <c r="J2844" t="s">
        <v>8475</v>
      </c>
      <c r="K2844" t="s">
        <v>27</v>
      </c>
      <c r="L2844">
        <f t="shared" si="266"/>
        <v>1</v>
      </c>
      <c r="M2844">
        <f t="shared" si="267"/>
        <v>0</v>
      </c>
      <c r="N2844" t="s">
        <v>53</v>
      </c>
      <c r="O2844" t="s">
        <v>29</v>
      </c>
      <c r="Q2844" t="str">
        <f t="shared" si="268"/>
        <v>ACTIVE</v>
      </c>
      <c r="R2844" t="s">
        <v>1487</v>
      </c>
      <c r="S2844" t="s">
        <v>74</v>
      </c>
      <c r="T2844" s="2">
        <v>35492</v>
      </c>
      <c r="U2844" s="3">
        <f t="shared" ca="1" si="269"/>
        <v>28</v>
      </c>
      <c r="V2844" t="s">
        <v>61</v>
      </c>
      <c r="W2844" t="s">
        <v>222</v>
      </c>
      <c r="X2844" t="s">
        <v>69</v>
      </c>
      <c r="Y2844" t="s">
        <v>47</v>
      </c>
      <c r="Z2844" t="s">
        <v>36</v>
      </c>
      <c r="AA2844">
        <v>1</v>
      </c>
      <c r="AB2844" s="4">
        <v>206900</v>
      </c>
    </row>
    <row r="2845" spans="1:28" x14ac:dyDescent="0.25">
      <c r="A2845">
        <v>3270</v>
      </c>
      <c r="B2845" t="s">
        <v>1030</v>
      </c>
      <c r="C2845" t="s">
        <v>4952</v>
      </c>
      <c r="D2845" s="1">
        <v>43769</v>
      </c>
      <c r="F2845">
        <f t="shared" ca="1" si="264"/>
        <v>71</v>
      </c>
      <c r="G2845" t="str">
        <f t="shared" ca="1" si="265"/>
        <v>&gt;5 years</v>
      </c>
      <c r="H2845" t="s">
        <v>24</v>
      </c>
      <c r="I2845" t="s">
        <v>8476</v>
      </c>
      <c r="J2845" t="s">
        <v>8477</v>
      </c>
      <c r="K2845" t="s">
        <v>27</v>
      </c>
      <c r="L2845">
        <f t="shared" si="266"/>
        <v>1</v>
      </c>
      <c r="M2845">
        <f t="shared" si="267"/>
        <v>0</v>
      </c>
      <c r="N2845" t="s">
        <v>53</v>
      </c>
      <c r="O2845" t="s">
        <v>53</v>
      </c>
      <c r="Q2845" t="str">
        <f t="shared" si="268"/>
        <v>ACTIVE</v>
      </c>
      <c r="R2845" t="s">
        <v>1487</v>
      </c>
      <c r="S2845" t="s">
        <v>115</v>
      </c>
      <c r="T2845" s="2">
        <v>23432</v>
      </c>
      <c r="U2845" s="3">
        <f t="shared" ca="1" si="269"/>
        <v>61</v>
      </c>
      <c r="V2845" t="s">
        <v>3829</v>
      </c>
      <c r="W2845" t="s">
        <v>3830</v>
      </c>
      <c r="X2845" t="s">
        <v>81</v>
      </c>
      <c r="Y2845" t="s">
        <v>47</v>
      </c>
      <c r="Z2845" t="s">
        <v>36</v>
      </c>
      <c r="AA2845">
        <v>2</v>
      </c>
      <c r="AB2845" s="4">
        <v>63700</v>
      </c>
    </row>
    <row r="2846" spans="1:28" x14ac:dyDescent="0.25">
      <c r="A2846">
        <v>3271</v>
      </c>
      <c r="B2846" t="s">
        <v>6244</v>
      </c>
      <c r="C2846" t="s">
        <v>2218</v>
      </c>
      <c r="D2846" s="1">
        <v>43648</v>
      </c>
      <c r="E2846" s="1">
        <v>44891</v>
      </c>
      <c r="F2846">
        <f t="shared" ca="1" si="264"/>
        <v>40</v>
      </c>
      <c r="G2846" t="str">
        <f t="shared" ca="1" si="265"/>
        <v>2-5 years</v>
      </c>
      <c r="H2846" t="s">
        <v>24</v>
      </c>
      <c r="I2846" t="s">
        <v>8478</v>
      </c>
      <c r="J2846" t="s">
        <v>8479</v>
      </c>
      <c r="K2846" t="s">
        <v>158</v>
      </c>
      <c r="L2846">
        <f t="shared" si="266"/>
        <v>0</v>
      </c>
      <c r="M2846">
        <f t="shared" si="267"/>
        <v>1</v>
      </c>
      <c r="N2846" t="s">
        <v>28</v>
      </c>
      <c r="O2846" t="s">
        <v>41</v>
      </c>
      <c r="P2846" t="s">
        <v>1431</v>
      </c>
      <c r="Q2846" t="str">
        <f t="shared" si="268"/>
        <v>INVOLUNTARY</v>
      </c>
      <c r="R2846" t="s">
        <v>1487</v>
      </c>
      <c r="S2846" t="s">
        <v>87</v>
      </c>
      <c r="T2846" s="2">
        <v>35178</v>
      </c>
      <c r="U2846" s="3">
        <f t="shared" ca="1" si="269"/>
        <v>29</v>
      </c>
      <c r="V2846" t="s">
        <v>100</v>
      </c>
      <c r="W2846" t="s">
        <v>101</v>
      </c>
      <c r="X2846" t="s">
        <v>89</v>
      </c>
      <c r="Y2846" t="s">
        <v>47</v>
      </c>
      <c r="Z2846" t="s">
        <v>36</v>
      </c>
      <c r="AA2846">
        <v>3</v>
      </c>
      <c r="AB2846" s="4">
        <v>943800</v>
      </c>
    </row>
    <row r="2847" spans="1:28" x14ac:dyDescent="0.25">
      <c r="A2847">
        <v>3272</v>
      </c>
      <c r="B2847" t="s">
        <v>6765</v>
      </c>
      <c r="C2847" t="s">
        <v>5782</v>
      </c>
      <c r="D2847" s="1">
        <v>44967</v>
      </c>
      <c r="F2847">
        <f t="shared" ca="1" si="264"/>
        <v>31</v>
      </c>
      <c r="G2847" t="str">
        <f t="shared" ca="1" si="265"/>
        <v>2-5 years</v>
      </c>
      <c r="H2847" t="s">
        <v>24</v>
      </c>
      <c r="I2847" t="s">
        <v>8480</v>
      </c>
      <c r="J2847" t="s">
        <v>8481</v>
      </c>
      <c r="K2847" t="s">
        <v>27</v>
      </c>
      <c r="L2847">
        <f t="shared" si="266"/>
        <v>1</v>
      </c>
      <c r="M2847">
        <f t="shared" si="267"/>
        <v>0</v>
      </c>
      <c r="N2847" t="s">
        <v>28</v>
      </c>
      <c r="O2847" t="s">
        <v>41</v>
      </c>
      <c r="Q2847" t="str">
        <f t="shared" si="268"/>
        <v>ACTIVE</v>
      </c>
      <c r="R2847" t="s">
        <v>1487</v>
      </c>
      <c r="S2847" t="s">
        <v>221</v>
      </c>
      <c r="T2847" s="2">
        <v>36656</v>
      </c>
      <c r="U2847" s="3">
        <f t="shared" ca="1" si="269"/>
        <v>25</v>
      </c>
      <c r="V2847" t="s">
        <v>32</v>
      </c>
      <c r="W2847" t="s">
        <v>33</v>
      </c>
      <c r="X2847" t="s">
        <v>245</v>
      </c>
      <c r="Y2847" t="s">
        <v>47</v>
      </c>
      <c r="Z2847" t="s">
        <v>36</v>
      </c>
      <c r="AA2847">
        <v>3</v>
      </c>
      <c r="AB2847" s="4">
        <v>496718.04</v>
      </c>
    </row>
    <row r="2848" spans="1:28" x14ac:dyDescent="0.25">
      <c r="A2848">
        <v>3273</v>
      </c>
      <c r="B2848" t="s">
        <v>4795</v>
      </c>
      <c r="C2848" t="s">
        <v>3688</v>
      </c>
      <c r="D2848" s="1">
        <v>44820</v>
      </c>
      <c r="F2848">
        <f t="shared" ca="1" si="264"/>
        <v>36</v>
      </c>
      <c r="G2848" t="str">
        <f t="shared" ca="1" si="265"/>
        <v>2-5 years</v>
      </c>
      <c r="H2848" t="s">
        <v>24</v>
      </c>
      <c r="I2848" t="s">
        <v>8482</v>
      </c>
      <c r="J2848" t="s">
        <v>8483</v>
      </c>
      <c r="K2848" t="s">
        <v>27</v>
      </c>
      <c r="L2848">
        <f t="shared" si="266"/>
        <v>1</v>
      </c>
      <c r="M2848">
        <f t="shared" si="267"/>
        <v>0</v>
      </c>
      <c r="N2848" t="s">
        <v>53</v>
      </c>
      <c r="O2848" t="s">
        <v>29</v>
      </c>
      <c r="Q2848" t="str">
        <f t="shared" si="268"/>
        <v>ACTIVE</v>
      </c>
      <c r="R2848" t="s">
        <v>42</v>
      </c>
      <c r="S2848" t="s">
        <v>43</v>
      </c>
      <c r="T2848" s="2">
        <v>35357</v>
      </c>
      <c r="U2848" s="3">
        <f t="shared" ca="1" si="269"/>
        <v>28</v>
      </c>
      <c r="V2848" t="s">
        <v>32</v>
      </c>
      <c r="W2848" t="s">
        <v>598</v>
      </c>
      <c r="X2848" t="s">
        <v>138</v>
      </c>
      <c r="Y2848" t="s">
        <v>35</v>
      </c>
      <c r="Z2848" t="s">
        <v>36</v>
      </c>
      <c r="AA2848">
        <v>4</v>
      </c>
      <c r="AB2848" s="4">
        <v>701088</v>
      </c>
    </row>
    <row r="2849" spans="1:28" x14ac:dyDescent="0.25">
      <c r="A2849">
        <v>3274</v>
      </c>
      <c r="B2849" t="s">
        <v>278</v>
      </c>
      <c r="C2849" t="s">
        <v>4545</v>
      </c>
      <c r="D2849" s="1">
        <v>43851</v>
      </c>
      <c r="E2849" s="1">
        <v>44041</v>
      </c>
      <c r="F2849">
        <f t="shared" ca="1" si="264"/>
        <v>6</v>
      </c>
      <c r="G2849" t="str">
        <f t="shared" ca="1" si="265"/>
        <v>6-12 months</v>
      </c>
      <c r="H2849" t="s">
        <v>24</v>
      </c>
      <c r="I2849" t="s">
        <v>8484</v>
      </c>
      <c r="J2849" t="s">
        <v>8485</v>
      </c>
      <c r="K2849" t="s">
        <v>158</v>
      </c>
      <c r="L2849">
        <f t="shared" si="266"/>
        <v>0</v>
      </c>
      <c r="M2849">
        <f t="shared" si="267"/>
        <v>1</v>
      </c>
      <c r="N2849" t="s">
        <v>41</v>
      </c>
      <c r="O2849" t="s">
        <v>53</v>
      </c>
      <c r="Q2849" t="str">
        <f t="shared" si="268"/>
        <v>ACTIVE</v>
      </c>
      <c r="R2849" t="s">
        <v>1487</v>
      </c>
      <c r="S2849" t="s">
        <v>221</v>
      </c>
      <c r="T2849" s="2">
        <v>35555</v>
      </c>
      <c r="U2849" s="3">
        <f t="shared" ca="1" si="269"/>
        <v>28</v>
      </c>
      <c r="V2849" t="s">
        <v>61</v>
      </c>
      <c r="W2849" t="s">
        <v>127</v>
      </c>
      <c r="X2849" t="s">
        <v>184</v>
      </c>
      <c r="Y2849" t="s">
        <v>35</v>
      </c>
      <c r="Z2849" t="s">
        <v>652</v>
      </c>
      <c r="AA2849">
        <v>3</v>
      </c>
      <c r="AB2849" s="4">
        <v>58480</v>
      </c>
    </row>
    <row r="2850" spans="1:28" x14ac:dyDescent="0.25">
      <c r="A2850">
        <v>3275</v>
      </c>
      <c r="B2850" t="s">
        <v>8486</v>
      </c>
      <c r="C2850" t="s">
        <v>4641</v>
      </c>
      <c r="D2850" s="1">
        <v>44881</v>
      </c>
      <c r="F2850">
        <f t="shared" ca="1" si="264"/>
        <v>34</v>
      </c>
      <c r="G2850" t="str">
        <f t="shared" ca="1" si="265"/>
        <v>2-5 years</v>
      </c>
      <c r="H2850" t="s">
        <v>24</v>
      </c>
      <c r="I2850" t="s">
        <v>8487</v>
      </c>
      <c r="J2850" t="s">
        <v>8488</v>
      </c>
      <c r="K2850" t="s">
        <v>27</v>
      </c>
      <c r="L2850">
        <f t="shared" si="266"/>
        <v>1</v>
      </c>
      <c r="M2850">
        <f t="shared" si="267"/>
        <v>0</v>
      </c>
      <c r="N2850" t="s">
        <v>41</v>
      </c>
      <c r="O2850" t="s">
        <v>29</v>
      </c>
      <c r="Q2850" t="str">
        <f t="shared" si="268"/>
        <v>ACTIVE</v>
      </c>
      <c r="R2850" t="s">
        <v>1487</v>
      </c>
      <c r="S2850" t="s">
        <v>68</v>
      </c>
      <c r="T2850" s="2">
        <v>35325</v>
      </c>
      <c r="U2850" s="3">
        <f t="shared" ca="1" si="269"/>
        <v>29</v>
      </c>
      <c r="V2850" t="s">
        <v>4394</v>
      </c>
      <c r="W2850" t="s">
        <v>4394</v>
      </c>
      <c r="X2850" t="s">
        <v>184</v>
      </c>
      <c r="Y2850" t="s">
        <v>47</v>
      </c>
      <c r="Z2850" t="s">
        <v>652</v>
      </c>
      <c r="AA2850">
        <v>3</v>
      </c>
      <c r="AB2850" s="4">
        <v>55500</v>
      </c>
    </row>
    <row r="2851" spans="1:28" x14ac:dyDescent="0.25">
      <c r="A2851">
        <v>3276</v>
      </c>
      <c r="B2851" t="s">
        <v>3580</v>
      </c>
      <c r="C2851" t="s">
        <v>1590</v>
      </c>
      <c r="D2851" s="1">
        <v>44221</v>
      </c>
      <c r="F2851">
        <f t="shared" ca="1" si="264"/>
        <v>56</v>
      </c>
      <c r="G2851" t="str">
        <f t="shared" ca="1" si="265"/>
        <v>2-5 years</v>
      </c>
      <c r="H2851" t="s">
        <v>24</v>
      </c>
      <c r="I2851" t="s">
        <v>8489</v>
      </c>
      <c r="J2851" t="s">
        <v>8490</v>
      </c>
      <c r="K2851" t="s">
        <v>27</v>
      </c>
      <c r="L2851">
        <f t="shared" si="266"/>
        <v>1</v>
      </c>
      <c r="M2851">
        <f t="shared" si="267"/>
        <v>0</v>
      </c>
      <c r="N2851" t="s">
        <v>28</v>
      </c>
      <c r="O2851" t="s">
        <v>29</v>
      </c>
      <c r="Q2851" t="str">
        <f t="shared" si="268"/>
        <v>ACTIVE</v>
      </c>
      <c r="R2851" t="s">
        <v>1487</v>
      </c>
      <c r="S2851" t="s">
        <v>87</v>
      </c>
      <c r="T2851" s="2">
        <v>27959</v>
      </c>
      <c r="U2851" s="3">
        <f t="shared" ca="1" si="269"/>
        <v>49</v>
      </c>
      <c r="V2851" t="s">
        <v>32</v>
      </c>
      <c r="W2851" t="s">
        <v>33</v>
      </c>
      <c r="X2851" t="s">
        <v>364</v>
      </c>
      <c r="Y2851" t="s">
        <v>47</v>
      </c>
      <c r="Z2851" t="s">
        <v>36</v>
      </c>
      <c r="AA2851">
        <v>2</v>
      </c>
      <c r="AB2851" s="4">
        <v>84357</v>
      </c>
    </row>
    <row r="2852" spans="1:28" x14ac:dyDescent="0.25">
      <c r="A2852">
        <v>3277</v>
      </c>
      <c r="B2852" t="s">
        <v>5066</v>
      </c>
      <c r="C2852" t="s">
        <v>6649</v>
      </c>
      <c r="D2852" s="1">
        <v>45093</v>
      </c>
      <c r="E2852" s="1">
        <v>45101</v>
      </c>
      <c r="F2852">
        <f t="shared" ca="1" si="264"/>
        <v>0</v>
      </c>
      <c r="G2852" t="str">
        <f t="shared" ca="1" si="265"/>
        <v>&lt;6 months</v>
      </c>
      <c r="H2852" t="s">
        <v>641</v>
      </c>
      <c r="I2852" t="s">
        <v>8491</v>
      </c>
      <c r="J2852" t="s">
        <v>8492</v>
      </c>
      <c r="K2852" t="s">
        <v>27</v>
      </c>
      <c r="L2852">
        <f t="shared" si="266"/>
        <v>1</v>
      </c>
      <c r="M2852">
        <f t="shared" si="267"/>
        <v>0</v>
      </c>
      <c r="N2852" t="s">
        <v>41</v>
      </c>
      <c r="O2852" t="s">
        <v>29</v>
      </c>
      <c r="Q2852" t="str">
        <f t="shared" si="268"/>
        <v>ACTIVE</v>
      </c>
      <c r="R2852" t="s">
        <v>1487</v>
      </c>
      <c r="S2852" t="s">
        <v>221</v>
      </c>
      <c r="T2852" s="2">
        <v>25167</v>
      </c>
      <c r="U2852" s="3">
        <f t="shared" ca="1" si="269"/>
        <v>56</v>
      </c>
      <c r="V2852" t="s">
        <v>3470</v>
      </c>
      <c r="W2852" t="s">
        <v>3470</v>
      </c>
      <c r="X2852" t="s">
        <v>184</v>
      </c>
      <c r="Y2852" t="s">
        <v>35</v>
      </c>
      <c r="Z2852" t="s">
        <v>36</v>
      </c>
      <c r="AA2852">
        <v>5</v>
      </c>
      <c r="AB2852" s="4">
        <v>87168</v>
      </c>
    </row>
    <row r="2853" spans="1:28" x14ac:dyDescent="0.25">
      <c r="A2853">
        <v>3278</v>
      </c>
      <c r="B2853" t="s">
        <v>8493</v>
      </c>
      <c r="C2853" t="s">
        <v>5985</v>
      </c>
      <c r="D2853" s="1">
        <v>44082</v>
      </c>
      <c r="E2853" s="1">
        <v>44486</v>
      </c>
      <c r="F2853">
        <f t="shared" ca="1" si="264"/>
        <v>13</v>
      </c>
      <c r="G2853" t="str">
        <f t="shared" ca="1" si="265"/>
        <v>1-2 years</v>
      </c>
      <c r="H2853" t="s">
        <v>641</v>
      </c>
      <c r="I2853" t="s">
        <v>8494</v>
      </c>
      <c r="J2853" t="s">
        <v>8495</v>
      </c>
      <c r="K2853" t="s">
        <v>27</v>
      </c>
      <c r="L2853">
        <f t="shared" si="266"/>
        <v>1</v>
      </c>
      <c r="M2853">
        <f t="shared" si="267"/>
        <v>0</v>
      </c>
      <c r="N2853" t="s">
        <v>28</v>
      </c>
      <c r="O2853" t="s">
        <v>41</v>
      </c>
      <c r="Q2853" t="str">
        <f t="shared" si="268"/>
        <v>ACTIVE</v>
      </c>
      <c r="R2853" t="s">
        <v>1487</v>
      </c>
      <c r="S2853" t="s">
        <v>74</v>
      </c>
      <c r="T2853" s="2">
        <v>36658</v>
      </c>
      <c r="U2853" s="3">
        <f t="shared" ca="1" si="269"/>
        <v>25</v>
      </c>
      <c r="V2853" t="s">
        <v>3470</v>
      </c>
      <c r="W2853" t="s">
        <v>3470</v>
      </c>
      <c r="X2853" t="s">
        <v>69</v>
      </c>
      <c r="Y2853" t="s">
        <v>35</v>
      </c>
      <c r="Z2853" t="s">
        <v>36</v>
      </c>
      <c r="AA2853">
        <v>4</v>
      </c>
      <c r="AB2853" s="4">
        <v>648000</v>
      </c>
    </row>
    <row r="2854" spans="1:28" x14ac:dyDescent="0.25">
      <c r="A2854">
        <v>3279</v>
      </c>
      <c r="B2854" t="s">
        <v>1950</v>
      </c>
      <c r="C2854" t="s">
        <v>735</v>
      </c>
      <c r="D2854" s="1">
        <v>43488</v>
      </c>
      <c r="E2854" s="1">
        <v>44159</v>
      </c>
      <c r="F2854">
        <f t="shared" ca="1" si="264"/>
        <v>22</v>
      </c>
      <c r="G2854" t="str">
        <f t="shared" ca="1" si="265"/>
        <v>1-2 years</v>
      </c>
      <c r="H2854" t="s">
        <v>641</v>
      </c>
      <c r="I2854" t="s">
        <v>8496</v>
      </c>
      <c r="J2854" t="s">
        <v>8497</v>
      </c>
      <c r="K2854" t="s">
        <v>27</v>
      </c>
      <c r="L2854">
        <f t="shared" si="266"/>
        <v>1</v>
      </c>
      <c r="M2854">
        <f t="shared" si="267"/>
        <v>0</v>
      </c>
      <c r="N2854" t="s">
        <v>53</v>
      </c>
      <c r="O2854" t="s">
        <v>53</v>
      </c>
      <c r="Q2854" t="str">
        <f t="shared" si="268"/>
        <v>ACTIVE</v>
      </c>
      <c r="R2854" t="s">
        <v>1487</v>
      </c>
      <c r="S2854" t="s">
        <v>87</v>
      </c>
      <c r="T2854" s="2">
        <v>36051</v>
      </c>
      <c r="U2854" s="3">
        <f t="shared" ca="1" si="269"/>
        <v>27</v>
      </c>
      <c r="V2854" t="s">
        <v>61</v>
      </c>
      <c r="W2854" t="s">
        <v>222</v>
      </c>
      <c r="X2854" t="s">
        <v>364</v>
      </c>
      <c r="Y2854" t="s">
        <v>47</v>
      </c>
      <c r="Z2854" t="s">
        <v>36</v>
      </c>
      <c r="AA2854">
        <v>5</v>
      </c>
      <c r="AB2854" s="4">
        <v>109140</v>
      </c>
    </row>
    <row r="2855" spans="1:28" x14ac:dyDescent="0.25">
      <c r="A2855">
        <v>3280</v>
      </c>
      <c r="B2855" t="s">
        <v>2090</v>
      </c>
      <c r="C2855" t="s">
        <v>1503</v>
      </c>
      <c r="D2855" s="1">
        <v>45075</v>
      </c>
      <c r="E2855" s="1">
        <v>45130</v>
      </c>
      <c r="F2855">
        <f t="shared" ca="1" si="264"/>
        <v>1</v>
      </c>
      <c r="G2855" t="str">
        <f t="shared" ca="1" si="265"/>
        <v>&lt;6 months</v>
      </c>
      <c r="H2855" t="s">
        <v>641</v>
      </c>
      <c r="I2855" t="s">
        <v>8498</v>
      </c>
      <c r="J2855" t="s">
        <v>8499</v>
      </c>
      <c r="K2855" t="s">
        <v>158</v>
      </c>
      <c r="L2855">
        <f t="shared" si="266"/>
        <v>0</v>
      </c>
      <c r="M2855">
        <f t="shared" si="267"/>
        <v>1</v>
      </c>
      <c r="N2855" t="s">
        <v>41</v>
      </c>
      <c r="O2855" t="s">
        <v>29</v>
      </c>
      <c r="P2855" t="s">
        <v>3412</v>
      </c>
      <c r="Q2855" t="str">
        <f t="shared" si="268"/>
        <v>INVOLUNTARY</v>
      </c>
      <c r="R2855" t="s">
        <v>1487</v>
      </c>
      <c r="S2855" t="s">
        <v>137</v>
      </c>
      <c r="T2855" s="2">
        <v>36134</v>
      </c>
      <c r="U2855" s="3">
        <f t="shared" ca="1" si="269"/>
        <v>26</v>
      </c>
      <c r="V2855" t="s">
        <v>2029</v>
      </c>
      <c r="W2855" t="s">
        <v>2029</v>
      </c>
      <c r="X2855" t="s">
        <v>6</v>
      </c>
      <c r="Y2855" t="s">
        <v>47</v>
      </c>
      <c r="Z2855" t="s">
        <v>36</v>
      </c>
      <c r="AA2855">
        <v>5</v>
      </c>
      <c r="AB2855" s="4">
        <v>44672</v>
      </c>
    </row>
    <row r="2856" spans="1:28" x14ac:dyDescent="0.25">
      <c r="A2856">
        <v>3281</v>
      </c>
      <c r="B2856" t="s">
        <v>7442</v>
      </c>
      <c r="C2856" t="s">
        <v>3523</v>
      </c>
      <c r="D2856" s="1">
        <v>43693</v>
      </c>
      <c r="F2856">
        <f t="shared" ca="1" si="264"/>
        <v>73</v>
      </c>
      <c r="G2856" t="str">
        <f t="shared" ca="1" si="265"/>
        <v>&gt;5 years</v>
      </c>
      <c r="H2856" t="s">
        <v>641</v>
      </c>
      <c r="I2856" t="s">
        <v>964</v>
      </c>
      <c r="J2856" t="s">
        <v>8500</v>
      </c>
      <c r="K2856" t="s">
        <v>27</v>
      </c>
      <c r="L2856">
        <f t="shared" si="266"/>
        <v>1</v>
      </c>
      <c r="M2856">
        <f t="shared" si="267"/>
        <v>0</v>
      </c>
      <c r="N2856" t="s">
        <v>28</v>
      </c>
      <c r="O2856" t="s">
        <v>53</v>
      </c>
      <c r="Q2856" t="str">
        <f t="shared" si="268"/>
        <v>ACTIVE</v>
      </c>
      <c r="R2856" t="s">
        <v>1487</v>
      </c>
      <c r="S2856" t="s">
        <v>68</v>
      </c>
      <c r="T2856" s="2">
        <v>31414</v>
      </c>
      <c r="U2856" s="3">
        <f t="shared" ca="1" si="269"/>
        <v>39</v>
      </c>
      <c r="V2856" t="s">
        <v>3916</v>
      </c>
      <c r="W2856" t="s">
        <v>3917</v>
      </c>
      <c r="X2856" t="s">
        <v>69</v>
      </c>
      <c r="Y2856" t="s">
        <v>47</v>
      </c>
      <c r="Z2856" t="s">
        <v>36</v>
      </c>
      <c r="AA2856">
        <v>5</v>
      </c>
      <c r="AB2856" s="4">
        <v>120000.01</v>
      </c>
    </row>
    <row r="2857" spans="1:28" x14ac:dyDescent="0.25">
      <c r="A2857">
        <v>3282</v>
      </c>
      <c r="B2857" t="s">
        <v>6667</v>
      </c>
      <c r="C2857" t="s">
        <v>7510</v>
      </c>
      <c r="D2857" s="1">
        <v>43986</v>
      </c>
      <c r="F2857">
        <f t="shared" ca="1" si="264"/>
        <v>64</v>
      </c>
      <c r="G2857" t="str">
        <f t="shared" ca="1" si="265"/>
        <v>&gt;5 years</v>
      </c>
      <c r="H2857" t="s">
        <v>641</v>
      </c>
      <c r="I2857" t="s">
        <v>8501</v>
      </c>
      <c r="J2857" t="s">
        <v>8502</v>
      </c>
      <c r="K2857" t="s">
        <v>27</v>
      </c>
      <c r="L2857">
        <f t="shared" si="266"/>
        <v>1</v>
      </c>
      <c r="M2857">
        <f t="shared" si="267"/>
        <v>0</v>
      </c>
      <c r="N2857" t="s">
        <v>53</v>
      </c>
      <c r="O2857" t="s">
        <v>53</v>
      </c>
      <c r="Q2857" t="str">
        <f t="shared" si="268"/>
        <v>ACTIVE</v>
      </c>
      <c r="R2857" t="s">
        <v>1487</v>
      </c>
      <c r="S2857" t="s">
        <v>257</v>
      </c>
      <c r="T2857" s="2">
        <v>33154</v>
      </c>
      <c r="U2857" s="3">
        <f t="shared" ca="1" si="269"/>
        <v>35</v>
      </c>
      <c r="V2857" t="s">
        <v>100</v>
      </c>
      <c r="W2857" t="s">
        <v>101</v>
      </c>
      <c r="X2857" t="s">
        <v>128</v>
      </c>
      <c r="Y2857" t="s">
        <v>35</v>
      </c>
      <c r="Z2857" t="s">
        <v>36</v>
      </c>
      <c r="AA2857">
        <v>3</v>
      </c>
      <c r="AB2857" s="4">
        <v>660099.6</v>
      </c>
    </row>
    <row r="2858" spans="1:28" x14ac:dyDescent="0.25">
      <c r="A2858">
        <v>3283</v>
      </c>
      <c r="B2858" t="s">
        <v>3048</v>
      </c>
      <c r="C2858" t="s">
        <v>3260</v>
      </c>
      <c r="D2858" s="1">
        <v>44033</v>
      </c>
      <c r="F2858">
        <f t="shared" ca="1" si="264"/>
        <v>62</v>
      </c>
      <c r="G2858" t="str">
        <f t="shared" ca="1" si="265"/>
        <v>&gt;5 years</v>
      </c>
      <c r="H2858" t="s">
        <v>641</v>
      </c>
      <c r="I2858" t="s">
        <v>8503</v>
      </c>
      <c r="J2858" t="s">
        <v>8504</v>
      </c>
      <c r="K2858" t="s">
        <v>27</v>
      </c>
      <c r="L2858">
        <f t="shared" si="266"/>
        <v>1</v>
      </c>
      <c r="M2858">
        <f t="shared" si="267"/>
        <v>0</v>
      </c>
      <c r="N2858" t="s">
        <v>28</v>
      </c>
      <c r="O2858" t="s">
        <v>41</v>
      </c>
      <c r="Q2858" t="str">
        <f t="shared" si="268"/>
        <v>ACTIVE</v>
      </c>
      <c r="R2858" t="s">
        <v>1487</v>
      </c>
      <c r="S2858" t="s">
        <v>257</v>
      </c>
      <c r="T2858" s="2">
        <v>31367</v>
      </c>
      <c r="U2858" s="3">
        <f t="shared" ca="1" si="269"/>
        <v>39</v>
      </c>
      <c r="V2858" t="s">
        <v>4933</v>
      </c>
      <c r="W2858" t="s">
        <v>4942</v>
      </c>
      <c r="X2858" t="s">
        <v>128</v>
      </c>
      <c r="Y2858" t="s">
        <v>35</v>
      </c>
      <c r="Z2858" t="s">
        <v>36</v>
      </c>
      <c r="AA2858">
        <v>3</v>
      </c>
      <c r="AB2858" s="4">
        <v>103472.4</v>
      </c>
    </row>
    <row r="2859" spans="1:28" x14ac:dyDescent="0.25">
      <c r="A2859">
        <v>3284</v>
      </c>
      <c r="B2859" t="s">
        <v>8505</v>
      </c>
      <c r="C2859" t="s">
        <v>1374</v>
      </c>
      <c r="D2859" s="1">
        <v>44794</v>
      </c>
      <c r="E2859" s="1">
        <v>45014</v>
      </c>
      <c r="F2859">
        <f t="shared" ca="1" si="264"/>
        <v>7</v>
      </c>
      <c r="G2859" t="str">
        <f t="shared" ca="1" si="265"/>
        <v>6-12 months</v>
      </c>
      <c r="H2859" t="s">
        <v>24</v>
      </c>
      <c r="I2859" t="s">
        <v>8506</v>
      </c>
      <c r="J2859" t="s">
        <v>8507</v>
      </c>
      <c r="K2859" t="s">
        <v>158</v>
      </c>
      <c r="L2859">
        <f t="shared" si="266"/>
        <v>0</v>
      </c>
      <c r="M2859">
        <f t="shared" si="267"/>
        <v>1</v>
      </c>
      <c r="N2859" t="s">
        <v>28</v>
      </c>
      <c r="O2859" t="s">
        <v>41</v>
      </c>
      <c r="P2859" t="s">
        <v>212</v>
      </c>
      <c r="Q2859" t="str">
        <f t="shared" si="268"/>
        <v>INVOLUNTARY</v>
      </c>
      <c r="R2859" t="s">
        <v>1487</v>
      </c>
      <c r="S2859" t="s">
        <v>189</v>
      </c>
      <c r="T2859" s="2">
        <v>28499</v>
      </c>
      <c r="U2859" s="3">
        <f t="shared" ca="1" si="269"/>
        <v>47</v>
      </c>
      <c r="V2859" t="s">
        <v>2029</v>
      </c>
      <c r="W2859" t="s">
        <v>2029</v>
      </c>
      <c r="X2859" t="s">
        <v>81</v>
      </c>
      <c r="Y2859" t="s">
        <v>47</v>
      </c>
      <c r="Z2859" t="s">
        <v>36</v>
      </c>
      <c r="AA2859">
        <v>2</v>
      </c>
      <c r="AB2859" s="4">
        <v>608400</v>
      </c>
    </row>
    <row r="2860" spans="1:28" x14ac:dyDescent="0.25">
      <c r="A2860">
        <v>3285</v>
      </c>
      <c r="B2860" t="s">
        <v>1127</v>
      </c>
      <c r="C2860" t="s">
        <v>4035</v>
      </c>
      <c r="D2860" s="1">
        <v>44393</v>
      </c>
      <c r="E2860" s="1">
        <v>45089</v>
      </c>
      <c r="F2860">
        <f t="shared" ca="1" si="264"/>
        <v>22</v>
      </c>
      <c r="G2860" t="str">
        <f t="shared" ca="1" si="265"/>
        <v>1-2 years</v>
      </c>
      <c r="H2860" t="s">
        <v>24</v>
      </c>
      <c r="I2860" t="s">
        <v>8508</v>
      </c>
      <c r="J2860" t="s">
        <v>8509</v>
      </c>
      <c r="K2860" t="s">
        <v>158</v>
      </c>
      <c r="L2860">
        <f t="shared" si="266"/>
        <v>0</v>
      </c>
      <c r="M2860">
        <f t="shared" si="267"/>
        <v>1</v>
      </c>
      <c r="N2860" t="s">
        <v>28</v>
      </c>
      <c r="O2860" t="s">
        <v>41</v>
      </c>
      <c r="P2860" t="s">
        <v>1431</v>
      </c>
      <c r="Q2860" t="str">
        <f t="shared" si="268"/>
        <v>INVOLUNTARY</v>
      </c>
      <c r="R2860" t="s">
        <v>1487</v>
      </c>
      <c r="S2860" t="s">
        <v>257</v>
      </c>
      <c r="T2860" s="2">
        <v>35657</v>
      </c>
      <c r="U2860" s="3">
        <f t="shared" ca="1" si="269"/>
        <v>28</v>
      </c>
      <c r="V2860" t="s">
        <v>2961</v>
      </c>
      <c r="W2860" t="s">
        <v>2961</v>
      </c>
      <c r="X2860" t="s">
        <v>69</v>
      </c>
      <c r="Y2860" t="s">
        <v>47</v>
      </c>
      <c r="Z2860" t="s">
        <v>652</v>
      </c>
      <c r="AA2860">
        <v>4</v>
      </c>
      <c r="AB2860" s="4">
        <v>523464</v>
      </c>
    </row>
    <row r="2861" spans="1:28" x14ac:dyDescent="0.25">
      <c r="A2861">
        <v>3286</v>
      </c>
      <c r="B2861" t="s">
        <v>8510</v>
      </c>
      <c r="C2861" t="s">
        <v>5893</v>
      </c>
      <c r="D2861" s="1">
        <v>43775</v>
      </c>
      <c r="F2861">
        <f t="shared" ca="1" si="264"/>
        <v>71</v>
      </c>
      <c r="G2861" t="str">
        <f t="shared" ca="1" si="265"/>
        <v>&gt;5 years</v>
      </c>
      <c r="H2861" t="s">
        <v>24</v>
      </c>
      <c r="I2861" t="s">
        <v>8511</v>
      </c>
      <c r="J2861" t="s">
        <v>8512</v>
      </c>
      <c r="K2861" t="s">
        <v>27</v>
      </c>
      <c r="L2861">
        <f t="shared" si="266"/>
        <v>1</v>
      </c>
      <c r="M2861">
        <f t="shared" si="267"/>
        <v>0</v>
      </c>
      <c r="N2861" t="s">
        <v>53</v>
      </c>
      <c r="O2861" t="s">
        <v>29</v>
      </c>
      <c r="Q2861" t="str">
        <f t="shared" si="268"/>
        <v>ACTIVE</v>
      </c>
      <c r="R2861" t="s">
        <v>1487</v>
      </c>
      <c r="S2861" t="s">
        <v>137</v>
      </c>
      <c r="T2861" s="2">
        <v>31038</v>
      </c>
      <c r="U2861" s="3">
        <f t="shared" ca="1" si="269"/>
        <v>40</v>
      </c>
      <c r="V2861" t="s">
        <v>2961</v>
      </c>
      <c r="W2861" t="s">
        <v>2961</v>
      </c>
      <c r="X2861" t="s">
        <v>364</v>
      </c>
      <c r="Y2861" t="s">
        <v>35</v>
      </c>
      <c r="Z2861" t="s">
        <v>652</v>
      </c>
      <c r="AA2861">
        <v>3</v>
      </c>
      <c r="AB2861" s="4">
        <v>9835800</v>
      </c>
    </row>
    <row r="2862" spans="1:28" x14ac:dyDescent="0.25">
      <c r="A2862">
        <v>3287</v>
      </c>
      <c r="B2862" t="s">
        <v>1828</v>
      </c>
      <c r="C2862" t="s">
        <v>973</v>
      </c>
      <c r="D2862" s="1">
        <v>44197</v>
      </c>
      <c r="F2862">
        <f t="shared" ca="1" si="264"/>
        <v>57</v>
      </c>
      <c r="G2862" t="str">
        <f t="shared" ca="1" si="265"/>
        <v>2-5 years</v>
      </c>
      <c r="H2862" t="s">
        <v>24</v>
      </c>
      <c r="I2862" t="s">
        <v>8513</v>
      </c>
      <c r="J2862" t="s">
        <v>8514</v>
      </c>
      <c r="K2862" t="s">
        <v>27</v>
      </c>
      <c r="L2862">
        <f t="shared" si="266"/>
        <v>1</v>
      </c>
      <c r="M2862">
        <f t="shared" si="267"/>
        <v>0</v>
      </c>
      <c r="N2862" t="s">
        <v>41</v>
      </c>
      <c r="O2862" t="s">
        <v>29</v>
      </c>
      <c r="Q2862" t="str">
        <f t="shared" si="268"/>
        <v>ACTIVE</v>
      </c>
      <c r="R2862" t="s">
        <v>1487</v>
      </c>
      <c r="S2862" t="s">
        <v>68</v>
      </c>
      <c r="T2862" s="2">
        <v>33814</v>
      </c>
      <c r="U2862" s="3">
        <f t="shared" ca="1" si="269"/>
        <v>33</v>
      </c>
      <c r="V2862" t="s">
        <v>1666</v>
      </c>
      <c r="W2862" t="s">
        <v>4785</v>
      </c>
      <c r="X2862" t="s">
        <v>69</v>
      </c>
      <c r="Y2862" t="s">
        <v>35</v>
      </c>
      <c r="Z2862" t="s">
        <v>36</v>
      </c>
      <c r="AA2862">
        <v>1</v>
      </c>
      <c r="AB2862" s="4">
        <v>641100</v>
      </c>
    </row>
    <row r="2863" spans="1:28" x14ac:dyDescent="0.25">
      <c r="A2863">
        <v>3288</v>
      </c>
      <c r="B2863" t="s">
        <v>1754</v>
      </c>
      <c r="C2863" t="s">
        <v>2499</v>
      </c>
      <c r="D2863" s="1">
        <v>43732</v>
      </c>
      <c r="F2863">
        <f t="shared" ca="1" si="264"/>
        <v>72</v>
      </c>
      <c r="G2863" t="str">
        <f t="shared" ca="1" si="265"/>
        <v>&gt;5 years</v>
      </c>
      <c r="H2863" t="s">
        <v>24</v>
      </c>
      <c r="I2863" t="s">
        <v>8515</v>
      </c>
      <c r="J2863" t="s">
        <v>8516</v>
      </c>
      <c r="K2863" t="s">
        <v>27</v>
      </c>
      <c r="L2863">
        <f t="shared" si="266"/>
        <v>1</v>
      </c>
      <c r="M2863">
        <f t="shared" si="267"/>
        <v>0</v>
      </c>
      <c r="N2863" t="s">
        <v>53</v>
      </c>
      <c r="O2863" t="s">
        <v>29</v>
      </c>
      <c r="Q2863" t="str">
        <f t="shared" si="268"/>
        <v>ACTIVE</v>
      </c>
      <c r="R2863" t="s">
        <v>1487</v>
      </c>
      <c r="S2863" t="s">
        <v>74</v>
      </c>
      <c r="T2863" s="2">
        <v>29756</v>
      </c>
      <c r="U2863" s="3">
        <f t="shared" ca="1" si="269"/>
        <v>44</v>
      </c>
      <c r="V2863" t="s">
        <v>2961</v>
      </c>
      <c r="W2863" t="s">
        <v>2961</v>
      </c>
      <c r="X2863" t="s">
        <v>184</v>
      </c>
      <c r="Y2863" t="s">
        <v>35</v>
      </c>
      <c r="Z2863" t="s">
        <v>36</v>
      </c>
      <c r="AA2863">
        <v>2</v>
      </c>
      <c r="AB2863" s="4">
        <v>608400</v>
      </c>
    </row>
    <row r="2864" spans="1:28" x14ac:dyDescent="0.25">
      <c r="A2864">
        <v>3289</v>
      </c>
      <c r="B2864" t="s">
        <v>3778</v>
      </c>
      <c r="C2864" t="s">
        <v>1514</v>
      </c>
      <c r="D2864" s="1">
        <v>43968</v>
      </c>
      <c r="F2864">
        <f t="shared" ca="1" si="264"/>
        <v>64</v>
      </c>
      <c r="G2864" t="str">
        <f t="shared" ca="1" si="265"/>
        <v>&gt;5 years</v>
      </c>
      <c r="H2864" t="s">
        <v>24</v>
      </c>
      <c r="I2864" t="s">
        <v>8517</v>
      </c>
      <c r="J2864" t="s">
        <v>8518</v>
      </c>
      <c r="K2864" t="s">
        <v>27</v>
      </c>
      <c r="L2864">
        <f t="shared" si="266"/>
        <v>1</v>
      </c>
      <c r="M2864">
        <f t="shared" si="267"/>
        <v>0</v>
      </c>
      <c r="N2864" t="s">
        <v>28</v>
      </c>
      <c r="O2864" t="s">
        <v>53</v>
      </c>
      <c r="Q2864" t="str">
        <f t="shared" si="268"/>
        <v>ACTIVE</v>
      </c>
      <c r="R2864" t="s">
        <v>1487</v>
      </c>
      <c r="S2864" t="s">
        <v>68</v>
      </c>
      <c r="T2864" s="2">
        <v>27381</v>
      </c>
      <c r="U2864" s="3">
        <f t="shared" ca="1" si="269"/>
        <v>50</v>
      </c>
      <c r="V2864" t="s">
        <v>2961</v>
      </c>
      <c r="W2864" t="s">
        <v>2961</v>
      </c>
      <c r="X2864" t="s">
        <v>299</v>
      </c>
      <c r="Y2864" t="s">
        <v>35</v>
      </c>
      <c r="Z2864" t="s">
        <v>36</v>
      </c>
      <c r="AA2864">
        <v>4</v>
      </c>
      <c r="AB2864" s="4">
        <v>1282752</v>
      </c>
    </row>
    <row r="2865" spans="1:28" x14ac:dyDescent="0.25">
      <c r="A2865">
        <v>3290</v>
      </c>
      <c r="B2865" t="s">
        <v>327</v>
      </c>
      <c r="C2865" t="s">
        <v>1208</v>
      </c>
      <c r="D2865" s="1">
        <v>43319</v>
      </c>
      <c r="F2865">
        <f t="shared" ca="1" si="264"/>
        <v>86</v>
      </c>
      <c r="G2865" t="str">
        <f t="shared" ca="1" si="265"/>
        <v>&gt;5 years</v>
      </c>
      <c r="H2865" t="s">
        <v>24</v>
      </c>
      <c r="I2865" t="s">
        <v>8519</v>
      </c>
      <c r="J2865" t="s">
        <v>8520</v>
      </c>
      <c r="K2865" t="s">
        <v>27</v>
      </c>
      <c r="L2865">
        <f t="shared" si="266"/>
        <v>1</v>
      </c>
      <c r="M2865">
        <f t="shared" si="267"/>
        <v>0</v>
      </c>
      <c r="N2865" t="s">
        <v>41</v>
      </c>
      <c r="O2865" t="s">
        <v>53</v>
      </c>
      <c r="Q2865" t="str">
        <f t="shared" si="268"/>
        <v>ACTIVE</v>
      </c>
      <c r="R2865" t="s">
        <v>1487</v>
      </c>
      <c r="S2865" t="s">
        <v>74</v>
      </c>
      <c r="T2865" s="2">
        <v>33307</v>
      </c>
      <c r="U2865" s="3">
        <f t="shared" ca="1" si="269"/>
        <v>34</v>
      </c>
      <c r="V2865" t="s">
        <v>1614</v>
      </c>
      <c r="W2865" t="s">
        <v>3214</v>
      </c>
      <c r="X2865" t="s">
        <v>240</v>
      </c>
      <c r="Y2865" t="s">
        <v>47</v>
      </c>
      <c r="Z2865" t="s">
        <v>36</v>
      </c>
      <c r="AA2865">
        <v>3</v>
      </c>
      <c r="AB2865" s="4">
        <v>112016.4</v>
      </c>
    </row>
    <row r="2866" spans="1:28" x14ac:dyDescent="0.25">
      <c r="A2866">
        <v>3291</v>
      </c>
      <c r="B2866" t="s">
        <v>940</v>
      </c>
      <c r="C2866" t="s">
        <v>1514</v>
      </c>
      <c r="D2866" s="1">
        <v>45139</v>
      </c>
      <c r="F2866">
        <f t="shared" ca="1" si="264"/>
        <v>26</v>
      </c>
      <c r="G2866" t="str">
        <f t="shared" ca="1" si="265"/>
        <v>2-5 years</v>
      </c>
      <c r="H2866" t="s">
        <v>24</v>
      </c>
      <c r="I2866" t="s">
        <v>8521</v>
      </c>
      <c r="J2866" t="s">
        <v>8522</v>
      </c>
      <c r="K2866" t="s">
        <v>27</v>
      </c>
      <c r="L2866">
        <f t="shared" si="266"/>
        <v>1</v>
      </c>
      <c r="M2866">
        <f t="shared" si="267"/>
        <v>0</v>
      </c>
      <c r="N2866" t="s">
        <v>28</v>
      </c>
      <c r="O2866" t="s">
        <v>53</v>
      </c>
      <c r="Q2866" t="str">
        <f t="shared" si="268"/>
        <v>ACTIVE</v>
      </c>
      <c r="R2866" t="s">
        <v>1487</v>
      </c>
      <c r="S2866" t="s">
        <v>68</v>
      </c>
      <c r="T2866" s="2">
        <v>1</v>
      </c>
      <c r="U2866" s="3">
        <f t="shared" ca="1" si="269"/>
        <v>125</v>
      </c>
      <c r="V2866" t="s">
        <v>4147</v>
      </c>
      <c r="W2866" t="s">
        <v>4147</v>
      </c>
      <c r="X2866" t="s">
        <v>245</v>
      </c>
      <c r="Y2866" t="s">
        <v>47</v>
      </c>
      <c r="Z2866" t="s">
        <v>36</v>
      </c>
      <c r="AA2866">
        <v>2</v>
      </c>
      <c r="AB2866" s="4">
        <v>154800</v>
      </c>
    </row>
    <row r="2867" spans="1:28" x14ac:dyDescent="0.25">
      <c r="A2867">
        <v>3292</v>
      </c>
      <c r="B2867" t="s">
        <v>8523</v>
      </c>
      <c r="C2867" t="s">
        <v>5930</v>
      </c>
      <c r="D2867" s="1">
        <v>43477</v>
      </c>
      <c r="E2867" s="1">
        <v>43839</v>
      </c>
      <c r="F2867">
        <f t="shared" ca="1" si="264"/>
        <v>11</v>
      </c>
      <c r="G2867" t="str">
        <f t="shared" ca="1" si="265"/>
        <v>6-12 months</v>
      </c>
      <c r="H2867" t="s">
        <v>24</v>
      </c>
      <c r="I2867" t="s">
        <v>8524</v>
      </c>
      <c r="J2867" t="s">
        <v>8525</v>
      </c>
      <c r="K2867" t="s">
        <v>158</v>
      </c>
      <c r="L2867">
        <f t="shared" si="266"/>
        <v>0</v>
      </c>
      <c r="M2867">
        <f t="shared" si="267"/>
        <v>1</v>
      </c>
      <c r="N2867" t="s">
        <v>41</v>
      </c>
      <c r="O2867" t="s">
        <v>41</v>
      </c>
      <c r="P2867" t="s">
        <v>3412</v>
      </c>
      <c r="Q2867" t="str">
        <f t="shared" si="268"/>
        <v>INVOLUNTARY</v>
      </c>
      <c r="R2867" t="s">
        <v>1487</v>
      </c>
      <c r="S2867" t="s">
        <v>74</v>
      </c>
      <c r="T2867" s="2">
        <v>33134</v>
      </c>
      <c r="U2867" s="3">
        <f t="shared" ca="1" si="269"/>
        <v>35</v>
      </c>
      <c r="V2867" t="s">
        <v>32</v>
      </c>
      <c r="W2867" t="s">
        <v>33</v>
      </c>
      <c r="X2867" t="s">
        <v>89</v>
      </c>
      <c r="Y2867" t="s">
        <v>47</v>
      </c>
      <c r="Z2867" t="s">
        <v>36</v>
      </c>
      <c r="AA2867">
        <v>4</v>
      </c>
      <c r="AB2867" s="4">
        <v>202592.4</v>
      </c>
    </row>
    <row r="2868" spans="1:28" x14ac:dyDescent="0.25">
      <c r="A2868">
        <v>3293</v>
      </c>
      <c r="B2868" t="s">
        <v>8135</v>
      </c>
      <c r="C2868" t="s">
        <v>3128</v>
      </c>
      <c r="D2868" s="1">
        <v>44295</v>
      </c>
      <c r="E2868" s="1">
        <v>44894</v>
      </c>
      <c r="F2868">
        <f t="shared" ca="1" si="264"/>
        <v>19</v>
      </c>
      <c r="G2868" t="str">
        <f t="shared" ca="1" si="265"/>
        <v>1-2 years</v>
      </c>
      <c r="H2868" t="s">
        <v>24</v>
      </c>
      <c r="I2868" t="s">
        <v>8526</v>
      </c>
      <c r="J2868" t="s">
        <v>8527</v>
      </c>
      <c r="K2868" t="s">
        <v>158</v>
      </c>
      <c r="L2868">
        <f t="shared" si="266"/>
        <v>0</v>
      </c>
      <c r="M2868">
        <f t="shared" si="267"/>
        <v>1</v>
      </c>
      <c r="N2868" t="s">
        <v>28</v>
      </c>
      <c r="O2868" t="s">
        <v>53</v>
      </c>
      <c r="P2868" t="s">
        <v>1431</v>
      </c>
      <c r="Q2868" t="str">
        <f t="shared" si="268"/>
        <v>INVOLUNTARY</v>
      </c>
      <c r="R2868" t="s">
        <v>1487</v>
      </c>
      <c r="S2868" t="s">
        <v>68</v>
      </c>
      <c r="T2868" s="2">
        <v>33706</v>
      </c>
      <c r="U2868" s="3">
        <f t="shared" ca="1" si="269"/>
        <v>33</v>
      </c>
      <c r="V2868" t="s">
        <v>32</v>
      </c>
      <c r="W2868" t="s">
        <v>33</v>
      </c>
      <c r="X2868" t="s">
        <v>81</v>
      </c>
      <c r="Y2868" t="s">
        <v>35</v>
      </c>
      <c r="Z2868" t="s">
        <v>36</v>
      </c>
      <c r="AA2868">
        <v>3</v>
      </c>
      <c r="AB2868" s="4">
        <v>81250</v>
      </c>
    </row>
    <row r="2869" spans="1:28" x14ac:dyDescent="0.25">
      <c r="A2869">
        <v>3294</v>
      </c>
      <c r="B2869" t="s">
        <v>3665</v>
      </c>
      <c r="C2869" t="s">
        <v>1414</v>
      </c>
      <c r="D2869" s="1">
        <v>44716</v>
      </c>
      <c r="E2869" s="1">
        <v>44919</v>
      </c>
      <c r="F2869">
        <f t="shared" ca="1" si="264"/>
        <v>6</v>
      </c>
      <c r="G2869" t="str">
        <f t="shared" ca="1" si="265"/>
        <v>6-12 months</v>
      </c>
      <c r="H2869" t="s">
        <v>24</v>
      </c>
      <c r="I2869" t="s">
        <v>8528</v>
      </c>
      <c r="J2869" t="s">
        <v>8529</v>
      </c>
      <c r="K2869" t="s">
        <v>158</v>
      </c>
      <c r="L2869">
        <f t="shared" si="266"/>
        <v>0</v>
      </c>
      <c r="M2869">
        <f t="shared" si="267"/>
        <v>1</v>
      </c>
      <c r="N2869" t="s">
        <v>53</v>
      </c>
      <c r="O2869" t="s">
        <v>29</v>
      </c>
      <c r="Q2869" t="str">
        <f t="shared" si="268"/>
        <v>ACTIVE</v>
      </c>
      <c r="R2869" t="s">
        <v>1487</v>
      </c>
      <c r="S2869" t="s">
        <v>221</v>
      </c>
      <c r="T2869" s="2">
        <v>28241</v>
      </c>
      <c r="U2869" s="3">
        <f t="shared" ca="1" si="269"/>
        <v>48</v>
      </c>
      <c r="V2869" t="s">
        <v>32</v>
      </c>
      <c r="W2869" t="s">
        <v>33</v>
      </c>
      <c r="X2869" t="s">
        <v>128</v>
      </c>
      <c r="Y2869" t="s">
        <v>35</v>
      </c>
      <c r="Z2869" t="s">
        <v>36</v>
      </c>
      <c r="AA2869">
        <v>3</v>
      </c>
      <c r="AB2869" s="4">
        <v>678528</v>
      </c>
    </row>
    <row r="2870" spans="1:28" x14ac:dyDescent="0.25">
      <c r="A2870">
        <v>3295</v>
      </c>
      <c r="B2870" t="s">
        <v>484</v>
      </c>
      <c r="C2870" t="s">
        <v>8530</v>
      </c>
      <c r="D2870" s="1">
        <v>43616</v>
      </c>
      <c r="F2870">
        <f t="shared" ca="1" si="264"/>
        <v>76</v>
      </c>
      <c r="G2870" t="str">
        <f t="shared" ca="1" si="265"/>
        <v>&gt;5 years</v>
      </c>
      <c r="H2870" t="s">
        <v>24</v>
      </c>
      <c r="I2870" t="s">
        <v>8531</v>
      </c>
      <c r="J2870" t="s">
        <v>8532</v>
      </c>
      <c r="K2870" t="s">
        <v>27</v>
      </c>
      <c r="L2870">
        <f t="shared" si="266"/>
        <v>1</v>
      </c>
      <c r="M2870">
        <f t="shared" si="267"/>
        <v>0</v>
      </c>
      <c r="N2870" t="s">
        <v>41</v>
      </c>
      <c r="O2870" t="s">
        <v>53</v>
      </c>
      <c r="Q2870" t="str">
        <f t="shared" si="268"/>
        <v>ACTIVE</v>
      </c>
      <c r="R2870" t="s">
        <v>1487</v>
      </c>
      <c r="S2870" t="s">
        <v>221</v>
      </c>
      <c r="T2870" s="2">
        <v>35199</v>
      </c>
      <c r="U2870" s="3">
        <f t="shared" ca="1" si="269"/>
        <v>29</v>
      </c>
      <c r="V2870" t="s">
        <v>32</v>
      </c>
      <c r="W2870" t="s">
        <v>33</v>
      </c>
      <c r="X2870" t="s">
        <v>299</v>
      </c>
      <c r="Y2870" t="s">
        <v>35</v>
      </c>
      <c r="Z2870" t="s">
        <v>36</v>
      </c>
      <c r="AA2870">
        <v>5</v>
      </c>
      <c r="AB2870" s="4">
        <v>106800</v>
      </c>
    </row>
    <row r="2871" spans="1:28" x14ac:dyDescent="0.25">
      <c r="A2871">
        <v>3296</v>
      </c>
      <c r="B2871" t="s">
        <v>4300</v>
      </c>
      <c r="C2871" t="s">
        <v>2354</v>
      </c>
      <c r="D2871" s="1">
        <v>43472</v>
      </c>
      <c r="E2871" s="1">
        <v>43746</v>
      </c>
      <c r="F2871">
        <f t="shared" ca="1" si="264"/>
        <v>9</v>
      </c>
      <c r="G2871" t="str">
        <f t="shared" ca="1" si="265"/>
        <v>6-12 months</v>
      </c>
      <c r="H2871" t="s">
        <v>24</v>
      </c>
      <c r="I2871" t="s">
        <v>8533</v>
      </c>
      <c r="J2871" t="s">
        <v>8534</v>
      </c>
      <c r="K2871" t="s">
        <v>158</v>
      </c>
      <c r="L2871">
        <f t="shared" si="266"/>
        <v>0</v>
      </c>
      <c r="M2871">
        <f t="shared" si="267"/>
        <v>1</v>
      </c>
      <c r="N2871" t="s">
        <v>41</v>
      </c>
      <c r="O2871" t="s">
        <v>53</v>
      </c>
      <c r="Q2871" t="str">
        <f t="shared" si="268"/>
        <v>ACTIVE</v>
      </c>
      <c r="R2871" t="s">
        <v>1487</v>
      </c>
      <c r="S2871" t="s">
        <v>74</v>
      </c>
      <c r="T2871" s="2">
        <v>34948</v>
      </c>
      <c r="U2871" s="3">
        <f t="shared" ca="1" si="269"/>
        <v>30</v>
      </c>
      <c r="V2871" t="s">
        <v>61</v>
      </c>
      <c r="W2871" t="s">
        <v>222</v>
      </c>
      <c r="X2871" t="s">
        <v>184</v>
      </c>
      <c r="Y2871" t="s">
        <v>47</v>
      </c>
      <c r="Z2871" t="s">
        <v>652</v>
      </c>
      <c r="AA2871">
        <v>2</v>
      </c>
      <c r="AB2871" s="4">
        <v>85152</v>
      </c>
    </row>
    <row r="2872" spans="1:28" x14ac:dyDescent="0.25">
      <c r="A2872">
        <v>3297</v>
      </c>
      <c r="B2872" t="s">
        <v>200</v>
      </c>
      <c r="C2872" t="s">
        <v>6341</v>
      </c>
      <c r="D2872" s="1">
        <v>44030</v>
      </c>
      <c r="E2872" s="1">
        <v>44306</v>
      </c>
      <c r="F2872">
        <f t="shared" ca="1" si="264"/>
        <v>9</v>
      </c>
      <c r="G2872" t="str">
        <f t="shared" ca="1" si="265"/>
        <v>6-12 months</v>
      </c>
      <c r="H2872" t="s">
        <v>24</v>
      </c>
      <c r="I2872" t="s">
        <v>8535</v>
      </c>
      <c r="J2872" t="s">
        <v>8536</v>
      </c>
      <c r="K2872" t="s">
        <v>158</v>
      </c>
      <c r="L2872">
        <f t="shared" si="266"/>
        <v>0</v>
      </c>
      <c r="M2872">
        <f t="shared" si="267"/>
        <v>1</v>
      </c>
      <c r="N2872" t="s">
        <v>28</v>
      </c>
      <c r="O2872" t="s">
        <v>29</v>
      </c>
      <c r="Q2872" t="str">
        <f t="shared" si="268"/>
        <v>ACTIVE</v>
      </c>
      <c r="R2872" t="s">
        <v>1487</v>
      </c>
      <c r="S2872" t="s">
        <v>74</v>
      </c>
      <c r="T2872" s="2">
        <v>36412</v>
      </c>
      <c r="U2872" s="3">
        <f t="shared" ca="1" si="269"/>
        <v>26</v>
      </c>
      <c r="V2872" t="s">
        <v>3198</v>
      </c>
      <c r="W2872" t="s">
        <v>3199</v>
      </c>
      <c r="X2872" t="s">
        <v>89</v>
      </c>
      <c r="Y2872" t="s">
        <v>47</v>
      </c>
      <c r="Z2872" t="s">
        <v>36</v>
      </c>
      <c r="AA2872">
        <v>4</v>
      </c>
      <c r="AB2872" s="4">
        <v>153795.6</v>
      </c>
    </row>
    <row r="2873" spans="1:28" x14ac:dyDescent="0.25">
      <c r="A2873">
        <v>3298</v>
      </c>
      <c r="B2873" t="s">
        <v>8537</v>
      </c>
      <c r="C2873" t="s">
        <v>1668</v>
      </c>
      <c r="D2873" s="1">
        <v>44154</v>
      </c>
      <c r="E2873" s="1">
        <v>44337</v>
      </c>
      <c r="F2873">
        <f t="shared" ca="1" si="264"/>
        <v>6</v>
      </c>
      <c r="G2873" t="str">
        <f t="shared" ca="1" si="265"/>
        <v>6-12 months</v>
      </c>
      <c r="H2873" t="s">
        <v>641</v>
      </c>
      <c r="I2873" t="s">
        <v>8538</v>
      </c>
      <c r="J2873" t="s">
        <v>8539</v>
      </c>
      <c r="K2873" t="s">
        <v>27</v>
      </c>
      <c r="L2873">
        <f t="shared" si="266"/>
        <v>1</v>
      </c>
      <c r="M2873">
        <f t="shared" si="267"/>
        <v>0</v>
      </c>
      <c r="N2873" t="s">
        <v>53</v>
      </c>
      <c r="O2873" t="s">
        <v>53</v>
      </c>
      <c r="Q2873" t="str">
        <f t="shared" si="268"/>
        <v>ACTIVE</v>
      </c>
      <c r="R2873" t="s">
        <v>1487</v>
      </c>
      <c r="S2873" t="s">
        <v>74</v>
      </c>
      <c r="T2873" s="2">
        <v>33245</v>
      </c>
      <c r="U2873" s="3">
        <f t="shared" ca="1" si="269"/>
        <v>34</v>
      </c>
      <c r="V2873" t="s">
        <v>3829</v>
      </c>
      <c r="W2873" t="s">
        <v>3830</v>
      </c>
      <c r="X2873" t="s">
        <v>81</v>
      </c>
      <c r="Y2873" t="s">
        <v>35</v>
      </c>
      <c r="Z2873" t="s">
        <v>36</v>
      </c>
      <c r="AA2873">
        <v>5</v>
      </c>
      <c r="AB2873" s="4">
        <v>86400</v>
      </c>
    </row>
    <row r="2874" spans="1:28" x14ac:dyDescent="0.25">
      <c r="A2874">
        <v>3299</v>
      </c>
      <c r="B2874" t="s">
        <v>344</v>
      </c>
      <c r="C2874" t="s">
        <v>2118</v>
      </c>
      <c r="D2874" s="1">
        <v>44875</v>
      </c>
      <c r="F2874">
        <f t="shared" ca="1" si="264"/>
        <v>34</v>
      </c>
      <c r="G2874" t="str">
        <f t="shared" ca="1" si="265"/>
        <v>2-5 years</v>
      </c>
      <c r="H2874" t="s">
        <v>641</v>
      </c>
      <c r="I2874" t="s">
        <v>8540</v>
      </c>
      <c r="J2874" t="s">
        <v>8541</v>
      </c>
      <c r="K2874" t="s">
        <v>27</v>
      </c>
      <c r="L2874">
        <f t="shared" si="266"/>
        <v>1</v>
      </c>
      <c r="M2874">
        <f t="shared" si="267"/>
        <v>0</v>
      </c>
      <c r="N2874" t="s">
        <v>41</v>
      </c>
      <c r="O2874" t="s">
        <v>53</v>
      </c>
      <c r="Q2874" t="str">
        <f t="shared" si="268"/>
        <v>ACTIVE</v>
      </c>
      <c r="R2874" t="s">
        <v>1487</v>
      </c>
      <c r="S2874" t="s">
        <v>257</v>
      </c>
      <c r="T2874" s="2">
        <v>36934</v>
      </c>
      <c r="U2874" s="3">
        <f t="shared" ca="1" si="269"/>
        <v>24</v>
      </c>
      <c r="V2874" t="s">
        <v>2961</v>
      </c>
      <c r="W2874" t="s">
        <v>2961</v>
      </c>
      <c r="X2874" t="s">
        <v>148</v>
      </c>
      <c r="Y2874" t="s">
        <v>47</v>
      </c>
      <c r="Z2874" t="s">
        <v>36</v>
      </c>
      <c r="AA2874">
        <v>4</v>
      </c>
      <c r="AB2874" s="4">
        <v>77400</v>
      </c>
    </row>
    <row r="2875" spans="1:28" x14ac:dyDescent="0.25">
      <c r="A2875">
        <v>3300</v>
      </c>
      <c r="B2875" t="s">
        <v>6137</v>
      </c>
      <c r="C2875" t="s">
        <v>914</v>
      </c>
      <c r="D2875" s="1">
        <v>44280</v>
      </c>
      <c r="E2875" s="1">
        <v>44689</v>
      </c>
      <c r="F2875">
        <f t="shared" ca="1" si="264"/>
        <v>13</v>
      </c>
      <c r="G2875" t="str">
        <f t="shared" ca="1" si="265"/>
        <v>1-2 years</v>
      </c>
      <c r="H2875" t="s">
        <v>641</v>
      </c>
      <c r="I2875" t="s">
        <v>8542</v>
      </c>
      <c r="J2875" t="s">
        <v>8543</v>
      </c>
      <c r="K2875" t="s">
        <v>27</v>
      </c>
      <c r="L2875">
        <f t="shared" si="266"/>
        <v>1</v>
      </c>
      <c r="M2875">
        <f t="shared" si="267"/>
        <v>0</v>
      </c>
      <c r="N2875" t="s">
        <v>53</v>
      </c>
      <c r="O2875" t="s">
        <v>41</v>
      </c>
      <c r="Q2875" t="str">
        <f t="shared" si="268"/>
        <v>ACTIVE</v>
      </c>
      <c r="R2875" t="s">
        <v>1487</v>
      </c>
      <c r="S2875" t="s">
        <v>74</v>
      </c>
      <c r="T2875" s="2">
        <v>23978</v>
      </c>
      <c r="U2875" s="3">
        <f t="shared" ca="1" si="269"/>
        <v>60</v>
      </c>
      <c r="V2875" t="s">
        <v>32</v>
      </c>
      <c r="W2875" t="s">
        <v>33</v>
      </c>
      <c r="X2875" t="s">
        <v>81</v>
      </c>
      <c r="Y2875" t="s">
        <v>47</v>
      </c>
      <c r="Z2875" t="s">
        <v>36</v>
      </c>
      <c r="AA2875">
        <v>2</v>
      </c>
      <c r="AB2875" s="4">
        <v>56388</v>
      </c>
    </row>
    <row r="2876" spans="1:28" x14ac:dyDescent="0.25">
      <c r="A2876">
        <v>3301</v>
      </c>
      <c r="B2876" t="s">
        <v>8544</v>
      </c>
      <c r="C2876" t="s">
        <v>3323</v>
      </c>
      <c r="D2876" s="1">
        <v>43598</v>
      </c>
      <c r="E2876" s="1">
        <v>44786</v>
      </c>
      <c r="F2876">
        <f t="shared" ca="1" si="264"/>
        <v>39</v>
      </c>
      <c r="G2876" t="str">
        <f t="shared" ca="1" si="265"/>
        <v>2-5 years</v>
      </c>
      <c r="H2876" t="s">
        <v>641</v>
      </c>
      <c r="I2876" t="s">
        <v>8545</v>
      </c>
      <c r="J2876" t="s">
        <v>8546</v>
      </c>
      <c r="K2876" t="s">
        <v>158</v>
      </c>
      <c r="L2876">
        <f t="shared" si="266"/>
        <v>0</v>
      </c>
      <c r="M2876">
        <f t="shared" si="267"/>
        <v>1</v>
      </c>
      <c r="N2876" t="s">
        <v>28</v>
      </c>
      <c r="O2876" t="s">
        <v>53</v>
      </c>
      <c r="P2876" t="s">
        <v>1431</v>
      </c>
      <c r="Q2876" t="str">
        <f t="shared" si="268"/>
        <v>INVOLUNTARY</v>
      </c>
      <c r="R2876" t="s">
        <v>1487</v>
      </c>
      <c r="S2876" t="s">
        <v>74</v>
      </c>
      <c r="T2876" s="2">
        <v>33453</v>
      </c>
      <c r="U2876" s="3">
        <f t="shared" ca="1" si="269"/>
        <v>34</v>
      </c>
      <c r="V2876" t="s">
        <v>32</v>
      </c>
      <c r="W2876" t="s">
        <v>33</v>
      </c>
      <c r="X2876" t="s">
        <v>731</v>
      </c>
      <c r="Y2876" t="s">
        <v>47</v>
      </c>
      <c r="Z2876" t="s">
        <v>36</v>
      </c>
      <c r="AA2876">
        <v>1</v>
      </c>
      <c r="AB2876" s="4">
        <v>98000.11</v>
      </c>
    </row>
    <row r="2877" spans="1:28" x14ac:dyDescent="0.25">
      <c r="A2877">
        <v>3302</v>
      </c>
      <c r="B2877" t="s">
        <v>549</v>
      </c>
      <c r="C2877" t="s">
        <v>4746</v>
      </c>
      <c r="D2877" s="1">
        <v>43623</v>
      </c>
      <c r="E2877" s="1">
        <v>44871</v>
      </c>
      <c r="F2877">
        <f t="shared" ca="1" si="264"/>
        <v>40</v>
      </c>
      <c r="G2877" t="str">
        <f t="shared" ca="1" si="265"/>
        <v>2-5 years</v>
      </c>
      <c r="H2877" t="s">
        <v>641</v>
      </c>
      <c r="I2877" t="s">
        <v>8547</v>
      </c>
      <c r="J2877" t="s">
        <v>8548</v>
      </c>
      <c r="K2877" t="s">
        <v>158</v>
      </c>
      <c r="L2877">
        <f t="shared" si="266"/>
        <v>0</v>
      </c>
      <c r="M2877">
        <f t="shared" si="267"/>
        <v>1</v>
      </c>
      <c r="N2877" t="s">
        <v>53</v>
      </c>
      <c r="O2877" t="s">
        <v>41</v>
      </c>
      <c r="Q2877" t="str">
        <f t="shared" si="268"/>
        <v>ACTIVE</v>
      </c>
      <c r="R2877" t="s">
        <v>1487</v>
      </c>
      <c r="S2877" t="s">
        <v>68</v>
      </c>
      <c r="T2877" s="2">
        <v>36644</v>
      </c>
      <c r="U2877" s="3">
        <f t="shared" ca="1" si="269"/>
        <v>25</v>
      </c>
      <c r="V2877" t="s">
        <v>5222</v>
      </c>
      <c r="W2877" t="s">
        <v>5256</v>
      </c>
      <c r="X2877" t="s">
        <v>128</v>
      </c>
      <c r="Y2877" t="s">
        <v>35</v>
      </c>
      <c r="Z2877" t="s">
        <v>36</v>
      </c>
      <c r="AA2877">
        <v>4</v>
      </c>
      <c r="AB2877" s="4">
        <v>143431.20000000001</v>
      </c>
    </row>
    <row r="2878" spans="1:28" x14ac:dyDescent="0.25">
      <c r="A2878">
        <v>3303</v>
      </c>
      <c r="B2878" t="s">
        <v>8549</v>
      </c>
      <c r="C2878" t="s">
        <v>1679</v>
      </c>
      <c r="D2878" s="1">
        <v>44975</v>
      </c>
      <c r="F2878">
        <f t="shared" ca="1" si="264"/>
        <v>31</v>
      </c>
      <c r="G2878" t="str">
        <f t="shared" ca="1" si="265"/>
        <v>2-5 years</v>
      </c>
      <c r="H2878" t="s">
        <v>641</v>
      </c>
      <c r="I2878" t="s">
        <v>8550</v>
      </c>
      <c r="J2878" t="s">
        <v>8551</v>
      </c>
      <c r="K2878" t="s">
        <v>27</v>
      </c>
      <c r="L2878">
        <f t="shared" si="266"/>
        <v>1</v>
      </c>
      <c r="M2878">
        <f t="shared" si="267"/>
        <v>0</v>
      </c>
      <c r="N2878" t="s">
        <v>53</v>
      </c>
      <c r="O2878" t="s">
        <v>41</v>
      </c>
      <c r="Q2878" t="str">
        <f t="shared" si="268"/>
        <v>ACTIVE</v>
      </c>
      <c r="R2878" t="s">
        <v>1487</v>
      </c>
      <c r="S2878" t="s">
        <v>74</v>
      </c>
      <c r="T2878" s="2">
        <v>35181</v>
      </c>
      <c r="U2878" s="3">
        <f t="shared" ca="1" si="269"/>
        <v>29</v>
      </c>
      <c r="V2878" t="s">
        <v>32</v>
      </c>
      <c r="W2878" t="s">
        <v>843</v>
      </c>
      <c r="X2878" t="s">
        <v>69</v>
      </c>
      <c r="Y2878" t="s">
        <v>35</v>
      </c>
      <c r="Z2878" t="s">
        <v>36</v>
      </c>
      <c r="AA2878">
        <v>3</v>
      </c>
      <c r="AB2878" s="4">
        <v>80106</v>
      </c>
    </row>
    <row r="2879" spans="1:28" x14ac:dyDescent="0.25">
      <c r="A2879">
        <v>3304</v>
      </c>
      <c r="B2879" t="s">
        <v>4709</v>
      </c>
      <c r="C2879" t="s">
        <v>3785</v>
      </c>
      <c r="D2879" s="1">
        <v>43557</v>
      </c>
      <c r="F2879">
        <f t="shared" ca="1" si="264"/>
        <v>78</v>
      </c>
      <c r="G2879" t="str">
        <f t="shared" ca="1" si="265"/>
        <v>&gt;5 years</v>
      </c>
      <c r="H2879" t="s">
        <v>641</v>
      </c>
      <c r="I2879" t="s">
        <v>8552</v>
      </c>
      <c r="J2879" t="s">
        <v>8553</v>
      </c>
      <c r="K2879" t="s">
        <v>27</v>
      </c>
      <c r="L2879">
        <f t="shared" si="266"/>
        <v>1</v>
      </c>
      <c r="M2879">
        <f t="shared" si="267"/>
        <v>0</v>
      </c>
      <c r="N2879" t="s">
        <v>41</v>
      </c>
      <c r="O2879" t="s">
        <v>29</v>
      </c>
      <c r="Q2879" t="str">
        <f t="shared" si="268"/>
        <v>ACTIVE</v>
      </c>
      <c r="R2879" t="s">
        <v>1487</v>
      </c>
      <c r="S2879" t="s">
        <v>257</v>
      </c>
      <c r="T2879" s="2">
        <v>36895</v>
      </c>
      <c r="U2879" s="3">
        <f t="shared" ca="1" si="269"/>
        <v>24</v>
      </c>
      <c r="V2879" t="s">
        <v>32</v>
      </c>
      <c r="W2879" t="s">
        <v>33</v>
      </c>
      <c r="X2879" t="s">
        <v>184</v>
      </c>
      <c r="Y2879" t="s">
        <v>35</v>
      </c>
      <c r="Z2879" t="s">
        <v>36</v>
      </c>
      <c r="AA2879">
        <v>4</v>
      </c>
      <c r="AB2879" s="4">
        <v>635394</v>
      </c>
    </row>
    <row r="2880" spans="1:28" x14ac:dyDescent="0.25">
      <c r="A2880">
        <v>3305</v>
      </c>
      <c r="B2880" t="s">
        <v>8554</v>
      </c>
      <c r="C2880" t="s">
        <v>7689</v>
      </c>
      <c r="D2880" s="1">
        <v>44165</v>
      </c>
      <c r="E2880" s="1">
        <v>44857</v>
      </c>
      <c r="F2880">
        <f t="shared" ca="1" si="264"/>
        <v>22</v>
      </c>
      <c r="G2880" t="str">
        <f t="shared" ca="1" si="265"/>
        <v>1-2 years</v>
      </c>
      <c r="H2880" t="s">
        <v>24</v>
      </c>
      <c r="I2880" t="s">
        <v>8555</v>
      </c>
      <c r="J2880" t="s">
        <v>8556</v>
      </c>
      <c r="K2880" t="s">
        <v>158</v>
      </c>
      <c r="L2880">
        <f t="shared" si="266"/>
        <v>0</v>
      </c>
      <c r="M2880">
        <f t="shared" si="267"/>
        <v>1</v>
      </c>
      <c r="N2880" t="s">
        <v>28</v>
      </c>
      <c r="O2880" t="s">
        <v>41</v>
      </c>
      <c r="P2880" t="s">
        <v>1431</v>
      </c>
      <c r="Q2880" t="str">
        <f t="shared" si="268"/>
        <v>INVOLUNTARY</v>
      </c>
      <c r="R2880" t="s">
        <v>1487</v>
      </c>
      <c r="S2880" t="s">
        <v>137</v>
      </c>
      <c r="T2880" s="2">
        <v>31721</v>
      </c>
      <c r="U2880" s="3">
        <f t="shared" ca="1" si="269"/>
        <v>38</v>
      </c>
      <c r="V2880" t="s">
        <v>100</v>
      </c>
      <c r="W2880" t="s">
        <v>101</v>
      </c>
      <c r="X2880" t="s">
        <v>138</v>
      </c>
      <c r="Y2880" t="s">
        <v>35</v>
      </c>
      <c r="Z2880" t="s">
        <v>36</v>
      </c>
      <c r="AA2880">
        <v>4</v>
      </c>
      <c r="AB2880" s="4">
        <v>137496</v>
      </c>
    </row>
    <row r="2881" spans="1:28" x14ac:dyDescent="0.25">
      <c r="A2881">
        <v>3306</v>
      </c>
      <c r="B2881" t="s">
        <v>1177</v>
      </c>
      <c r="C2881" t="s">
        <v>2799</v>
      </c>
      <c r="D2881" s="1">
        <v>44828</v>
      </c>
      <c r="E2881" s="1">
        <v>44861</v>
      </c>
      <c r="F2881">
        <f t="shared" ca="1" si="264"/>
        <v>1</v>
      </c>
      <c r="G2881" t="str">
        <f t="shared" ca="1" si="265"/>
        <v>&lt;6 months</v>
      </c>
      <c r="H2881" t="s">
        <v>24</v>
      </c>
      <c r="I2881" t="s">
        <v>8557</v>
      </c>
      <c r="J2881" t="s">
        <v>8558</v>
      </c>
      <c r="K2881" t="s">
        <v>158</v>
      </c>
      <c r="L2881">
        <f t="shared" si="266"/>
        <v>0</v>
      </c>
      <c r="M2881">
        <f t="shared" si="267"/>
        <v>1</v>
      </c>
      <c r="N2881" t="s">
        <v>53</v>
      </c>
      <c r="O2881" t="s">
        <v>29</v>
      </c>
      <c r="P2881" t="s">
        <v>159</v>
      </c>
      <c r="Q2881" t="str">
        <f t="shared" si="268"/>
        <v>VOLUNTARY</v>
      </c>
      <c r="R2881" t="s">
        <v>1487</v>
      </c>
      <c r="S2881" t="s">
        <v>74</v>
      </c>
      <c r="T2881" s="2">
        <v>36131</v>
      </c>
      <c r="U2881" s="3">
        <f t="shared" ca="1" si="269"/>
        <v>26</v>
      </c>
      <c r="V2881" t="s">
        <v>32</v>
      </c>
      <c r="W2881" t="s">
        <v>33</v>
      </c>
      <c r="X2881" t="s">
        <v>69</v>
      </c>
      <c r="Y2881" t="s">
        <v>47</v>
      </c>
      <c r="Z2881" t="s">
        <v>652</v>
      </c>
      <c r="AA2881">
        <v>4</v>
      </c>
      <c r="AB2881" s="4">
        <v>87600</v>
      </c>
    </row>
    <row r="2882" spans="1:28" x14ac:dyDescent="0.25">
      <c r="A2882">
        <v>3307</v>
      </c>
      <c r="B2882" t="s">
        <v>7041</v>
      </c>
      <c r="C2882" t="s">
        <v>4909</v>
      </c>
      <c r="D2882" s="1">
        <v>43637</v>
      </c>
      <c r="F2882">
        <f t="shared" ca="1" si="264"/>
        <v>75</v>
      </c>
      <c r="G2882" t="str">
        <f t="shared" ca="1" si="265"/>
        <v>&gt;5 years</v>
      </c>
      <c r="H2882" t="s">
        <v>24</v>
      </c>
      <c r="I2882" t="s">
        <v>8559</v>
      </c>
      <c r="J2882" t="s">
        <v>8560</v>
      </c>
      <c r="K2882" t="s">
        <v>27</v>
      </c>
      <c r="L2882">
        <f t="shared" si="266"/>
        <v>1</v>
      </c>
      <c r="M2882">
        <f t="shared" si="267"/>
        <v>0</v>
      </c>
      <c r="N2882" t="s">
        <v>53</v>
      </c>
      <c r="O2882" t="s">
        <v>53</v>
      </c>
      <c r="Q2882" t="str">
        <f t="shared" si="268"/>
        <v>ACTIVE</v>
      </c>
      <c r="R2882" t="s">
        <v>1487</v>
      </c>
      <c r="S2882" t="s">
        <v>94</v>
      </c>
      <c r="T2882" s="2">
        <v>36458</v>
      </c>
      <c r="U2882" s="3">
        <f t="shared" ca="1" si="269"/>
        <v>25</v>
      </c>
      <c r="V2882" t="s">
        <v>32</v>
      </c>
      <c r="W2882" t="s">
        <v>843</v>
      </c>
      <c r="X2882" t="s">
        <v>621</v>
      </c>
      <c r="Y2882" t="s">
        <v>47</v>
      </c>
      <c r="Z2882" t="s">
        <v>36</v>
      </c>
      <c r="AA2882">
        <v>4</v>
      </c>
      <c r="AB2882" s="4">
        <v>85200</v>
      </c>
    </row>
    <row r="2883" spans="1:28" x14ac:dyDescent="0.25">
      <c r="A2883">
        <v>3308</v>
      </c>
      <c r="B2883" t="s">
        <v>3080</v>
      </c>
      <c r="C2883" t="s">
        <v>1197</v>
      </c>
      <c r="D2883" s="1">
        <v>44722</v>
      </c>
      <c r="F2883">
        <f t="shared" ref="F2883:F2946" ca="1" si="270">DATEDIF($D2883,IF($E2883=$E$2,TODAY(),$E2883),"m")</f>
        <v>39</v>
      </c>
      <c r="G2883" t="str">
        <f t="shared" ref="G2883:G2946" ca="1" si="271">IF(F2883&lt;6,"&lt;6 months",IF(F2883&lt;12,"6-12 months",IF(F2883&lt;24,"1-2 years",IF(F2883&lt;60,"2-5 years","&gt;5 years"))))</f>
        <v>2-5 years</v>
      </c>
      <c r="H2883" t="s">
        <v>24</v>
      </c>
      <c r="I2883" t="s">
        <v>8561</v>
      </c>
      <c r="J2883" t="s">
        <v>8562</v>
      </c>
      <c r="K2883" t="s">
        <v>27</v>
      </c>
      <c r="L2883">
        <f t="shared" ref="L2883:L2946" si="272">IF($K2883=$K$2,1,0)</f>
        <v>1</v>
      </c>
      <c r="M2883">
        <f t="shared" ref="M2883:M2946" si="273">IF($K2883=$K$2,0,1)</f>
        <v>0</v>
      </c>
      <c r="N2883" t="s">
        <v>28</v>
      </c>
      <c r="O2883" t="s">
        <v>29</v>
      </c>
      <c r="Q2883" t="str">
        <f t="shared" ref="Q2883:Q2946" si="274">IF(OR($P2883=$AF$14,$P2883=$AF$16,$P2883=$AF$19,$P2883=$AF$20,$P2883=$AF$21,$P2883=$AF$23),"VOLUNTARY",IF(OR($P2883=$AF$17,$P2883=$AF$18,$P2883=$AF$22,$P2883=$AF$15),"INVOLUNTARY","ACTIVE"))</f>
        <v>ACTIVE</v>
      </c>
      <c r="R2883" t="s">
        <v>1487</v>
      </c>
      <c r="S2883" t="s">
        <v>55</v>
      </c>
      <c r="T2883" s="2">
        <v>36717</v>
      </c>
      <c r="U2883" s="3">
        <f t="shared" ref="U2883:U2946" ca="1" si="275">DATEDIF($T2883,TODAY(),"y")</f>
        <v>25</v>
      </c>
      <c r="V2883" t="s">
        <v>5016</v>
      </c>
      <c r="W2883" t="s">
        <v>5016</v>
      </c>
      <c r="X2883" t="s">
        <v>537</v>
      </c>
      <c r="Y2883" t="s">
        <v>35</v>
      </c>
      <c r="Z2883" t="s">
        <v>36</v>
      </c>
      <c r="AA2883">
        <v>3</v>
      </c>
      <c r="AB2883" s="4">
        <v>55705</v>
      </c>
    </row>
    <row r="2884" spans="1:28" x14ac:dyDescent="0.25">
      <c r="A2884">
        <v>3309</v>
      </c>
      <c r="B2884" t="s">
        <v>3140</v>
      </c>
      <c r="C2884" t="s">
        <v>3040</v>
      </c>
      <c r="D2884" s="1">
        <v>44122</v>
      </c>
      <c r="F2884">
        <f t="shared" ca="1" si="270"/>
        <v>59</v>
      </c>
      <c r="G2884" t="str">
        <f t="shared" ca="1" si="271"/>
        <v>2-5 years</v>
      </c>
      <c r="H2884" t="s">
        <v>24</v>
      </c>
      <c r="I2884" t="s">
        <v>8563</v>
      </c>
      <c r="J2884" t="s">
        <v>8564</v>
      </c>
      <c r="K2884" t="s">
        <v>27</v>
      </c>
      <c r="L2884">
        <f t="shared" si="272"/>
        <v>1</v>
      </c>
      <c r="M2884">
        <f t="shared" si="273"/>
        <v>0</v>
      </c>
      <c r="N2884" t="s">
        <v>41</v>
      </c>
      <c r="O2884" t="s">
        <v>41</v>
      </c>
      <c r="Q2884" t="str">
        <f t="shared" si="274"/>
        <v>ACTIVE</v>
      </c>
      <c r="R2884" t="s">
        <v>30</v>
      </c>
      <c r="S2884" t="s">
        <v>31</v>
      </c>
      <c r="T2884" s="2">
        <v>32059</v>
      </c>
      <c r="U2884" s="3">
        <f t="shared" ca="1" si="275"/>
        <v>38</v>
      </c>
      <c r="V2884" t="s">
        <v>1614</v>
      </c>
      <c r="W2884" t="s">
        <v>3214</v>
      </c>
      <c r="X2884" t="s">
        <v>56</v>
      </c>
      <c r="Y2884" t="s">
        <v>35</v>
      </c>
      <c r="Z2884" t="s">
        <v>36</v>
      </c>
      <c r="AA2884">
        <v>1</v>
      </c>
      <c r="AB2884" s="4">
        <v>845364</v>
      </c>
    </row>
    <row r="2885" spans="1:28" x14ac:dyDescent="0.25">
      <c r="A2885">
        <v>3310</v>
      </c>
      <c r="B2885" t="s">
        <v>697</v>
      </c>
      <c r="C2885" t="s">
        <v>4615</v>
      </c>
      <c r="D2885" s="1">
        <v>44594</v>
      </c>
      <c r="E2885" s="1">
        <v>44961</v>
      </c>
      <c r="F2885">
        <f t="shared" ca="1" si="270"/>
        <v>12</v>
      </c>
      <c r="G2885" t="str">
        <f t="shared" ca="1" si="271"/>
        <v>1-2 years</v>
      </c>
      <c r="H2885" t="s">
        <v>24</v>
      </c>
      <c r="I2885" t="s">
        <v>8565</v>
      </c>
      <c r="J2885" t="s">
        <v>8566</v>
      </c>
      <c r="K2885" t="s">
        <v>27</v>
      </c>
      <c r="L2885">
        <f t="shared" si="272"/>
        <v>1</v>
      </c>
      <c r="M2885">
        <f t="shared" si="273"/>
        <v>0</v>
      </c>
      <c r="N2885" t="s">
        <v>41</v>
      </c>
      <c r="O2885" t="s">
        <v>41</v>
      </c>
      <c r="Q2885" t="str">
        <f t="shared" si="274"/>
        <v>ACTIVE</v>
      </c>
      <c r="R2885" t="s">
        <v>1487</v>
      </c>
      <c r="S2885" t="s">
        <v>94</v>
      </c>
      <c r="T2885" s="2">
        <v>33172</v>
      </c>
      <c r="U2885" s="3">
        <f t="shared" ca="1" si="275"/>
        <v>34</v>
      </c>
      <c r="V2885" t="s">
        <v>2370</v>
      </c>
      <c r="W2885" t="s">
        <v>2371</v>
      </c>
      <c r="X2885" t="s">
        <v>621</v>
      </c>
      <c r="Y2885" t="s">
        <v>35</v>
      </c>
      <c r="Z2885" t="s">
        <v>36</v>
      </c>
      <c r="AA2885">
        <v>3</v>
      </c>
      <c r="AB2885" s="4">
        <v>145009.20000000001</v>
      </c>
    </row>
    <row r="2886" spans="1:28" x14ac:dyDescent="0.25">
      <c r="A2886">
        <v>3311</v>
      </c>
      <c r="B2886" t="s">
        <v>3304</v>
      </c>
      <c r="C2886" t="s">
        <v>4361</v>
      </c>
      <c r="D2886" s="1">
        <v>44364</v>
      </c>
      <c r="E2886" s="1">
        <v>44533</v>
      </c>
      <c r="F2886">
        <f t="shared" ca="1" si="270"/>
        <v>5</v>
      </c>
      <c r="G2886" t="str">
        <f t="shared" ca="1" si="271"/>
        <v>&lt;6 months</v>
      </c>
      <c r="H2886" t="s">
        <v>24</v>
      </c>
      <c r="I2886" t="s">
        <v>8567</v>
      </c>
      <c r="J2886" t="s">
        <v>8568</v>
      </c>
      <c r="K2886" t="s">
        <v>27</v>
      </c>
      <c r="L2886">
        <f t="shared" si="272"/>
        <v>1</v>
      </c>
      <c r="M2886">
        <f t="shared" si="273"/>
        <v>0</v>
      </c>
      <c r="N2886" t="s">
        <v>28</v>
      </c>
      <c r="O2886" t="s">
        <v>29</v>
      </c>
      <c r="Q2886" t="str">
        <f t="shared" si="274"/>
        <v>ACTIVE</v>
      </c>
      <c r="R2886" t="s">
        <v>1487</v>
      </c>
      <c r="S2886" t="s">
        <v>74</v>
      </c>
      <c r="T2886" s="2">
        <v>31879</v>
      </c>
      <c r="U2886" s="3">
        <f t="shared" ca="1" si="275"/>
        <v>38</v>
      </c>
      <c r="V2886" t="s">
        <v>32</v>
      </c>
      <c r="W2886" t="s">
        <v>33</v>
      </c>
      <c r="X2886" t="s">
        <v>364</v>
      </c>
      <c r="Y2886" t="s">
        <v>35</v>
      </c>
      <c r="Z2886" t="s">
        <v>36</v>
      </c>
      <c r="AA2886">
        <v>4</v>
      </c>
      <c r="AB2886" s="4">
        <v>120000</v>
      </c>
    </row>
    <row r="2887" spans="1:28" x14ac:dyDescent="0.25">
      <c r="A2887">
        <v>3312</v>
      </c>
      <c r="B2887" t="s">
        <v>213</v>
      </c>
      <c r="C2887" t="s">
        <v>7403</v>
      </c>
      <c r="D2887" s="1">
        <v>43435</v>
      </c>
      <c r="F2887">
        <f t="shared" ca="1" si="270"/>
        <v>82</v>
      </c>
      <c r="G2887" t="str">
        <f t="shared" ca="1" si="271"/>
        <v>&gt;5 years</v>
      </c>
      <c r="H2887" t="s">
        <v>24</v>
      </c>
      <c r="I2887" t="s">
        <v>8569</v>
      </c>
      <c r="J2887" t="s">
        <v>8570</v>
      </c>
      <c r="K2887" t="s">
        <v>27</v>
      </c>
      <c r="L2887">
        <f t="shared" si="272"/>
        <v>1</v>
      </c>
      <c r="M2887">
        <f t="shared" si="273"/>
        <v>0</v>
      </c>
      <c r="N2887" t="s">
        <v>41</v>
      </c>
      <c r="O2887" t="s">
        <v>29</v>
      </c>
      <c r="Q2887" t="str">
        <f t="shared" si="274"/>
        <v>ACTIVE</v>
      </c>
      <c r="R2887" t="s">
        <v>1487</v>
      </c>
      <c r="S2887" t="s">
        <v>87</v>
      </c>
      <c r="T2887" s="2">
        <v>28585</v>
      </c>
      <c r="U2887" s="3">
        <f t="shared" ca="1" si="275"/>
        <v>47</v>
      </c>
      <c r="V2887" t="s">
        <v>3829</v>
      </c>
      <c r="W2887" t="s">
        <v>3830</v>
      </c>
      <c r="X2887" t="s">
        <v>89</v>
      </c>
      <c r="Y2887" t="s">
        <v>47</v>
      </c>
      <c r="Z2887" t="s">
        <v>36</v>
      </c>
      <c r="AA2887">
        <v>4</v>
      </c>
      <c r="AB2887" s="4">
        <v>168600</v>
      </c>
    </row>
    <row r="2888" spans="1:28" x14ac:dyDescent="0.25">
      <c r="A2888">
        <v>3313</v>
      </c>
      <c r="B2888" t="s">
        <v>3064</v>
      </c>
      <c r="C2888" t="s">
        <v>2241</v>
      </c>
      <c r="D2888" s="1">
        <v>44325</v>
      </c>
      <c r="F2888">
        <f t="shared" ca="1" si="270"/>
        <v>53</v>
      </c>
      <c r="G2888" t="str">
        <f t="shared" ca="1" si="271"/>
        <v>2-5 years</v>
      </c>
      <c r="H2888" t="s">
        <v>24</v>
      </c>
      <c r="I2888" t="s">
        <v>8571</v>
      </c>
      <c r="J2888" t="s">
        <v>8572</v>
      </c>
      <c r="K2888" t="s">
        <v>27</v>
      </c>
      <c r="L2888">
        <f t="shared" si="272"/>
        <v>1</v>
      </c>
      <c r="M2888">
        <f t="shared" si="273"/>
        <v>0</v>
      </c>
      <c r="N2888" t="s">
        <v>53</v>
      </c>
      <c r="O2888" t="s">
        <v>53</v>
      </c>
      <c r="Q2888" t="str">
        <f t="shared" si="274"/>
        <v>ACTIVE</v>
      </c>
      <c r="R2888" t="s">
        <v>1487</v>
      </c>
      <c r="S2888" t="s">
        <v>257</v>
      </c>
      <c r="T2888" s="2">
        <v>31398</v>
      </c>
      <c r="U2888" s="3">
        <f t="shared" ca="1" si="275"/>
        <v>39</v>
      </c>
      <c r="V2888" t="s">
        <v>32</v>
      </c>
      <c r="W2888" t="s">
        <v>33</v>
      </c>
      <c r="X2888" t="s">
        <v>56</v>
      </c>
      <c r="Y2888" t="s">
        <v>47</v>
      </c>
      <c r="Z2888" t="s">
        <v>36</v>
      </c>
      <c r="AA2888">
        <v>3</v>
      </c>
      <c r="AB2888" s="4">
        <v>114000</v>
      </c>
    </row>
    <row r="2889" spans="1:28" x14ac:dyDescent="0.25">
      <c r="A2889">
        <v>3314</v>
      </c>
      <c r="B2889" t="s">
        <v>6329</v>
      </c>
      <c r="C2889" t="s">
        <v>6893</v>
      </c>
      <c r="D2889" s="1">
        <v>43466</v>
      </c>
      <c r="F2889">
        <f t="shared" ca="1" si="270"/>
        <v>81</v>
      </c>
      <c r="G2889" t="str">
        <f t="shared" ca="1" si="271"/>
        <v>&gt;5 years</v>
      </c>
      <c r="H2889" t="s">
        <v>24</v>
      </c>
      <c r="I2889" t="s">
        <v>8573</v>
      </c>
      <c r="J2889" t="s">
        <v>8574</v>
      </c>
      <c r="K2889" t="s">
        <v>27</v>
      </c>
      <c r="L2889">
        <f t="shared" si="272"/>
        <v>1</v>
      </c>
      <c r="M2889">
        <f t="shared" si="273"/>
        <v>0</v>
      </c>
      <c r="N2889" t="s">
        <v>41</v>
      </c>
      <c r="O2889" t="s">
        <v>29</v>
      </c>
      <c r="Q2889" t="str">
        <f t="shared" si="274"/>
        <v>ACTIVE</v>
      </c>
      <c r="R2889" t="s">
        <v>1487</v>
      </c>
      <c r="S2889" t="s">
        <v>80</v>
      </c>
      <c r="T2889" s="2">
        <v>24597</v>
      </c>
      <c r="U2889" s="3">
        <f t="shared" ca="1" si="275"/>
        <v>58</v>
      </c>
      <c r="V2889" t="s">
        <v>32</v>
      </c>
      <c r="W2889" t="s">
        <v>33</v>
      </c>
      <c r="X2889" t="s">
        <v>364</v>
      </c>
      <c r="Y2889" t="s">
        <v>47</v>
      </c>
      <c r="Z2889" t="s">
        <v>36</v>
      </c>
      <c r="AA2889">
        <v>4</v>
      </c>
      <c r="AB2889" s="4">
        <v>91000</v>
      </c>
    </row>
    <row r="2890" spans="1:28" x14ac:dyDescent="0.25">
      <c r="A2890">
        <v>3315</v>
      </c>
      <c r="B2890" t="s">
        <v>1746</v>
      </c>
      <c r="C2890" t="s">
        <v>2118</v>
      </c>
      <c r="D2890" s="1">
        <v>43386</v>
      </c>
      <c r="E2890" s="1">
        <v>43908</v>
      </c>
      <c r="F2890">
        <f t="shared" ca="1" si="270"/>
        <v>17</v>
      </c>
      <c r="G2890" t="str">
        <f t="shared" ca="1" si="271"/>
        <v>1-2 years</v>
      </c>
      <c r="H2890" t="s">
        <v>24</v>
      </c>
      <c r="I2890" t="s">
        <v>8575</v>
      </c>
      <c r="J2890" t="s">
        <v>8576</v>
      </c>
      <c r="K2890" t="s">
        <v>158</v>
      </c>
      <c r="L2890">
        <f t="shared" si="272"/>
        <v>0</v>
      </c>
      <c r="M2890">
        <f t="shared" si="273"/>
        <v>1</v>
      </c>
      <c r="N2890" t="s">
        <v>53</v>
      </c>
      <c r="O2890" t="s">
        <v>29</v>
      </c>
      <c r="P2890" t="s">
        <v>3412</v>
      </c>
      <c r="Q2890" t="str">
        <f t="shared" si="274"/>
        <v>INVOLUNTARY</v>
      </c>
      <c r="R2890" t="s">
        <v>1487</v>
      </c>
      <c r="S2890" t="s">
        <v>74</v>
      </c>
      <c r="T2890" s="2">
        <v>37031</v>
      </c>
      <c r="U2890" s="3">
        <f t="shared" ca="1" si="275"/>
        <v>24</v>
      </c>
      <c r="V2890" t="s">
        <v>4147</v>
      </c>
      <c r="W2890" t="s">
        <v>4147</v>
      </c>
      <c r="X2890" t="s">
        <v>573</v>
      </c>
      <c r="Y2890" t="s">
        <v>35</v>
      </c>
      <c r="Z2890" t="s">
        <v>36</v>
      </c>
      <c r="AA2890">
        <v>3</v>
      </c>
      <c r="AB2890" s="4">
        <v>102000</v>
      </c>
    </row>
    <row r="2891" spans="1:28" x14ac:dyDescent="0.25">
      <c r="A2891">
        <v>3316</v>
      </c>
      <c r="B2891" t="s">
        <v>8577</v>
      </c>
      <c r="C2891" t="s">
        <v>804</v>
      </c>
      <c r="D2891" s="1">
        <v>43946</v>
      </c>
      <c r="E2891" s="1">
        <v>44908</v>
      </c>
      <c r="F2891">
        <f t="shared" ca="1" si="270"/>
        <v>31</v>
      </c>
      <c r="G2891" t="str">
        <f t="shared" ca="1" si="271"/>
        <v>2-5 years</v>
      </c>
      <c r="H2891" t="s">
        <v>24</v>
      </c>
      <c r="I2891" t="s">
        <v>8578</v>
      </c>
      <c r="J2891" t="s">
        <v>8579</v>
      </c>
      <c r="K2891" t="s">
        <v>27</v>
      </c>
      <c r="L2891">
        <f t="shared" si="272"/>
        <v>1</v>
      </c>
      <c r="M2891">
        <f t="shared" si="273"/>
        <v>0</v>
      </c>
      <c r="N2891" t="s">
        <v>41</v>
      </c>
      <c r="O2891" t="s">
        <v>53</v>
      </c>
      <c r="Q2891" t="str">
        <f t="shared" si="274"/>
        <v>ACTIVE</v>
      </c>
      <c r="R2891" t="s">
        <v>1487</v>
      </c>
      <c r="S2891" t="s">
        <v>282</v>
      </c>
      <c r="T2891" s="2">
        <v>36942</v>
      </c>
      <c r="U2891" s="3">
        <f t="shared" ca="1" si="275"/>
        <v>24</v>
      </c>
      <c r="V2891" t="s">
        <v>3829</v>
      </c>
      <c r="W2891" t="s">
        <v>3830</v>
      </c>
      <c r="X2891" t="s">
        <v>128</v>
      </c>
      <c r="Y2891" t="s">
        <v>35</v>
      </c>
      <c r="Z2891" t="s">
        <v>36</v>
      </c>
      <c r="AA2891">
        <v>3</v>
      </c>
      <c r="AB2891" s="4">
        <v>538620</v>
      </c>
    </row>
    <row r="2892" spans="1:28" x14ac:dyDescent="0.25">
      <c r="A2892">
        <v>3317</v>
      </c>
      <c r="B2892" t="s">
        <v>8580</v>
      </c>
      <c r="C2892" t="s">
        <v>4454</v>
      </c>
      <c r="D2892" s="1">
        <v>44637</v>
      </c>
      <c r="F2892">
        <f t="shared" ca="1" si="270"/>
        <v>42</v>
      </c>
      <c r="G2892" t="str">
        <f t="shared" ca="1" si="271"/>
        <v>2-5 years</v>
      </c>
      <c r="H2892" t="s">
        <v>24</v>
      </c>
      <c r="I2892" t="s">
        <v>8581</v>
      </c>
      <c r="J2892" t="s">
        <v>8582</v>
      </c>
      <c r="K2892" t="s">
        <v>27</v>
      </c>
      <c r="L2892">
        <f t="shared" si="272"/>
        <v>1</v>
      </c>
      <c r="M2892">
        <f t="shared" si="273"/>
        <v>0</v>
      </c>
      <c r="N2892" t="s">
        <v>41</v>
      </c>
      <c r="O2892" t="s">
        <v>53</v>
      </c>
      <c r="Q2892" t="str">
        <f t="shared" si="274"/>
        <v>ACTIVE</v>
      </c>
      <c r="R2892" t="s">
        <v>30</v>
      </c>
      <c r="S2892" t="s">
        <v>31</v>
      </c>
      <c r="T2892" s="2">
        <v>36600</v>
      </c>
      <c r="U2892" s="3">
        <f t="shared" ca="1" si="275"/>
        <v>25</v>
      </c>
      <c r="V2892" t="s">
        <v>32</v>
      </c>
      <c r="W2892" t="s">
        <v>33</v>
      </c>
      <c r="X2892" t="s">
        <v>165</v>
      </c>
      <c r="Y2892" t="s">
        <v>35</v>
      </c>
      <c r="Z2892" t="s">
        <v>36</v>
      </c>
      <c r="AA2892">
        <v>3</v>
      </c>
      <c r="AB2892" s="4">
        <v>46236</v>
      </c>
    </row>
    <row r="2893" spans="1:28" x14ac:dyDescent="0.25">
      <c r="A2893">
        <v>3318</v>
      </c>
      <c r="B2893" t="s">
        <v>2108</v>
      </c>
      <c r="C2893" t="s">
        <v>793</v>
      </c>
      <c r="D2893" s="1">
        <v>43787</v>
      </c>
      <c r="E2893" s="1">
        <v>44602</v>
      </c>
      <c r="F2893">
        <f t="shared" ca="1" si="270"/>
        <v>26</v>
      </c>
      <c r="G2893" t="str">
        <f t="shared" ca="1" si="271"/>
        <v>2-5 years</v>
      </c>
      <c r="H2893" t="s">
        <v>24</v>
      </c>
      <c r="I2893" t="s">
        <v>8583</v>
      </c>
      <c r="J2893" t="s">
        <v>8584</v>
      </c>
      <c r="K2893" t="s">
        <v>27</v>
      </c>
      <c r="L2893">
        <f t="shared" si="272"/>
        <v>1</v>
      </c>
      <c r="M2893">
        <f t="shared" si="273"/>
        <v>0</v>
      </c>
      <c r="N2893" t="s">
        <v>41</v>
      </c>
      <c r="O2893" t="s">
        <v>53</v>
      </c>
      <c r="Q2893" t="str">
        <f t="shared" si="274"/>
        <v>ACTIVE</v>
      </c>
      <c r="R2893" t="s">
        <v>42</v>
      </c>
      <c r="S2893" t="s">
        <v>43</v>
      </c>
      <c r="T2893" s="2">
        <v>35189</v>
      </c>
      <c r="U2893" s="3">
        <f t="shared" ca="1" si="275"/>
        <v>29</v>
      </c>
      <c r="V2893" t="s">
        <v>32</v>
      </c>
      <c r="W2893" t="s">
        <v>355</v>
      </c>
      <c r="X2893" t="s">
        <v>339</v>
      </c>
      <c r="Y2893" t="s">
        <v>47</v>
      </c>
      <c r="Z2893" t="s">
        <v>36</v>
      </c>
      <c r="AA2893">
        <v>3</v>
      </c>
      <c r="AB2893" s="4">
        <v>608400</v>
      </c>
    </row>
    <row r="2894" spans="1:28" x14ac:dyDescent="0.25">
      <c r="A2894">
        <v>3319</v>
      </c>
      <c r="B2894" t="s">
        <v>8585</v>
      </c>
      <c r="C2894" t="s">
        <v>2228</v>
      </c>
      <c r="D2894" s="1">
        <v>43747</v>
      </c>
      <c r="F2894">
        <f t="shared" ca="1" si="270"/>
        <v>72</v>
      </c>
      <c r="G2894" t="str">
        <f t="shared" ca="1" si="271"/>
        <v>&gt;5 years</v>
      </c>
      <c r="H2894" t="s">
        <v>641</v>
      </c>
      <c r="I2894" t="s">
        <v>8586</v>
      </c>
      <c r="J2894" t="s">
        <v>8587</v>
      </c>
      <c r="K2894" t="s">
        <v>27</v>
      </c>
      <c r="L2894">
        <f t="shared" si="272"/>
        <v>1</v>
      </c>
      <c r="M2894">
        <f t="shared" si="273"/>
        <v>0</v>
      </c>
      <c r="N2894" t="s">
        <v>53</v>
      </c>
      <c r="O2894" t="s">
        <v>29</v>
      </c>
      <c r="Q2894" t="str">
        <f t="shared" si="274"/>
        <v>ACTIVE</v>
      </c>
      <c r="R2894" t="s">
        <v>1487</v>
      </c>
      <c r="S2894" t="s">
        <v>74</v>
      </c>
      <c r="T2894" s="2">
        <v>29634</v>
      </c>
      <c r="U2894" s="3">
        <f t="shared" ca="1" si="275"/>
        <v>44</v>
      </c>
      <c r="V2894" t="s">
        <v>32</v>
      </c>
      <c r="W2894" t="s">
        <v>843</v>
      </c>
      <c r="X2894" t="s">
        <v>69</v>
      </c>
      <c r="Y2894" t="s">
        <v>35</v>
      </c>
      <c r="Z2894" t="s">
        <v>36</v>
      </c>
      <c r="AA2894">
        <v>3</v>
      </c>
      <c r="AB2894" s="4">
        <v>46162</v>
      </c>
    </row>
    <row r="2895" spans="1:28" x14ac:dyDescent="0.25">
      <c r="A2895">
        <v>3320</v>
      </c>
      <c r="B2895" t="s">
        <v>8588</v>
      </c>
      <c r="C2895" t="s">
        <v>2502</v>
      </c>
      <c r="D2895" s="1">
        <v>43969</v>
      </c>
      <c r="F2895">
        <f t="shared" ca="1" si="270"/>
        <v>64</v>
      </c>
      <c r="G2895" t="str">
        <f t="shared" ca="1" si="271"/>
        <v>&gt;5 years</v>
      </c>
      <c r="H2895" t="s">
        <v>641</v>
      </c>
      <c r="I2895" t="s">
        <v>8589</v>
      </c>
      <c r="J2895" t="s">
        <v>8590</v>
      </c>
      <c r="K2895" t="s">
        <v>27</v>
      </c>
      <c r="L2895">
        <f t="shared" si="272"/>
        <v>1</v>
      </c>
      <c r="M2895">
        <f t="shared" si="273"/>
        <v>0</v>
      </c>
      <c r="N2895" t="s">
        <v>41</v>
      </c>
      <c r="O2895" t="s">
        <v>41</v>
      </c>
      <c r="Q2895" t="str">
        <f t="shared" si="274"/>
        <v>ACTIVE</v>
      </c>
      <c r="R2895" t="s">
        <v>1487</v>
      </c>
      <c r="S2895" t="s">
        <v>68</v>
      </c>
      <c r="T2895" s="2">
        <v>45320</v>
      </c>
      <c r="U2895" s="3">
        <f t="shared" ca="1" si="275"/>
        <v>1</v>
      </c>
      <c r="V2895" t="s">
        <v>32</v>
      </c>
      <c r="W2895" t="s">
        <v>843</v>
      </c>
      <c r="X2895" t="s">
        <v>184</v>
      </c>
      <c r="Y2895" t="s">
        <v>47</v>
      </c>
      <c r="Z2895" t="s">
        <v>36</v>
      </c>
      <c r="AA2895">
        <v>5</v>
      </c>
      <c r="AB2895" s="4">
        <v>490224</v>
      </c>
    </row>
    <row r="2896" spans="1:28" x14ac:dyDescent="0.25">
      <c r="A2896">
        <v>3321</v>
      </c>
      <c r="B2896" t="s">
        <v>8537</v>
      </c>
      <c r="C2896" t="s">
        <v>739</v>
      </c>
      <c r="D2896" s="1">
        <v>43513</v>
      </c>
      <c r="F2896">
        <f t="shared" ca="1" si="270"/>
        <v>79</v>
      </c>
      <c r="G2896" t="str">
        <f t="shared" ca="1" si="271"/>
        <v>&gt;5 years</v>
      </c>
      <c r="H2896" t="s">
        <v>641</v>
      </c>
      <c r="I2896" t="s">
        <v>8591</v>
      </c>
      <c r="J2896" t="s">
        <v>8592</v>
      </c>
      <c r="K2896" t="s">
        <v>27</v>
      </c>
      <c r="L2896">
        <f t="shared" si="272"/>
        <v>1</v>
      </c>
      <c r="M2896">
        <f t="shared" si="273"/>
        <v>0</v>
      </c>
      <c r="N2896" t="s">
        <v>28</v>
      </c>
      <c r="O2896" t="s">
        <v>53</v>
      </c>
      <c r="Q2896" t="str">
        <f t="shared" si="274"/>
        <v>ACTIVE</v>
      </c>
      <c r="R2896" t="s">
        <v>1487</v>
      </c>
      <c r="S2896" t="s">
        <v>87</v>
      </c>
      <c r="T2896" s="2">
        <v>34013</v>
      </c>
      <c r="U2896" s="3">
        <f t="shared" ca="1" si="275"/>
        <v>32</v>
      </c>
      <c r="V2896" t="s">
        <v>3829</v>
      </c>
      <c r="W2896" t="s">
        <v>3830</v>
      </c>
      <c r="X2896" t="s">
        <v>81</v>
      </c>
      <c r="Y2896" t="s">
        <v>47</v>
      </c>
      <c r="Z2896" t="s">
        <v>36</v>
      </c>
      <c r="AA2896">
        <v>2</v>
      </c>
      <c r="AB2896" s="4">
        <v>84797</v>
      </c>
    </row>
    <row r="2897" spans="1:28" x14ac:dyDescent="0.25">
      <c r="A2897">
        <v>3322</v>
      </c>
      <c r="B2897" t="s">
        <v>8452</v>
      </c>
      <c r="C2897" t="s">
        <v>534</v>
      </c>
      <c r="D2897" s="1">
        <v>44043</v>
      </c>
      <c r="E2897" s="1">
        <v>44831</v>
      </c>
      <c r="F2897">
        <f t="shared" ca="1" si="270"/>
        <v>25</v>
      </c>
      <c r="G2897" t="str">
        <f t="shared" ca="1" si="271"/>
        <v>2-5 years</v>
      </c>
      <c r="H2897" t="s">
        <v>641</v>
      </c>
      <c r="I2897" t="s">
        <v>8593</v>
      </c>
      <c r="J2897" t="s">
        <v>8594</v>
      </c>
      <c r="K2897" t="s">
        <v>158</v>
      </c>
      <c r="L2897">
        <f t="shared" si="272"/>
        <v>0</v>
      </c>
      <c r="M2897">
        <f t="shared" si="273"/>
        <v>1</v>
      </c>
      <c r="N2897" t="s">
        <v>41</v>
      </c>
      <c r="O2897" t="s">
        <v>53</v>
      </c>
      <c r="P2897" t="s">
        <v>159</v>
      </c>
      <c r="Q2897" t="str">
        <f t="shared" si="274"/>
        <v>VOLUNTARY</v>
      </c>
      <c r="R2897" t="s">
        <v>1487</v>
      </c>
      <c r="S2897" t="s">
        <v>221</v>
      </c>
      <c r="T2897" s="2">
        <v>26433</v>
      </c>
      <c r="U2897" s="3">
        <f t="shared" ca="1" si="275"/>
        <v>53</v>
      </c>
      <c r="V2897" t="s">
        <v>3829</v>
      </c>
      <c r="W2897" t="s">
        <v>3830</v>
      </c>
      <c r="X2897" t="s">
        <v>128</v>
      </c>
      <c r="Y2897" t="s">
        <v>47</v>
      </c>
      <c r="Z2897" t="s">
        <v>36</v>
      </c>
      <c r="AA2897">
        <v>4</v>
      </c>
      <c r="AB2897" s="4">
        <v>917736</v>
      </c>
    </row>
    <row r="2898" spans="1:28" x14ac:dyDescent="0.25">
      <c r="A2898">
        <v>3323</v>
      </c>
      <c r="B2898" t="s">
        <v>4107</v>
      </c>
      <c r="C2898" t="s">
        <v>1672</v>
      </c>
      <c r="D2898" s="1">
        <v>45094</v>
      </c>
      <c r="E2898" s="1">
        <v>45120</v>
      </c>
      <c r="F2898">
        <f t="shared" ca="1" si="270"/>
        <v>0</v>
      </c>
      <c r="G2898" t="str">
        <f t="shared" ca="1" si="271"/>
        <v>&lt;6 months</v>
      </c>
      <c r="H2898" t="s">
        <v>641</v>
      </c>
      <c r="I2898" t="s">
        <v>8595</v>
      </c>
      <c r="J2898" t="s">
        <v>8596</v>
      </c>
      <c r="K2898" t="s">
        <v>27</v>
      </c>
      <c r="L2898">
        <f t="shared" si="272"/>
        <v>1</v>
      </c>
      <c r="M2898">
        <f t="shared" si="273"/>
        <v>0</v>
      </c>
      <c r="N2898" t="s">
        <v>53</v>
      </c>
      <c r="O2898" t="s">
        <v>29</v>
      </c>
      <c r="Q2898" t="str">
        <f t="shared" si="274"/>
        <v>ACTIVE</v>
      </c>
      <c r="R2898" t="s">
        <v>1487</v>
      </c>
      <c r="S2898" t="s">
        <v>137</v>
      </c>
      <c r="T2898" s="2">
        <v>31083</v>
      </c>
      <c r="U2898" s="3">
        <f t="shared" ca="1" si="275"/>
        <v>40</v>
      </c>
      <c r="V2898" t="s">
        <v>32</v>
      </c>
      <c r="W2898" t="s">
        <v>33</v>
      </c>
      <c r="X2898" t="s">
        <v>69</v>
      </c>
      <c r="Y2898" t="s">
        <v>35</v>
      </c>
      <c r="Z2898" t="s">
        <v>36</v>
      </c>
      <c r="AA2898">
        <v>4</v>
      </c>
      <c r="AB2898" s="4">
        <v>906492.96</v>
      </c>
    </row>
    <row r="2899" spans="1:28" x14ac:dyDescent="0.25">
      <c r="A2899">
        <v>3324</v>
      </c>
      <c r="B2899" t="s">
        <v>673</v>
      </c>
      <c r="C2899" t="s">
        <v>283</v>
      </c>
      <c r="D2899" s="1">
        <v>43646</v>
      </c>
      <c r="E2899" s="1">
        <v>44766</v>
      </c>
      <c r="F2899">
        <f t="shared" ca="1" si="270"/>
        <v>36</v>
      </c>
      <c r="G2899" t="str">
        <f t="shared" ca="1" si="271"/>
        <v>2-5 years</v>
      </c>
      <c r="H2899" t="s">
        <v>641</v>
      </c>
      <c r="I2899" t="s">
        <v>8597</v>
      </c>
      <c r="J2899" t="s">
        <v>8598</v>
      </c>
      <c r="K2899" t="s">
        <v>27</v>
      </c>
      <c r="L2899">
        <f t="shared" si="272"/>
        <v>1</v>
      </c>
      <c r="M2899">
        <f t="shared" si="273"/>
        <v>0</v>
      </c>
      <c r="N2899" t="s">
        <v>41</v>
      </c>
      <c r="O2899" t="s">
        <v>41</v>
      </c>
      <c r="Q2899" t="str">
        <f t="shared" si="274"/>
        <v>ACTIVE</v>
      </c>
      <c r="R2899" t="s">
        <v>1487</v>
      </c>
      <c r="S2899" t="s">
        <v>115</v>
      </c>
      <c r="T2899" s="2">
        <v>33535</v>
      </c>
      <c r="U2899" s="3">
        <f t="shared" ca="1" si="275"/>
        <v>33</v>
      </c>
      <c r="V2899" t="s">
        <v>3470</v>
      </c>
      <c r="W2899" t="s">
        <v>3470</v>
      </c>
      <c r="X2899" t="s">
        <v>116</v>
      </c>
      <c r="Y2899" t="s">
        <v>35</v>
      </c>
      <c r="Z2899" t="s">
        <v>652</v>
      </c>
      <c r="AA2899">
        <v>3</v>
      </c>
      <c r="AB2899" s="4">
        <v>837252</v>
      </c>
    </row>
    <row r="2900" spans="1:28" x14ac:dyDescent="0.25">
      <c r="A2900">
        <v>3325</v>
      </c>
      <c r="B2900" t="s">
        <v>8599</v>
      </c>
      <c r="C2900" t="s">
        <v>5887</v>
      </c>
      <c r="D2900" s="1">
        <v>44390</v>
      </c>
      <c r="E2900" s="1">
        <v>44631</v>
      </c>
      <c r="F2900">
        <f t="shared" ca="1" si="270"/>
        <v>7</v>
      </c>
      <c r="G2900" t="str">
        <f t="shared" ca="1" si="271"/>
        <v>6-12 months</v>
      </c>
      <c r="H2900" t="s">
        <v>641</v>
      </c>
      <c r="I2900" t="s">
        <v>8600</v>
      </c>
      <c r="J2900" t="s">
        <v>8601</v>
      </c>
      <c r="K2900" t="s">
        <v>158</v>
      </c>
      <c r="L2900">
        <f t="shared" si="272"/>
        <v>0</v>
      </c>
      <c r="M2900">
        <f t="shared" si="273"/>
        <v>1</v>
      </c>
      <c r="N2900" t="s">
        <v>28</v>
      </c>
      <c r="O2900" t="s">
        <v>41</v>
      </c>
      <c r="P2900" t="s">
        <v>1431</v>
      </c>
      <c r="Q2900" t="str">
        <f t="shared" si="274"/>
        <v>INVOLUNTARY</v>
      </c>
      <c r="R2900" t="s">
        <v>1487</v>
      </c>
      <c r="S2900" t="s">
        <v>74</v>
      </c>
      <c r="T2900" s="2">
        <v>33272</v>
      </c>
      <c r="U2900" s="3">
        <f t="shared" ca="1" si="275"/>
        <v>34</v>
      </c>
      <c r="V2900" t="s">
        <v>32</v>
      </c>
      <c r="W2900" t="s">
        <v>843</v>
      </c>
      <c r="X2900" t="s">
        <v>81</v>
      </c>
      <c r="Y2900" t="s">
        <v>35</v>
      </c>
      <c r="Z2900" t="s">
        <v>36</v>
      </c>
      <c r="AA2900">
        <v>3</v>
      </c>
      <c r="AB2900" s="4">
        <v>138600</v>
      </c>
    </row>
    <row r="2901" spans="1:28" x14ac:dyDescent="0.25">
      <c r="A2901">
        <v>3326</v>
      </c>
      <c r="B2901" t="s">
        <v>796</v>
      </c>
      <c r="C2901" t="s">
        <v>3216</v>
      </c>
      <c r="D2901" s="1">
        <v>44575</v>
      </c>
      <c r="F2901">
        <f t="shared" ca="1" si="270"/>
        <v>44</v>
      </c>
      <c r="G2901" t="str">
        <f t="shared" ca="1" si="271"/>
        <v>2-5 years</v>
      </c>
      <c r="H2901" t="s">
        <v>24</v>
      </c>
      <c r="I2901" t="s">
        <v>8602</v>
      </c>
      <c r="J2901" t="s">
        <v>8603</v>
      </c>
      <c r="K2901" t="s">
        <v>27</v>
      </c>
      <c r="L2901">
        <f t="shared" si="272"/>
        <v>1</v>
      </c>
      <c r="M2901">
        <f t="shared" si="273"/>
        <v>0</v>
      </c>
      <c r="N2901" t="s">
        <v>28</v>
      </c>
      <c r="O2901" t="s">
        <v>29</v>
      </c>
      <c r="Q2901" t="str">
        <f t="shared" si="274"/>
        <v>ACTIVE</v>
      </c>
      <c r="R2901" t="s">
        <v>1487</v>
      </c>
      <c r="S2901" t="s">
        <v>68</v>
      </c>
      <c r="T2901" s="2">
        <v>30306</v>
      </c>
      <c r="U2901" s="3">
        <f t="shared" ca="1" si="275"/>
        <v>42</v>
      </c>
      <c r="V2901" t="s">
        <v>3317</v>
      </c>
      <c r="W2901" t="s">
        <v>3318</v>
      </c>
      <c r="X2901" t="s">
        <v>69</v>
      </c>
      <c r="Y2901" t="s">
        <v>47</v>
      </c>
      <c r="Z2901" t="s">
        <v>36</v>
      </c>
      <c r="AA2901">
        <v>3</v>
      </c>
      <c r="AB2901" s="4">
        <v>102726</v>
      </c>
    </row>
    <row r="2902" spans="1:28" x14ac:dyDescent="0.25">
      <c r="A2902">
        <v>3327</v>
      </c>
      <c r="B2902" t="s">
        <v>8604</v>
      </c>
      <c r="C2902" t="s">
        <v>1525</v>
      </c>
      <c r="D2902" s="1">
        <v>43831</v>
      </c>
      <c r="F2902">
        <f t="shared" ca="1" si="270"/>
        <v>69</v>
      </c>
      <c r="G2902" t="str">
        <f t="shared" ca="1" si="271"/>
        <v>&gt;5 years</v>
      </c>
      <c r="H2902" t="s">
        <v>24</v>
      </c>
      <c r="I2902" t="s">
        <v>8605</v>
      </c>
      <c r="J2902" t="s">
        <v>8606</v>
      </c>
      <c r="K2902" t="s">
        <v>27</v>
      </c>
      <c r="L2902">
        <f t="shared" si="272"/>
        <v>1</v>
      </c>
      <c r="M2902">
        <f t="shared" si="273"/>
        <v>0</v>
      </c>
      <c r="N2902" t="s">
        <v>28</v>
      </c>
      <c r="O2902" t="s">
        <v>53</v>
      </c>
      <c r="Q2902" t="str">
        <f t="shared" si="274"/>
        <v>ACTIVE</v>
      </c>
      <c r="R2902" t="s">
        <v>1487</v>
      </c>
      <c r="S2902" t="s">
        <v>189</v>
      </c>
      <c r="T2902" s="2">
        <v>24433</v>
      </c>
      <c r="U2902" s="3">
        <f t="shared" ca="1" si="275"/>
        <v>58</v>
      </c>
      <c r="V2902" t="s">
        <v>3104</v>
      </c>
      <c r="W2902" t="s">
        <v>3975</v>
      </c>
      <c r="X2902" t="s">
        <v>81</v>
      </c>
      <c r="Y2902" t="s">
        <v>35</v>
      </c>
      <c r="Z2902" t="s">
        <v>36</v>
      </c>
      <c r="AA2902">
        <v>1</v>
      </c>
      <c r="AB2902" s="4">
        <v>82758</v>
      </c>
    </row>
    <row r="2903" spans="1:28" x14ac:dyDescent="0.25">
      <c r="A2903">
        <v>3328</v>
      </c>
      <c r="B2903" t="s">
        <v>2098</v>
      </c>
      <c r="C2903" t="s">
        <v>424</v>
      </c>
      <c r="D2903" s="1">
        <v>44128</v>
      </c>
      <c r="E2903" s="1">
        <v>45027</v>
      </c>
      <c r="F2903">
        <f t="shared" ca="1" si="270"/>
        <v>29</v>
      </c>
      <c r="G2903" t="str">
        <f t="shared" ca="1" si="271"/>
        <v>2-5 years</v>
      </c>
      <c r="H2903" t="s">
        <v>24</v>
      </c>
      <c r="I2903" t="s">
        <v>8607</v>
      </c>
      <c r="J2903" t="s">
        <v>8608</v>
      </c>
      <c r="K2903" t="s">
        <v>158</v>
      </c>
      <c r="L2903">
        <f t="shared" si="272"/>
        <v>0</v>
      </c>
      <c r="M2903">
        <f t="shared" si="273"/>
        <v>1</v>
      </c>
      <c r="N2903" t="s">
        <v>41</v>
      </c>
      <c r="O2903" t="s">
        <v>53</v>
      </c>
      <c r="P2903" t="s">
        <v>159</v>
      </c>
      <c r="Q2903" t="str">
        <f t="shared" si="274"/>
        <v>VOLUNTARY</v>
      </c>
      <c r="R2903" t="s">
        <v>1487</v>
      </c>
      <c r="S2903" t="s">
        <v>87</v>
      </c>
      <c r="T2903" s="2">
        <v>33299</v>
      </c>
      <c r="U2903" s="3">
        <f t="shared" ca="1" si="275"/>
        <v>34</v>
      </c>
      <c r="V2903" t="s">
        <v>32</v>
      </c>
      <c r="W2903" t="s">
        <v>33</v>
      </c>
      <c r="X2903" t="s">
        <v>89</v>
      </c>
      <c r="Y2903" t="s">
        <v>47</v>
      </c>
      <c r="Z2903" t="s">
        <v>36</v>
      </c>
      <c r="AA2903">
        <v>3</v>
      </c>
      <c r="AB2903" s="4">
        <v>476772</v>
      </c>
    </row>
    <row r="2904" spans="1:28" x14ac:dyDescent="0.25">
      <c r="A2904">
        <v>3329</v>
      </c>
      <c r="B2904" t="s">
        <v>890</v>
      </c>
      <c r="C2904" t="s">
        <v>1432</v>
      </c>
      <c r="D2904" s="1">
        <v>44128</v>
      </c>
      <c r="F2904">
        <f t="shared" ca="1" si="270"/>
        <v>59</v>
      </c>
      <c r="G2904" t="str">
        <f t="shared" ca="1" si="271"/>
        <v>2-5 years</v>
      </c>
      <c r="H2904" t="s">
        <v>24</v>
      </c>
      <c r="I2904" t="s">
        <v>8609</v>
      </c>
      <c r="J2904" t="s">
        <v>8610</v>
      </c>
      <c r="K2904" t="s">
        <v>27</v>
      </c>
      <c r="L2904">
        <f t="shared" si="272"/>
        <v>1</v>
      </c>
      <c r="M2904">
        <f t="shared" si="273"/>
        <v>0</v>
      </c>
      <c r="N2904" t="s">
        <v>41</v>
      </c>
      <c r="O2904" t="s">
        <v>53</v>
      </c>
      <c r="Q2904" t="str">
        <f t="shared" si="274"/>
        <v>ACTIVE</v>
      </c>
      <c r="R2904" t="s">
        <v>1487</v>
      </c>
      <c r="S2904" t="s">
        <v>55</v>
      </c>
      <c r="T2904" s="2">
        <v>31903</v>
      </c>
      <c r="U2904" s="3">
        <f t="shared" ca="1" si="275"/>
        <v>38</v>
      </c>
      <c r="V2904" t="s">
        <v>32</v>
      </c>
      <c r="W2904" t="s">
        <v>33</v>
      </c>
      <c r="X2904" t="s">
        <v>138</v>
      </c>
      <c r="Y2904" t="s">
        <v>47</v>
      </c>
      <c r="Z2904" t="s">
        <v>36</v>
      </c>
      <c r="AA2904">
        <v>4</v>
      </c>
      <c r="AB2904" s="4">
        <v>92304</v>
      </c>
    </row>
    <row r="2905" spans="1:28" x14ac:dyDescent="0.25">
      <c r="A2905">
        <v>3330</v>
      </c>
      <c r="B2905" t="s">
        <v>5017</v>
      </c>
      <c r="C2905" t="s">
        <v>2734</v>
      </c>
      <c r="D2905" s="1">
        <v>44052</v>
      </c>
      <c r="F2905">
        <f t="shared" ca="1" si="270"/>
        <v>62</v>
      </c>
      <c r="G2905" t="str">
        <f t="shared" ca="1" si="271"/>
        <v>&gt;5 years</v>
      </c>
      <c r="H2905" t="s">
        <v>24</v>
      </c>
      <c r="I2905" t="s">
        <v>8611</v>
      </c>
      <c r="J2905" t="s">
        <v>8612</v>
      </c>
      <c r="K2905" t="s">
        <v>27</v>
      </c>
      <c r="L2905">
        <f t="shared" si="272"/>
        <v>1</v>
      </c>
      <c r="M2905">
        <f t="shared" si="273"/>
        <v>0</v>
      </c>
      <c r="N2905" t="s">
        <v>41</v>
      </c>
      <c r="O2905" t="s">
        <v>41</v>
      </c>
      <c r="Q2905" t="str">
        <f t="shared" si="274"/>
        <v>ACTIVE</v>
      </c>
      <c r="R2905" t="s">
        <v>1487</v>
      </c>
      <c r="S2905" t="s">
        <v>189</v>
      </c>
      <c r="T2905" s="2">
        <v>34573</v>
      </c>
      <c r="U2905" s="3">
        <f t="shared" ca="1" si="275"/>
        <v>31</v>
      </c>
      <c r="V2905" t="s">
        <v>5016</v>
      </c>
      <c r="W2905" t="s">
        <v>5016</v>
      </c>
      <c r="X2905" t="s">
        <v>89</v>
      </c>
      <c r="Y2905" t="s">
        <v>35</v>
      </c>
      <c r="Z2905" t="s">
        <v>36</v>
      </c>
      <c r="AA2905">
        <v>4</v>
      </c>
      <c r="AB2905" s="4">
        <v>110400</v>
      </c>
    </row>
    <row r="2906" spans="1:28" x14ac:dyDescent="0.25">
      <c r="A2906">
        <v>3331</v>
      </c>
      <c r="B2906" t="s">
        <v>4785</v>
      </c>
      <c r="C2906" t="s">
        <v>6415</v>
      </c>
      <c r="D2906" s="1">
        <v>43548</v>
      </c>
      <c r="E2906" s="1">
        <v>44120</v>
      </c>
      <c r="F2906">
        <f t="shared" ca="1" si="270"/>
        <v>18</v>
      </c>
      <c r="G2906" t="str">
        <f t="shared" ca="1" si="271"/>
        <v>1-2 years</v>
      </c>
      <c r="H2906" t="s">
        <v>24</v>
      </c>
      <c r="I2906" t="s">
        <v>8613</v>
      </c>
      <c r="J2906" t="s">
        <v>8614</v>
      </c>
      <c r="K2906" t="s">
        <v>27</v>
      </c>
      <c r="L2906">
        <f t="shared" si="272"/>
        <v>1</v>
      </c>
      <c r="M2906">
        <f t="shared" si="273"/>
        <v>0</v>
      </c>
      <c r="N2906" t="s">
        <v>53</v>
      </c>
      <c r="O2906" t="s">
        <v>41</v>
      </c>
      <c r="Q2906" t="str">
        <f t="shared" si="274"/>
        <v>ACTIVE</v>
      </c>
      <c r="R2906" t="s">
        <v>1487</v>
      </c>
      <c r="S2906" t="s">
        <v>74</v>
      </c>
      <c r="T2906" s="2">
        <v>35648</v>
      </c>
      <c r="U2906" s="3">
        <f t="shared" ca="1" si="275"/>
        <v>28</v>
      </c>
      <c r="V2906" t="s">
        <v>2961</v>
      </c>
      <c r="W2906" t="s">
        <v>2961</v>
      </c>
      <c r="X2906" t="s">
        <v>81</v>
      </c>
      <c r="Y2906" t="s">
        <v>35</v>
      </c>
      <c r="Z2906" t="s">
        <v>36</v>
      </c>
      <c r="AA2906">
        <v>2</v>
      </c>
      <c r="AB2906" s="4">
        <v>97212</v>
      </c>
    </row>
    <row r="2907" spans="1:28" x14ac:dyDescent="0.25">
      <c r="A2907">
        <v>3332</v>
      </c>
      <c r="B2907" t="s">
        <v>8615</v>
      </c>
      <c r="C2907" t="s">
        <v>1365</v>
      </c>
      <c r="D2907" s="1">
        <v>44863</v>
      </c>
      <c r="F2907">
        <f t="shared" ca="1" si="270"/>
        <v>35</v>
      </c>
      <c r="G2907" t="str">
        <f t="shared" ca="1" si="271"/>
        <v>2-5 years</v>
      </c>
      <c r="H2907" t="s">
        <v>24</v>
      </c>
      <c r="I2907" t="s">
        <v>8616</v>
      </c>
      <c r="J2907" t="s">
        <v>8617</v>
      </c>
      <c r="K2907" t="s">
        <v>27</v>
      </c>
      <c r="L2907">
        <f t="shared" si="272"/>
        <v>1</v>
      </c>
      <c r="M2907">
        <f t="shared" si="273"/>
        <v>0</v>
      </c>
      <c r="N2907" t="s">
        <v>41</v>
      </c>
      <c r="O2907" t="s">
        <v>29</v>
      </c>
      <c r="Q2907" t="str">
        <f t="shared" si="274"/>
        <v>ACTIVE</v>
      </c>
      <c r="R2907" t="s">
        <v>1487</v>
      </c>
      <c r="S2907" t="s">
        <v>257</v>
      </c>
      <c r="T2907" s="2">
        <v>27842</v>
      </c>
      <c r="U2907" s="3">
        <f t="shared" ca="1" si="275"/>
        <v>49</v>
      </c>
      <c r="V2907" t="s">
        <v>32</v>
      </c>
      <c r="W2907" t="s">
        <v>33</v>
      </c>
      <c r="X2907" t="s">
        <v>75</v>
      </c>
      <c r="Y2907" t="s">
        <v>35</v>
      </c>
      <c r="Z2907" t="s">
        <v>36</v>
      </c>
      <c r="AA2907">
        <v>3</v>
      </c>
      <c r="AB2907" s="4">
        <v>116400</v>
      </c>
    </row>
    <row r="2908" spans="1:28" x14ac:dyDescent="0.25">
      <c r="A2908">
        <v>3333</v>
      </c>
      <c r="B2908" t="s">
        <v>4694</v>
      </c>
      <c r="C2908" t="s">
        <v>8618</v>
      </c>
      <c r="D2908" s="1">
        <v>45062</v>
      </c>
      <c r="F2908">
        <f t="shared" ca="1" si="270"/>
        <v>28</v>
      </c>
      <c r="G2908" t="str">
        <f t="shared" ca="1" si="271"/>
        <v>2-5 years</v>
      </c>
      <c r="H2908" t="s">
        <v>24</v>
      </c>
      <c r="I2908" t="s">
        <v>8619</v>
      </c>
      <c r="J2908" t="s">
        <v>8620</v>
      </c>
      <c r="K2908" t="s">
        <v>27</v>
      </c>
      <c r="L2908">
        <f t="shared" si="272"/>
        <v>1</v>
      </c>
      <c r="M2908">
        <f t="shared" si="273"/>
        <v>0</v>
      </c>
      <c r="N2908" t="s">
        <v>28</v>
      </c>
      <c r="O2908" t="s">
        <v>29</v>
      </c>
      <c r="Q2908" t="str">
        <f t="shared" si="274"/>
        <v>ACTIVE</v>
      </c>
      <c r="R2908" t="s">
        <v>1487</v>
      </c>
      <c r="S2908" t="s">
        <v>74</v>
      </c>
      <c r="T2908" s="2">
        <v>33613</v>
      </c>
      <c r="U2908" s="3">
        <f t="shared" ca="1" si="275"/>
        <v>33</v>
      </c>
      <c r="V2908" t="s">
        <v>32</v>
      </c>
      <c r="W2908" t="s">
        <v>33</v>
      </c>
      <c r="X2908" t="s">
        <v>537</v>
      </c>
      <c r="Y2908" t="s">
        <v>47</v>
      </c>
      <c r="Z2908" t="s">
        <v>36</v>
      </c>
      <c r="AA2908">
        <v>3</v>
      </c>
      <c r="AB2908" s="4">
        <v>104748</v>
      </c>
    </row>
    <row r="2909" spans="1:28" x14ac:dyDescent="0.25">
      <c r="A2909">
        <v>3334</v>
      </c>
      <c r="B2909" t="s">
        <v>331</v>
      </c>
      <c r="C2909" t="s">
        <v>586</v>
      </c>
      <c r="D2909" s="1">
        <v>45076</v>
      </c>
      <c r="F2909">
        <f t="shared" ca="1" si="270"/>
        <v>28</v>
      </c>
      <c r="G2909" t="str">
        <f t="shared" ca="1" si="271"/>
        <v>2-5 years</v>
      </c>
      <c r="H2909" t="s">
        <v>24</v>
      </c>
      <c r="I2909" t="s">
        <v>8621</v>
      </c>
      <c r="J2909" t="s">
        <v>8622</v>
      </c>
      <c r="K2909" t="s">
        <v>27</v>
      </c>
      <c r="L2909">
        <f t="shared" si="272"/>
        <v>1</v>
      </c>
      <c r="M2909">
        <f t="shared" si="273"/>
        <v>0</v>
      </c>
      <c r="N2909" t="s">
        <v>41</v>
      </c>
      <c r="O2909" t="s">
        <v>41</v>
      </c>
      <c r="Q2909" t="str">
        <f t="shared" si="274"/>
        <v>ACTIVE</v>
      </c>
      <c r="R2909" t="s">
        <v>1487</v>
      </c>
      <c r="S2909" t="s">
        <v>137</v>
      </c>
      <c r="T2909" s="2">
        <v>32329</v>
      </c>
      <c r="U2909" s="3">
        <f t="shared" ca="1" si="275"/>
        <v>37</v>
      </c>
      <c r="V2909" t="s">
        <v>32</v>
      </c>
      <c r="W2909" t="s">
        <v>33</v>
      </c>
      <c r="X2909" t="s">
        <v>617</v>
      </c>
      <c r="Y2909" t="s">
        <v>47</v>
      </c>
      <c r="Z2909" t="s">
        <v>36</v>
      </c>
      <c r="AA2909">
        <v>3</v>
      </c>
      <c r="AB2909" s="4">
        <v>92964</v>
      </c>
    </row>
    <row r="2910" spans="1:28" x14ac:dyDescent="0.25">
      <c r="A2910">
        <v>3335</v>
      </c>
      <c r="B2910" t="s">
        <v>3012</v>
      </c>
      <c r="C2910" t="s">
        <v>8623</v>
      </c>
      <c r="D2910" s="1">
        <v>43644</v>
      </c>
      <c r="E2910" s="1">
        <v>44546</v>
      </c>
      <c r="F2910">
        <f t="shared" ca="1" si="270"/>
        <v>29</v>
      </c>
      <c r="G2910" t="str">
        <f t="shared" ca="1" si="271"/>
        <v>2-5 years</v>
      </c>
      <c r="H2910" t="s">
        <v>24</v>
      </c>
      <c r="I2910" t="s">
        <v>8624</v>
      </c>
      <c r="J2910" t="s">
        <v>8625</v>
      </c>
      <c r="K2910" t="s">
        <v>158</v>
      </c>
      <c r="L2910">
        <f t="shared" si="272"/>
        <v>0</v>
      </c>
      <c r="M2910">
        <f t="shared" si="273"/>
        <v>1</v>
      </c>
      <c r="N2910" t="s">
        <v>41</v>
      </c>
      <c r="O2910" t="s">
        <v>29</v>
      </c>
      <c r="P2910" t="s">
        <v>159</v>
      </c>
      <c r="Q2910" t="str">
        <f t="shared" si="274"/>
        <v>VOLUNTARY</v>
      </c>
      <c r="R2910" t="s">
        <v>1487</v>
      </c>
      <c r="S2910" t="s">
        <v>74</v>
      </c>
      <c r="T2910" s="2">
        <v>27946</v>
      </c>
      <c r="U2910" s="3">
        <f t="shared" ca="1" si="275"/>
        <v>49</v>
      </c>
      <c r="V2910" t="s">
        <v>32</v>
      </c>
      <c r="W2910" t="s">
        <v>33</v>
      </c>
      <c r="X2910" t="s">
        <v>153</v>
      </c>
      <c r="Y2910" t="s">
        <v>47</v>
      </c>
      <c r="Z2910" t="s">
        <v>36</v>
      </c>
      <c r="AA2910">
        <v>3</v>
      </c>
      <c r="AB2910" s="4">
        <v>608400</v>
      </c>
    </row>
    <row r="2911" spans="1:28" x14ac:dyDescent="0.25">
      <c r="A2911">
        <v>3336</v>
      </c>
      <c r="B2911" t="s">
        <v>2401</v>
      </c>
      <c r="C2911" t="s">
        <v>167</v>
      </c>
      <c r="D2911" s="1">
        <v>45010</v>
      </c>
      <c r="E2911" s="1">
        <v>45063</v>
      </c>
      <c r="F2911">
        <f t="shared" ca="1" si="270"/>
        <v>1</v>
      </c>
      <c r="G2911" t="str">
        <f t="shared" ca="1" si="271"/>
        <v>&lt;6 months</v>
      </c>
      <c r="H2911" t="s">
        <v>24</v>
      </c>
      <c r="I2911" t="s">
        <v>8626</v>
      </c>
      <c r="J2911" t="s">
        <v>8627</v>
      </c>
      <c r="K2911" t="s">
        <v>158</v>
      </c>
      <c r="L2911">
        <f t="shared" si="272"/>
        <v>0</v>
      </c>
      <c r="M2911">
        <f t="shared" si="273"/>
        <v>1</v>
      </c>
      <c r="N2911" t="s">
        <v>28</v>
      </c>
      <c r="O2911" t="s">
        <v>41</v>
      </c>
      <c r="P2911" t="s">
        <v>1431</v>
      </c>
      <c r="Q2911" t="str">
        <f t="shared" si="274"/>
        <v>INVOLUNTARY</v>
      </c>
      <c r="R2911" t="s">
        <v>1487</v>
      </c>
      <c r="S2911" t="s">
        <v>68</v>
      </c>
      <c r="T2911" s="2">
        <v>29840</v>
      </c>
      <c r="U2911" s="3">
        <f t="shared" ca="1" si="275"/>
        <v>44</v>
      </c>
      <c r="V2911" t="s">
        <v>3829</v>
      </c>
      <c r="W2911" t="s">
        <v>3830</v>
      </c>
      <c r="X2911" t="s">
        <v>138</v>
      </c>
      <c r="Y2911" t="s">
        <v>47</v>
      </c>
      <c r="Z2911" t="s">
        <v>36</v>
      </c>
      <c r="AA2911">
        <v>3</v>
      </c>
      <c r="AB2911" s="4">
        <v>115000.8</v>
      </c>
    </row>
    <row r="2912" spans="1:28" x14ac:dyDescent="0.25">
      <c r="A2912">
        <v>3337</v>
      </c>
      <c r="B2912" t="s">
        <v>8628</v>
      </c>
      <c r="C2912" t="s">
        <v>2787</v>
      </c>
      <c r="D2912" s="1">
        <v>44799</v>
      </c>
      <c r="F2912">
        <f t="shared" ca="1" si="270"/>
        <v>37</v>
      </c>
      <c r="G2912" t="str">
        <f t="shared" ca="1" si="271"/>
        <v>2-5 years</v>
      </c>
      <c r="H2912" t="s">
        <v>24</v>
      </c>
      <c r="I2912" t="s">
        <v>8629</v>
      </c>
      <c r="J2912" t="s">
        <v>8630</v>
      </c>
      <c r="K2912" t="s">
        <v>27</v>
      </c>
      <c r="L2912">
        <f t="shared" si="272"/>
        <v>1</v>
      </c>
      <c r="M2912">
        <f t="shared" si="273"/>
        <v>0</v>
      </c>
      <c r="N2912" t="s">
        <v>53</v>
      </c>
      <c r="O2912" t="s">
        <v>41</v>
      </c>
      <c r="Q2912" t="str">
        <f t="shared" si="274"/>
        <v>ACTIVE</v>
      </c>
      <c r="R2912" t="s">
        <v>1487</v>
      </c>
      <c r="S2912" t="s">
        <v>87</v>
      </c>
      <c r="T2912" s="2">
        <v>29624</v>
      </c>
      <c r="U2912" s="3">
        <f t="shared" ca="1" si="275"/>
        <v>44</v>
      </c>
      <c r="V2912" t="s">
        <v>32</v>
      </c>
      <c r="W2912" t="s">
        <v>843</v>
      </c>
      <c r="X2912" t="s">
        <v>364</v>
      </c>
      <c r="Y2912" t="s">
        <v>35</v>
      </c>
      <c r="Z2912" t="s">
        <v>36</v>
      </c>
      <c r="AA2912">
        <v>3</v>
      </c>
      <c r="AB2912" s="4">
        <v>702000</v>
      </c>
    </row>
    <row r="2913" spans="1:28" x14ac:dyDescent="0.25">
      <c r="A2913">
        <v>3338</v>
      </c>
      <c r="B2913" t="s">
        <v>373</v>
      </c>
      <c r="C2913" t="s">
        <v>1696</v>
      </c>
      <c r="D2913" s="1">
        <v>43784</v>
      </c>
      <c r="F2913">
        <f t="shared" ca="1" si="270"/>
        <v>70</v>
      </c>
      <c r="G2913" t="str">
        <f t="shared" ca="1" si="271"/>
        <v>&gt;5 years</v>
      </c>
      <c r="H2913" t="s">
        <v>24</v>
      </c>
      <c r="I2913" t="s">
        <v>8631</v>
      </c>
      <c r="J2913" t="s">
        <v>8632</v>
      </c>
      <c r="K2913" t="s">
        <v>27</v>
      </c>
      <c r="L2913">
        <f t="shared" si="272"/>
        <v>1</v>
      </c>
      <c r="M2913">
        <f t="shared" si="273"/>
        <v>0</v>
      </c>
      <c r="N2913" t="s">
        <v>28</v>
      </c>
      <c r="O2913" t="s">
        <v>29</v>
      </c>
      <c r="Q2913" t="str">
        <f t="shared" si="274"/>
        <v>ACTIVE</v>
      </c>
      <c r="R2913" t="s">
        <v>1487</v>
      </c>
      <c r="S2913" t="s">
        <v>68</v>
      </c>
      <c r="T2913" s="2">
        <v>33524</v>
      </c>
      <c r="U2913" s="3">
        <f t="shared" ca="1" si="275"/>
        <v>33</v>
      </c>
      <c r="V2913" t="s">
        <v>1614</v>
      </c>
      <c r="W2913" t="s">
        <v>1615</v>
      </c>
      <c r="X2913" t="s">
        <v>69</v>
      </c>
      <c r="Y2913" t="s">
        <v>35</v>
      </c>
      <c r="Z2913" t="s">
        <v>36</v>
      </c>
      <c r="AA2913">
        <v>3</v>
      </c>
      <c r="AB2913" s="4">
        <v>63600</v>
      </c>
    </row>
    <row r="2914" spans="1:28" x14ac:dyDescent="0.25">
      <c r="A2914">
        <v>3339</v>
      </c>
      <c r="B2914" t="s">
        <v>8633</v>
      </c>
      <c r="C2914" t="s">
        <v>1968</v>
      </c>
      <c r="D2914" s="1">
        <v>44430</v>
      </c>
      <c r="F2914">
        <f t="shared" ca="1" si="270"/>
        <v>49</v>
      </c>
      <c r="G2914" t="str">
        <f t="shared" ca="1" si="271"/>
        <v>2-5 years</v>
      </c>
      <c r="H2914" t="s">
        <v>24</v>
      </c>
      <c r="I2914" t="s">
        <v>8634</v>
      </c>
      <c r="J2914" t="s">
        <v>8635</v>
      </c>
      <c r="K2914" t="s">
        <v>27</v>
      </c>
      <c r="L2914">
        <f t="shared" si="272"/>
        <v>1</v>
      </c>
      <c r="M2914">
        <f t="shared" si="273"/>
        <v>0</v>
      </c>
      <c r="N2914" t="s">
        <v>41</v>
      </c>
      <c r="O2914" t="s">
        <v>41</v>
      </c>
      <c r="Q2914" t="str">
        <f t="shared" si="274"/>
        <v>ACTIVE</v>
      </c>
      <c r="R2914" t="s">
        <v>106</v>
      </c>
      <c r="S2914" t="s">
        <v>1301</v>
      </c>
      <c r="T2914" s="2">
        <v>33736</v>
      </c>
      <c r="U2914" s="3">
        <f t="shared" ca="1" si="275"/>
        <v>33</v>
      </c>
      <c r="V2914" t="s">
        <v>32</v>
      </c>
      <c r="W2914" t="s">
        <v>33</v>
      </c>
      <c r="X2914" t="s">
        <v>89</v>
      </c>
      <c r="Y2914" t="s">
        <v>47</v>
      </c>
      <c r="Z2914" t="s">
        <v>36</v>
      </c>
      <c r="AA2914">
        <v>5</v>
      </c>
      <c r="AB2914" s="4">
        <v>79200</v>
      </c>
    </row>
    <row r="2915" spans="1:28" x14ac:dyDescent="0.25">
      <c r="A2915">
        <v>3340</v>
      </c>
      <c r="B2915" t="s">
        <v>8493</v>
      </c>
      <c r="C2915" t="s">
        <v>1253</v>
      </c>
      <c r="D2915" s="1">
        <v>44894</v>
      </c>
      <c r="F2915">
        <f t="shared" ca="1" si="270"/>
        <v>34</v>
      </c>
      <c r="G2915" t="str">
        <f t="shared" ca="1" si="271"/>
        <v>2-5 years</v>
      </c>
      <c r="H2915" t="s">
        <v>24</v>
      </c>
      <c r="I2915" t="s">
        <v>8636</v>
      </c>
      <c r="J2915" t="s">
        <v>8637</v>
      </c>
      <c r="K2915" t="s">
        <v>27</v>
      </c>
      <c r="L2915">
        <f t="shared" si="272"/>
        <v>1</v>
      </c>
      <c r="M2915">
        <f t="shared" si="273"/>
        <v>0</v>
      </c>
      <c r="N2915" t="s">
        <v>41</v>
      </c>
      <c r="O2915" t="s">
        <v>53</v>
      </c>
      <c r="Q2915" t="str">
        <f t="shared" si="274"/>
        <v>ACTIVE</v>
      </c>
      <c r="R2915" t="s">
        <v>1487</v>
      </c>
      <c r="S2915" t="s">
        <v>68</v>
      </c>
      <c r="T2915" s="2">
        <v>35218</v>
      </c>
      <c r="U2915" s="3">
        <f t="shared" ca="1" si="275"/>
        <v>29</v>
      </c>
      <c r="V2915" t="s">
        <v>2370</v>
      </c>
      <c r="W2915" t="s">
        <v>2371</v>
      </c>
      <c r="X2915" t="s">
        <v>81</v>
      </c>
      <c r="Y2915" t="s">
        <v>47</v>
      </c>
      <c r="Z2915" t="s">
        <v>36</v>
      </c>
      <c r="AA2915">
        <v>3</v>
      </c>
      <c r="AB2915" s="4">
        <v>139800</v>
      </c>
    </row>
    <row r="2916" spans="1:28" x14ac:dyDescent="0.25">
      <c r="A2916">
        <v>3341</v>
      </c>
      <c r="B2916" t="s">
        <v>2130</v>
      </c>
      <c r="C2916" t="s">
        <v>3164</v>
      </c>
      <c r="D2916" s="1">
        <v>44849</v>
      </c>
      <c r="E2916" s="1">
        <v>44951</v>
      </c>
      <c r="F2916">
        <f t="shared" ca="1" si="270"/>
        <v>3</v>
      </c>
      <c r="G2916" t="str">
        <f t="shared" ca="1" si="271"/>
        <v>&lt;6 months</v>
      </c>
      <c r="H2916" t="s">
        <v>641</v>
      </c>
      <c r="I2916" t="s">
        <v>8638</v>
      </c>
      <c r="J2916" t="s">
        <v>8639</v>
      </c>
      <c r="K2916" t="s">
        <v>27</v>
      </c>
      <c r="L2916">
        <f t="shared" si="272"/>
        <v>1</v>
      </c>
      <c r="M2916">
        <f t="shared" si="273"/>
        <v>0</v>
      </c>
      <c r="N2916" t="s">
        <v>53</v>
      </c>
      <c r="O2916" t="s">
        <v>29</v>
      </c>
      <c r="Q2916" t="str">
        <f t="shared" si="274"/>
        <v>ACTIVE</v>
      </c>
      <c r="R2916" t="s">
        <v>1487</v>
      </c>
      <c r="S2916" t="s">
        <v>68</v>
      </c>
      <c r="T2916" s="2">
        <v>34466</v>
      </c>
      <c r="U2916" s="3">
        <f t="shared" ca="1" si="275"/>
        <v>31</v>
      </c>
      <c r="V2916" t="s">
        <v>2370</v>
      </c>
      <c r="W2916" t="s">
        <v>2371</v>
      </c>
      <c r="X2916" t="s">
        <v>116</v>
      </c>
      <c r="Y2916" t="s">
        <v>35</v>
      </c>
      <c r="Z2916" t="s">
        <v>36</v>
      </c>
      <c r="AA2916">
        <v>1</v>
      </c>
      <c r="AB2916" s="4">
        <v>345360.12</v>
      </c>
    </row>
    <row r="2917" spans="1:28" x14ac:dyDescent="0.25">
      <c r="A2917">
        <v>3342</v>
      </c>
      <c r="B2917" t="s">
        <v>3214</v>
      </c>
      <c r="C2917" t="s">
        <v>2943</v>
      </c>
      <c r="D2917" s="1">
        <v>44408</v>
      </c>
      <c r="F2917">
        <f t="shared" ca="1" si="270"/>
        <v>50</v>
      </c>
      <c r="G2917" t="str">
        <f t="shared" ca="1" si="271"/>
        <v>2-5 years</v>
      </c>
      <c r="H2917" t="s">
        <v>641</v>
      </c>
      <c r="I2917" t="s">
        <v>8640</v>
      </c>
      <c r="J2917" t="s">
        <v>8641</v>
      </c>
      <c r="K2917" t="s">
        <v>27</v>
      </c>
      <c r="L2917">
        <f t="shared" si="272"/>
        <v>1</v>
      </c>
      <c r="M2917">
        <f t="shared" si="273"/>
        <v>0</v>
      </c>
      <c r="N2917" t="s">
        <v>53</v>
      </c>
      <c r="O2917" t="s">
        <v>41</v>
      </c>
      <c r="Q2917" t="str">
        <f t="shared" si="274"/>
        <v>ACTIVE</v>
      </c>
      <c r="R2917" t="s">
        <v>1487</v>
      </c>
      <c r="S2917" t="s">
        <v>221</v>
      </c>
      <c r="T2917" s="2">
        <v>36721</v>
      </c>
      <c r="U2917" s="3">
        <f t="shared" ca="1" si="275"/>
        <v>25</v>
      </c>
      <c r="V2917" t="s">
        <v>2370</v>
      </c>
      <c r="W2917" t="s">
        <v>2371</v>
      </c>
      <c r="X2917" t="s">
        <v>128</v>
      </c>
      <c r="Y2917" t="s">
        <v>47</v>
      </c>
      <c r="Z2917" t="s">
        <v>36</v>
      </c>
      <c r="AA2917">
        <v>2</v>
      </c>
      <c r="AB2917" s="4">
        <v>53532</v>
      </c>
    </row>
    <row r="2918" spans="1:28" x14ac:dyDescent="0.25">
      <c r="A2918">
        <v>3343</v>
      </c>
      <c r="B2918" t="s">
        <v>3380</v>
      </c>
      <c r="C2918" t="s">
        <v>418</v>
      </c>
      <c r="D2918" s="1">
        <v>44613</v>
      </c>
      <c r="E2918" s="1">
        <v>45072</v>
      </c>
      <c r="F2918">
        <f t="shared" ca="1" si="270"/>
        <v>15</v>
      </c>
      <c r="G2918" t="str">
        <f t="shared" ca="1" si="271"/>
        <v>1-2 years</v>
      </c>
      <c r="H2918" t="s">
        <v>641</v>
      </c>
      <c r="I2918" t="s">
        <v>8642</v>
      </c>
      <c r="J2918" t="s">
        <v>8643</v>
      </c>
      <c r="K2918" t="s">
        <v>27</v>
      </c>
      <c r="L2918">
        <f t="shared" si="272"/>
        <v>1</v>
      </c>
      <c r="M2918">
        <f t="shared" si="273"/>
        <v>0</v>
      </c>
      <c r="N2918" t="s">
        <v>41</v>
      </c>
      <c r="O2918" t="s">
        <v>53</v>
      </c>
      <c r="Q2918" t="str">
        <f t="shared" si="274"/>
        <v>ACTIVE</v>
      </c>
      <c r="R2918" t="s">
        <v>1487</v>
      </c>
      <c r="S2918" t="s">
        <v>74</v>
      </c>
      <c r="T2918" s="2">
        <v>33670</v>
      </c>
      <c r="U2918" s="3">
        <f t="shared" ca="1" si="275"/>
        <v>33</v>
      </c>
      <c r="V2918" t="s">
        <v>32</v>
      </c>
      <c r="W2918" t="s">
        <v>33</v>
      </c>
      <c r="X2918" t="s">
        <v>240</v>
      </c>
      <c r="Y2918" t="s">
        <v>47</v>
      </c>
      <c r="Z2918" t="s">
        <v>36</v>
      </c>
      <c r="AA2918">
        <v>4</v>
      </c>
      <c r="AB2918" s="4">
        <v>96036</v>
      </c>
    </row>
    <row r="2919" spans="1:28" x14ac:dyDescent="0.25">
      <c r="A2919">
        <v>3344</v>
      </c>
      <c r="B2919" t="s">
        <v>8644</v>
      </c>
      <c r="C2919" t="s">
        <v>1257</v>
      </c>
      <c r="D2919" s="1">
        <v>44437</v>
      </c>
      <c r="F2919">
        <f t="shared" ca="1" si="270"/>
        <v>49</v>
      </c>
      <c r="G2919" t="str">
        <f t="shared" ca="1" si="271"/>
        <v>2-5 years</v>
      </c>
      <c r="H2919" t="s">
        <v>641</v>
      </c>
      <c r="I2919" t="s">
        <v>8645</v>
      </c>
      <c r="J2919" t="s">
        <v>8646</v>
      </c>
      <c r="K2919" t="s">
        <v>27</v>
      </c>
      <c r="L2919">
        <f t="shared" si="272"/>
        <v>1</v>
      </c>
      <c r="M2919">
        <f t="shared" si="273"/>
        <v>0</v>
      </c>
      <c r="N2919" t="s">
        <v>28</v>
      </c>
      <c r="O2919" t="s">
        <v>29</v>
      </c>
      <c r="Q2919" t="str">
        <f t="shared" si="274"/>
        <v>ACTIVE</v>
      </c>
      <c r="R2919" t="s">
        <v>1487</v>
      </c>
      <c r="S2919" t="s">
        <v>68</v>
      </c>
      <c r="T2919" s="2">
        <v>32419</v>
      </c>
      <c r="U2919" s="3">
        <f t="shared" ca="1" si="275"/>
        <v>37</v>
      </c>
      <c r="V2919" t="s">
        <v>32</v>
      </c>
      <c r="W2919" t="s">
        <v>33</v>
      </c>
      <c r="X2919" t="s">
        <v>128</v>
      </c>
      <c r="Y2919" t="s">
        <v>47</v>
      </c>
      <c r="Z2919" t="s">
        <v>36</v>
      </c>
      <c r="AA2919">
        <v>3</v>
      </c>
      <c r="AB2919" s="4">
        <v>104421.6</v>
      </c>
    </row>
    <row r="2920" spans="1:28" x14ac:dyDescent="0.25">
      <c r="A2920">
        <v>3345</v>
      </c>
      <c r="B2920" t="s">
        <v>3263</v>
      </c>
      <c r="C2920" t="s">
        <v>1031</v>
      </c>
      <c r="D2920" s="1">
        <v>44543</v>
      </c>
      <c r="E2920" s="1">
        <v>44955</v>
      </c>
      <c r="F2920">
        <f t="shared" ca="1" si="270"/>
        <v>13</v>
      </c>
      <c r="G2920" t="str">
        <f t="shared" ca="1" si="271"/>
        <v>1-2 years</v>
      </c>
      <c r="H2920" t="s">
        <v>641</v>
      </c>
      <c r="I2920" t="s">
        <v>8647</v>
      </c>
      <c r="J2920" t="s">
        <v>8648</v>
      </c>
      <c r="K2920" t="s">
        <v>158</v>
      </c>
      <c r="L2920">
        <f t="shared" si="272"/>
        <v>0</v>
      </c>
      <c r="M2920">
        <f t="shared" si="273"/>
        <v>1</v>
      </c>
      <c r="N2920" t="s">
        <v>53</v>
      </c>
      <c r="O2920" t="s">
        <v>41</v>
      </c>
      <c r="P2920" t="s">
        <v>3412</v>
      </c>
      <c r="Q2920" t="str">
        <f t="shared" si="274"/>
        <v>INVOLUNTARY</v>
      </c>
      <c r="R2920" t="s">
        <v>1487</v>
      </c>
      <c r="S2920" t="s">
        <v>137</v>
      </c>
      <c r="T2920" s="2">
        <v>35365</v>
      </c>
      <c r="U2920" s="3">
        <f t="shared" ca="1" si="275"/>
        <v>28</v>
      </c>
      <c r="V2920" t="s">
        <v>4147</v>
      </c>
      <c r="W2920" t="s">
        <v>4147</v>
      </c>
      <c r="X2920" t="s">
        <v>143</v>
      </c>
      <c r="Y2920" t="s">
        <v>47</v>
      </c>
      <c r="Z2920" t="s">
        <v>36</v>
      </c>
      <c r="AA2920">
        <v>4</v>
      </c>
      <c r="AB2920" s="4">
        <v>901908</v>
      </c>
    </row>
    <row r="2921" spans="1:28" x14ac:dyDescent="0.25">
      <c r="A2921">
        <v>3346</v>
      </c>
      <c r="B2921" t="s">
        <v>5092</v>
      </c>
      <c r="C2921" t="s">
        <v>5037</v>
      </c>
      <c r="D2921" s="1">
        <v>44285</v>
      </c>
      <c r="E2921" s="1">
        <v>44604</v>
      </c>
      <c r="F2921">
        <f t="shared" ca="1" si="270"/>
        <v>10</v>
      </c>
      <c r="G2921" t="str">
        <f t="shared" ca="1" si="271"/>
        <v>6-12 months</v>
      </c>
      <c r="H2921" t="s">
        <v>641</v>
      </c>
      <c r="I2921" t="s">
        <v>8649</v>
      </c>
      <c r="J2921" t="s">
        <v>8650</v>
      </c>
      <c r="K2921" t="s">
        <v>27</v>
      </c>
      <c r="L2921">
        <f t="shared" si="272"/>
        <v>1</v>
      </c>
      <c r="M2921">
        <f t="shared" si="273"/>
        <v>0</v>
      </c>
      <c r="N2921" t="s">
        <v>41</v>
      </c>
      <c r="O2921" t="s">
        <v>29</v>
      </c>
      <c r="Q2921" t="str">
        <f t="shared" si="274"/>
        <v>ACTIVE</v>
      </c>
      <c r="R2921" t="s">
        <v>1487</v>
      </c>
      <c r="S2921" t="s">
        <v>440</v>
      </c>
      <c r="T2921" s="2">
        <v>29932</v>
      </c>
      <c r="U2921" s="3">
        <f t="shared" ca="1" si="275"/>
        <v>43</v>
      </c>
      <c r="V2921" t="s">
        <v>2961</v>
      </c>
      <c r="W2921" t="s">
        <v>2961</v>
      </c>
      <c r="X2921" t="s">
        <v>128</v>
      </c>
      <c r="Y2921" t="s">
        <v>35</v>
      </c>
      <c r="Z2921" t="s">
        <v>36</v>
      </c>
      <c r="AA2921">
        <v>2</v>
      </c>
      <c r="AB2921" s="4">
        <v>79450</v>
      </c>
    </row>
    <row r="2922" spans="1:28" x14ac:dyDescent="0.25">
      <c r="A2922">
        <v>3347</v>
      </c>
      <c r="B2922" t="s">
        <v>495</v>
      </c>
      <c r="C2922" t="s">
        <v>1298</v>
      </c>
      <c r="D2922" s="1">
        <v>44229</v>
      </c>
      <c r="E2922" s="1">
        <v>44694</v>
      </c>
      <c r="F2922">
        <f t="shared" ca="1" si="270"/>
        <v>15</v>
      </c>
      <c r="G2922" t="str">
        <f t="shared" ca="1" si="271"/>
        <v>1-2 years</v>
      </c>
      <c r="H2922" t="s">
        <v>641</v>
      </c>
      <c r="I2922" t="s">
        <v>8651</v>
      </c>
      <c r="J2922" t="s">
        <v>8652</v>
      </c>
      <c r="K2922" t="s">
        <v>27</v>
      </c>
      <c r="L2922">
        <f t="shared" si="272"/>
        <v>1</v>
      </c>
      <c r="M2922">
        <f t="shared" si="273"/>
        <v>0</v>
      </c>
      <c r="N2922" t="s">
        <v>28</v>
      </c>
      <c r="O2922" t="s">
        <v>29</v>
      </c>
      <c r="Q2922" t="str">
        <f t="shared" si="274"/>
        <v>ACTIVE</v>
      </c>
      <c r="R2922" t="s">
        <v>1487</v>
      </c>
      <c r="S2922" t="s">
        <v>282</v>
      </c>
      <c r="T2922" s="2">
        <v>35726</v>
      </c>
      <c r="U2922" s="3">
        <f t="shared" ca="1" si="275"/>
        <v>27</v>
      </c>
      <c r="V2922" t="s">
        <v>3829</v>
      </c>
      <c r="W2922" t="s">
        <v>3830</v>
      </c>
      <c r="X2922" t="s">
        <v>175</v>
      </c>
      <c r="Y2922" t="s">
        <v>35</v>
      </c>
      <c r="Z2922" t="s">
        <v>36</v>
      </c>
      <c r="AA2922">
        <v>3</v>
      </c>
      <c r="AB2922" s="4">
        <v>129157.6</v>
      </c>
    </row>
    <row r="2923" spans="1:28" x14ac:dyDescent="0.25">
      <c r="A2923">
        <v>3348</v>
      </c>
      <c r="B2923" t="s">
        <v>8653</v>
      </c>
      <c r="C2923" t="s">
        <v>992</v>
      </c>
      <c r="D2923" s="1">
        <v>43769</v>
      </c>
      <c r="F2923">
        <f t="shared" ca="1" si="270"/>
        <v>71</v>
      </c>
      <c r="G2923" t="str">
        <f t="shared" ca="1" si="271"/>
        <v>&gt;5 years</v>
      </c>
      <c r="H2923" t="s">
        <v>641</v>
      </c>
      <c r="I2923" t="s">
        <v>5351</v>
      </c>
      <c r="J2923" t="s">
        <v>8654</v>
      </c>
      <c r="K2923" t="s">
        <v>27</v>
      </c>
      <c r="L2923">
        <f t="shared" si="272"/>
        <v>1</v>
      </c>
      <c r="M2923">
        <f t="shared" si="273"/>
        <v>0</v>
      </c>
      <c r="N2923" t="s">
        <v>41</v>
      </c>
      <c r="O2923" t="s">
        <v>41</v>
      </c>
      <c r="Q2923" t="str">
        <f t="shared" si="274"/>
        <v>ACTIVE</v>
      </c>
      <c r="R2923" t="s">
        <v>1487</v>
      </c>
      <c r="S2923" t="s">
        <v>68</v>
      </c>
      <c r="T2923" s="2">
        <v>28622</v>
      </c>
      <c r="U2923" s="3">
        <f t="shared" ca="1" si="275"/>
        <v>47</v>
      </c>
      <c r="V2923" t="s">
        <v>3470</v>
      </c>
      <c r="W2923" t="s">
        <v>3470</v>
      </c>
      <c r="X2923" t="s">
        <v>69</v>
      </c>
      <c r="Y2923" t="s">
        <v>35</v>
      </c>
      <c r="Z2923" t="s">
        <v>36</v>
      </c>
      <c r="AA2923">
        <v>2</v>
      </c>
      <c r="AB2923" s="4">
        <v>66108</v>
      </c>
    </row>
    <row r="2924" spans="1:28" x14ac:dyDescent="0.25">
      <c r="A2924">
        <v>3349</v>
      </c>
      <c r="B2924" t="s">
        <v>2224</v>
      </c>
      <c r="C2924" t="s">
        <v>3998</v>
      </c>
      <c r="D2924" s="1">
        <v>44872</v>
      </c>
      <c r="F2924">
        <f t="shared" ca="1" si="270"/>
        <v>35</v>
      </c>
      <c r="G2924" t="str">
        <f t="shared" ca="1" si="271"/>
        <v>2-5 years</v>
      </c>
      <c r="H2924" t="s">
        <v>24</v>
      </c>
      <c r="I2924" t="s">
        <v>8655</v>
      </c>
      <c r="J2924" t="s">
        <v>8656</v>
      </c>
      <c r="K2924" t="s">
        <v>27</v>
      </c>
      <c r="L2924">
        <f t="shared" si="272"/>
        <v>1</v>
      </c>
      <c r="M2924">
        <f t="shared" si="273"/>
        <v>0</v>
      </c>
      <c r="N2924" t="s">
        <v>28</v>
      </c>
      <c r="O2924" t="s">
        <v>53</v>
      </c>
      <c r="Q2924" t="str">
        <f t="shared" si="274"/>
        <v>ACTIVE</v>
      </c>
      <c r="R2924" t="s">
        <v>1487</v>
      </c>
      <c r="S2924" t="s">
        <v>80</v>
      </c>
      <c r="T2924" s="2">
        <v>35028</v>
      </c>
      <c r="U2924" s="3">
        <f t="shared" ca="1" si="275"/>
        <v>29</v>
      </c>
      <c r="V2924" t="s">
        <v>32</v>
      </c>
      <c r="W2924" t="s">
        <v>33</v>
      </c>
      <c r="X2924" t="s">
        <v>617</v>
      </c>
      <c r="Y2924" t="s">
        <v>47</v>
      </c>
      <c r="Z2924" t="s">
        <v>36</v>
      </c>
      <c r="AA2924">
        <v>3</v>
      </c>
      <c r="AB2924" s="4">
        <v>122400</v>
      </c>
    </row>
    <row r="2925" spans="1:28" x14ac:dyDescent="0.25">
      <c r="A2925">
        <v>3350</v>
      </c>
      <c r="B2925" t="s">
        <v>6750</v>
      </c>
      <c r="C2925" t="s">
        <v>3887</v>
      </c>
      <c r="D2925" s="1">
        <v>44885</v>
      </c>
      <c r="F2925">
        <f t="shared" ca="1" si="270"/>
        <v>34</v>
      </c>
      <c r="G2925" t="str">
        <f t="shared" ca="1" si="271"/>
        <v>2-5 years</v>
      </c>
      <c r="H2925" t="s">
        <v>24</v>
      </c>
      <c r="I2925" t="s">
        <v>8657</v>
      </c>
      <c r="J2925" t="s">
        <v>8658</v>
      </c>
      <c r="K2925" t="s">
        <v>27</v>
      </c>
      <c r="L2925">
        <f t="shared" si="272"/>
        <v>1</v>
      </c>
      <c r="M2925">
        <f t="shared" si="273"/>
        <v>0</v>
      </c>
      <c r="N2925" t="s">
        <v>53</v>
      </c>
      <c r="O2925" t="s">
        <v>41</v>
      </c>
      <c r="Q2925" t="str">
        <f t="shared" si="274"/>
        <v>ACTIVE</v>
      </c>
      <c r="R2925" t="s">
        <v>1487</v>
      </c>
      <c r="S2925" t="s">
        <v>137</v>
      </c>
      <c r="T2925" s="2">
        <v>35040</v>
      </c>
      <c r="U2925" s="3">
        <f t="shared" ca="1" si="275"/>
        <v>29</v>
      </c>
      <c r="V2925" t="s">
        <v>32</v>
      </c>
      <c r="W2925" t="s">
        <v>33</v>
      </c>
      <c r="X2925" t="s">
        <v>81</v>
      </c>
      <c r="Y2925" t="s">
        <v>35</v>
      </c>
      <c r="Z2925" t="s">
        <v>36</v>
      </c>
      <c r="AA2925">
        <v>5</v>
      </c>
      <c r="AB2925" s="4">
        <v>95680</v>
      </c>
    </row>
    <row r="2926" spans="1:28" x14ac:dyDescent="0.25">
      <c r="A2926">
        <v>3351</v>
      </c>
      <c r="B2926" t="s">
        <v>231</v>
      </c>
      <c r="C2926" t="s">
        <v>3128</v>
      </c>
      <c r="D2926" s="1">
        <v>44545</v>
      </c>
      <c r="E2926" s="1">
        <v>44657</v>
      </c>
      <c r="F2926">
        <f t="shared" ca="1" si="270"/>
        <v>3</v>
      </c>
      <c r="G2926" t="str">
        <f t="shared" ca="1" si="271"/>
        <v>&lt;6 months</v>
      </c>
      <c r="H2926" t="s">
        <v>24</v>
      </c>
      <c r="I2926" t="s">
        <v>8659</v>
      </c>
      <c r="J2926" t="s">
        <v>8660</v>
      </c>
      <c r="K2926" t="s">
        <v>158</v>
      </c>
      <c r="L2926">
        <f t="shared" si="272"/>
        <v>0</v>
      </c>
      <c r="M2926">
        <f t="shared" si="273"/>
        <v>1</v>
      </c>
      <c r="N2926" t="s">
        <v>28</v>
      </c>
      <c r="O2926" t="s">
        <v>41</v>
      </c>
      <c r="P2926" t="s">
        <v>1431</v>
      </c>
      <c r="Q2926" t="str">
        <f t="shared" si="274"/>
        <v>INVOLUNTARY</v>
      </c>
      <c r="R2926" t="s">
        <v>1487</v>
      </c>
      <c r="S2926" t="s">
        <v>239</v>
      </c>
      <c r="T2926" s="2">
        <v>34774</v>
      </c>
      <c r="U2926" s="3">
        <f t="shared" ca="1" si="275"/>
        <v>30</v>
      </c>
      <c r="V2926" t="s">
        <v>32</v>
      </c>
      <c r="W2926" t="s">
        <v>33</v>
      </c>
      <c r="X2926" t="s">
        <v>7600</v>
      </c>
      <c r="Y2926" t="s">
        <v>47</v>
      </c>
      <c r="Z2926" t="s">
        <v>36</v>
      </c>
      <c r="AA2926">
        <v>2</v>
      </c>
      <c r="AB2926" s="4">
        <v>582432</v>
      </c>
    </row>
    <row r="2927" spans="1:28" x14ac:dyDescent="0.25">
      <c r="A2927">
        <v>3352</v>
      </c>
      <c r="B2927" t="s">
        <v>6183</v>
      </c>
      <c r="C2927" t="s">
        <v>7183</v>
      </c>
      <c r="D2927" s="1">
        <v>44979</v>
      </c>
      <c r="F2927">
        <f t="shared" ca="1" si="270"/>
        <v>31</v>
      </c>
      <c r="G2927" t="str">
        <f t="shared" ca="1" si="271"/>
        <v>2-5 years</v>
      </c>
      <c r="H2927" t="s">
        <v>24</v>
      </c>
      <c r="I2927" t="s">
        <v>8661</v>
      </c>
      <c r="J2927" t="s">
        <v>8662</v>
      </c>
      <c r="K2927" t="s">
        <v>27</v>
      </c>
      <c r="L2927">
        <f t="shared" si="272"/>
        <v>1</v>
      </c>
      <c r="M2927">
        <f t="shared" si="273"/>
        <v>0</v>
      </c>
      <c r="N2927" t="s">
        <v>41</v>
      </c>
      <c r="O2927" t="s">
        <v>53</v>
      </c>
      <c r="Q2927" t="str">
        <f t="shared" si="274"/>
        <v>ACTIVE</v>
      </c>
      <c r="R2927" t="s">
        <v>1487</v>
      </c>
      <c r="S2927" t="s">
        <v>74</v>
      </c>
      <c r="T2927" s="2">
        <v>32657</v>
      </c>
      <c r="U2927" s="3">
        <f t="shared" ca="1" si="275"/>
        <v>36</v>
      </c>
      <c r="V2927" t="s">
        <v>61</v>
      </c>
      <c r="W2927" t="s">
        <v>222</v>
      </c>
      <c r="X2927" t="s">
        <v>299</v>
      </c>
      <c r="Y2927" t="s">
        <v>47</v>
      </c>
      <c r="Z2927" t="s">
        <v>36</v>
      </c>
      <c r="AA2927">
        <v>3</v>
      </c>
      <c r="AB2927" s="4">
        <v>94000</v>
      </c>
    </row>
    <row r="2928" spans="1:28" x14ac:dyDescent="0.25">
      <c r="A2928">
        <v>3353</v>
      </c>
      <c r="B2928" t="s">
        <v>8663</v>
      </c>
      <c r="C2928" t="s">
        <v>5101</v>
      </c>
      <c r="D2928" s="1">
        <v>43919</v>
      </c>
      <c r="F2928">
        <f t="shared" ca="1" si="270"/>
        <v>66</v>
      </c>
      <c r="G2928" t="str">
        <f t="shared" ca="1" si="271"/>
        <v>&gt;5 years</v>
      </c>
      <c r="H2928" t="s">
        <v>24</v>
      </c>
      <c r="I2928" t="s">
        <v>8664</v>
      </c>
      <c r="J2928" t="s">
        <v>8665</v>
      </c>
      <c r="K2928" t="s">
        <v>27</v>
      </c>
      <c r="L2928">
        <f t="shared" si="272"/>
        <v>1</v>
      </c>
      <c r="M2928">
        <f t="shared" si="273"/>
        <v>0</v>
      </c>
      <c r="N2928" t="s">
        <v>28</v>
      </c>
      <c r="O2928" t="s">
        <v>41</v>
      </c>
      <c r="Q2928" t="str">
        <f t="shared" si="274"/>
        <v>ACTIVE</v>
      </c>
      <c r="R2928" t="s">
        <v>1487</v>
      </c>
      <c r="S2928" t="s">
        <v>68</v>
      </c>
      <c r="T2928" s="2">
        <v>34319</v>
      </c>
      <c r="U2928" s="3">
        <f t="shared" ca="1" si="275"/>
        <v>31</v>
      </c>
      <c r="V2928" t="s">
        <v>2370</v>
      </c>
      <c r="W2928" t="s">
        <v>2593</v>
      </c>
      <c r="X2928" t="s">
        <v>128</v>
      </c>
      <c r="Y2928" t="s">
        <v>35</v>
      </c>
      <c r="Z2928" t="s">
        <v>36</v>
      </c>
      <c r="AA2928">
        <v>3</v>
      </c>
      <c r="AB2928" s="4">
        <v>106800</v>
      </c>
    </row>
    <row r="2929" spans="1:28" x14ac:dyDescent="0.25">
      <c r="A2929">
        <v>3354</v>
      </c>
      <c r="B2929" t="s">
        <v>8184</v>
      </c>
      <c r="C2929" t="s">
        <v>2936</v>
      </c>
      <c r="D2929" s="1">
        <v>44417</v>
      </c>
      <c r="E2929" s="1">
        <v>45093</v>
      </c>
      <c r="F2929">
        <f t="shared" ca="1" si="270"/>
        <v>22</v>
      </c>
      <c r="G2929" t="str">
        <f t="shared" ca="1" si="271"/>
        <v>1-2 years</v>
      </c>
      <c r="H2929" t="s">
        <v>24</v>
      </c>
      <c r="I2929" t="s">
        <v>8666</v>
      </c>
      <c r="J2929" t="s">
        <v>8667</v>
      </c>
      <c r="K2929" t="s">
        <v>27</v>
      </c>
      <c r="L2929">
        <f t="shared" si="272"/>
        <v>1</v>
      </c>
      <c r="M2929">
        <f t="shared" si="273"/>
        <v>0</v>
      </c>
      <c r="N2929" t="s">
        <v>41</v>
      </c>
      <c r="O2929" t="s">
        <v>29</v>
      </c>
      <c r="Q2929" t="str">
        <f t="shared" si="274"/>
        <v>ACTIVE</v>
      </c>
      <c r="R2929" t="s">
        <v>1487</v>
      </c>
      <c r="S2929" t="s">
        <v>74</v>
      </c>
      <c r="T2929" s="2">
        <v>35258</v>
      </c>
      <c r="U2929" s="3">
        <f t="shared" ca="1" si="275"/>
        <v>29</v>
      </c>
      <c r="V2929" t="s">
        <v>61</v>
      </c>
      <c r="W2929" t="s">
        <v>222</v>
      </c>
      <c r="X2929" t="s">
        <v>69</v>
      </c>
      <c r="Y2929" t="s">
        <v>35</v>
      </c>
      <c r="Z2929" t="s">
        <v>36</v>
      </c>
      <c r="AA2929">
        <v>3</v>
      </c>
      <c r="AB2929" s="4">
        <v>93000</v>
      </c>
    </row>
    <row r="2930" spans="1:28" x14ac:dyDescent="0.25">
      <c r="A2930">
        <v>3355</v>
      </c>
      <c r="B2930" t="s">
        <v>6046</v>
      </c>
      <c r="C2930" t="s">
        <v>4038</v>
      </c>
      <c r="D2930" s="1">
        <v>44928</v>
      </c>
      <c r="E2930" s="1">
        <v>45095</v>
      </c>
      <c r="F2930">
        <f t="shared" ca="1" si="270"/>
        <v>5</v>
      </c>
      <c r="G2930" t="str">
        <f t="shared" ca="1" si="271"/>
        <v>&lt;6 months</v>
      </c>
      <c r="H2930" t="s">
        <v>24</v>
      </c>
      <c r="I2930" t="s">
        <v>8668</v>
      </c>
      <c r="J2930" t="s">
        <v>8669</v>
      </c>
      <c r="K2930" t="s">
        <v>27</v>
      </c>
      <c r="L2930">
        <f t="shared" si="272"/>
        <v>1</v>
      </c>
      <c r="M2930">
        <f t="shared" si="273"/>
        <v>0</v>
      </c>
      <c r="N2930" t="s">
        <v>28</v>
      </c>
      <c r="O2930" t="s">
        <v>41</v>
      </c>
      <c r="Q2930" t="str">
        <f t="shared" si="274"/>
        <v>ACTIVE</v>
      </c>
      <c r="R2930" t="s">
        <v>1487</v>
      </c>
      <c r="S2930" t="s">
        <v>221</v>
      </c>
      <c r="T2930" s="2">
        <v>34730</v>
      </c>
      <c r="U2930" s="3">
        <f t="shared" ca="1" si="275"/>
        <v>30</v>
      </c>
      <c r="V2930" t="s">
        <v>3317</v>
      </c>
      <c r="W2930" t="s">
        <v>3318</v>
      </c>
      <c r="X2930" t="s">
        <v>81</v>
      </c>
      <c r="Y2930" t="s">
        <v>35</v>
      </c>
      <c r="Z2930" t="s">
        <v>36</v>
      </c>
      <c r="AA2930">
        <v>5</v>
      </c>
      <c r="AB2930" s="4">
        <v>459708</v>
      </c>
    </row>
    <row r="2931" spans="1:28" x14ac:dyDescent="0.25">
      <c r="A2931">
        <v>3356</v>
      </c>
      <c r="B2931" t="s">
        <v>2711</v>
      </c>
      <c r="C2931" t="s">
        <v>1384</v>
      </c>
      <c r="D2931" s="1">
        <v>43414</v>
      </c>
      <c r="F2931">
        <f t="shared" ca="1" si="270"/>
        <v>82</v>
      </c>
      <c r="G2931" t="str">
        <f t="shared" ca="1" si="271"/>
        <v>&gt;5 years</v>
      </c>
      <c r="H2931" t="s">
        <v>24</v>
      </c>
      <c r="I2931" t="s">
        <v>8670</v>
      </c>
      <c r="J2931" t="s">
        <v>8671</v>
      </c>
      <c r="K2931" t="s">
        <v>27</v>
      </c>
      <c r="L2931">
        <f t="shared" si="272"/>
        <v>1</v>
      </c>
      <c r="M2931">
        <f t="shared" si="273"/>
        <v>0</v>
      </c>
      <c r="N2931" t="s">
        <v>53</v>
      </c>
      <c r="O2931" t="s">
        <v>41</v>
      </c>
      <c r="Q2931" t="str">
        <f t="shared" si="274"/>
        <v>ACTIVE</v>
      </c>
      <c r="R2931" t="s">
        <v>1487</v>
      </c>
      <c r="S2931" t="s">
        <v>80</v>
      </c>
      <c r="T2931" s="2">
        <v>27158</v>
      </c>
      <c r="U2931" s="3">
        <f t="shared" ca="1" si="275"/>
        <v>51</v>
      </c>
      <c r="V2931" t="s">
        <v>1908</v>
      </c>
      <c r="W2931" t="s">
        <v>1908</v>
      </c>
      <c r="X2931" t="s">
        <v>81</v>
      </c>
      <c r="Y2931" t="s">
        <v>35</v>
      </c>
      <c r="Z2931" t="s">
        <v>194</v>
      </c>
      <c r="AA2931">
        <v>3</v>
      </c>
      <c r="AB2931" s="4">
        <v>42000</v>
      </c>
    </row>
    <row r="2932" spans="1:28" x14ac:dyDescent="0.25">
      <c r="A2932">
        <v>3357</v>
      </c>
      <c r="B2932" t="s">
        <v>4996</v>
      </c>
      <c r="C2932" t="s">
        <v>8672</v>
      </c>
      <c r="D2932" s="1">
        <v>44803</v>
      </c>
      <c r="F2932">
        <f t="shared" ca="1" si="270"/>
        <v>37</v>
      </c>
      <c r="G2932" t="str">
        <f t="shared" ca="1" si="271"/>
        <v>2-5 years</v>
      </c>
      <c r="H2932" t="s">
        <v>24</v>
      </c>
      <c r="I2932" t="s">
        <v>8673</v>
      </c>
      <c r="J2932" t="s">
        <v>8674</v>
      </c>
      <c r="K2932" t="s">
        <v>27</v>
      </c>
      <c r="L2932">
        <f t="shared" si="272"/>
        <v>1</v>
      </c>
      <c r="M2932">
        <f t="shared" si="273"/>
        <v>0</v>
      </c>
      <c r="N2932" t="s">
        <v>53</v>
      </c>
      <c r="O2932" t="s">
        <v>29</v>
      </c>
      <c r="Q2932" t="str">
        <f t="shared" si="274"/>
        <v>ACTIVE</v>
      </c>
      <c r="R2932" t="s">
        <v>1487</v>
      </c>
      <c r="S2932" t="s">
        <v>87</v>
      </c>
      <c r="T2932" s="2">
        <v>25679</v>
      </c>
      <c r="U2932" s="3">
        <f t="shared" ca="1" si="275"/>
        <v>55</v>
      </c>
      <c r="V2932" t="s">
        <v>2370</v>
      </c>
      <c r="W2932" t="s">
        <v>2510</v>
      </c>
      <c r="X2932" t="s">
        <v>143</v>
      </c>
      <c r="Y2932" t="s">
        <v>47</v>
      </c>
      <c r="Z2932" t="s">
        <v>82</v>
      </c>
      <c r="AA2932">
        <v>1</v>
      </c>
      <c r="AB2932" s="4">
        <v>907400</v>
      </c>
    </row>
    <row r="2933" spans="1:28" x14ac:dyDescent="0.25">
      <c r="A2933">
        <v>3358</v>
      </c>
      <c r="B2933" t="s">
        <v>7581</v>
      </c>
      <c r="C2933" t="s">
        <v>5692</v>
      </c>
      <c r="D2933" s="1">
        <v>44407</v>
      </c>
      <c r="E2933" s="1">
        <v>44898</v>
      </c>
      <c r="F2933">
        <f t="shared" ca="1" si="270"/>
        <v>16</v>
      </c>
      <c r="G2933" t="str">
        <f t="shared" ca="1" si="271"/>
        <v>1-2 years</v>
      </c>
      <c r="H2933" t="s">
        <v>24</v>
      </c>
      <c r="I2933" t="s">
        <v>8675</v>
      </c>
      <c r="J2933" t="s">
        <v>8676</v>
      </c>
      <c r="K2933" t="s">
        <v>27</v>
      </c>
      <c r="L2933">
        <f t="shared" si="272"/>
        <v>1</v>
      </c>
      <c r="M2933">
        <f t="shared" si="273"/>
        <v>0</v>
      </c>
      <c r="N2933" t="s">
        <v>53</v>
      </c>
      <c r="O2933" t="s">
        <v>41</v>
      </c>
      <c r="Q2933" t="str">
        <f t="shared" si="274"/>
        <v>ACTIVE</v>
      </c>
      <c r="R2933" t="s">
        <v>1487</v>
      </c>
      <c r="S2933" t="s">
        <v>74</v>
      </c>
      <c r="T2933" s="2">
        <v>32190</v>
      </c>
      <c r="U2933" s="3">
        <f t="shared" ca="1" si="275"/>
        <v>37</v>
      </c>
      <c r="V2933" t="s">
        <v>2370</v>
      </c>
      <c r="W2933" t="s">
        <v>2371</v>
      </c>
      <c r="X2933" t="s">
        <v>69</v>
      </c>
      <c r="Y2933" t="s">
        <v>47</v>
      </c>
      <c r="Z2933" t="s">
        <v>36</v>
      </c>
      <c r="AA2933">
        <v>3</v>
      </c>
      <c r="AB2933" s="4">
        <v>55200</v>
      </c>
    </row>
    <row r="2934" spans="1:28" x14ac:dyDescent="0.25">
      <c r="A2934">
        <v>3359</v>
      </c>
      <c r="B2934" t="s">
        <v>6919</v>
      </c>
      <c r="C2934" t="s">
        <v>5456</v>
      </c>
      <c r="D2934" s="1">
        <v>44164</v>
      </c>
      <c r="F2934">
        <f t="shared" ca="1" si="270"/>
        <v>58</v>
      </c>
      <c r="G2934" t="str">
        <f t="shared" ca="1" si="271"/>
        <v>2-5 years</v>
      </c>
      <c r="H2934" t="s">
        <v>24</v>
      </c>
      <c r="I2934" t="s">
        <v>8677</v>
      </c>
      <c r="J2934" t="s">
        <v>8678</v>
      </c>
      <c r="K2934" t="s">
        <v>27</v>
      </c>
      <c r="L2934">
        <f t="shared" si="272"/>
        <v>1</v>
      </c>
      <c r="M2934">
        <f t="shared" si="273"/>
        <v>0</v>
      </c>
      <c r="N2934" t="s">
        <v>53</v>
      </c>
      <c r="O2934" t="s">
        <v>29</v>
      </c>
      <c r="Q2934" t="str">
        <f t="shared" si="274"/>
        <v>ACTIVE</v>
      </c>
      <c r="R2934" t="s">
        <v>1487</v>
      </c>
      <c r="S2934" t="s">
        <v>74</v>
      </c>
      <c r="T2934" s="2">
        <v>30602</v>
      </c>
      <c r="U2934" s="3">
        <f t="shared" ca="1" si="275"/>
        <v>41</v>
      </c>
      <c r="V2934" t="s">
        <v>2370</v>
      </c>
      <c r="W2934" t="s">
        <v>2371</v>
      </c>
      <c r="X2934" t="s">
        <v>69</v>
      </c>
      <c r="Y2934" t="s">
        <v>47</v>
      </c>
      <c r="Z2934" t="s">
        <v>82</v>
      </c>
      <c r="AA2934">
        <v>3</v>
      </c>
      <c r="AB2934" s="4">
        <v>471876</v>
      </c>
    </row>
    <row r="2935" spans="1:28" x14ac:dyDescent="0.25">
      <c r="A2935">
        <v>3360</v>
      </c>
      <c r="B2935" t="s">
        <v>4344</v>
      </c>
      <c r="C2935" t="s">
        <v>1000</v>
      </c>
      <c r="D2935" s="1">
        <v>44279</v>
      </c>
      <c r="F2935">
        <f t="shared" ca="1" si="270"/>
        <v>54</v>
      </c>
      <c r="G2935" t="str">
        <f t="shared" ca="1" si="271"/>
        <v>2-5 years</v>
      </c>
      <c r="H2935" t="s">
        <v>24</v>
      </c>
      <c r="I2935" t="s">
        <v>8679</v>
      </c>
      <c r="J2935" t="s">
        <v>8680</v>
      </c>
      <c r="K2935" t="s">
        <v>27</v>
      </c>
      <c r="L2935">
        <f t="shared" si="272"/>
        <v>1</v>
      </c>
      <c r="M2935">
        <f t="shared" si="273"/>
        <v>0</v>
      </c>
      <c r="N2935" t="s">
        <v>41</v>
      </c>
      <c r="O2935" t="s">
        <v>41</v>
      </c>
      <c r="Q2935" t="str">
        <f t="shared" si="274"/>
        <v>ACTIVE</v>
      </c>
      <c r="R2935" t="s">
        <v>1487</v>
      </c>
      <c r="S2935" t="s">
        <v>68</v>
      </c>
      <c r="T2935" s="2">
        <v>27030</v>
      </c>
      <c r="U2935" s="3">
        <f t="shared" ca="1" si="275"/>
        <v>51</v>
      </c>
      <c r="V2935" t="s">
        <v>61</v>
      </c>
      <c r="W2935" t="s">
        <v>222</v>
      </c>
      <c r="X2935" t="s">
        <v>2213</v>
      </c>
      <c r="Y2935" t="s">
        <v>35</v>
      </c>
      <c r="Z2935" t="s">
        <v>82</v>
      </c>
      <c r="AA2935">
        <v>2</v>
      </c>
      <c r="AB2935" s="4">
        <v>84804</v>
      </c>
    </row>
    <row r="2936" spans="1:28" x14ac:dyDescent="0.25">
      <c r="A2936">
        <v>3361</v>
      </c>
      <c r="B2936" t="s">
        <v>2491</v>
      </c>
      <c r="C2936" t="s">
        <v>5433</v>
      </c>
      <c r="D2936" s="1">
        <v>44194</v>
      </c>
      <c r="E2936" s="1">
        <v>44615</v>
      </c>
      <c r="F2936">
        <f t="shared" ca="1" si="270"/>
        <v>13</v>
      </c>
      <c r="G2936" t="str">
        <f t="shared" ca="1" si="271"/>
        <v>1-2 years</v>
      </c>
      <c r="H2936" t="s">
        <v>24</v>
      </c>
      <c r="I2936" t="s">
        <v>8681</v>
      </c>
      <c r="J2936" t="s">
        <v>8682</v>
      </c>
      <c r="K2936" t="s">
        <v>158</v>
      </c>
      <c r="L2936">
        <f t="shared" si="272"/>
        <v>0</v>
      </c>
      <c r="M2936">
        <f t="shared" si="273"/>
        <v>1</v>
      </c>
      <c r="N2936" t="s">
        <v>41</v>
      </c>
      <c r="O2936" t="s">
        <v>29</v>
      </c>
      <c r="P2936" t="s">
        <v>159</v>
      </c>
      <c r="Q2936" t="str">
        <f t="shared" si="274"/>
        <v>VOLUNTARY</v>
      </c>
      <c r="R2936" t="s">
        <v>1487</v>
      </c>
      <c r="S2936" t="s">
        <v>68</v>
      </c>
      <c r="T2936" s="2">
        <v>33403</v>
      </c>
      <c r="U2936" s="3">
        <f t="shared" ca="1" si="275"/>
        <v>34</v>
      </c>
      <c r="V2936" t="s">
        <v>32</v>
      </c>
      <c r="W2936" t="s">
        <v>33</v>
      </c>
      <c r="X2936" t="s">
        <v>81</v>
      </c>
      <c r="Y2936" t="s">
        <v>35</v>
      </c>
      <c r="Z2936" t="s">
        <v>82</v>
      </c>
      <c r="AA2936">
        <v>3</v>
      </c>
      <c r="AB2936" s="4">
        <v>108408</v>
      </c>
    </row>
    <row r="2937" spans="1:28" x14ac:dyDescent="0.25">
      <c r="A2937">
        <v>3362</v>
      </c>
      <c r="B2937" t="s">
        <v>5619</v>
      </c>
      <c r="C2937" t="s">
        <v>5782</v>
      </c>
      <c r="D2937" s="1">
        <v>44410</v>
      </c>
      <c r="F2937">
        <f t="shared" ca="1" si="270"/>
        <v>50</v>
      </c>
      <c r="G2937" t="str">
        <f t="shared" ca="1" si="271"/>
        <v>2-5 years</v>
      </c>
      <c r="H2937" t="s">
        <v>24</v>
      </c>
      <c r="I2937" t="s">
        <v>8683</v>
      </c>
      <c r="J2937" t="s">
        <v>8684</v>
      </c>
      <c r="K2937" t="s">
        <v>27</v>
      </c>
      <c r="L2937">
        <f t="shared" si="272"/>
        <v>1</v>
      </c>
      <c r="M2937">
        <f t="shared" si="273"/>
        <v>0</v>
      </c>
      <c r="N2937" t="s">
        <v>53</v>
      </c>
      <c r="O2937" t="s">
        <v>29</v>
      </c>
      <c r="Q2937" t="str">
        <f t="shared" si="274"/>
        <v>ACTIVE</v>
      </c>
      <c r="R2937" t="s">
        <v>1487</v>
      </c>
      <c r="S2937" t="s">
        <v>74</v>
      </c>
      <c r="T2937" s="2">
        <v>34235</v>
      </c>
      <c r="U2937" s="3">
        <f t="shared" ca="1" si="275"/>
        <v>32</v>
      </c>
      <c r="V2937" t="s">
        <v>32</v>
      </c>
      <c r="W2937" t="s">
        <v>33</v>
      </c>
      <c r="X2937" t="s">
        <v>69</v>
      </c>
      <c r="Y2937" t="s">
        <v>35</v>
      </c>
      <c r="Z2937" t="s">
        <v>82</v>
      </c>
      <c r="AA2937">
        <v>1</v>
      </c>
      <c r="AB2937" s="4">
        <v>812500</v>
      </c>
    </row>
    <row r="2938" spans="1:28" x14ac:dyDescent="0.25">
      <c r="A2938">
        <v>3363</v>
      </c>
      <c r="B2938" t="s">
        <v>8685</v>
      </c>
      <c r="C2938" t="s">
        <v>1947</v>
      </c>
      <c r="D2938" s="1">
        <v>44650</v>
      </c>
      <c r="F2938">
        <f t="shared" ca="1" si="270"/>
        <v>42</v>
      </c>
      <c r="G2938" t="str">
        <f t="shared" ca="1" si="271"/>
        <v>2-5 years</v>
      </c>
      <c r="H2938" t="s">
        <v>24</v>
      </c>
      <c r="I2938" t="s">
        <v>8686</v>
      </c>
      <c r="J2938" t="s">
        <v>8687</v>
      </c>
      <c r="K2938" t="s">
        <v>27</v>
      </c>
      <c r="L2938">
        <f t="shared" si="272"/>
        <v>1</v>
      </c>
      <c r="M2938">
        <f t="shared" si="273"/>
        <v>0</v>
      </c>
      <c r="N2938" t="s">
        <v>41</v>
      </c>
      <c r="O2938" t="s">
        <v>29</v>
      </c>
      <c r="Q2938" t="str">
        <f t="shared" si="274"/>
        <v>ACTIVE</v>
      </c>
      <c r="R2938" t="s">
        <v>1487</v>
      </c>
      <c r="S2938" t="s">
        <v>74</v>
      </c>
      <c r="T2938" s="2">
        <v>36103</v>
      </c>
      <c r="U2938" s="3">
        <f t="shared" ca="1" si="275"/>
        <v>26</v>
      </c>
      <c r="V2938" t="s">
        <v>32</v>
      </c>
      <c r="W2938" t="s">
        <v>33</v>
      </c>
      <c r="X2938" t="s">
        <v>69</v>
      </c>
      <c r="Y2938" t="s">
        <v>47</v>
      </c>
      <c r="Z2938" t="s">
        <v>82</v>
      </c>
      <c r="AA2938">
        <v>5</v>
      </c>
      <c r="AB2938" s="4">
        <v>132860</v>
      </c>
    </row>
    <row r="2939" spans="1:28" x14ac:dyDescent="0.25">
      <c r="A2939">
        <v>3364</v>
      </c>
      <c r="B2939" t="s">
        <v>8688</v>
      </c>
      <c r="C2939" t="s">
        <v>4329</v>
      </c>
      <c r="D2939" s="1">
        <v>44260</v>
      </c>
      <c r="E2939" s="1">
        <v>44446</v>
      </c>
      <c r="F2939">
        <f t="shared" ca="1" si="270"/>
        <v>6</v>
      </c>
      <c r="G2939" t="str">
        <f t="shared" ca="1" si="271"/>
        <v>6-12 months</v>
      </c>
      <c r="H2939" t="s">
        <v>641</v>
      </c>
      <c r="I2939" t="s">
        <v>8689</v>
      </c>
      <c r="J2939" t="s">
        <v>8690</v>
      </c>
      <c r="K2939" t="s">
        <v>27</v>
      </c>
      <c r="L2939">
        <f t="shared" si="272"/>
        <v>1</v>
      </c>
      <c r="M2939">
        <f t="shared" si="273"/>
        <v>0</v>
      </c>
      <c r="N2939" t="s">
        <v>41</v>
      </c>
      <c r="O2939" t="s">
        <v>29</v>
      </c>
      <c r="Q2939" t="str">
        <f t="shared" si="274"/>
        <v>ACTIVE</v>
      </c>
      <c r="R2939" t="s">
        <v>1487</v>
      </c>
      <c r="S2939" t="s">
        <v>87</v>
      </c>
      <c r="T2939" s="2">
        <v>27374</v>
      </c>
      <c r="U2939" s="3">
        <f t="shared" ca="1" si="275"/>
        <v>50</v>
      </c>
      <c r="V2939" t="s">
        <v>61</v>
      </c>
      <c r="W2939" t="s">
        <v>222</v>
      </c>
      <c r="X2939" t="s">
        <v>81</v>
      </c>
      <c r="Y2939" t="s">
        <v>35</v>
      </c>
      <c r="Z2939" t="s">
        <v>82</v>
      </c>
      <c r="AA2939">
        <v>3</v>
      </c>
      <c r="AB2939" s="4">
        <v>46800</v>
      </c>
    </row>
    <row r="2940" spans="1:28" x14ac:dyDescent="0.25">
      <c r="A2940">
        <v>3365</v>
      </c>
      <c r="B2940" t="s">
        <v>3613</v>
      </c>
      <c r="C2940" t="s">
        <v>3360</v>
      </c>
      <c r="D2940" s="1">
        <v>44167</v>
      </c>
      <c r="F2940">
        <f t="shared" ca="1" si="270"/>
        <v>58</v>
      </c>
      <c r="G2940" t="str">
        <f t="shared" ca="1" si="271"/>
        <v>2-5 years</v>
      </c>
      <c r="H2940" t="s">
        <v>641</v>
      </c>
      <c r="I2940" t="s">
        <v>8691</v>
      </c>
      <c r="J2940" t="s">
        <v>8692</v>
      </c>
      <c r="K2940" t="s">
        <v>27</v>
      </c>
      <c r="L2940">
        <f t="shared" si="272"/>
        <v>1</v>
      </c>
      <c r="M2940">
        <f t="shared" si="273"/>
        <v>0</v>
      </c>
      <c r="N2940" t="s">
        <v>28</v>
      </c>
      <c r="O2940" t="s">
        <v>29</v>
      </c>
      <c r="Q2940" t="str">
        <f t="shared" si="274"/>
        <v>ACTIVE</v>
      </c>
      <c r="R2940" t="s">
        <v>1487</v>
      </c>
      <c r="S2940" t="s">
        <v>137</v>
      </c>
      <c r="T2940" s="2">
        <v>27107</v>
      </c>
      <c r="U2940" s="3">
        <f t="shared" ca="1" si="275"/>
        <v>51</v>
      </c>
      <c r="V2940" t="s">
        <v>4933</v>
      </c>
      <c r="W2940" t="s">
        <v>4942</v>
      </c>
      <c r="X2940" t="s">
        <v>69</v>
      </c>
      <c r="Y2940" t="s">
        <v>47</v>
      </c>
      <c r="Z2940" t="s">
        <v>36</v>
      </c>
      <c r="AA2940">
        <v>3</v>
      </c>
      <c r="AB2940" s="4">
        <v>526500</v>
      </c>
    </row>
    <row r="2941" spans="1:28" x14ac:dyDescent="0.25">
      <c r="A2941">
        <v>3366</v>
      </c>
      <c r="B2941" t="s">
        <v>761</v>
      </c>
      <c r="C2941" t="s">
        <v>4188</v>
      </c>
      <c r="D2941" s="1">
        <v>43485</v>
      </c>
      <c r="E2941" s="1">
        <v>43848</v>
      </c>
      <c r="F2941">
        <f t="shared" ca="1" si="270"/>
        <v>11</v>
      </c>
      <c r="G2941" t="str">
        <f t="shared" ca="1" si="271"/>
        <v>6-12 months</v>
      </c>
      <c r="H2941" t="s">
        <v>641</v>
      </c>
      <c r="I2941" t="s">
        <v>8693</v>
      </c>
      <c r="J2941" t="s">
        <v>8694</v>
      </c>
      <c r="K2941" t="s">
        <v>158</v>
      </c>
      <c r="L2941">
        <f t="shared" si="272"/>
        <v>0</v>
      </c>
      <c r="M2941">
        <f t="shared" si="273"/>
        <v>1</v>
      </c>
      <c r="N2941" t="s">
        <v>28</v>
      </c>
      <c r="O2941" t="s">
        <v>53</v>
      </c>
      <c r="P2941" t="s">
        <v>212</v>
      </c>
      <c r="Q2941" t="str">
        <f t="shared" si="274"/>
        <v>INVOLUNTARY</v>
      </c>
      <c r="R2941" t="s">
        <v>1487</v>
      </c>
      <c r="S2941" t="s">
        <v>68</v>
      </c>
      <c r="T2941" s="2">
        <v>27646</v>
      </c>
      <c r="U2941" s="3">
        <f t="shared" ca="1" si="275"/>
        <v>50</v>
      </c>
      <c r="V2941" t="s">
        <v>3829</v>
      </c>
      <c r="W2941" t="s">
        <v>3830</v>
      </c>
      <c r="X2941" t="s">
        <v>364</v>
      </c>
      <c r="Y2941" t="s">
        <v>47</v>
      </c>
      <c r="Z2941" t="s">
        <v>82</v>
      </c>
      <c r="AA2941">
        <v>4</v>
      </c>
      <c r="AB2941" s="4">
        <v>529200</v>
      </c>
    </row>
    <row r="2942" spans="1:28" x14ac:dyDescent="0.25">
      <c r="A2942">
        <v>3367</v>
      </c>
      <c r="B2942" t="s">
        <v>7349</v>
      </c>
      <c r="C2942" t="s">
        <v>2812</v>
      </c>
      <c r="D2942" s="1">
        <v>43981</v>
      </c>
      <c r="E2942" s="1">
        <v>44593</v>
      </c>
      <c r="F2942">
        <f t="shared" ca="1" si="270"/>
        <v>20</v>
      </c>
      <c r="G2942" t="str">
        <f t="shared" ca="1" si="271"/>
        <v>1-2 years</v>
      </c>
      <c r="H2942" t="s">
        <v>641</v>
      </c>
      <c r="I2942" t="s">
        <v>8695</v>
      </c>
      <c r="J2942" t="s">
        <v>8696</v>
      </c>
      <c r="K2942" t="s">
        <v>158</v>
      </c>
      <c r="L2942">
        <f t="shared" si="272"/>
        <v>0</v>
      </c>
      <c r="M2942">
        <f t="shared" si="273"/>
        <v>1</v>
      </c>
      <c r="N2942" t="s">
        <v>53</v>
      </c>
      <c r="O2942" t="s">
        <v>53</v>
      </c>
      <c r="P2942" t="s">
        <v>3412</v>
      </c>
      <c r="Q2942" t="str">
        <f t="shared" si="274"/>
        <v>INVOLUNTARY</v>
      </c>
      <c r="R2942" t="s">
        <v>1487</v>
      </c>
      <c r="S2942" t="s">
        <v>74</v>
      </c>
      <c r="T2942" s="2">
        <v>34907</v>
      </c>
      <c r="U2942" s="3">
        <f t="shared" ca="1" si="275"/>
        <v>30</v>
      </c>
      <c r="V2942" t="s">
        <v>32</v>
      </c>
      <c r="W2942" t="s">
        <v>355</v>
      </c>
      <c r="X2942" t="s">
        <v>69</v>
      </c>
      <c r="Y2942" t="s">
        <v>47</v>
      </c>
      <c r="Z2942" t="s">
        <v>82</v>
      </c>
      <c r="AA2942">
        <v>2</v>
      </c>
      <c r="AB2942" s="4">
        <v>69432</v>
      </c>
    </row>
    <row r="2943" spans="1:28" x14ac:dyDescent="0.25">
      <c r="A2943">
        <v>3368</v>
      </c>
      <c r="B2943" t="s">
        <v>432</v>
      </c>
      <c r="C2943" t="s">
        <v>6323</v>
      </c>
      <c r="D2943" s="1">
        <v>43783</v>
      </c>
      <c r="E2943" s="1">
        <v>45060</v>
      </c>
      <c r="F2943">
        <f t="shared" ca="1" si="270"/>
        <v>42</v>
      </c>
      <c r="G2943" t="str">
        <f t="shared" ca="1" si="271"/>
        <v>2-5 years</v>
      </c>
      <c r="H2943" t="s">
        <v>641</v>
      </c>
      <c r="I2943" t="s">
        <v>8697</v>
      </c>
      <c r="J2943" t="s">
        <v>8698</v>
      </c>
      <c r="K2943" t="s">
        <v>27</v>
      </c>
      <c r="L2943">
        <f t="shared" si="272"/>
        <v>1</v>
      </c>
      <c r="M2943">
        <f t="shared" si="273"/>
        <v>0</v>
      </c>
      <c r="N2943" t="s">
        <v>41</v>
      </c>
      <c r="O2943" t="s">
        <v>41</v>
      </c>
      <c r="Q2943" t="str">
        <f t="shared" si="274"/>
        <v>ACTIVE</v>
      </c>
      <c r="R2943" t="s">
        <v>1487</v>
      </c>
      <c r="S2943" t="s">
        <v>74</v>
      </c>
      <c r="T2943" s="2">
        <v>32010</v>
      </c>
      <c r="U2943" s="3">
        <f t="shared" ca="1" si="275"/>
        <v>38</v>
      </c>
      <c r="V2943" t="s">
        <v>61</v>
      </c>
      <c r="W2943" t="s">
        <v>222</v>
      </c>
      <c r="X2943" t="s">
        <v>917</v>
      </c>
      <c r="Y2943" t="s">
        <v>47</v>
      </c>
      <c r="Z2943" t="s">
        <v>82</v>
      </c>
      <c r="AA2943">
        <v>5</v>
      </c>
      <c r="AB2943" s="4">
        <v>42864</v>
      </c>
    </row>
    <row r="2944" spans="1:28" x14ac:dyDescent="0.25">
      <c r="A2944">
        <v>3369</v>
      </c>
      <c r="B2944" t="s">
        <v>2914</v>
      </c>
      <c r="C2944" t="s">
        <v>4496</v>
      </c>
      <c r="D2944" s="1">
        <v>44769</v>
      </c>
      <c r="E2944" s="1">
        <v>45009</v>
      </c>
      <c r="F2944">
        <f t="shared" ca="1" si="270"/>
        <v>7</v>
      </c>
      <c r="G2944" t="str">
        <f t="shared" ca="1" si="271"/>
        <v>6-12 months</v>
      </c>
      <c r="H2944" t="s">
        <v>641</v>
      </c>
      <c r="I2944" t="s">
        <v>8699</v>
      </c>
      <c r="J2944" t="s">
        <v>8700</v>
      </c>
      <c r="K2944" t="s">
        <v>27</v>
      </c>
      <c r="L2944">
        <f t="shared" si="272"/>
        <v>1</v>
      </c>
      <c r="M2944">
        <f t="shared" si="273"/>
        <v>0</v>
      </c>
      <c r="N2944" t="s">
        <v>41</v>
      </c>
      <c r="O2944" t="s">
        <v>29</v>
      </c>
      <c r="Q2944" t="str">
        <f t="shared" si="274"/>
        <v>ACTIVE</v>
      </c>
      <c r="R2944" t="s">
        <v>1487</v>
      </c>
      <c r="S2944" t="s">
        <v>68</v>
      </c>
      <c r="T2944" s="2">
        <v>34509</v>
      </c>
      <c r="U2944" s="3">
        <f t="shared" ca="1" si="275"/>
        <v>31</v>
      </c>
      <c r="V2944" t="s">
        <v>1614</v>
      </c>
      <c r="W2944" t="s">
        <v>3339</v>
      </c>
      <c r="X2944" t="s">
        <v>573</v>
      </c>
      <c r="Y2944" t="s">
        <v>35</v>
      </c>
      <c r="Z2944" t="s">
        <v>82</v>
      </c>
      <c r="AA2944">
        <v>2</v>
      </c>
      <c r="AB2944" s="4">
        <v>989196</v>
      </c>
    </row>
    <row r="2945" spans="1:28" x14ac:dyDescent="0.25">
      <c r="A2945">
        <v>3370</v>
      </c>
      <c r="B2945" t="s">
        <v>3734</v>
      </c>
      <c r="C2945" t="s">
        <v>6886</v>
      </c>
      <c r="D2945" s="1">
        <v>44732</v>
      </c>
      <c r="F2945">
        <f t="shared" ca="1" si="270"/>
        <v>39</v>
      </c>
      <c r="G2945" t="str">
        <f t="shared" ca="1" si="271"/>
        <v>2-5 years</v>
      </c>
      <c r="H2945" t="s">
        <v>641</v>
      </c>
      <c r="I2945" t="s">
        <v>8701</v>
      </c>
      <c r="J2945" t="s">
        <v>8702</v>
      </c>
      <c r="K2945" t="s">
        <v>27</v>
      </c>
      <c r="L2945">
        <f t="shared" si="272"/>
        <v>1</v>
      </c>
      <c r="M2945">
        <f t="shared" si="273"/>
        <v>0</v>
      </c>
      <c r="N2945" t="s">
        <v>28</v>
      </c>
      <c r="O2945" t="s">
        <v>29</v>
      </c>
      <c r="Q2945" t="str">
        <f t="shared" si="274"/>
        <v>ACTIVE</v>
      </c>
      <c r="R2945" t="s">
        <v>1487</v>
      </c>
      <c r="S2945" t="s">
        <v>68</v>
      </c>
      <c r="T2945" s="2">
        <v>34815</v>
      </c>
      <c r="U2945" s="3">
        <f t="shared" ca="1" si="275"/>
        <v>30</v>
      </c>
      <c r="V2945" t="s">
        <v>32</v>
      </c>
      <c r="W2945" t="s">
        <v>843</v>
      </c>
      <c r="X2945" t="s">
        <v>69</v>
      </c>
      <c r="Y2945" t="s">
        <v>35</v>
      </c>
      <c r="Z2945" t="s">
        <v>82</v>
      </c>
      <c r="AA2945">
        <v>3</v>
      </c>
      <c r="AB2945" s="4">
        <v>681616</v>
      </c>
    </row>
    <row r="2946" spans="1:28" x14ac:dyDescent="0.25">
      <c r="A2946">
        <v>3371</v>
      </c>
      <c r="B2946" t="s">
        <v>8164</v>
      </c>
      <c r="C2946" t="s">
        <v>1555</v>
      </c>
      <c r="D2946" s="1">
        <v>44915</v>
      </c>
      <c r="E2946" s="1">
        <v>45007</v>
      </c>
      <c r="F2946">
        <f t="shared" ca="1" si="270"/>
        <v>3</v>
      </c>
      <c r="G2946" t="str">
        <f t="shared" ca="1" si="271"/>
        <v>&lt;6 months</v>
      </c>
      <c r="H2946" t="s">
        <v>641</v>
      </c>
      <c r="I2946" t="s">
        <v>8703</v>
      </c>
      <c r="J2946" t="s">
        <v>8704</v>
      </c>
      <c r="K2946" t="s">
        <v>158</v>
      </c>
      <c r="L2946">
        <f t="shared" si="272"/>
        <v>0</v>
      </c>
      <c r="M2946">
        <f t="shared" si="273"/>
        <v>1</v>
      </c>
      <c r="N2946" t="s">
        <v>53</v>
      </c>
      <c r="O2946" t="s">
        <v>53</v>
      </c>
      <c r="P2946" t="s">
        <v>159</v>
      </c>
      <c r="Q2946" t="str">
        <f t="shared" si="274"/>
        <v>VOLUNTARY</v>
      </c>
      <c r="R2946" t="s">
        <v>1487</v>
      </c>
      <c r="S2946" t="s">
        <v>520</v>
      </c>
      <c r="T2946" s="2">
        <v>35956</v>
      </c>
      <c r="U2946" s="3">
        <f t="shared" ca="1" si="275"/>
        <v>27</v>
      </c>
      <c r="V2946" t="s">
        <v>3829</v>
      </c>
      <c r="W2946" t="s">
        <v>3830</v>
      </c>
      <c r="X2946" t="s">
        <v>6</v>
      </c>
      <c r="Y2946" t="s">
        <v>35</v>
      </c>
      <c r="Z2946" t="s">
        <v>82</v>
      </c>
      <c r="AA2946">
        <v>3</v>
      </c>
      <c r="AB2946" s="4">
        <v>844644</v>
      </c>
    </row>
    <row r="2947" spans="1:28" x14ac:dyDescent="0.25">
      <c r="A2947">
        <v>3372</v>
      </c>
      <c r="B2947" t="s">
        <v>1112</v>
      </c>
      <c r="C2947" t="s">
        <v>4025</v>
      </c>
      <c r="D2947" s="1">
        <v>44940</v>
      </c>
      <c r="E2947" s="1">
        <v>44999</v>
      </c>
      <c r="F2947">
        <f t="shared" ref="F2947:F3001" ca="1" si="276">DATEDIF($D2947,IF($E2947=$E$2,TODAY(),$E2947),"m")</f>
        <v>2</v>
      </c>
      <c r="G2947" t="str">
        <f t="shared" ref="G2947:G3001" ca="1" si="277">IF(F2947&lt;6,"&lt;6 months",IF(F2947&lt;12,"6-12 months",IF(F2947&lt;24,"1-2 years",IF(F2947&lt;60,"2-5 years","&gt;5 years"))))</f>
        <v>&lt;6 months</v>
      </c>
      <c r="H2947" t="s">
        <v>24</v>
      </c>
      <c r="I2947" t="s">
        <v>8705</v>
      </c>
      <c r="J2947" t="s">
        <v>8706</v>
      </c>
      <c r="K2947" t="s">
        <v>158</v>
      </c>
      <c r="L2947">
        <f t="shared" ref="L2947:L3001" si="278">IF($K2947=$K$2,1,0)</f>
        <v>0</v>
      </c>
      <c r="M2947">
        <f t="shared" ref="M2947:M3001" si="279">IF($K2947=$K$2,0,1)</f>
        <v>1</v>
      </c>
      <c r="N2947" t="s">
        <v>28</v>
      </c>
      <c r="O2947" t="s">
        <v>41</v>
      </c>
      <c r="P2947" t="s">
        <v>1431</v>
      </c>
      <c r="Q2947" t="str">
        <f t="shared" ref="Q2947:Q3001" si="280">IF(OR($P2947=$AF$14,$P2947=$AF$16,$P2947=$AF$19,$P2947=$AF$20,$P2947=$AF$21,$P2947=$AF$23),"VOLUNTARY",IF(OR($P2947=$AF$17,$P2947=$AF$18,$P2947=$AF$22,$P2947=$AF$15),"INVOLUNTARY","ACTIVE"))</f>
        <v>INVOLUNTARY</v>
      </c>
      <c r="R2947" t="s">
        <v>1487</v>
      </c>
      <c r="S2947" t="s">
        <v>137</v>
      </c>
      <c r="T2947" s="2">
        <v>33747</v>
      </c>
      <c r="U2947" s="3">
        <f t="shared" ref="U2947:U3001" ca="1" si="281">DATEDIF($T2947,TODAY(),"y")</f>
        <v>33</v>
      </c>
      <c r="V2947" t="s">
        <v>61</v>
      </c>
      <c r="W2947" t="s">
        <v>222</v>
      </c>
      <c r="X2947" t="s">
        <v>6</v>
      </c>
      <c r="Y2947" t="s">
        <v>35</v>
      </c>
      <c r="Z2947" t="s">
        <v>36</v>
      </c>
      <c r="AA2947">
        <v>4</v>
      </c>
      <c r="AB2947" s="4">
        <v>58500</v>
      </c>
    </row>
    <row r="2948" spans="1:28" x14ac:dyDescent="0.25">
      <c r="A2948">
        <v>3373</v>
      </c>
      <c r="B2948" t="s">
        <v>6268</v>
      </c>
      <c r="C2948" t="s">
        <v>2696</v>
      </c>
      <c r="D2948" s="1">
        <v>43365</v>
      </c>
      <c r="F2948">
        <f t="shared" ca="1" si="276"/>
        <v>84</v>
      </c>
      <c r="G2948" t="str">
        <f t="shared" ca="1" si="277"/>
        <v>&gt;5 years</v>
      </c>
      <c r="H2948" t="s">
        <v>24</v>
      </c>
      <c r="I2948" t="s">
        <v>8707</v>
      </c>
      <c r="J2948" t="s">
        <v>8708</v>
      </c>
      <c r="K2948" t="s">
        <v>27</v>
      </c>
      <c r="L2948">
        <f t="shared" si="278"/>
        <v>1</v>
      </c>
      <c r="M2948">
        <f t="shared" si="279"/>
        <v>0</v>
      </c>
      <c r="N2948" t="s">
        <v>28</v>
      </c>
      <c r="O2948" t="s">
        <v>29</v>
      </c>
      <c r="Q2948" t="str">
        <f t="shared" si="280"/>
        <v>ACTIVE</v>
      </c>
      <c r="R2948" t="s">
        <v>1487</v>
      </c>
      <c r="S2948" t="s">
        <v>221</v>
      </c>
      <c r="T2948" s="2">
        <v>34627</v>
      </c>
      <c r="U2948" s="3">
        <f t="shared" ca="1" si="281"/>
        <v>30</v>
      </c>
      <c r="V2948" t="s">
        <v>1666</v>
      </c>
      <c r="W2948" t="s">
        <v>4785</v>
      </c>
      <c r="X2948" t="s">
        <v>184</v>
      </c>
      <c r="Y2948" t="s">
        <v>47</v>
      </c>
      <c r="Z2948" t="s">
        <v>82</v>
      </c>
      <c r="AA2948">
        <v>2</v>
      </c>
      <c r="AB2948" s="4">
        <v>114000</v>
      </c>
    </row>
    <row r="2949" spans="1:28" x14ac:dyDescent="0.25">
      <c r="A2949">
        <v>3374</v>
      </c>
      <c r="B2949" t="s">
        <v>5147</v>
      </c>
      <c r="C2949" t="s">
        <v>2536</v>
      </c>
      <c r="D2949" s="1">
        <v>44828</v>
      </c>
      <c r="E2949" s="1">
        <v>44995</v>
      </c>
      <c r="F2949">
        <f t="shared" ca="1" si="276"/>
        <v>5</v>
      </c>
      <c r="G2949" t="str">
        <f t="shared" ca="1" si="277"/>
        <v>&lt;6 months</v>
      </c>
      <c r="H2949" t="s">
        <v>24</v>
      </c>
      <c r="I2949" t="s">
        <v>8709</v>
      </c>
      <c r="J2949" t="s">
        <v>8710</v>
      </c>
      <c r="K2949" t="s">
        <v>158</v>
      </c>
      <c r="L2949">
        <f t="shared" si="278"/>
        <v>0</v>
      </c>
      <c r="M2949">
        <f t="shared" si="279"/>
        <v>1</v>
      </c>
      <c r="N2949" t="s">
        <v>41</v>
      </c>
      <c r="O2949" t="s">
        <v>29</v>
      </c>
      <c r="P2949" t="s">
        <v>3412</v>
      </c>
      <c r="Q2949" t="str">
        <f t="shared" si="280"/>
        <v>INVOLUNTARY</v>
      </c>
      <c r="R2949" t="s">
        <v>1487</v>
      </c>
      <c r="S2949" t="s">
        <v>74</v>
      </c>
      <c r="T2949" s="2">
        <v>33849</v>
      </c>
      <c r="U2949" s="3">
        <f t="shared" ca="1" si="281"/>
        <v>33</v>
      </c>
      <c r="V2949" t="s">
        <v>61</v>
      </c>
      <c r="W2949" t="s">
        <v>222</v>
      </c>
      <c r="X2949" t="s">
        <v>69</v>
      </c>
      <c r="Y2949" t="s">
        <v>47</v>
      </c>
      <c r="Z2949" t="s">
        <v>82</v>
      </c>
      <c r="AA2949">
        <v>4</v>
      </c>
      <c r="AB2949" s="4">
        <v>124488</v>
      </c>
    </row>
    <row r="2950" spans="1:28" x14ac:dyDescent="0.25">
      <c r="A2950">
        <v>3375</v>
      </c>
      <c r="B2950" t="s">
        <v>8711</v>
      </c>
      <c r="C2950" t="s">
        <v>6649</v>
      </c>
      <c r="D2950" s="1">
        <v>43990</v>
      </c>
      <c r="E2950" s="1">
        <v>44390</v>
      </c>
      <c r="F2950">
        <f t="shared" ca="1" si="276"/>
        <v>13</v>
      </c>
      <c r="G2950" t="str">
        <f t="shared" ca="1" si="277"/>
        <v>1-2 years</v>
      </c>
      <c r="H2950" t="s">
        <v>24</v>
      </c>
      <c r="I2950" t="s">
        <v>8712</v>
      </c>
      <c r="J2950" t="s">
        <v>8713</v>
      </c>
      <c r="K2950" t="s">
        <v>158</v>
      </c>
      <c r="L2950">
        <f t="shared" si="278"/>
        <v>0</v>
      </c>
      <c r="M2950">
        <f t="shared" si="279"/>
        <v>1</v>
      </c>
      <c r="N2950" t="s">
        <v>53</v>
      </c>
      <c r="O2950" t="s">
        <v>53</v>
      </c>
      <c r="P2950" t="s">
        <v>159</v>
      </c>
      <c r="Q2950" t="str">
        <f t="shared" si="280"/>
        <v>VOLUNTARY</v>
      </c>
      <c r="R2950" t="s">
        <v>1487</v>
      </c>
      <c r="S2950" t="s">
        <v>87</v>
      </c>
      <c r="T2950" s="2">
        <v>25061</v>
      </c>
      <c r="U2950" s="3">
        <f t="shared" ca="1" si="281"/>
        <v>57</v>
      </c>
      <c r="V2950" t="s">
        <v>32</v>
      </c>
      <c r="W2950" t="s">
        <v>33</v>
      </c>
      <c r="X2950" t="s">
        <v>2454</v>
      </c>
      <c r="Y2950" t="s">
        <v>35</v>
      </c>
      <c r="Z2950" t="s">
        <v>82</v>
      </c>
      <c r="AA2950">
        <v>3</v>
      </c>
      <c r="AB2950" s="4">
        <v>73892</v>
      </c>
    </row>
    <row r="2951" spans="1:28" x14ac:dyDescent="0.25">
      <c r="A2951">
        <v>3376</v>
      </c>
      <c r="B2951" t="s">
        <v>5532</v>
      </c>
      <c r="C2951" t="s">
        <v>1031</v>
      </c>
      <c r="D2951" s="1">
        <v>45113</v>
      </c>
      <c r="F2951">
        <f t="shared" ca="1" si="276"/>
        <v>27</v>
      </c>
      <c r="G2951" t="str">
        <f t="shared" ca="1" si="277"/>
        <v>2-5 years</v>
      </c>
      <c r="H2951" t="s">
        <v>24</v>
      </c>
      <c r="I2951" t="s">
        <v>8714</v>
      </c>
      <c r="J2951" t="s">
        <v>8715</v>
      </c>
      <c r="K2951" t="s">
        <v>27</v>
      </c>
      <c r="L2951">
        <f t="shared" si="278"/>
        <v>1</v>
      </c>
      <c r="M2951">
        <f t="shared" si="279"/>
        <v>0</v>
      </c>
      <c r="N2951" t="s">
        <v>41</v>
      </c>
      <c r="O2951" t="s">
        <v>29</v>
      </c>
      <c r="Q2951" t="str">
        <f t="shared" si="280"/>
        <v>ACTIVE</v>
      </c>
      <c r="R2951" t="s">
        <v>1487</v>
      </c>
      <c r="S2951" t="s">
        <v>74</v>
      </c>
      <c r="T2951" s="2">
        <v>29171</v>
      </c>
      <c r="U2951" s="3">
        <f t="shared" ca="1" si="281"/>
        <v>45</v>
      </c>
      <c r="V2951" t="s">
        <v>100</v>
      </c>
      <c r="W2951" t="s">
        <v>101</v>
      </c>
      <c r="X2951" t="s">
        <v>81</v>
      </c>
      <c r="Y2951" t="s">
        <v>35</v>
      </c>
      <c r="Z2951" t="s">
        <v>82</v>
      </c>
      <c r="AA2951">
        <v>5</v>
      </c>
      <c r="AB2951" s="4">
        <v>22239</v>
      </c>
    </row>
    <row r="2952" spans="1:28" x14ac:dyDescent="0.25">
      <c r="A2952">
        <v>3377</v>
      </c>
      <c r="B2952" t="s">
        <v>424</v>
      </c>
      <c r="C2952" t="s">
        <v>2395</v>
      </c>
      <c r="D2952" s="1">
        <v>43885</v>
      </c>
      <c r="E2952" s="1">
        <v>45059</v>
      </c>
      <c r="F2952">
        <f t="shared" ca="1" si="276"/>
        <v>38</v>
      </c>
      <c r="G2952" t="str">
        <f t="shared" ca="1" si="277"/>
        <v>2-5 years</v>
      </c>
      <c r="H2952" t="s">
        <v>24</v>
      </c>
      <c r="I2952" t="s">
        <v>8716</v>
      </c>
      <c r="J2952" t="s">
        <v>8717</v>
      </c>
      <c r="K2952" t="s">
        <v>27</v>
      </c>
      <c r="L2952">
        <f t="shared" si="278"/>
        <v>1</v>
      </c>
      <c r="M2952">
        <f t="shared" si="279"/>
        <v>0</v>
      </c>
      <c r="N2952" t="s">
        <v>41</v>
      </c>
      <c r="O2952" t="s">
        <v>29</v>
      </c>
      <c r="Q2952" t="str">
        <f t="shared" si="280"/>
        <v>ACTIVE</v>
      </c>
      <c r="R2952" t="s">
        <v>1487</v>
      </c>
      <c r="S2952" t="s">
        <v>115</v>
      </c>
      <c r="T2952" s="2">
        <v>27959</v>
      </c>
      <c r="U2952" s="3">
        <f t="shared" ca="1" si="281"/>
        <v>49</v>
      </c>
      <c r="V2952" t="s">
        <v>3916</v>
      </c>
      <c r="W2952" t="s">
        <v>3917</v>
      </c>
      <c r="X2952" t="s">
        <v>184</v>
      </c>
      <c r="Y2952" t="s">
        <v>35</v>
      </c>
      <c r="Z2952" t="s">
        <v>82</v>
      </c>
      <c r="AA2952">
        <v>4</v>
      </c>
      <c r="AB2952" s="4">
        <v>84000</v>
      </c>
    </row>
    <row r="2953" spans="1:28" x14ac:dyDescent="0.25">
      <c r="A2953">
        <v>3378</v>
      </c>
      <c r="B2953" t="s">
        <v>8718</v>
      </c>
      <c r="C2953" t="s">
        <v>3319</v>
      </c>
      <c r="D2953" s="1">
        <v>44342</v>
      </c>
      <c r="F2953">
        <f t="shared" ca="1" si="276"/>
        <v>52</v>
      </c>
      <c r="G2953" t="str">
        <f t="shared" ca="1" si="277"/>
        <v>2-5 years</v>
      </c>
      <c r="H2953" t="s">
        <v>24</v>
      </c>
      <c r="I2953" t="s">
        <v>8719</v>
      </c>
      <c r="J2953" t="s">
        <v>8720</v>
      </c>
      <c r="K2953" t="s">
        <v>27</v>
      </c>
      <c r="L2953">
        <f t="shared" si="278"/>
        <v>1</v>
      </c>
      <c r="M2953">
        <f t="shared" si="279"/>
        <v>0</v>
      </c>
      <c r="N2953" t="s">
        <v>28</v>
      </c>
      <c r="O2953" t="s">
        <v>29</v>
      </c>
      <c r="Q2953" t="str">
        <f t="shared" si="280"/>
        <v>ACTIVE</v>
      </c>
      <c r="R2953" t="s">
        <v>1487</v>
      </c>
      <c r="S2953" t="s">
        <v>68</v>
      </c>
      <c r="T2953" s="2">
        <v>34927</v>
      </c>
      <c r="U2953" s="3">
        <f t="shared" ca="1" si="281"/>
        <v>30</v>
      </c>
      <c r="V2953" t="s">
        <v>2370</v>
      </c>
      <c r="W2953" t="s">
        <v>2593</v>
      </c>
      <c r="X2953" t="s">
        <v>81</v>
      </c>
      <c r="Y2953" t="s">
        <v>35</v>
      </c>
      <c r="Z2953" t="s">
        <v>82</v>
      </c>
      <c r="AA2953">
        <v>3</v>
      </c>
      <c r="AB2953" s="4">
        <v>87600</v>
      </c>
    </row>
    <row r="2954" spans="1:28" x14ac:dyDescent="0.25">
      <c r="A2954">
        <v>3379</v>
      </c>
      <c r="B2954" t="s">
        <v>7595</v>
      </c>
      <c r="C2954" t="s">
        <v>96</v>
      </c>
      <c r="D2954" s="1">
        <v>45025</v>
      </c>
      <c r="E2954" s="1">
        <v>45091</v>
      </c>
      <c r="F2954">
        <f t="shared" ca="1" si="276"/>
        <v>2</v>
      </c>
      <c r="G2954" t="str">
        <f t="shared" ca="1" si="277"/>
        <v>&lt;6 months</v>
      </c>
      <c r="H2954" t="s">
        <v>24</v>
      </c>
      <c r="I2954" t="s">
        <v>8721</v>
      </c>
      <c r="J2954" t="s">
        <v>8722</v>
      </c>
      <c r="K2954" t="s">
        <v>27</v>
      </c>
      <c r="L2954">
        <f t="shared" si="278"/>
        <v>1</v>
      </c>
      <c r="M2954">
        <f t="shared" si="279"/>
        <v>0</v>
      </c>
      <c r="N2954" t="s">
        <v>28</v>
      </c>
      <c r="O2954" t="s">
        <v>41</v>
      </c>
      <c r="Q2954" t="str">
        <f t="shared" si="280"/>
        <v>ACTIVE</v>
      </c>
      <c r="R2954" t="s">
        <v>106</v>
      </c>
      <c r="S2954" t="s">
        <v>1301</v>
      </c>
      <c r="T2954" s="2">
        <v>29590</v>
      </c>
      <c r="U2954" s="3">
        <f t="shared" ca="1" si="281"/>
        <v>44</v>
      </c>
      <c r="V2954" t="s">
        <v>2961</v>
      </c>
      <c r="W2954" t="s">
        <v>2961</v>
      </c>
      <c r="X2954" t="s">
        <v>5669</v>
      </c>
      <c r="Y2954" t="s">
        <v>35</v>
      </c>
      <c r="Z2954" t="s">
        <v>82</v>
      </c>
      <c r="AA2954">
        <v>4</v>
      </c>
      <c r="AB2954" s="4">
        <v>906432</v>
      </c>
    </row>
    <row r="2955" spans="1:28" x14ac:dyDescent="0.25">
      <c r="A2955">
        <v>3380</v>
      </c>
      <c r="B2955" t="s">
        <v>8723</v>
      </c>
      <c r="C2955" t="s">
        <v>1525</v>
      </c>
      <c r="D2955" s="1">
        <v>45104</v>
      </c>
      <c r="F2955">
        <f t="shared" ca="1" si="276"/>
        <v>27</v>
      </c>
      <c r="G2955" t="str">
        <f t="shared" ca="1" si="277"/>
        <v>2-5 years</v>
      </c>
      <c r="H2955" t="s">
        <v>24</v>
      </c>
      <c r="I2955" t="s">
        <v>8724</v>
      </c>
      <c r="J2955" t="s">
        <v>8725</v>
      </c>
      <c r="K2955" t="s">
        <v>27</v>
      </c>
      <c r="L2955">
        <f t="shared" si="278"/>
        <v>1</v>
      </c>
      <c r="M2955">
        <f t="shared" si="279"/>
        <v>0</v>
      </c>
      <c r="N2955" t="s">
        <v>53</v>
      </c>
      <c r="O2955" t="s">
        <v>29</v>
      </c>
      <c r="Q2955" t="str">
        <f t="shared" si="280"/>
        <v>ACTIVE</v>
      </c>
      <c r="R2955" t="s">
        <v>1487</v>
      </c>
      <c r="S2955" t="s">
        <v>74</v>
      </c>
      <c r="T2955" s="2">
        <v>33311</v>
      </c>
      <c r="U2955" s="3">
        <f t="shared" ca="1" si="281"/>
        <v>34</v>
      </c>
      <c r="V2955" t="s">
        <v>32</v>
      </c>
      <c r="W2955" t="s">
        <v>33</v>
      </c>
      <c r="X2955" t="s">
        <v>81</v>
      </c>
      <c r="Y2955" t="s">
        <v>47</v>
      </c>
      <c r="Z2955" t="s">
        <v>82</v>
      </c>
      <c r="AA2955">
        <v>1</v>
      </c>
      <c r="AB2955" s="4">
        <v>653928</v>
      </c>
    </row>
    <row r="2956" spans="1:28" x14ac:dyDescent="0.25">
      <c r="A2956">
        <v>3381</v>
      </c>
      <c r="B2956" t="s">
        <v>4622</v>
      </c>
      <c r="C2956" t="s">
        <v>1714</v>
      </c>
      <c r="D2956" s="1">
        <v>44915</v>
      </c>
      <c r="F2956">
        <f t="shared" ca="1" si="276"/>
        <v>33</v>
      </c>
      <c r="G2956" t="str">
        <f t="shared" ca="1" si="277"/>
        <v>2-5 years</v>
      </c>
      <c r="H2956" t="s">
        <v>24</v>
      </c>
      <c r="I2956" t="s">
        <v>8726</v>
      </c>
      <c r="J2956" t="s">
        <v>8727</v>
      </c>
      <c r="K2956" t="s">
        <v>27</v>
      </c>
      <c r="L2956">
        <f t="shared" si="278"/>
        <v>1</v>
      </c>
      <c r="M2956">
        <f t="shared" si="279"/>
        <v>0</v>
      </c>
      <c r="N2956" t="s">
        <v>28</v>
      </c>
      <c r="O2956" t="s">
        <v>41</v>
      </c>
      <c r="Q2956" t="str">
        <f t="shared" si="280"/>
        <v>ACTIVE</v>
      </c>
      <c r="R2956" t="s">
        <v>1487</v>
      </c>
      <c r="S2956" t="s">
        <v>74</v>
      </c>
      <c r="T2956" s="2">
        <v>33524</v>
      </c>
      <c r="U2956" s="3">
        <f t="shared" ca="1" si="281"/>
        <v>33</v>
      </c>
      <c r="V2956" t="s">
        <v>3829</v>
      </c>
      <c r="W2956" t="s">
        <v>3830</v>
      </c>
      <c r="X2956" t="s">
        <v>184</v>
      </c>
      <c r="Y2956" t="s">
        <v>47</v>
      </c>
      <c r="Z2956" t="s">
        <v>82</v>
      </c>
      <c r="AA2956">
        <v>3</v>
      </c>
      <c r="AB2956" s="4">
        <v>431796</v>
      </c>
    </row>
    <row r="2957" spans="1:28" x14ac:dyDescent="0.25">
      <c r="A2957">
        <v>3382</v>
      </c>
      <c r="B2957" t="s">
        <v>8728</v>
      </c>
      <c r="C2957" t="s">
        <v>2167</v>
      </c>
      <c r="D2957" s="1">
        <v>43414</v>
      </c>
      <c r="F2957">
        <f t="shared" ca="1" si="276"/>
        <v>82</v>
      </c>
      <c r="G2957" t="str">
        <f t="shared" ca="1" si="277"/>
        <v>&gt;5 years</v>
      </c>
      <c r="H2957" t="s">
        <v>24</v>
      </c>
      <c r="I2957" t="s">
        <v>8729</v>
      </c>
      <c r="J2957" t="s">
        <v>8730</v>
      </c>
      <c r="K2957" t="s">
        <v>27</v>
      </c>
      <c r="L2957">
        <f t="shared" si="278"/>
        <v>1</v>
      </c>
      <c r="M2957">
        <f t="shared" si="279"/>
        <v>0</v>
      </c>
      <c r="N2957" t="s">
        <v>41</v>
      </c>
      <c r="O2957" t="s">
        <v>29</v>
      </c>
      <c r="Q2957" t="str">
        <f t="shared" si="280"/>
        <v>ACTIVE</v>
      </c>
      <c r="R2957" t="s">
        <v>1487</v>
      </c>
      <c r="S2957" t="s">
        <v>74</v>
      </c>
      <c r="T2957" s="2">
        <v>28358</v>
      </c>
      <c r="U2957" s="3">
        <f t="shared" ca="1" si="281"/>
        <v>48</v>
      </c>
      <c r="V2957" t="s">
        <v>32</v>
      </c>
      <c r="W2957" t="s">
        <v>33</v>
      </c>
      <c r="X2957" t="s">
        <v>339</v>
      </c>
      <c r="Y2957" t="s">
        <v>47</v>
      </c>
      <c r="Z2957" t="s">
        <v>82</v>
      </c>
      <c r="AA2957">
        <v>5</v>
      </c>
      <c r="AB2957" s="4">
        <v>800388</v>
      </c>
    </row>
    <row r="2958" spans="1:28" x14ac:dyDescent="0.25">
      <c r="A2958">
        <v>3383</v>
      </c>
      <c r="B2958" t="s">
        <v>3064</v>
      </c>
      <c r="C2958" t="s">
        <v>3790</v>
      </c>
      <c r="D2958" s="1">
        <v>44056</v>
      </c>
      <c r="E2958" s="1">
        <v>44106</v>
      </c>
      <c r="F2958">
        <f t="shared" ca="1" si="276"/>
        <v>1</v>
      </c>
      <c r="G2958" t="str">
        <f t="shared" ca="1" si="277"/>
        <v>&lt;6 months</v>
      </c>
      <c r="H2958" t="s">
        <v>24</v>
      </c>
      <c r="I2958" t="s">
        <v>8731</v>
      </c>
      <c r="J2958" t="s">
        <v>8732</v>
      </c>
      <c r="K2958" t="s">
        <v>158</v>
      </c>
      <c r="L2958">
        <f t="shared" si="278"/>
        <v>0</v>
      </c>
      <c r="M2958">
        <f t="shared" si="279"/>
        <v>1</v>
      </c>
      <c r="N2958" t="s">
        <v>41</v>
      </c>
      <c r="O2958" t="s">
        <v>41</v>
      </c>
      <c r="P2958" t="s">
        <v>159</v>
      </c>
      <c r="Q2958" t="str">
        <f t="shared" si="280"/>
        <v>VOLUNTARY</v>
      </c>
      <c r="R2958" t="s">
        <v>1487</v>
      </c>
      <c r="S2958" t="s">
        <v>68</v>
      </c>
      <c r="T2958" s="2">
        <v>30781</v>
      </c>
      <c r="U2958" s="3">
        <f t="shared" ca="1" si="281"/>
        <v>41</v>
      </c>
      <c r="V2958" t="s">
        <v>44</v>
      </c>
      <c r="W2958" t="s">
        <v>45</v>
      </c>
      <c r="X2958" t="s">
        <v>116</v>
      </c>
      <c r="Y2958" t="s">
        <v>35</v>
      </c>
      <c r="Z2958" t="s">
        <v>82</v>
      </c>
      <c r="AA2958">
        <v>2</v>
      </c>
      <c r="AB2958" s="4">
        <v>551916</v>
      </c>
    </row>
    <row r="2959" spans="1:28" x14ac:dyDescent="0.25">
      <c r="A2959">
        <v>3384</v>
      </c>
      <c r="B2959" t="s">
        <v>2198</v>
      </c>
      <c r="C2959" t="s">
        <v>4094</v>
      </c>
      <c r="D2959" s="1">
        <v>43531</v>
      </c>
      <c r="F2959">
        <f t="shared" ca="1" si="276"/>
        <v>79</v>
      </c>
      <c r="G2959" t="str">
        <f t="shared" ca="1" si="277"/>
        <v>&gt;5 years</v>
      </c>
      <c r="H2959" t="s">
        <v>24</v>
      </c>
      <c r="I2959" t="s">
        <v>8733</v>
      </c>
      <c r="J2959" t="s">
        <v>8734</v>
      </c>
      <c r="K2959" t="s">
        <v>27</v>
      </c>
      <c r="L2959">
        <f t="shared" si="278"/>
        <v>1</v>
      </c>
      <c r="M2959">
        <f t="shared" si="279"/>
        <v>0</v>
      </c>
      <c r="N2959" t="s">
        <v>53</v>
      </c>
      <c r="O2959" t="s">
        <v>53</v>
      </c>
      <c r="Q2959" t="str">
        <f t="shared" si="280"/>
        <v>ACTIVE</v>
      </c>
      <c r="R2959" t="s">
        <v>1487</v>
      </c>
      <c r="S2959" t="s">
        <v>74</v>
      </c>
      <c r="T2959" s="2">
        <v>33807</v>
      </c>
      <c r="U2959" s="3">
        <f t="shared" ca="1" si="281"/>
        <v>33</v>
      </c>
      <c r="V2959" t="s">
        <v>32</v>
      </c>
      <c r="W2959" t="s">
        <v>843</v>
      </c>
      <c r="X2959" t="s">
        <v>175</v>
      </c>
      <c r="Y2959" t="s">
        <v>35</v>
      </c>
      <c r="Z2959" t="s">
        <v>36</v>
      </c>
      <c r="AA2959">
        <v>3</v>
      </c>
      <c r="AB2959" s="4">
        <v>586296</v>
      </c>
    </row>
    <row r="2960" spans="1:28" x14ac:dyDescent="0.25">
      <c r="A2960">
        <v>3385</v>
      </c>
      <c r="B2960" t="s">
        <v>1844</v>
      </c>
      <c r="C2960" t="s">
        <v>4615</v>
      </c>
      <c r="D2960" s="1">
        <v>44633</v>
      </c>
      <c r="F2960">
        <f t="shared" ca="1" si="276"/>
        <v>42</v>
      </c>
      <c r="G2960" t="str">
        <f t="shared" ca="1" si="277"/>
        <v>2-5 years</v>
      </c>
      <c r="H2960" t="s">
        <v>24</v>
      </c>
      <c r="I2960" t="s">
        <v>8735</v>
      </c>
      <c r="J2960" t="s">
        <v>8736</v>
      </c>
      <c r="K2960" t="s">
        <v>27</v>
      </c>
      <c r="L2960">
        <f t="shared" si="278"/>
        <v>1</v>
      </c>
      <c r="M2960">
        <f t="shared" si="279"/>
        <v>0</v>
      </c>
      <c r="N2960" t="s">
        <v>41</v>
      </c>
      <c r="O2960" t="s">
        <v>53</v>
      </c>
      <c r="Q2960" t="str">
        <f t="shared" si="280"/>
        <v>ACTIVE</v>
      </c>
      <c r="R2960" t="s">
        <v>1487</v>
      </c>
      <c r="S2960" t="s">
        <v>68</v>
      </c>
      <c r="T2960" s="2">
        <v>26088</v>
      </c>
      <c r="U2960" s="3">
        <f t="shared" ca="1" si="281"/>
        <v>54</v>
      </c>
      <c r="V2960" t="s">
        <v>61</v>
      </c>
      <c r="W2960" t="s">
        <v>127</v>
      </c>
      <c r="X2960" t="s">
        <v>81</v>
      </c>
      <c r="Y2960" t="s">
        <v>35</v>
      </c>
      <c r="Z2960" t="s">
        <v>36</v>
      </c>
      <c r="AA2960">
        <v>3</v>
      </c>
      <c r="AB2960" s="4">
        <v>114816</v>
      </c>
    </row>
    <row r="2961" spans="1:28" x14ac:dyDescent="0.25">
      <c r="A2961">
        <v>3386</v>
      </c>
      <c r="B2961" t="s">
        <v>4808</v>
      </c>
      <c r="C2961" t="s">
        <v>7997</v>
      </c>
      <c r="D2961" s="1">
        <v>43794</v>
      </c>
      <c r="E2961" s="1">
        <v>44224</v>
      </c>
      <c r="F2961">
        <f t="shared" ca="1" si="276"/>
        <v>14</v>
      </c>
      <c r="G2961" t="str">
        <f t="shared" ca="1" si="277"/>
        <v>1-2 years</v>
      </c>
      <c r="H2961" t="s">
        <v>641</v>
      </c>
      <c r="I2961" t="s">
        <v>8737</v>
      </c>
      <c r="J2961" t="s">
        <v>8738</v>
      </c>
      <c r="K2961" t="s">
        <v>27</v>
      </c>
      <c r="L2961">
        <f t="shared" si="278"/>
        <v>1</v>
      </c>
      <c r="M2961">
        <f t="shared" si="279"/>
        <v>0</v>
      </c>
      <c r="N2961" t="s">
        <v>28</v>
      </c>
      <c r="O2961" t="s">
        <v>29</v>
      </c>
      <c r="Q2961" t="str">
        <f t="shared" si="280"/>
        <v>ACTIVE</v>
      </c>
      <c r="R2961" t="s">
        <v>1487</v>
      </c>
      <c r="S2961" t="s">
        <v>68</v>
      </c>
      <c r="T2961" s="2">
        <v>33594</v>
      </c>
      <c r="U2961" s="3">
        <f t="shared" ca="1" si="281"/>
        <v>33</v>
      </c>
      <c r="V2961" t="s">
        <v>3829</v>
      </c>
      <c r="W2961" t="s">
        <v>3830</v>
      </c>
      <c r="X2961" t="s">
        <v>69</v>
      </c>
      <c r="Y2961" t="s">
        <v>35</v>
      </c>
      <c r="Z2961" t="s">
        <v>36</v>
      </c>
      <c r="AA2961">
        <v>2</v>
      </c>
      <c r="AB2961" s="4">
        <v>35000</v>
      </c>
    </row>
    <row r="2962" spans="1:28" x14ac:dyDescent="0.25">
      <c r="A2962">
        <v>3387</v>
      </c>
      <c r="B2962" t="s">
        <v>1631</v>
      </c>
      <c r="C2962" t="s">
        <v>1540</v>
      </c>
      <c r="D2962" s="1">
        <v>43530</v>
      </c>
      <c r="F2962">
        <f t="shared" ca="1" si="276"/>
        <v>79</v>
      </c>
      <c r="G2962" t="str">
        <f t="shared" ca="1" si="277"/>
        <v>&gt;5 years</v>
      </c>
      <c r="H2962" t="s">
        <v>641</v>
      </c>
      <c r="I2962" t="s">
        <v>8739</v>
      </c>
      <c r="J2962" t="s">
        <v>8740</v>
      </c>
      <c r="K2962" t="s">
        <v>27</v>
      </c>
      <c r="L2962">
        <f t="shared" si="278"/>
        <v>1</v>
      </c>
      <c r="M2962">
        <f t="shared" si="279"/>
        <v>0</v>
      </c>
      <c r="N2962" t="s">
        <v>53</v>
      </c>
      <c r="O2962" t="s">
        <v>53</v>
      </c>
      <c r="Q2962" t="str">
        <f t="shared" si="280"/>
        <v>ACTIVE</v>
      </c>
      <c r="R2962" t="s">
        <v>1487</v>
      </c>
      <c r="S2962" t="s">
        <v>55</v>
      </c>
      <c r="T2962" s="2">
        <v>30796</v>
      </c>
      <c r="U2962" s="3">
        <f t="shared" ca="1" si="281"/>
        <v>41</v>
      </c>
      <c r="V2962" t="s">
        <v>2370</v>
      </c>
      <c r="W2962" t="s">
        <v>2371</v>
      </c>
      <c r="X2962" t="s">
        <v>148</v>
      </c>
      <c r="Y2962" t="s">
        <v>47</v>
      </c>
      <c r="Z2962" t="s">
        <v>36</v>
      </c>
      <c r="AA2962">
        <v>3</v>
      </c>
      <c r="AB2962" s="4">
        <v>327497.88</v>
      </c>
    </row>
    <row r="2963" spans="1:28" x14ac:dyDescent="0.25">
      <c r="A2963">
        <v>3388</v>
      </c>
      <c r="B2963" t="s">
        <v>1435</v>
      </c>
      <c r="C2963" t="s">
        <v>2633</v>
      </c>
      <c r="D2963" s="1">
        <v>43574</v>
      </c>
      <c r="F2963">
        <f t="shared" ca="1" si="276"/>
        <v>77</v>
      </c>
      <c r="G2963" t="str">
        <f t="shared" ca="1" si="277"/>
        <v>&gt;5 years</v>
      </c>
      <c r="H2963" t="s">
        <v>641</v>
      </c>
      <c r="I2963" t="s">
        <v>8741</v>
      </c>
      <c r="J2963" t="s">
        <v>8742</v>
      </c>
      <c r="K2963" t="s">
        <v>27</v>
      </c>
      <c r="L2963">
        <f t="shared" si="278"/>
        <v>1</v>
      </c>
      <c r="M2963">
        <f t="shared" si="279"/>
        <v>0</v>
      </c>
      <c r="N2963" t="s">
        <v>41</v>
      </c>
      <c r="O2963" t="s">
        <v>29</v>
      </c>
      <c r="Q2963" t="str">
        <f t="shared" si="280"/>
        <v>ACTIVE</v>
      </c>
      <c r="R2963" t="s">
        <v>1487</v>
      </c>
      <c r="S2963" t="s">
        <v>189</v>
      </c>
      <c r="T2963" s="2">
        <v>33661</v>
      </c>
      <c r="U2963" s="3">
        <f t="shared" ca="1" si="281"/>
        <v>33</v>
      </c>
      <c r="V2963" t="s">
        <v>2085</v>
      </c>
      <c r="W2963" t="s">
        <v>2086</v>
      </c>
      <c r="X2963" t="s">
        <v>81</v>
      </c>
      <c r="Y2963" t="s">
        <v>47</v>
      </c>
      <c r="Z2963" t="s">
        <v>36</v>
      </c>
      <c r="AA2963">
        <v>1</v>
      </c>
      <c r="AB2963" s="4">
        <v>63960</v>
      </c>
    </row>
    <row r="2964" spans="1:28" x14ac:dyDescent="0.25">
      <c r="A2964">
        <v>3389</v>
      </c>
      <c r="B2964" t="s">
        <v>6727</v>
      </c>
      <c r="C2964" t="s">
        <v>778</v>
      </c>
      <c r="D2964" s="1">
        <v>44055</v>
      </c>
      <c r="F2964">
        <f t="shared" ca="1" si="276"/>
        <v>61</v>
      </c>
      <c r="G2964" t="str">
        <f t="shared" ca="1" si="277"/>
        <v>&gt;5 years</v>
      </c>
      <c r="H2964" t="s">
        <v>641</v>
      </c>
      <c r="I2964" t="s">
        <v>8743</v>
      </c>
      <c r="J2964" t="s">
        <v>8744</v>
      </c>
      <c r="K2964" t="s">
        <v>27</v>
      </c>
      <c r="L2964">
        <f t="shared" si="278"/>
        <v>1</v>
      </c>
      <c r="M2964">
        <f t="shared" si="279"/>
        <v>0</v>
      </c>
      <c r="N2964" t="s">
        <v>53</v>
      </c>
      <c r="O2964" t="s">
        <v>29</v>
      </c>
      <c r="Q2964" t="str">
        <f t="shared" si="280"/>
        <v>ACTIVE</v>
      </c>
      <c r="R2964" t="s">
        <v>1487</v>
      </c>
      <c r="S2964" t="s">
        <v>74</v>
      </c>
      <c r="T2964" s="2">
        <v>27369</v>
      </c>
      <c r="U2964" s="3">
        <f t="shared" ca="1" si="281"/>
        <v>50</v>
      </c>
      <c r="V2964" t="s">
        <v>2961</v>
      </c>
      <c r="W2964" t="s">
        <v>2961</v>
      </c>
      <c r="X2964" t="s">
        <v>69</v>
      </c>
      <c r="Y2964" t="s">
        <v>47</v>
      </c>
      <c r="Z2964" t="s">
        <v>36</v>
      </c>
      <c r="AA2964">
        <v>1</v>
      </c>
      <c r="AB2964" s="4">
        <v>106506</v>
      </c>
    </row>
    <row r="2965" spans="1:28" x14ac:dyDescent="0.25">
      <c r="A2965">
        <v>3390</v>
      </c>
      <c r="B2965" t="s">
        <v>607</v>
      </c>
      <c r="C2965" t="s">
        <v>1208</v>
      </c>
      <c r="D2965" s="1">
        <v>44855</v>
      </c>
      <c r="E2965" s="1">
        <v>44931</v>
      </c>
      <c r="F2965">
        <f t="shared" ca="1" si="276"/>
        <v>2</v>
      </c>
      <c r="G2965" t="str">
        <f t="shared" ca="1" si="277"/>
        <v>&lt;6 months</v>
      </c>
      <c r="H2965" t="s">
        <v>641</v>
      </c>
      <c r="I2965" t="s">
        <v>8745</v>
      </c>
      <c r="J2965" t="s">
        <v>8746</v>
      </c>
      <c r="K2965" t="s">
        <v>27</v>
      </c>
      <c r="L2965">
        <f t="shared" si="278"/>
        <v>1</v>
      </c>
      <c r="M2965">
        <f t="shared" si="279"/>
        <v>0</v>
      </c>
      <c r="N2965" t="s">
        <v>41</v>
      </c>
      <c r="O2965" t="s">
        <v>29</v>
      </c>
      <c r="Q2965" t="str">
        <f t="shared" si="280"/>
        <v>ACTIVE</v>
      </c>
      <c r="R2965" t="s">
        <v>1487</v>
      </c>
      <c r="S2965" t="s">
        <v>1913</v>
      </c>
      <c r="T2965" s="2">
        <v>35860</v>
      </c>
      <c r="U2965" s="3">
        <f t="shared" ca="1" si="281"/>
        <v>27</v>
      </c>
      <c r="V2965" t="s">
        <v>1666</v>
      </c>
      <c r="W2965" t="s">
        <v>1667</v>
      </c>
      <c r="X2965" t="s">
        <v>89</v>
      </c>
      <c r="Y2965" t="s">
        <v>35</v>
      </c>
      <c r="Z2965" t="s">
        <v>36</v>
      </c>
      <c r="AA2965">
        <v>1</v>
      </c>
      <c r="AB2965" s="4">
        <v>454464</v>
      </c>
    </row>
    <row r="2966" spans="1:28" x14ac:dyDescent="0.25">
      <c r="A2966">
        <v>3391</v>
      </c>
      <c r="B2966" t="s">
        <v>4169</v>
      </c>
      <c r="C2966" t="s">
        <v>6896</v>
      </c>
      <c r="D2966" s="1">
        <v>43843</v>
      </c>
      <c r="F2966">
        <f t="shared" ca="1" si="276"/>
        <v>68</v>
      </c>
      <c r="G2966" t="str">
        <f t="shared" ca="1" si="277"/>
        <v>&gt;5 years</v>
      </c>
      <c r="H2966" t="s">
        <v>641</v>
      </c>
      <c r="I2966" t="s">
        <v>8747</v>
      </c>
      <c r="J2966" t="s">
        <v>8748</v>
      </c>
      <c r="K2966" t="s">
        <v>27</v>
      </c>
      <c r="L2966">
        <f t="shared" si="278"/>
        <v>1</v>
      </c>
      <c r="M2966">
        <f t="shared" si="279"/>
        <v>0</v>
      </c>
      <c r="N2966" t="s">
        <v>41</v>
      </c>
      <c r="O2966" t="s">
        <v>53</v>
      </c>
      <c r="Q2966" t="str">
        <f t="shared" si="280"/>
        <v>ACTIVE</v>
      </c>
      <c r="R2966" t="s">
        <v>1487</v>
      </c>
      <c r="S2966" t="s">
        <v>55</v>
      </c>
      <c r="T2966" s="2">
        <v>26354</v>
      </c>
      <c r="U2966" s="3">
        <f t="shared" ca="1" si="281"/>
        <v>53</v>
      </c>
      <c r="V2966" t="s">
        <v>1666</v>
      </c>
      <c r="W2966" t="s">
        <v>1667</v>
      </c>
      <c r="X2966" t="s">
        <v>364</v>
      </c>
      <c r="Y2966" t="s">
        <v>35</v>
      </c>
      <c r="Z2966" t="s">
        <v>36</v>
      </c>
      <c r="AA2966">
        <v>3</v>
      </c>
      <c r="AB2966" s="4">
        <v>74316</v>
      </c>
    </row>
    <row r="2967" spans="1:28" x14ac:dyDescent="0.25">
      <c r="A2967">
        <v>3392</v>
      </c>
      <c r="B2967" t="s">
        <v>3185</v>
      </c>
      <c r="C2967" t="s">
        <v>906</v>
      </c>
      <c r="D2967" s="1">
        <v>43787</v>
      </c>
      <c r="E2967" s="1">
        <v>44461</v>
      </c>
      <c r="F2967">
        <f t="shared" ca="1" si="276"/>
        <v>22</v>
      </c>
      <c r="G2967" t="str">
        <f t="shared" ca="1" si="277"/>
        <v>1-2 years</v>
      </c>
      <c r="H2967" t="s">
        <v>641</v>
      </c>
      <c r="I2967" t="s">
        <v>8749</v>
      </c>
      <c r="J2967" t="s">
        <v>8750</v>
      </c>
      <c r="K2967" t="s">
        <v>158</v>
      </c>
      <c r="L2967">
        <f t="shared" si="278"/>
        <v>0</v>
      </c>
      <c r="M2967">
        <f t="shared" si="279"/>
        <v>1</v>
      </c>
      <c r="N2967" t="s">
        <v>53</v>
      </c>
      <c r="O2967" t="s">
        <v>53</v>
      </c>
      <c r="P2967" t="s">
        <v>159</v>
      </c>
      <c r="Q2967" t="str">
        <f t="shared" si="280"/>
        <v>VOLUNTARY</v>
      </c>
      <c r="R2967" t="s">
        <v>1487</v>
      </c>
      <c r="S2967" t="s">
        <v>68</v>
      </c>
      <c r="T2967" s="2">
        <v>32855</v>
      </c>
      <c r="U2967" s="3">
        <f t="shared" ca="1" si="281"/>
        <v>35</v>
      </c>
      <c r="V2967" t="s">
        <v>1666</v>
      </c>
      <c r="W2967" t="s">
        <v>1667</v>
      </c>
      <c r="X2967" t="s">
        <v>81</v>
      </c>
      <c r="Y2967" t="s">
        <v>35</v>
      </c>
      <c r="Z2967" t="s">
        <v>36</v>
      </c>
      <c r="AA2967">
        <v>2</v>
      </c>
      <c r="AB2967" s="4">
        <v>339960</v>
      </c>
    </row>
    <row r="2968" spans="1:28" x14ac:dyDescent="0.25">
      <c r="A2968">
        <v>3393</v>
      </c>
      <c r="B2968" t="s">
        <v>5180</v>
      </c>
      <c r="C2968" t="s">
        <v>7186</v>
      </c>
      <c r="D2968" s="1">
        <v>43337</v>
      </c>
      <c r="F2968">
        <f t="shared" ca="1" si="276"/>
        <v>85</v>
      </c>
      <c r="G2968" t="str">
        <f t="shared" ca="1" si="277"/>
        <v>&gt;5 years</v>
      </c>
      <c r="H2968" t="s">
        <v>24</v>
      </c>
      <c r="I2968" t="s">
        <v>8751</v>
      </c>
      <c r="J2968" t="s">
        <v>8752</v>
      </c>
      <c r="K2968" t="s">
        <v>27</v>
      </c>
      <c r="L2968">
        <f t="shared" si="278"/>
        <v>1</v>
      </c>
      <c r="M2968">
        <f t="shared" si="279"/>
        <v>0</v>
      </c>
      <c r="N2968" t="s">
        <v>28</v>
      </c>
      <c r="O2968" t="s">
        <v>53</v>
      </c>
      <c r="Q2968" t="str">
        <f t="shared" si="280"/>
        <v>ACTIVE</v>
      </c>
      <c r="R2968" t="s">
        <v>1487</v>
      </c>
      <c r="S2968" t="s">
        <v>68</v>
      </c>
      <c r="T2968" s="2">
        <v>35030</v>
      </c>
      <c r="U2968" s="3">
        <f t="shared" ca="1" si="281"/>
        <v>29</v>
      </c>
      <c r="V2968" t="s">
        <v>1666</v>
      </c>
      <c r="W2968" t="s">
        <v>1667</v>
      </c>
      <c r="X2968" t="s">
        <v>245</v>
      </c>
      <c r="Y2968" t="s">
        <v>35</v>
      </c>
      <c r="Z2968" t="s">
        <v>194</v>
      </c>
      <c r="AA2968">
        <v>3</v>
      </c>
      <c r="AB2968" s="4">
        <v>122436</v>
      </c>
    </row>
    <row r="2969" spans="1:28" x14ac:dyDescent="0.25">
      <c r="A2969">
        <v>3394</v>
      </c>
      <c r="B2969" t="s">
        <v>3131</v>
      </c>
      <c r="C2969" t="s">
        <v>191</v>
      </c>
      <c r="D2969" s="1">
        <v>44340</v>
      </c>
      <c r="F2969">
        <f t="shared" ca="1" si="276"/>
        <v>52</v>
      </c>
      <c r="G2969" t="str">
        <f t="shared" ca="1" si="277"/>
        <v>2-5 years</v>
      </c>
      <c r="H2969" t="s">
        <v>24</v>
      </c>
      <c r="I2969" t="s">
        <v>8753</v>
      </c>
      <c r="J2969" t="s">
        <v>8754</v>
      </c>
      <c r="K2969" t="s">
        <v>27</v>
      </c>
      <c r="L2969">
        <f t="shared" si="278"/>
        <v>1</v>
      </c>
      <c r="M2969">
        <f t="shared" si="279"/>
        <v>0</v>
      </c>
      <c r="N2969" t="s">
        <v>28</v>
      </c>
      <c r="O2969" t="s">
        <v>29</v>
      </c>
      <c r="Q2969" t="str">
        <f t="shared" si="280"/>
        <v>ACTIVE</v>
      </c>
      <c r="R2969" t="s">
        <v>1487</v>
      </c>
      <c r="S2969" t="s">
        <v>74</v>
      </c>
      <c r="T2969" s="2">
        <v>36308</v>
      </c>
      <c r="U2969" s="3">
        <f t="shared" ca="1" si="281"/>
        <v>26</v>
      </c>
      <c r="V2969" t="s">
        <v>1666</v>
      </c>
      <c r="W2969" t="s">
        <v>4785</v>
      </c>
      <c r="X2969" t="s">
        <v>81</v>
      </c>
      <c r="Y2969" t="s">
        <v>47</v>
      </c>
      <c r="Z2969" t="s">
        <v>36</v>
      </c>
      <c r="AA2969">
        <v>2</v>
      </c>
      <c r="AB2969" s="4">
        <v>474996</v>
      </c>
    </row>
    <row r="2970" spans="1:28" x14ac:dyDescent="0.25">
      <c r="A2970">
        <v>3395</v>
      </c>
      <c r="B2970" t="s">
        <v>6278</v>
      </c>
      <c r="C2970" t="s">
        <v>902</v>
      </c>
      <c r="D2970" s="1">
        <v>44356</v>
      </c>
      <c r="E2970" s="1">
        <v>44574</v>
      </c>
      <c r="F2970">
        <f t="shared" ca="1" si="276"/>
        <v>7</v>
      </c>
      <c r="G2970" t="str">
        <f t="shared" ca="1" si="277"/>
        <v>6-12 months</v>
      </c>
      <c r="H2970" t="s">
        <v>24</v>
      </c>
      <c r="I2970" t="s">
        <v>8755</v>
      </c>
      <c r="J2970" t="s">
        <v>8756</v>
      </c>
      <c r="K2970" t="s">
        <v>158</v>
      </c>
      <c r="L2970">
        <f t="shared" si="278"/>
        <v>0</v>
      </c>
      <c r="M2970">
        <f t="shared" si="279"/>
        <v>1</v>
      </c>
      <c r="N2970" t="s">
        <v>41</v>
      </c>
      <c r="O2970" t="s">
        <v>41</v>
      </c>
      <c r="P2970" t="s">
        <v>159</v>
      </c>
      <c r="Q2970" t="str">
        <f t="shared" si="280"/>
        <v>VOLUNTARY</v>
      </c>
      <c r="R2970" t="s">
        <v>1487</v>
      </c>
      <c r="S2970" t="s">
        <v>74</v>
      </c>
      <c r="T2970" s="2">
        <v>33529</v>
      </c>
      <c r="U2970" s="3">
        <f t="shared" ca="1" si="281"/>
        <v>33</v>
      </c>
      <c r="V2970" t="s">
        <v>1666</v>
      </c>
      <c r="W2970" t="s">
        <v>1667</v>
      </c>
      <c r="X2970" t="s">
        <v>75</v>
      </c>
      <c r="Y2970" t="s">
        <v>35</v>
      </c>
      <c r="Z2970" t="s">
        <v>194</v>
      </c>
      <c r="AA2970">
        <v>3</v>
      </c>
      <c r="AB2970" s="4">
        <v>729972</v>
      </c>
    </row>
    <row r="2971" spans="1:28" x14ac:dyDescent="0.25">
      <c r="A2971">
        <v>3396</v>
      </c>
      <c r="B2971" t="s">
        <v>2404</v>
      </c>
      <c r="C2971" t="s">
        <v>382</v>
      </c>
      <c r="D2971" s="1">
        <v>44291</v>
      </c>
      <c r="E2971" s="1">
        <v>44529</v>
      </c>
      <c r="F2971">
        <f t="shared" ca="1" si="276"/>
        <v>7</v>
      </c>
      <c r="G2971" t="str">
        <f t="shared" ca="1" si="277"/>
        <v>6-12 months</v>
      </c>
      <c r="H2971" t="s">
        <v>24</v>
      </c>
      <c r="I2971" t="s">
        <v>8757</v>
      </c>
      <c r="J2971" t="s">
        <v>8758</v>
      </c>
      <c r="K2971" t="s">
        <v>158</v>
      </c>
      <c r="L2971">
        <f t="shared" si="278"/>
        <v>0</v>
      </c>
      <c r="M2971">
        <f t="shared" si="279"/>
        <v>1</v>
      </c>
      <c r="N2971" t="s">
        <v>41</v>
      </c>
      <c r="O2971" t="s">
        <v>53</v>
      </c>
      <c r="P2971" t="s">
        <v>159</v>
      </c>
      <c r="Q2971" t="str">
        <f t="shared" si="280"/>
        <v>VOLUNTARY</v>
      </c>
      <c r="R2971" t="s">
        <v>1487</v>
      </c>
      <c r="S2971" t="s">
        <v>68</v>
      </c>
      <c r="T2971" s="2">
        <v>36518</v>
      </c>
      <c r="U2971" s="3">
        <f t="shared" ca="1" si="281"/>
        <v>25</v>
      </c>
      <c r="V2971" t="s">
        <v>1666</v>
      </c>
      <c r="W2971" t="s">
        <v>1667</v>
      </c>
      <c r="X2971" t="s">
        <v>184</v>
      </c>
      <c r="Y2971" t="s">
        <v>35</v>
      </c>
      <c r="Z2971" t="s">
        <v>36</v>
      </c>
      <c r="AA2971">
        <v>4</v>
      </c>
      <c r="AB2971" s="4">
        <v>790512</v>
      </c>
    </row>
    <row r="2972" spans="1:28" x14ac:dyDescent="0.25">
      <c r="A2972">
        <v>3397</v>
      </c>
      <c r="B2972" t="s">
        <v>6983</v>
      </c>
      <c r="C2972" t="s">
        <v>5506</v>
      </c>
      <c r="D2972" s="1">
        <v>44870</v>
      </c>
      <c r="F2972">
        <f t="shared" ca="1" si="276"/>
        <v>35</v>
      </c>
      <c r="G2972" t="str">
        <f t="shared" ca="1" si="277"/>
        <v>2-5 years</v>
      </c>
      <c r="H2972" t="s">
        <v>24</v>
      </c>
      <c r="I2972" t="s">
        <v>8759</v>
      </c>
      <c r="J2972" t="s">
        <v>8760</v>
      </c>
      <c r="K2972" t="s">
        <v>27</v>
      </c>
      <c r="L2972">
        <f t="shared" si="278"/>
        <v>1</v>
      </c>
      <c r="M2972">
        <f t="shared" si="279"/>
        <v>0</v>
      </c>
      <c r="N2972" t="s">
        <v>41</v>
      </c>
      <c r="O2972" t="s">
        <v>41</v>
      </c>
      <c r="Q2972" t="str">
        <f t="shared" si="280"/>
        <v>ACTIVE</v>
      </c>
      <c r="R2972" t="s">
        <v>1487</v>
      </c>
      <c r="S2972" t="s">
        <v>74</v>
      </c>
      <c r="T2972" s="2">
        <v>34112</v>
      </c>
      <c r="U2972" s="3">
        <f t="shared" ca="1" si="281"/>
        <v>32</v>
      </c>
      <c r="V2972" t="s">
        <v>1666</v>
      </c>
      <c r="W2972" t="s">
        <v>1667</v>
      </c>
      <c r="X2972" t="s">
        <v>153</v>
      </c>
      <c r="Y2972" t="s">
        <v>35</v>
      </c>
      <c r="Z2972" t="s">
        <v>36</v>
      </c>
      <c r="AA2972">
        <v>3</v>
      </c>
      <c r="AB2972" s="4">
        <v>73892</v>
      </c>
    </row>
    <row r="2973" spans="1:28" x14ac:dyDescent="0.25">
      <c r="A2973">
        <v>3398</v>
      </c>
      <c r="B2973" t="s">
        <v>4420</v>
      </c>
      <c r="C2973" t="s">
        <v>4865</v>
      </c>
      <c r="D2973" s="1">
        <v>43778</v>
      </c>
      <c r="E2973" s="1">
        <v>44807</v>
      </c>
      <c r="F2973">
        <f t="shared" ca="1" si="276"/>
        <v>33</v>
      </c>
      <c r="G2973" t="str">
        <f t="shared" ca="1" si="277"/>
        <v>2-5 years</v>
      </c>
      <c r="H2973" t="s">
        <v>24</v>
      </c>
      <c r="I2973" t="s">
        <v>8761</v>
      </c>
      <c r="J2973" t="s">
        <v>8762</v>
      </c>
      <c r="K2973" t="s">
        <v>27</v>
      </c>
      <c r="L2973">
        <f t="shared" si="278"/>
        <v>1</v>
      </c>
      <c r="M2973">
        <f t="shared" si="279"/>
        <v>0</v>
      </c>
      <c r="N2973" t="s">
        <v>41</v>
      </c>
      <c r="O2973" t="s">
        <v>53</v>
      </c>
      <c r="Q2973" t="str">
        <f t="shared" si="280"/>
        <v>ACTIVE</v>
      </c>
      <c r="R2973" t="s">
        <v>1487</v>
      </c>
      <c r="S2973" t="s">
        <v>68</v>
      </c>
      <c r="T2973" s="2">
        <v>29022</v>
      </c>
      <c r="U2973" s="3">
        <f t="shared" ca="1" si="281"/>
        <v>46</v>
      </c>
      <c r="V2973" t="s">
        <v>1666</v>
      </c>
      <c r="W2973" t="s">
        <v>1667</v>
      </c>
      <c r="X2973" t="s">
        <v>81</v>
      </c>
      <c r="Y2973" t="s">
        <v>35</v>
      </c>
      <c r="Z2973" t="s">
        <v>36</v>
      </c>
      <c r="AA2973">
        <v>3</v>
      </c>
      <c r="AB2973" s="4">
        <v>609960</v>
      </c>
    </row>
    <row r="2974" spans="1:28" x14ac:dyDescent="0.25">
      <c r="A2974">
        <v>3399</v>
      </c>
      <c r="B2974" t="s">
        <v>5476</v>
      </c>
      <c r="C2974" t="s">
        <v>7430</v>
      </c>
      <c r="D2974" s="1">
        <v>44717</v>
      </c>
      <c r="E2974" s="1">
        <v>45078</v>
      </c>
      <c r="F2974">
        <f t="shared" ca="1" si="276"/>
        <v>11</v>
      </c>
      <c r="G2974" t="str">
        <f t="shared" ca="1" si="277"/>
        <v>6-12 months</v>
      </c>
      <c r="H2974" t="s">
        <v>24</v>
      </c>
      <c r="I2974" t="s">
        <v>8763</v>
      </c>
      <c r="J2974" t="s">
        <v>8764</v>
      </c>
      <c r="K2974" t="s">
        <v>27</v>
      </c>
      <c r="L2974">
        <f t="shared" si="278"/>
        <v>1</v>
      </c>
      <c r="M2974">
        <f t="shared" si="279"/>
        <v>0</v>
      </c>
      <c r="N2974" t="s">
        <v>53</v>
      </c>
      <c r="O2974" t="s">
        <v>53</v>
      </c>
      <c r="Q2974" t="str">
        <f t="shared" si="280"/>
        <v>ACTIVE</v>
      </c>
      <c r="R2974" t="s">
        <v>1487</v>
      </c>
      <c r="S2974" t="s">
        <v>221</v>
      </c>
      <c r="T2974" s="2">
        <v>34640</v>
      </c>
      <c r="U2974" s="3">
        <f t="shared" ca="1" si="281"/>
        <v>30</v>
      </c>
      <c r="V2974" t="s">
        <v>1666</v>
      </c>
      <c r="W2974" t="s">
        <v>1667</v>
      </c>
      <c r="X2974" t="s">
        <v>128</v>
      </c>
      <c r="Y2974" t="s">
        <v>35</v>
      </c>
      <c r="Z2974" t="s">
        <v>36</v>
      </c>
      <c r="AA2974">
        <v>2</v>
      </c>
      <c r="AB2974" s="4">
        <v>87000</v>
      </c>
    </row>
    <row r="2975" spans="1:28" x14ac:dyDescent="0.25">
      <c r="A2975">
        <v>3400</v>
      </c>
      <c r="B2975" t="s">
        <v>8765</v>
      </c>
      <c r="C2975" t="s">
        <v>1547</v>
      </c>
      <c r="D2975" s="1">
        <v>44460</v>
      </c>
      <c r="F2975">
        <f t="shared" ca="1" si="276"/>
        <v>48</v>
      </c>
      <c r="G2975" t="str">
        <f t="shared" ca="1" si="277"/>
        <v>2-5 years</v>
      </c>
      <c r="H2975" t="s">
        <v>24</v>
      </c>
      <c r="I2975" t="s">
        <v>8766</v>
      </c>
      <c r="J2975" t="s">
        <v>8767</v>
      </c>
      <c r="K2975" t="s">
        <v>27</v>
      </c>
      <c r="L2975">
        <f t="shared" si="278"/>
        <v>1</v>
      </c>
      <c r="M2975">
        <f t="shared" si="279"/>
        <v>0</v>
      </c>
      <c r="N2975" t="s">
        <v>53</v>
      </c>
      <c r="O2975" t="s">
        <v>29</v>
      </c>
      <c r="Q2975" t="str">
        <f t="shared" si="280"/>
        <v>ACTIVE</v>
      </c>
      <c r="R2975" t="s">
        <v>1487</v>
      </c>
      <c r="S2975" t="s">
        <v>239</v>
      </c>
      <c r="T2975" s="2">
        <v>34470</v>
      </c>
      <c r="U2975" s="3">
        <f t="shared" ca="1" si="281"/>
        <v>31</v>
      </c>
      <c r="V2975" t="s">
        <v>1666</v>
      </c>
      <c r="W2975" t="s">
        <v>1667</v>
      </c>
      <c r="X2975" t="s">
        <v>240</v>
      </c>
      <c r="Y2975" t="s">
        <v>35</v>
      </c>
      <c r="Z2975" t="s">
        <v>36</v>
      </c>
      <c r="AA2975">
        <v>1</v>
      </c>
      <c r="AB2975" s="4">
        <v>547632</v>
      </c>
    </row>
    <row r="2976" spans="1:28" x14ac:dyDescent="0.25">
      <c r="A2976">
        <v>3401</v>
      </c>
      <c r="B2976" t="s">
        <v>1096</v>
      </c>
      <c r="C2976" t="s">
        <v>808</v>
      </c>
      <c r="D2976" s="1">
        <v>44510</v>
      </c>
      <c r="E2976" s="1">
        <v>45081</v>
      </c>
      <c r="F2976">
        <f t="shared" ca="1" si="276"/>
        <v>18</v>
      </c>
      <c r="G2976" t="str">
        <f t="shared" ca="1" si="277"/>
        <v>1-2 years</v>
      </c>
      <c r="H2976" t="s">
        <v>24</v>
      </c>
      <c r="I2976" t="s">
        <v>8768</v>
      </c>
      <c r="J2976" t="s">
        <v>8769</v>
      </c>
      <c r="K2976" t="s">
        <v>27</v>
      </c>
      <c r="L2976">
        <f t="shared" si="278"/>
        <v>1</v>
      </c>
      <c r="M2976">
        <f t="shared" si="279"/>
        <v>0</v>
      </c>
      <c r="N2976" t="s">
        <v>28</v>
      </c>
      <c r="O2976" t="s">
        <v>53</v>
      </c>
      <c r="Q2976" t="str">
        <f t="shared" si="280"/>
        <v>ACTIVE</v>
      </c>
      <c r="R2976" t="s">
        <v>1487</v>
      </c>
      <c r="S2976" t="s">
        <v>74</v>
      </c>
      <c r="T2976" s="2">
        <v>34721</v>
      </c>
      <c r="U2976" s="3">
        <f t="shared" ca="1" si="281"/>
        <v>30</v>
      </c>
      <c r="V2976" t="s">
        <v>1666</v>
      </c>
      <c r="W2976" t="s">
        <v>1667</v>
      </c>
      <c r="X2976" t="s">
        <v>69</v>
      </c>
      <c r="Y2976" t="s">
        <v>47</v>
      </c>
      <c r="Z2976" t="s">
        <v>36</v>
      </c>
      <c r="AA2976">
        <v>1</v>
      </c>
      <c r="AB2976" s="4">
        <v>657180</v>
      </c>
    </row>
    <row r="2977" spans="1:28" x14ac:dyDescent="0.25">
      <c r="A2977">
        <v>3402</v>
      </c>
      <c r="B2977" t="s">
        <v>270</v>
      </c>
      <c r="C2977" t="s">
        <v>382</v>
      </c>
      <c r="D2977" s="1">
        <v>44258</v>
      </c>
      <c r="E2977" s="1">
        <v>44663</v>
      </c>
      <c r="F2977">
        <f t="shared" ca="1" si="276"/>
        <v>13</v>
      </c>
      <c r="G2977" t="str">
        <f t="shared" ca="1" si="277"/>
        <v>1-2 years</v>
      </c>
      <c r="H2977" t="s">
        <v>24</v>
      </c>
      <c r="I2977" t="s">
        <v>8770</v>
      </c>
      <c r="J2977" t="s">
        <v>8771</v>
      </c>
      <c r="K2977" t="s">
        <v>158</v>
      </c>
      <c r="L2977">
        <f t="shared" si="278"/>
        <v>0</v>
      </c>
      <c r="M2977">
        <f t="shared" si="279"/>
        <v>1</v>
      </c>
      <c r="N2977" t="s">
        <v>41</v>
      </c>
      <c r="O2977" t="s">
        <v>53</v>
      </c>
      <c r="P2977" t="s">
        <v>159</v>
      </c>
      <c r="Q2977" t="str">
        <f t="shared" si="280"/>
        <v>VOLUNTARY</v>
      </c>
      <c r="R2977" t="s">
        <v>1487</v>
      </c>
      <c r="S2977" t="s">
        <v>74</v>
      </c>
      <c r="T2977" s="2">
        <v>36095</v>
      </c>
      <c r="U2977" s="3">
        <f t="shared" ca="1" si="281"/>
        <v>26</v>
      </c>
      <c r="V2977" t="s">
        <v>1666</v>
      </c>
      <c r="W2977" t="s">
        <v>1667</v>
      </c>
      <c r="X2977" t="s">
        <v>89</v>
      </c>
      <c r="Y2977" t="s">
        <v>47</v>
      </c>
      <c r="Z2977" t="s">
        <v>36</v>
      </c>
      <c r="AA2977">
        <v>3</v>
      </c>
      <c r="AB2977" s="4">
        <v>716300</v>
      </c>
    </row>
    <row r="2978" spans="1:28" x14ac:dyDescent="0.25">
      <c r="A2978">
        <v>3403</v>
      </c>
      <c r="B2978" t="s">
        <v>989</v>
      </c>
      <c r="C2978" t="s">
        <v>5544</v>
      </c>
      <c r="D2978" s="1">
        <v>44246</v>
      </c>
      <c r="E2978" s="1">
        <v>44880</v>
      </c>
      <c r="F2978">
        <f t="shared" ca="1" si="276"/>
        <v>20</v>
      </c>
      <c r="G2978" t="str">
        <f t="shared" ca="1" si="277"/>
        <v>1-2 years</v>
      </c>
      <c r="H2978" t="s">
        <v>24</v>
      </c>
      <c r="I2978" t="s">
        <v>8772</v>
      </c>
      <c r="J2978" t="s">
        <v>8773</v>
      </c>
      <c r="K2978" t="s">
        <v>158</v>
      </c>
      <c r="L2978">
        <f t="shared" si="278"/>
        <v>0</v>
      </c>
      <c r="M2978">
        <f t="shared" si="279"/>
        <v>1</v>
      </c>
      <c r="N2978" t="s">
        <v>28</v>
      </c>
      <c r="O2978" t="s">
        <v>53</v>
      </c>
      <c r="P2978" t="s">
        <v>1431</v>
      </c>
      <c r="Q2978" t="str">
        <f t="shared" si="280"/>
        <v>INVOLUNTARY</v>
      </c>
      <c r="R2978" t="s">
        <v>1487</v>
      </c>
      <c r="S2978" t="s">
        <v>74</v>
      </c>
      <c r="T2978" s="2">
        <v>28433</v>
      </c>
      <c r="U2978" s="3">
        <f t="shared" ca="1" si="281"/>
        <v>47</v>
      </c>
      <c r="V2978" t="s">
        <v>1666</v>
      </c>
      <c r="W2978" t="s">
        <v>1667</v>
      </c>
      <c r="X2978" t="s">
        <v>69</v>
      </c>
      <c r="Y2978" t="s">
        <v>35</v>
      </c>
      <c r="Z2978" t="s">
        <v>82</v>
      </c>
      <c r="AA2978">
        <v>3</v>
      </c>
      <c r="AB2978" s="4">
        <v>96944</v>
      </c>
    </row>
    <row r="2979" spans="1:28" x14ac:dyDescent="0.25">
      <c r="A2979">
        <v>3404</v>
      </c>
      <c r="B2979" t="s">
        <v>340</v>
      </c>
      <c r="C2979" t="s">
        <v>201</v>
      </c>
      <c r="D2979" s="1">
        <v>43580</v>
      </c>
      <c r="E2979" s="1">
        <v>44876</v>
      </c>
      <c r="F2979">
        <f t="shared" ca="1" si="276"/>
        <v>42</v>
      </c>
      <c r="G2979" t="str">
        <f t="shared" ca="1" si="277"/>
        <v>2-5 years</v>
      </c>
      <c r="H2979" t="s">
        <v>24</v>
      </c>
      <c r="I2979" t="s">
        <v>8774</v>
      </c>
      <c r="J2979" t="s">
        <v>8775</v>
      </c>
      <c r="K2979" t="s">
        <v>27</v>
      </c>
      <c r="L2979">
        <f t="shared" si="278"/>
        <v>1</v>
      </c>
      <c r="M2979">
        <f t="shared" si="279"/>
        <v>0</v>
      </c>
      <c r="N2979" t="s">
        <v>41</v>
      </c>
      <c r="O2979" t="s">
        <v>53</v>
      </c>
      <c r="Q2979" t="str">
        <f t="shared" si="280"/>
        <v>ACTIVE</v>
      </c>
      <c r="R2979" t="s">
        <v>1487</v>
      </c>
      <c r="S2979" t="s">
        <v>74</v>
      </c>
      <c r="T2979" s="2">
        <v>29088</v>
      </c>
      <c r="U2979" s="3">
        <f t="shared" ca="1" si="281"/>
        <v>46</v>
      </c>
      <c r="V2979" t="s">
        <v>1666</v>
      </c>
      <c r="W2979" t="s">
        <v>1667</v>
      </c>
      <c r="X2979" t="s">
        <v>153</v>
      </c>
      <c r="Y2979" t="s">
        <v>35</v>
      </c>
      <c r="Z2979" t="s">
        <v>36</v>
      </c>
      <c r="AA2979">
        <v>2</v>
      </c>
      <c r="AB2979" s="4">
        <v>61266.400000000001</v>
      </c>
    </row>
    <row r="2980" spans="1:28" x14ac:dyDescent="0.25">
      <c r="A2980">
        <v>3405</v>
      </c>
      <c r="B2980" t="s">
        <v>5069</v>
      </c>
      <c r="C2980" t="s">
        <v>1517</v>
      </c>
      <c r="D2980" s="1">
        <v>43843</v>
      </c>
      <c r="E2980" s="1">
        <v>44855</v>
      </c>
      <c r="F2980">
        <f t="shared" ca="1" si="276"/>
        <v>33</v>
      </c>
      <c r="G2980" t="str">
        <f t="shared" ca="1" si="277"/>
        <v>2-5 years</v>
      </c>
      <c r="H2980" t="s">
        <v>24</v>
      </c>
      <c r="I2980" t="s">
        <v>8776</v>
      </c>
      <c r="J2980" t="s">
        <v>8777</v>
      </c>
      <c r="K2980" t="s">
        <v>27</v>
      </c>
      <c r="L2980">
        <f t="shared" si="278"/>
        <v>1</v>
      </c>
      <c r="M2980">
        <f t="shared" si="279"/>
        <v>0</v>
      </c>
      <c r="N2980" t="s">
        <v>28</v>
      </c>
      <c r="O2980" t="s">
        <v>53</v>
      </c>
      <c r="Q2980" t="str">
        <f t="shared" si="280"/>
        <v>ACTIVE</v>
      </c>
      <c r="R2980" t="s">
        <v>1487</v>
      </c>
      <c r="S2980" t="s">
        <v>74</v>
      </c>
      <c r="T2980" s="2">
        <v>35674</v>
      </c>
      <c r="U2980" s="3">
        <f t="shared" ca="1" si="281"/>
        <v>28</v>
      </c>
      <c r="V2980" t="s">
        <v>1666</v>
      </c>
      <c r="W2980" t="s">
        <v>1667</v>
      </c>
      <c r="X2980" t="s">
        <v>89</v>
      </c>
      <c r="Y2980" t="s">
        <v>35</v>
      </c>
      <c r="Z2980" t="s">
        <v>36</v>
      </c>
      <c r="AA2980">
        <v>1</v>
      </c>
      <c r="AB2980" s="4">
        <v>364950</v>
      </c>
    </row>
    <row r="2981" spans="1:28" x14ac:dyDescent="0.25">
      <c r="A2981">
        <v>3406</v>
      </c>
      <c r="B2981" t="s">
        <v>2695</v>
      </c>
      <c r="C2981" t="s">
        <v>3594</v>
      </c>
      <c r="D2981" s="1">
        <v>43915</v>
      </c>
      <c r="E2981" s="1">
        <v>45042</v>
      </c>
      <c r="F2981">
        <f t="shared" ca="1" si="276"/>
        <v>37</v>
      </c>
      <c r="G2981" t="str">
        <f t="shared" ca="1" si="277"/>
        <v>2-5 years</v>
      </c>
      <c r="H2981" t="s">
        <v>24</v>
      </c>
      <c r="I2981" t="s">
        <v>8778</v>
      </c>
      <c r="J2981" t="s">
        <v>8779</v>
      </c>
      <c r="K2981" t="s">
        <v>158</v>
      </c>
      <c r="L2981">
        <f t="shared" si="278"/>
        <v>0</v>
      </c>
      <c r="M2981">
        <f t="shared" si="279"/>
        <v>1</v>
      </c>
      <c r="N2981" t="s">
        <v>28</v>
      </c>
      <c r="O2981" t="s">
        <v>29</v>
      </c>
      <c r="P2981" t="s">
        <v>1431</v>
      </c>
      <c r="Q2981" t="str">
        <f t="shared" si="280"/>
        <v>INVOLUNTARY</v>
      </c>
      <c r="R2981" t="s">
        <v>30</v>
      </c>
      <c r="S2981" t="s">
        <v>31</v>
      </c>
      <c r="T2981" s="2">
        <v>35964</v>
      </c>
      <c r="U2981" s="3">
        <f t="shared" ca="1" si="281"/>
        <v>27</v>
      </c>
      <c r="V2981" t="s">
        <v>1666</v>
      </c>
      <c r="W2981" t="s">
        <v>1667</v>
      </c>
      <c r="X2981" t="s">
        <v>1107</v>
      </c>
      <c r="Y2981" t="s">
        <v>35</v>
      </c>
      <c r="Z2981" t="s">
        <v>36</v>
      </c>
      <c r="AA2981">
        <v>5</v>
      </c>
      <c r="AB2981" s="4">
        <v>702000</v>
      </c>
    </row>
    <row r="2982" spans="1:28" x14ac:dyDescent="0.25">
      <c r="A2982">
        <v>3407</v>
      </c>
      <c r="B2982" t="s">
        <v>3730</v>
      </c>
      <c r="C2982" t="s">
        <v>2518</v>
      </c>
      <c r="D2982" s="1">
        <v>44301</v>
      </c>
      <c r="E2982" s="1">
        <v>45057</v>
      </c>
      <c r="F2982">
        <f t="shared" ca="1" si="276"/>
        <v>24</v>
      </c>
      <c r="G2982" t="str">
        <f t="shared" ca="1" si="277"/>
        <v>2-5 years</v>
      </c>
      <c r="H2982" t="s">
        <v>641</v>
      </c>
      <c r="I2982" t="s">
        <v>8780</v>
      </c>
      <c r="J2982" t="s">
        <v>8781</v>
      </c>
      <c r="K2982" t="s">
        <v>27</v>
      </c>
      <c r="L2982">
        <f t="shared" si="278"/>
        <v>1</v>
      </c>
      <c r="M2982">
        <f t="shared" si="279"/>
        <v>0</v>
      </c>
      <c r="N2982" t="s">
        <v>41</v>
      </c>
      <c r="O2982" t="s">
        <v>29</v>
      </c>
      <c r="Q2982" t="str">
        <f t="shared" si="280"/>
        <v>ACTIVE</v>
      </c>
      <c r="R2982" t="s">
        <v>1487</v>
      </c>
      <c r="S2982" t="s">
        <v>74</v>
      </c>
      <c r="T2982" s="2">
        <v>36731</v>
      </c>
      <c r="U2982" s="3">
        <f t="shared" ca="1" si="281"/>
        <v>25</v>
      </c>
      <c r="V2982" t="s">
        <v>1666</v>
      </c>
      <c r="W2982" t="s">
        <v>1667</v>
      </c>
      <c r="X2982" t="s">
        <v>731</v>
      </c>
      <c r="Y2982" t="s">
        <v>35</v>
      </c>
      <c r="Z2982" t="s">
        <v>36</v>
      </c>
      <c r="AA2982">
        <v>5</v>
      </c>
      <c r="AB2982" s="4">
        <v>75672</v>
      </c>
    </row>
    <row r="2983" spans="1:28" x14ac:dyDescent="0.25">
      <c r="A2983">
        <v>3408</v>
      </c>
      <c r="B2983" t="s">
        <v>3523</v>
      </c>
      <c r="C2983" t="s">
        <v>3394</v>
      </c>
      <c r="D2983" s="1">
        <v>44910</v>
      </c>
      <c r="E2983" s="1">
        <v>45041</v>
      </c>
      <c r="F2983">
        <f t="shared" ca="1" si="276"/>
        <v>4</v>
      </c>
      <c r="G2983" t="str">
        <f t="shared" ca="1" si="277"/>
        <v>&lt;6 months</v>
      </c>
      <c r="H2983" t="s">
        <v>641</v>
      </c>
      <c r="I2983" t="s">
        <v>8782</v>
      </c>
      <c r="J2983" t="s">
        <v>8783</v>
      </c>
      <c r="K2983" t="s">
        <v>158</v>
      </c>
      <c r="L2983">
        <f t="shared" si="278"/>
        <v>0</v>
      </c>
      <c r="M2983">
        <f t="shared" si="279"/>
        <v>1</v>
      </c>
      <c r="N2983" t="s">
        <v>28</v>
      </c>
      <c r="O2983" t="s">
        <v>53</v>
      </c>
      <c r="P2983" t="s">
        <v>212</v>
      </c>
      <c r="Q2983" t="str">
        <f t="shared" si="280"/>
        <v>INVOLUNTARY</v>
      </c>
      <c r="R2983" t="s">
        <v>1487</v>
      </c>
      <c r="S2983" t="s">
        <v>74</v>
      </c>
      <c r="T2983" s="2">
        <v>34476</v>
      </c>
      <c r="U2983" s="3">
        <f t="shared" ca="1" si="281"/>
        <v>31</v>
      </c>
      <c r="V2983" t="s">
        <v>1666</v>
      </c>
      <c r="W2983" t="s">
        <v>1667</v>
      </c>
      <c r="X2983" t="s">
        <v>148</v>
      </c>
      <c r="Y2983" t="s">
        <v>47</v>
      </c>
      <c r="Z2983" t="s">
        <v>36</v>
      </c>
      <c r="AA2983">
        <v>3</v>
      </c>
      <c r="AB2983" s="4">
        <v>51441</v>
      </c>
    </row>
    <row r="2984" spans="1:28" x14ac:dyDescent="0.25">
      <c r="A2984">
        <v>3409</v>
      </c>
      <c r="B2984" t="s">
        <v>781</v>
      </c>
      <c r="C2984" t="s">
        <v>1529</v>
      </c>
      <c r="D2984" s="1">
        <v>44842</v>
      </c>
      <c r="E2984" s="1">
        <v>44961</v>
      </c>
      <c r="F2984">
        <f t="shared" ca="1" si="276"/>
        <v>3</v>
      </c>
      <c r="G2984" t="str">
        <f t="shared" ca="1" si="277"/>
        <v>&lt;6 months</v>
      </c>
      <c r="H2984" t="s">
        <v>641</v>
      </c>
      <c r="I2984" t="s">
        <v>8784</v>
      </c>
      <c r="J2984" t="s">
        <v>8785</v>
      </c>
      <c r="K2984" t="s">
        <v>27</v>
      </c>
      <c r="L2984">
        <f t="shared" si="278"/>
        <v>1</v>
      </c>
      <c r="M2984">
        <f t="shared" si="279"/>
        <v>0</v>
      </c>
      <c r="N2984" t="s">
        <v>28</v>
      </c>
      <c r="O2984" t="s">
        <v>53</v>
      </c>
      <c r="Q2984" t="str">
        <f t="shared" si="280"/>
        <v>ACTIVE</v>
      </c>
      <c r="R2984" t="s">
        <v>1487</v>
      </c>
      <c r="S2984" t="s">
        <v>440</v>
      </c>
      <c r="T2984" s="2">
        <v>36389</v>
      </c>
      <c r="U2984" s="3">
        <f t="shared" ca="1" si="281"/>
        <v>26</v>
      </c>
      <c r="V2984" t="s">
        <v>1666</v>
      </c>
      <c r="W2984" t="s">
        <v>1667</v>
      </c>
      <c r="X2984" t="s">
        <v>69</v>
      </c>
      <c r="Y2984" t="s">
        <v>47</v>
      </c>
      <c r="Z2984" t="s">
        <v>36</v>
      </c>
      <c r="AA2984">
        <v>4</v>
      </c>
      <c r="AB2984" s="4">
        <v>93600</v>
      </c>
    </row>
    <row r="2985" spans="1:28" x14ac:dyDescent="0.25">
      <c r="A2985">
        <v>3410</v>
      </c>
      <c r="B2985" t="s">
        <v>5353</v>
      </c>
      <c r="C2985" t="s">
        <v>1702</v>
      </c>
      <c r="D2985" s="1">
        <v>43452</v>
      </c>
      <c r="F2985">
        <f t="shared" ca="1" si="276"/>
        <v>81</v>
      </c>
      <c r="G2985" t="str">
        <f t="shared" ca="1" si="277"/>
        <v>&gt;5 years</v>
      </c>
      <c r="H2985" t="s">
        <v>641</v>
      </c>
      <c r="I2985" t="s">
        <v>8786</v>
      </c>
      <c r="J2985" t="s">
        <v>8787</v>
      </c>
      <c r="K2985" t="s">
        <v>27</v>
      </c>
      <c r="L2985">
        <f t="shared" si="278"/>
        <v>1</v>
      </c>
      <c r="M2985">
        <f t="shared" si="279"/>
        <v>0</v>
      </c>
      <c r="N2985" t="s">
        <v>28</v>
      </c>
      <c r="O2985" t="s">
        <v>29</v>
      </c>
      <c r="Q2985" t="str">
        <f t="shared" si="280"/>
        <v>ACTIVE</v>
      </c>
      <c r="R2985" t="s">
        <v>42</v>
      </c>
      <c r="S2985" t="s">
        <v>43</v>
      </c>
      <c r="T2985" s="2">
        <v>30021</v>
      </c>
      <c r="U2985" s="3">
        <f t="shared" ca="1" si="281"/>
        <v>43</v>
      </c>
      <c r="V2985" t="s">
        <v>3829</v>
      </c>
      <c r="W2985" t="s">
        <v>3830</v>
      </c>
      <c r="X2985" t="s">
        <v>6</v>
      </c>
      <c r="Y2985" t="s">
        <v>47</v>
      </c>
      <c r="Z2985" t="s">
        <v>36</v>
      </c>
      <c r="AA2985">
        <v>3</v>
      </c>
      <c r="AB2985" s="4">
        <v>459300</v>
      </c>
    </row>
    <row r="2986" spans="1:28" x14ac:dyDescent="0.25">
      <c r="A2986">
        <v>3411</v>
      </c>
      <c r="B2986" t="s">
        <v>8788</v>
      </c>
      <c r="C2986" t="s">
        <v>2795</v>
      </c>
      <c r="D2986" s="1">
        <v>44840</v>
      </c>
      <c r="F2986">
        <f t="shared" ca="1" si="276"/>
        <v>36</v>
      </c>
      <c r="G2986" t="str">
        <f t="shared" ca="1" si="277"/>
        <v>2-5 years</v>
      </c>
      <c r="H2986" t="s">
        <v>641</v>
      </c>
      <c r="I2986" t="s">
        <v>8789</v>
      </c>
      <c r="J2986" t="s">
        <v>8790</v>
      </c>
      <c r="K2986" t="s">
        <v>27</v>
      </c>
      <c r="L2986">
        <f t="shared" si="278"/>
        <v>1</v>
      </c>
      <c r="M2986">
        <f t="shared" si="279"/>
        <v>0</v>
      </c>
      <c r="N2986" t="s">
        <v>53</v>
      </c>
      <c r="O2986" t="s">
        <v>41</v>
      </c>
      <c r="Q2986" t="str">
        <f t="shared" si="280"/>
        <v>ACTIVE</v>
      </c>
      <c r="R2986" t="s">
        <v>1487</v>
      </c>
      <c r="S2986" t="s">
        <v>80</v>
      </c>
      <c r="T2986" s="2">
        <v>36107</v>
      </c>
      <c r="U2986" s="3">
        <f t="shared" ca="1" si="281"/>
        <v>26</v>
      </c>
      <c r="V2986" t="s">
        <v>32</v>
      </c>
      <c r="W2986" t="s">
        <v>33</v>
      </c>
      <c r="X2986" t="s">
        <v>537</v>
      </c>
      <c r="Y2986" t="s">
        <v>35</v>
      </c>
      <c r="Z2986" t="s">
        <v>36</v>
      </c>
      <c r="AA2986">
        <v>2</v>
      </c>
      <c r="AB2986" s="4">
        <v>595400</v>
      </c>
    </row>
    <row r="2987" spans="1:28" x14ac:dyDescent="0.25">
      <c r="A2987">
        <v>3412</v>
      </c>
      <c r="B2987" t="s">
        <v>8599</v>
      </c>
      <c r="C2987" t="s">
        <v>3939</v>
      </c>
      <c r="D2987" s="1">
        <v>43827</v>
      </c>
      <c r="F2987">
        <f t="shared" ca="1" si="276"/>
        <v>69</v>
      </c>
      <c r="G2987" t="str">
        <f t="shared" ca="1" si="277"/>
        <v>&gt;5 years</v>
      </c>
      <c r="H2987" t="s">
        <v>641</v>
      </c>
      <c r="I2987" t="s">
        <v>8791</v>
      </c>
      <c r="J2987" t="s">
        <v>8792</v>
      </c>
      <c r="K2987" t="s">
        <v>27</v>
      </c>
      <c r="L2987">
        <f t="shared" si="278"/>
        <v>1</v>
      </c>
      <c r="M2987">
        <f t="shared" si="279"/>
        <v>0</v>
      </c>
      <c r="N2987" t="s">
        <v>41</v>
      </c>
      <c r="O2987" t="s">
        <v>53</v>
      </c>
      <c r="Q2987" t="str">
        <f t="shared" si="280"/>
        <v>ACTIVE</v>
      </c>
      <c r="R2987" t="s">
        <v>1487</v>
      </c>
      <c r="S2987" t="s">
        <v>239</v>
      </c>
      <c r="T2987" s="2">
        <v>28575</v>
      </c>
      <c r="U2987" s="3">
        <f t="shared" ca="1" si="281"/>
        <v>47</v>
      </c>
      <c r="V2987" t="s">
        <v>61</v>
      </c>
      <c r="W2987" t="s">
        <v>222</v>
      </c>
      <c r="X2987" t="s">
        <v>240</v>
      </c>
      <c r="Y2987" t="s">
        <v>35</v>
      </c>
      <c r="Z2987" t="s">
        <v>82</v>
      </c>
      <c r="AA2987">
        <v>3</v>
      </c>
      <c r="AB2987" s="4">
        <v>97920</v>
      </c>
    </row>
    <row r="2988" spans="1:28" x14ac:dyDescent="0.25">
      <c r="A2988">
        <v>3413</v>
      </c>
      <c r="B2988" t="s">
        <v>8793</v>
      </c>
      <c r="C2988" t="s">
        <v>3167</v>
      </c>
      <c r="D2988" s="1">
        <v>43794</v>
      </c>
      <c r="F2988">
        <f t="shared" ca="1" si="276"/>
        <v>70</v>
      </c>
      <c r="G2988" t="str">
        <f t="shared" ca="1" si="277"/>
        <v>&gt;5 years</v>
      </c>
      <c r="H2988" t="s">
        <v>641</v>
      </c>
      <c r="I2988" t="s">
        <v>8794</v>
      </c>
      <c r="J2988" t="s">
        <v>8795</v>
      </c>
      <c r="K2988" t="s">
        <v>27</v>
      </c>
      <c r="L2988">
        <f t="shared" si="278"/>
        <v>1</v>
      </c>
      <c r="M2988">
        <f t="shared" si="279"/>
        <v>0</v>
      </c>
      <c r="N2988" t="s">
        <v>28</v>
      </c>
      <c r="O2988" t="s">
        <v>29</v>
      </c>
      <c r="Q2988" t="str">
        <f t="shared" si="280"/>
        <v>ACTIVE</v>
      </c>
      <c r="R2988" t="s">
        <v>1487</v>
      </c>
      <c r="S2988" t="s">
        <v>74</v>
      </c>
      <c r="T2988" s="2">
        <v>35902</v>
      </c>
      <c r="U2988" s="3">
        <f t="shared" ca="1" si="281"/>
        <v>27</v>
      </c>
      <c r="V2988" t="s">
        <v>4147</v>
      </c>
      <c r="W2988" t="s">
        <v>4147</v>
      </c>
      <c r="X2988" t="s">
        <v>69</v>
      </c>
      <c r="Y2988" t="s">
        <v>35</v>
      </c>
      <c r="Z2988" t="s">
        <v>36</v>
      </c>
      <c r="AA2988">
        <v>5</v>
      </c>
      <c r="AB2988" s="4">
        <v>264180</v>
      </c>
    </row>
    <row r="2989" spans="1:28" x14ac:dyDescent="0.25">
      <c r="A2989">
        <v>3414</v>
      </c>
      <c r="B2989" t="s">
        <v>1138</v>
      </c>
      <c r="C2989" t="s">
        <v>2499</v>
      </c>
      <c r="D2989" s="1">
        <v>44715</v>
      </c>
      <c r="F2989">
        <f t="shared" ca="1" si="276"/>
        <v>40</v>
      </c>
      <c r="G2989" t="str">
        <f t="shared" ca="1" si="277"/>
        <v>2-5 years</v>
      </c>
      <c r="H2989" t="s">
        <v>24</v>
      </c>
      <c r="I2989" t="s">
        <v>8796</v>
      </c>
      <c r="J2989" t="s">
        <v>8797</v>
      </c>
      <c r="K2989" t="s">
        <v>27</v>
      </c>
      <c r="L2989">
        <f t="shared" si="278"/>
        <v>1</v>
      </c>
      <c r="M2989">
        <f t="shared" si="279"/>
        <v>0</v>
      </c>
      <c r="N2989" t="s">
        <v>28</v>
      </c>
      <c r="O2989" t="s">
        <v>29</v>
      </c>
      <c r="Q2989" t="str">
        <f t="shared" si="280"/>
        <v>ACTIVE</v>
      </c>
      <c r="R2989" t="s">
        <v>1487</v>
      </c>
      <c r="S2989" t="s">
        <v>68</v>
      </c>
      <c r="T2989" s="2">
        <v>28017</v>
      </c>
      <c r="U2989" s="3">
        <f t="shared" ca="1" si="281"/>
        <v>49</v>
      </c>
      <c r="V2989" t="s">
        <v>3198</v>
      </c>
      <c r="W2989" t="s">
        <v>3199</v>
      </c>
      <c r="X2989" t="s">
        <v>184</v>
      </c>
      <c r="Y2989" t="s">
        <v>35</v>
      </c>
      <c r="Z2989" t="s">
        <v>82</v>
      </c>
      <c r="AA2989">
        <v>3</v>
      </c>
      <c r="AB2989" s="4">
        <v>90012</v>
      </c>
    </row>
    <row r="2990" spans="1:28" x14ac:dyDescent="0.25">
      <c r="A2990">
        <v>3415</v>
      </c>
      <c r="B2990" t="s">
        <v>1161</v>
      </c>
      <c r="C2990" t="s">
        <v>442</v>
      </c>
      <c r="D2990" s="1">
        <v>44813</v>
      </c>
      <c r="E2990" s="1">
        <v>45001</v>
      </c>
      <c r="F2990">
        <f t="shared" ca="1" si="276"/>
        <v>6</v>
      </c>
      <c r="G2990" t="str">
        <f t="shared" ca="1" si="277"/>
        <v>6-12 months</v>
      </c>
      <c r="H2990" t="s">
        <v>24</v>
      </c>
      <c r="I2990" t="s">
        <v>8798</v>
      </c>
      <c r="J2990" t="s">
        <v>8799</v>
      </c>
      <c r="K2990" t="s">
        <v>158</v>
      </c>
      <c r="L2990">
        <f t="shared" si="278"/>
        <v>0</v>
      </c>
      <c r="M2990">
        <f t="shared" si="279"/>
        <v>1</v>
      </c>
      <c r="N2990" t="s">
        <v>53</v>
      </c>
      <c r="O2990" t="s">
        <v>41</v>
      </c>
      <c r="P2990" t="s">
        <v>3412</v>
      </c>
      <c r="Q2990" t="str">
        <f t="shared" si="280"/>
        <v>INVOLUNTARY</v>
      </c>
      <c r="R2990" t="s">
        <v>1487</v>
      </c>
      <c r="S2990" t="s">
        <v>115</v>
      </c>
      <c r="T2990" s="2">
        <v>36426</v>
      </c>
      <c r="U2990" s="3">
        <f t="shared" ca="1" si="281"/>
        <v>26</v>
      </c>
      <c r="V2990" t="s">
        <v>5016</v>
      </c>
      <c r="W2990" t="s">
        <v>5016</v>
      </c>
      <c r="X2990" t="s">
        <v>75</v>
      </c>
      <c r="Y2990" t="s">
        <v>47</v>
      </c>
      <c r="Z2990" t="s">
        <v>36</v>
      </c>
      <c r="AA2990">
        <v>3</v>
      </c>
      <c r="AB2990" s="4">
        <v>46000</v>
      </c>
    </row>
    <row r="2991" spans="1:28" x14ac:dyDescent="0.25">
      <c r="A2991">
        <v>3416</v>
      </c>
      <c r="B2991" t="s">
        <v>1018</v>
      </c>
      <c r="C2991" t="s">
        <v>5089</v>
      </c>
      <c r="D2991" s="1">
        <v>44106</v>
      </c>
      <c r="F2991">
        <f t="shared" ca="1" si="276"/>
        <v>60</v>
      </c>
      <c r="G2991" t="str">
        <f t="shared" ca="1" si="277"/>
        <v>&gt;5 years</v>
      </c>
      <c r="H2991" t="s">
        <v>24</v>
      </c>
      <c r="I2991" t="s">
        <v>8800</v>
      </c>
      <c r="J2991" t="s">
        <v>8801</v>
      </c>
      <c r="K2991" t="s">
        <v>27</v>
      </c>
      <c r="L2991">
        <f t="shared" si="278"/>
        <v>1</v>
      </c>
      <c r="M2991">
        <f t="shared" si="279"/>
        <v>0</v>
      </c>
      <c r="N2991" t="s">
        <v>53</v>
      </c>
      <c r="O2991" t="s">
        <v>41</v>
      </c>
      <c r="Q2991" t="str">
        <f t="shared" si="280"/>
        <v>ACTIVE</v>
      </c>
      <c r="R2991" t="s">
        <v>30</v>
      </c>
      <c r="S2991" t="s">
        <v>31</v>
      </c>
      <c r="T2991" s="2">
        <v>35479</v>
      </c>
      <c r="U2991" s="3">
        <f t="shared" ca="1" si="281"/>
        <v>28</v>
      </c>
      <c r="V2991" t="s">
        <v>2370</v>
      </c>
      <c r="W2991" t="s">
        <v>2371</v>
      </c>
      <c r="X2991" t="s">
        <v>143</v>
      </c>
      <c r="Y2991" t="s">
        <v>47</v>
      </c>
      <c r="Z2991" t="s">
        <v>36</v>
      </c>
      <c r="AA2991">
        <v>2</v>
      </c>
      <c r="AB2991" s="4">
        <v>77450</v>
      </c>
    </row>
    <row r="2992" spans="1:28" x14ac:dyDescent="0.25">
      <c r="A2992">
        <v>3417</v>
      </c>
      <c r="B2992" t="s">
        <v>765</v>
      </c>
      <c r="C2992" t="s">
        <v>3291</v>
      </c>
      <c r="D2992" s="1">
        <v>44599</v>
      </c>
      <c r="F2992">
        <f t="shared" ca="1" si="276"/>
        <v>44</v>
      </c>
      <c r="G2992" t="str">
        <f t="shared" ca="1" si="277"/>
        <v>2-5 years</v>
      </c>
      <c r="H2992" t="s">
        <v>24</v>
      </c>
      <c r="I2992" t="s">
        <v>8802</v>
      </c>
      <c r="J2992" t="s">
        <v>8803</v>
      </c>
      <c r="K2992" t="s">
        <v>27</v>
      </c>
      <c r="L2992">
        <f t="shared" si="278"/>
        <v>1</v>
      </c>
      <c r="M2992">
        <f t="shared" si="279"/>
        <v>0</v>
      </c>
      <c r="N2992" t="s">
        <v>41</v>
      </c>
      <c r="O2992" t="s">
        <v>41</v>
      </c>
      <c r="Q2992" t="str">
        <f t="shared" si="280"/>
        <v>ACTIVE</v>
      </c>
      <c r="R2992" t="s">
        <v>1487</v>
      </c>
      <c r="S2992" t="s">
        <v>115</v>
      </c>
      <c r="T2992" s="2">
        <v>33952</v>
      </c>
      <c r="U2992" s="3">
        <f t="shared" ca="1" si="281"/>
        <v>32</v>
      </c>
      <c r="V2992" t="s">
        <v>3198</v>
      </c>
      <c r="W2992" t="s">
        <v>4092</v>
      </c>
      <c r="X2992" t="s">
        <v>116</v>
      </c>
      <c r="Y2992" t="s">
        <v>35</v>
      </c>
      <c r="Z2992" t="s">
        <v>36</v>
      </c>
      <c r="AA2992">
        <v>1</v>
      </c>
      <c r="AB2992" s="4">
        <v>480960</v>
      </c>
    </row>
    <row r="2993" spans="1:28" x14ac:dyDescent="0.25">
      <c r="A2993">
        <v>3418</v>
      </c>
      <c r="B2993" t="s">
        <v>1446</v>
      </c>
      <c r="C2993" t="s">
        <v>7496</v>
      </c>
      <c r="D2993" s="1">
        <v>44848</v>
      </c>
      <c r="F2993">
        <f t="shared" ca="1" si="276"/>
        <v>35</v>
      </c>
      <c r="G2993" t="str">
        <f t="shared" ca="1" si="277"/>
        <v>2-5 years</v>
      </c>
      <c r="H2993" t="s">
        <v>24</v>
      </c>
      <c r="I2993" t="s">
        <v>8804</v>
      </c>
      <c r="J2993" t="s">
        <v>8805</v>
      </c>
      <c r="K2993" t="s">
        <v>27</v>
      </c>
      <c r="L2993">
        <f t="shared" si="278"/>
        <v>1</v>
      </c>
      <c r="M2993">
        <f t="shared" si="279"/>
        <v>0</v>
      </c>
      <c r="N2993" t="s">
        <v>41</v>
      </c>
      <c r="O2993" t="s">
        <v>29</v>
      </c>
      <c r="Q2993" t="str">
        <f t="shared" si="280"/>
        <v>ACTIVE</v>
      </c>
      <c r="R2993" t="s">
        <v>1487</v>
      </c>
      <c r="S2993" t="s">
        <v>68</v>
      </c>
      <c r="T2993" s="2">
        <v>30896</v>
      </c>
      <c r="U2993" s="3">
        <f t="shared" ca="1" si="281"/>
        <v>41</v>
      </c>
      <c r="V2993" t="s">
        <v>3317</v>
      </c>
      <c r="W2993" t="s">
        <v>3318</v>
      </c>
      <c r="X2993" t="s">
        <v>138</v>
      </c>
      <c r="Y2993" t="s">
        <v>35</v>
      </c>
      <c r="Z2993" t="s">
        <v>36</v>
      </c>
      <c r="AA2993">
        <v>4</v>
      </c>
      <c r="AB2993" s="4">
        <v>81540</v>
      </c>
    </row>
    <row r="2994" spans="1:28" x14ac:dyDescent="0.25">
      <c r="A2994">
        <v>3419</v>
      </c>
      <c r="B2994" t="s">
        <v>983</v>
      </c>
      <c r="C2994" t="s">
        <v>1204</v>
      </c>
      <c r="D2994" s="1">
        <v>43752</v>
      </c>
      <c r="F2994">
        <f t="shared" ca="1" si="276"/>
        <v>71</v>
      </c>
      <c r="G2994" t="str">
        <f t="shared" ca="1" si="277"/>
        <v>&gt;5 years</v>
      </c>
      <c r="H2994" t="s">
        <v>24</v>
      </c>
      <c r="I2994" t="s">
        <v>8806</v>
      </c>
      <c r="J2994" t="s">
        <v>8807</v>
      </c>
      <c r="K2994" t="s">
        <v>27</v>
      </c>
      <c r="L2994">
        <f t="shared" si="278"/>
        <v>1</v>
      </c>
      <c r="M2994">
        <f t="shared" si="279"/>
        <v>0</v>
      </c>
      <c r="N2994" t="s">
        <v>28</v>
      </c>
      <c r="O2994" t="s">
        <v>29</v>
      </c>
      <c r="Q2994" t="str">
        <f t="shared" si="280"/>
        <v>ACTIVE</v>
      </c>
      <c r="R2994" t="s">
        <v>1487</v>
      </c>
      <c r="S2994" t="s">
        <v>68</v>
      </c>
      <c r="T2994" s="2">
        <v>36734</v>
      </c>
      <c r="U2994" s="3">
        <f t="shared" ca="1" si="281"/>
        <v>25</v>
      </c>
      <c r="V2994" t="s">
        <v>3198</v>
      </c>
      <c r="W2994" t="s">
        <v>4083</v>
      </c>
      <c r="X2994" t="s">
        <v>184</v>
      </c>
      <c r="Y2994" t="s">
        <v>35</v>
      </c>
      <c r="Z2994" t="s">
        <v>36</v>
      </c>
      <c r="AA2994">
        <v>2</v>
      </c>
      <c r="AB2994" s="4">
        <v>132000</v>
      </c>
    </row>
    <row r="2995" spans="1:28" x14ac:dyDescent="0.25">
      <c r="A2995">
        <v>3420</v>
      </c>
      <c r="B2995" t="s">
        <v>2968</v>
      </c>
      <c r="C2995" t="s">
        <v>3886</v>
      </c>
      <c r="D2995" s="1">
        <v>44114</v>
      </c>
      <c r="E2995" s="1">
        <v>44778</v>
      </c>
      <c r="F2995">
        <f t="shared" ca="1" si="276"/>
        <v>21</v>
      </c>
      <c r="G2995" t="str">
        <f t="shared" ca="1" si="277"/>
        <v>1-2 years</v>
      </c>
      <c r="H2995" t="s">
        <v>24</v>
      </c>
      <c r="I2995" t="s">
        <v>8808</v>
      </c>
      <c r="J2995" t="s">
        <v>8809</v>
      </c>
      <c r="K2995" t="s">
        <v>27</v>
      </c>
      <c r="L2995">
        <f t="shared" si="278"/>
        <v>1</v>
      </c>
      <c r="M2995">
        <f t="shared" si="279"/>
        <v>0</v>
      </c>
      <c r="N2995" t="s">
        <v>28</v>
      </c>
      <c r="O2995" t="s">
        <v>53</v>
      </c>
      <c r="Q2995" t="str">
        <f t="shared" si="280"/>
        <v>ACTIVE</v>
      </c>
      <c r="R2995" t="s">
        <v>1487</v>
      </c>
      <c r="S2995" t="s">
        <v>74</v>
      </c>
      <c r="T2995" s="2">
        <v>29062</v>
      </c>
      <c r="U2995" s="3">
        <f t="shared" ca="1" si="281"/>
        <v>46</v>
      </c>
      <c r="V2995" t="s">
        <v>61</v>
      </c>
      <c r="W2995" t="s">
        <v>222</v>
      </c>
      <c r="X2995" t="s">
        <v>69</v>
      </c>
      <c r="Y2995" t="s">
        <v>35</v>
      </c>
      <c r="Z2995" t="s">
        <v>36</v>
      </c>
      <c r="AA2995">
        <v>2</v>
      </c>
      <c r="AB2995" s="4">
        <v>621936</v>
      </c>
    </row>
    <row r="2996" spans="1:28" x14ac:dyDescent="0.25">
      <c r="A2996">
        <v>3421</v>
      </c>
      <c r="B2996" t="s">
        <v>1169</v>
      </c>
      <c r="C2996" t="s">
        <v>3942</v>
      </c>
      <c r="D2996" s="1">
        <v>44690</v>
      </c>
      <c r="E2996" s="1">
        <v>44812</v>
      </c>
      <c r="F2996">
        <f t="shared" ca="1" si="276"/>
        <v>3</v>
      </c>
      <c r="G2996" t="str">
        <f t="shared" ca="1" si="277"/>
        <v>&lt;6 months</v>
      </c>
      <c r="H2996" t="s">
        <v>24</v>
      </c>
      <c r="I2996" t="s">
        <v>8810</v>
      </c>
      <c r="J2996" t="s">
        <v>8811</v>
      </c>
      <c r="K2996" t="s">
        <v>27</v>
      </c>
      <c r="L2996">
        <f t="shared" si="278"/>
        <v>1</v>
      </c>
      <c r="M2996">
        <f t="shared" si="279"/>
        <v>0</v>
      </c>
      <c r="N2996" t="s">
        <v>41</v>
      </c>
      <c r="O2996" t="s">
        <v>41</v>
      </c>
      <c r="Q2996" t="str">
        <f t="shared" si="280"/>
        <v>ACTIVE</v>
      </c>
      <c r="R2996" t="s">
        <v>1487</v>
      </c>
      <c r="S2996" t="s">
        <v>520</v>
      </c>
      <c r="T2996" s="2">
        <v>35231</v>
      </c>
      <c r="U2996" s="3">
        <f t="shared" ca="1" si="281"/>
        <v>29</v>
      </c>
      <c r="V2996" t="s">
        <v>61</v>
      </c>
      <c r="W2996" t="s">
        <v>222</v>
      </c>
      <c r="X2996" t="s">
        <v>184</v>
      </c>
      <c r="Y2996" t="s">
        <v>35</v>
      </c>
      <c r="Z2996" t="s">
        <v>36</v>
      </c>
      <c r="AA2996">
        <v>1</v>
      </c>
      <c r="AB2996" s="4">
        <v>38064</v>
      </c>
    </row>
    <row r="2997" spans="1:28" x14ac:dyDescent="0.25">
      <c r="A2997">
        <v>3422</v>
      </c>
      <c r="B2997" t="s">
        <v>8812</v>
      </c>
      <c r="C2997" t="s">
        <v>8813</v>
      </c>
      <c r="D2997" s="1">
        <v>44734</v>
      </c>
      <c r="E2997" s="1">
        <v>44780</v>
      </c>
      <c r="F2997">
        <f t="shared" ca="1" si="276"/>
        <v>1</v>
      </c>
      <c r="G2997" t="str">
        <f t="shared" ca="1" si="277"/>
        <v>&lt;6 months</v>
      </c>
      <c r="H2997" t="s">
        <v>24</v>
      </c>
      <c r="I2997" t="s">
        <v>8814</v>
      </c>
      <c r="J2997" t="s">
        <v>8815</v>
      </c>
      <c r="K2997" t="s">
        <v>27</v>
      </c>
      <c r="L2997">
        <f t="shared" si="278"/>
        <v>1</v>
      </c>
      <c r="M2997">
        <f t="shared" si="279"/>
        <v>0</v>
      </c>
      <c r="N2997" t="s">
        <v>41</v>
      </c>
      <c r="O2997" t="s">
        <v>41</v>
      </c>
      <c r="Q2997" t="str">
        <f t="shared" si="280"/>
        <v>ACTIVE</v>
      </c>
      <c r="R2997" t="s">
        <v>1487</v>
      </c>
      <c r="S2997" t="s">
        <v>87</v>
      </c>
      <c r="T2997" s="2">
        <v>34311</v>
      </c>
      <c r="U2997" s="3">
        <f t="shared" ca="1" si="281"/>
        <v>31</v>
      </c>
      <c r="V2997" t="s">
        <v>4147</v>
      </c>
      <c r="W2997" t="s">
        <v>4147</v>
      </c>
      <c r="X2997" t="s">
        <v>326</v>
      </c>
      <c r="Y2997" t="s">
        <v>35</v>
      </c>
      <c r="Z2997" t="s">
        <v>36</v>
      </c>
      <c r="AA2997">
        <v>3</v>
      </c>
      <c r="AB2997" s="4">
        <v>72358</v>
      </c>
    </row>
    <row r="2998" spans="1:28" x14ac:dyDescent="0.25">
      <c r="A2998">
        <v>3423</v>
      </c>
      <c r="B2998" t="s">
        <v>5350</v>
      </c>
      <c r="C2998" t="s">
        <v>720</v>
      </c>
      <c r="D2998" s="1">
        <v>44193</v>
      </c>
      <c r="F2998">
        <f t="shared" ca="1" si="276"/>
        <v>57</v>
      </c>
      <c r="G2998" t="str">
        <f t="shared" ca="1" si="277"/>
        <v>2-5 years</v>
      </c>
      <c r="H2998" t="s">
        <v>24</v>
      </c>
      <c r="I2998" t="s">
        <v>8816</v>
      </c>
      <c r="J2998" t="s">
        <v>8817</v>
      </c>
      <c r="K2998" t="s">
        <v>27</v>
      </c>
      <c r="L2998">
        <f t="shared" si="278"/>
        <v>1</v>
      </c>
      <c r="M2998">
        <f t="shared" si="279"/>
        <v>0</v>
      </c>
      <c r="N2998" t="s">
        <v>41</v>
      </c>
      <c r="O2998" t="s">
        <v>53</v>
      </c>
      <c r="Q2998" t="str">
        <f t="shared" si="280"/>
        <v>ACTIVE</v>
      </c>
      <c r="R2998" t="s">
        <v>1487</v>
      </c>
      <c r="S2998" t="s">
        <v>87</v>
      </c>
      <c r="T2998" s="2">
        <v>35753</v>
      </c>
      <c r="U2998" s="3">
        <f t="shared" ca="1" si="281"/>
        <v>27</v>
      </c>
      <c r="V2998" t="s">
        <v>4147</v>
      </c>
      <c r="W2998" t="s">
        <v>4147</v>
      </c>
      <c r="X2998" t="s">
        <v>89</v>
      </c>
      <c r="Y2998" t="s">
        <v>47</v>
      </c>
      <c r="Z2998" t="s">
        <v>36</v>
      </c>
      <c r="AA2998">
        <v>3</v>
      </c>
      <c r="AB2998" s="4">
        <v>848220</v>
      </c>
    </row>
    <row r="2999" spans="1:28" x14ac:dyDescent="0.25">
      <c r="A2999">
        <v>3424</v>
      </c>
      <c r="B2999" t="s">
        <v>7990</v>
      </c>
      <c r="C2999" t="s">
        <v>1551</v>
      </c>
      <c r="D2999" s="1">
        <v>44174</v>
      </c>
      <c r="E2999" s="1">
        <v>44777</v>
      </c>
      <c r="F2999">
        <f t="shared" ca="1" si="276"/>
        <v>19</v>
      </c>
      <c r="G2999" t="str">
        <f t="shared" ca="1" si="277"/>
        <v>1-2 years</v>
      </c>
      <c r="H2999" t="s">
        <v>24</v>
      </c>
      <c r="I2999" t="s">
        <v>8818</v>
      </c>
      <c r="J2999" t="s">
        <v>8819</v>
      </c>
      <c r="K2999" t="s">
        <v>158</v>
      </c>
      <c r="L2999">
        <f t="shared" si="278"/>
        <v>0</v>
      </c>
      <c r="M2999">
        <f t="shared" si="279"/>
        <v>1</v>
      </c>
      <c r="N2999" t="s">
        <v>28</v>
      </c>
      <c r="O2999" t="s">
        <v>29</v>
      </c>
      <c r="P2999" t="s">
        <v>1431</v>
      </c>
      <c r="Q2999" t="str">
        <f t="shared" si="280"/>
        <v>INVOLUNTARY</v>
      </c>
      <c r="R2999" t="s">
        <v>1487</v>
      </c>
      <c r="S2999" t="s">
        <v>257</v>
      </c>
      <c r="T2999" s="2">
        <v>35699</v>
      </c>
      <c r="U2999" s="3">
        <f t="shared" ca="1" si="281"/>
        <v>28</v>
      </c>
      <c r="V2999" t="s">
        <v>1614</v>
      </c>
      <c r="W2999" t="s">
        <v>3256</v>
      </c>
      <c r="X2999" t="s">
        <v>69</v>
      </c>
      <c r="Y2999" t="s">
        <v>47</v>
      </c>
      <c r="Z2999" t="s">
        <v>36</v>
      </c>
      <c r="AA2999">
        <v>2</v>
      </c>
      <c r="AB2999" s="4">
        <v>110880</v>
      </c>
    </row>
    <row r="3000" spans="1:28" x14ac:dyDescent="0.25">
      <c r="A3000">
        <v>3425</v>
      </c>
      <c r="B3000" t="s">
        <v>4819</v>
      </c>
      <c r="C3000" t="s">
        <v>2164</v>
      </c>
      <c r="D3000" s="1">
        <v>43613</v>
      </c>
      <c r="E3000" s="1">
        <v>44492</v>
      </c>
      <c r="F3000">
        <f t="shared" ca="1" si="276"/>
        <v>28</v>
      </c>
      <c r="G3000" t="str">
        <f t="shared" ca="1" si="277"/>
        <v>2-5 years</v>
      </c>
      <c r="H3000" t="s">
        <v>24</v>
      </c>
      <c r="I3000" t="s">
        <v>8820</v>
      </c>
      <c r="J3000" t="s">
        <v>8821</v>
      </c>
      <c r="K3000" t="s">
        <v>158</v>
      </c>
      <c r="L3000">
        <f t="shared" si="278"/>
        <v>0</v>
      </c>
      <c r="M3000">
        <f t="shared" si="279"/>
        <v>1</v>
      </c>
      <c r="N3000" t="s">
        <v>28</v>
      </c>
      <c r="O3000" t="s">
        <v>53</v>
      </c>
      <c r="P3000" t="s">
        <v>212</v>
      </c>
      <c r="Q3000" t="str">
        <f t="shared" si="280"/>
        <v>INVOLUNTARY</v>
      </c>
      <c r="R3000" t="s">
        <v>1487</v>
      </c>
      <c r="S3000" t="s">
        <v>221</v>
      </c>
      <c r="T3000" s="2">
        <v>36221</v>
      </c>
      <c r="U3000" s="3">
        <f t="shared" ca="1" si="281"/>
        <v>26</v>
      </c>
      <c r="V3000" t="s">
        <v>4147</v>
      </c>
      <c r="W3000" t="s">
        <v>4147</v>
      </c>
      <c r="X3000" t="s">
        <v>184</v>
      </c>
      <c r="Y3000" t="s">
        <v>35</v>
      </c>
      <c r="Z3000" t="s">
        <v>36</v>
      </c>
      <c r="AA3000">
        <v>2</v>
      </c>
      <c r="AB3000" s="4">
        <v>28764</v>
      </c>
    </row>
    <row r="3001" spans="1:28" x14ac:dyDescent="0.25">
      <c r="A3001">
        <v>3426</v>
      </c>
      <c r="B3001" t="s">
        <v>674</v>
      </c>
      <c r="C3001" t="s">
        <v>562</v>
      </c>
      <c r="D3001" s="1">
        <v>44678</v>
      </c>
      <c r="F3001">
        <f t="shared" ca="1" si="276"/>
        <v>41</v>
      </c>
      <c r="G3001" t="str">
        <f t="shared" ca="1" si="277"/>
        <v>2-5 years</v>
      </c>
      <c r="H3001" t="s">
        <v>24</v>
      </c>
      <c r="I3001" t="s">
        <v>8822</v>
      </c>
      <c r="J3001" t="s">
        <v>8823</v>
      </c>
      <c r="K3001" t="s">
        <v>27</v>
      </c>
      <c r="L3001">
        <f t="shared" si="278"/>
        <v>1</v>
      </c>
      <c r="M3001">
        <f t="shared" si="279"/>
        <v>0</v>
      </c>
      <c r="N3001" t="s">
        <v>53</v>
      </c>
      <c r="O3001" t="s">
        <v>29</v>
      </c>
      <c r="Q3001" t="str">
        <f t="shared" si="280"/>
        <v>ACTIVE</v>
      </c>
      <c r="R3001" t="s">
        <v>1487</v>
      </c>
      <c r="S3001" t="s">
        <v>74</v>
      </c>
      <c r="T3001" s="2">
        <v>35553</v>
      </c>
      <c r="U3001" s="3">
        <f t="shared" ca="1" si="281"/>
        <v>28</v>
      </c>
      <c r="V3001" t="s">
        <v>3829</v>
      </c>
      <c r="W3001" t="s">
        <v>3830</v>
      </c>
      <c r="X3001" t="s">
        <v>3593</v>
      </c>
      <c r="Y3001" t="s">
        <v>35</v>
      </c>
      <c r="Z3001" t="s">
        <v>36</v>
      </c>
      <c r="AA3001">
        <v>2</v>
      </c>
      <c r="AB3001" s="4">
        <v>47928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2C91-31BA-4FFE-B757-C99CDD3D406B}">
  <dimension ref="A1"/>
  <sheetViews>
    <sheetView showGridLines="0" tabSelected="1" workbookViewId="0">
      <selection activeCell="W20" sqref="W2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26</vt:i4>
      </vt:variant>
    </vt:vector>
  </HeadingPairs>
  <TitlesOfParts>
    <vt:vector size="41" baseType="lpstr">
      <vt:lpstr>AEBD</vt:lpstr>
      <vt:lpstr>DWS</vt:lpstr>
      <vt:lpstr>MVF</vt:lpstr>
      <vt:lpstr>ETC</vt:lpstr>
      <vt:lpstr>ABTG</vt:lpstr>
      <vt:lpstr>ACBD</vt:lpstr>
      <vt:lpstr>TD</vt:lpstr>
      <vt:lpstr>CRAE</vt:lpstr>
      <vt:lpstr>TOTAL EMP</vt:lpstr>
      <vt:lpstr>ACTIVE EMP</vt:lpstr>
      <vt:lpstr>TOTAL STAFF COST</vt:lpstr>
      <vt:lpstr>AVG STAFF COST</vt:lpstr>
      <vt:lpstr>ATTRITION RATE</vt:lpstr>
      <vt:lpstr>Sample_data</vt:lpstr>
      <vt:lpstr>DASHBOARD</vt:lpstr>
      <vt:lpstr>ADEmail</vt:lpstr>
      <vt:lpstr>Age</vt:lpstr>
      <vt:lpstr>Country</vt:lpstr>
      <vt:lpstr>Current_Employee_Rating</vt:lpstr>
      <vt:lpstr>DepartmentType</vt:lpstr>
      <vt:lpstr>DOB</vt:lpstr>
      <vt:lpstr>EmpID</vt:lpstr>
      <vt:lpstr>EmployeeClassificationType</vt:lpstr>
      <vt:lpstr>EmployeeStatus</vt:lpstr>
      <vt:lpstr>EmployeeType</vt:lpstr>
      <vt:lpstr>ExitDate</vt:lpstr>
      <vt:lpstr>FirstName</vt:lpstr>
      <vt:lpstr>GenderCode</vt:lpstr>
      <vt:lpstr>JobFunctionDescription</vt:lpstr>
      <vt:lpstr>LastName</vt:lpstr>
      <vt:lpstr>Location</vt:lpstr>
      <vt:lpstr>Manager</vt:lpstr>
      <vt:lpstr>Performance_Score</vt:lpstr>
      <vt:lpstr>Salary</vt:lpstr>
      <vt:lpstr>StartDate</vt:lpstr>
      <vt:lpstr>Sub_Department</vt:lpstr>
      <vt:lpstr>Tenure__Months</vt:lpstr>
      <vt:lpstr>Tenure_Groups</vt:lpstr>
      <vt:lpstr>TerminationDescription</vt:lpstr>
      <vt:lpstr>Title</vt:lpstr>
      <vt:lpstr>Type_Of_Termination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dc:creator>
  <cp:lastModifiedBy>Rishi</cp:lastModifiedBy>
  <dcterms:created xsi:type="dcterms:W3CDTF">2025-09-27T08:43:12Z</dcterms:created>
  <dcterms:modified xsi:type="dcterms:W3CDTF">2025-10-09T03:06:22Z</dcterms:modified>
</cp:coreProperties>
</file>