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d.docs.live.net/728437ad29c2c9f0/Desktop/"/>
    </mc:Choice>
  </mc:AlternateContent>
  <xr:revisionPtr revIDLastSave="9" documentId="8_{B1A13C4B-3053-4371-9581-D5464B8C37C1}" xr6:coauthVersionLast="47" xr6:coauthVersionMax="47" xr10:uidLastSave="{BDB9FAE7-0D0B-48F0-AB55-1EB96744952A}"/>
  <bookViews>
    <workbookView xWindow="-108" yWindow="-108" windowWidth="23256" windowHeight="13176" activeTab="1" xr2:uid="{00000000-000D-0000-FFFF-FFFF00000000}"/>
  </bookViews>
  <sheets>
    <sheet name="Sheet3" sheetId="4" r:id="rId1"/>
    <sheet name="Source Data" sheetId="1" r:id="rId2"/>
  </sheets>
  <definedNames>
    <definedName name="_xlnm._FilterDatabase" localSheetId="1" hidden="1">'Source Data'!$A$3:$F$31</definedName>
    <definedName name="_xlnm.Criteria" localSheetId="1">'Source Data'!$AJ$5:$AM$6</definedName>
    <definedName name="_xlnm.Extract" localSheetId="1">'Source Data'!$AJ$8:$AO$8</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1" l="1"/>
  <c r="AD17" i="1"/>
  <c r="J19" i="1"/>
  <c r="J16" i="1"/>
  <c r="J15" i="1"/>
  <c r="J12" i="1"/>
  <c r="J11" i="1"/>
  <c r="AN12" i="1"/>
  <c r="U12" i="1"/>
  <c r="AG11" i="1"/>
  <c r="W11" i="1"/>
  <c r="AE12" i="1"/>
  <c r="AL13" i="1"/>
</calcChain>
</file>

<file path=xl/sharedStrings.xml><?xml version="1.0" encoding="utf-8"?>
<sst xmlns="http://schemas.openxmlformats.org/spreadsheetml/2006/main" count="351" uniqueCount="98">
  <si>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</si>
  <si>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</si>
  <si>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</si>
  <si>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</si>
  <si>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</si>
  <si>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</si>
  <si>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</si>
  <si>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</si>
  <si>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</si>
  <si>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</si>
  <si>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</si>
  <si>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</si>
  <si>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</si>
  <si>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</si>
  <si>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</si>
  <si>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</si>
  <si>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</si>
  <si>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</si>
  <si>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</si>
  <si>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</si>
  <si>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</si>
  <si>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</si>
  <si>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</si>
  <si>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</si>
  <si>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</si>
  <si>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</si>
  <si>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</si>
  <si>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</si>
  <si>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</si>
  <si>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</si>
  <si>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</si>
  <si>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</si>
  <si>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</si>
  <si>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</si>
  <si>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</si>
  <si>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</si>
  <si>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</si>
  <si>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</si>
  <si>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</si>
  <si>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</si>
  <si>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</si>
  <si>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</si>
  <si>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</si>
  <si>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</si>
  <si>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</si>
  <si>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</si>
  <si>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</si>
  <si>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</si>
  <si>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</si>
  <si>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</si>
  <si>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</si>
  <si>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</si>
  <si>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</si>
  <si>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</si>
  <si>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</si>
  <si>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</si>
  <si>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</si>
  <si>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</si>
  <si>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</si>
  <si>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</si>
  <si>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</si>
  <si>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</si>
  <si>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</si>
  <si>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</si>
  <si>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</si>
  <si>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</si>
  <si>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</si>
  <si>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The given dataset is of the travel company telling about various tour packages. Find the answer to the given questions using pivot table or chart.</t>
  </si>
  <si>
    <t>1. Find the average price of the resort name which starts with "S" and for which the travel method is "Plane".  Also assign some labels and format the average price using $ with 2 digits after the decimal and a single space in the end. (7 marks)</t>
  </si>
  <si>
    <t>3. Find the price for the trip of Barcelona resort in Spain through plane, train and coach. Also find the total price for the trip of barcelona through all the given travel methods. Also find the total price required for the trip of Spain with all the available resorts and travel methods. (8 marks)</t>
  </si>
  <si>
    <t>2. Filter the details for Australia where resort name is Perth using advanced filtering (5 marks)</t>
  </si>
  <si>
    <t>4. Sort the given data a-z on resort name, then country a-z and then price smallest-largest. (5 marks)</t>
  </si>
  <si>
    <t>5. Find the total price required for a trip to each given country in the table using bar chart. Also find which country require highest price. (5 marks)</t>
  </si>
  <si>
    <t>Average for resort name santiago and seville whose travel method is plane</t>
  </si>
  <si>
    <t>2)</t>
  </si>
  <si>
    <t>3)</t>
  </si>
  <si>
    <t>Resort name</t>
  </si>
  <si>
    <t>total price is 199</t>
  </si>
  <si>
    <t xml:space="preserve">total price is </t>
  </si>
  <si>
    <t>is</t>
  </si>
  <si>
    <t>The price for trip on barcelona in plane is</t>
  </si>
  <si>
    <t xml:space="preserve">The price for barcelona in coach is </t>
  </si>
  <si>
    <t xml:space="preserve">Total price is </t>
  </si>
  <si>
    <t xml:space="preserve">The price for going barcelona in train is </t>
  </si>
  <si>
    <t xml:space="preserve">Total price for all three travel methods is </t>
  </si>
  <si>
    <t>4)</t>
  </si>
  <si>
    <t>Row Labels</t>
  </si>
  <si>
    <t>Grand Total</t>
  </si>
  <si>
    <t>Sum of Price</t>
  </si>
  <si>
    <t>The price for each country is as following</t>
  </si>
  <si>
    <t>count of resort whose name is santiago and travel methods is plane</t>
  </si>
  <si>
    <t>count of resort whose name is seville and travel methods is plane</t>
  </si>
  <si>
    <t>sum of resort having name santiago and travel method is plane</t>
  </si>
  <si>
    <t>sum of resort having name seville and travel method is plane</t>
  </si>
  <si>
    <t>Average of whose resort name is starts with "S" and travel method is plane is</t>
  </si>
  <si>
    <t>from the above data,Spain requires highest price which is 2955</t>
  </si>
  <si>
    <t>1)</t>
  </si>
  <si>
    <t># 5th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</si>
</sst>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 "/>
  </numFmts>
  <fonts count="5"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1" fillId="0" borderId="0"/>
  </cellStyleXfs>
  <cellXfs count="14">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applyAlignment="1">
      <alignment wrapText="1"/>
    </xf>
    <xf numFmtId="0" fontId="4" fillId="2" borderId="2" xfId="1" applyFont="1" applyFill="1" applyBorder="1" applyAlignment="1">
      <alignment horizontal="center" wrapText="1"/>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0" borderId="3" xfId="1" applyBorder="1" applyAlignment="1">
      <alignment horizontal="center"/>
    </xf>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K22KE Even.xlsx]Sheet3!PivotTable2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Sheet3!$A$2:$A$11</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Sheet3!$B$2:$B$11</c:f>
              <c:numCache>
                <c:formatCode>General</c:formatCode>
                <c:ptCount val="9"/>
                <c:pt idx="0">
                  <c:v>1735</c:v>
                </c:pt>
                <c:pt idx="1">
                  <c:v>1259</c:v>
                </c:pt>
                <c:pt idx="2">
                  <c:v>81</c:v>
                </c:pt>
                <c:pt idx="3">
                  <c:v>1625</c:v>
                </c:pt>
                <c:pt idx="4">
                  <c:v>358</c:v>
                </c:pt>
                <c:pt idx="5">
                  <c:v>975</c:v>
                </c:pt>
                <c:pt idx="6">
                  <c:v>995</c:v>
                </c:pt>
                <c:pt idx="7">
                  <c:v>2955</c:v>
                </c:pt>
                <c:pt idx="8">
                  <c:v>885</c:v>
                </c:pt>
              </c:numCache>
            </c:numRef>
          </c:val>
          <c:extLst>
            <c:ext xmlns:c16="http://schemas.microsoft.com/office/drawing/2014/chart" uri="{C3380CC4-5D6E-409C-BE32-E72D297353CC}">
              <c16:uniqueId val="{00000000-99D7-4B0E-9A67-02D15FC589FC}"/>
            </c:ext>
          </c:extLst>
        </c:ser>
        <c:dLbls>
          <c:dLblPos val="outEnd"/>
          <c:showLegendKey val="0"/>
          <c:showVal val="1"/>
          <c:showCatName val="0"/>
          <c:showSerName val="0"/>
          <c:showPercent val="0"/>
          <c:showBubbleSize val="0"/>
        </c:dLbls>
        <c:gapWidth val="219"/>
        <c:axId val="1495394431"/>
        <c:axId val="1495385791"/>
      </c:barChart>
      <c:catAx>
        <c:axId val="149539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85791"/>
        <c:crosses val="autoZero"/>
        <c:auto val="1"/>
        <c:lblAlgn val="ctr"/>
        <c:lblOffset val="100"/>
        <c:noMultiLvlLbl val="0"/>
      </c:catAx>
      <c:valAx>
        <c:axId val="149538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9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EF76856-D2D6-7EA8-5DC5-AD5F7DF42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th Chowdary" refreshedDate="45385.650794791669" createdVersion="8" refreshedVersion="8" minRefreshableVersion="3" recordCount="28" xr:uid="{B64275C9-34FE-459A-929F-4E8F6210CFA9}">
  <cacheSource type="worksheet">
    <worksheetSource ref="A3:F31" sheet="Source Data"/>
  </cacheSource>
  <cacheFields count="6">
    <cacheField name="Country" numFmtId="0">
      <sharedItems count="9">
        <s v="Australia"/>
        <s v="Chile"/>
        <s v="England"/>
        <s v="France"/>
        <s v="Germany"/>
        <s v="Peru"/>
        <s v="Saudi Arabia"/>
        <s v="Spain"/>
        <s v="Trinidad"/>
      </sharedItems>
    </cacheField>
    <cacheField name="Resort Name" numFmtId="0">
      <sharedItems/>
    </cacheField>
    <cacheField name="No of Days" numFmtId="0">
      <sharedItems containsSemiMixedTypes="0" containsString="0" containsNumber="1" containsInteger="1" minValue="1" maxValue="32"/>
    </cacheField>
    <cacheField name="Travel Method" numFmtId="0">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Great Barrier Reef"/>
    <n v="32"/>
    <s v="Plane"/>
    <n v="750"/>
    <s v="I990AUS"/>
  </r>
  <r>
    <x v="0"/>
    <s v="Perth"/>
    <n v="28"/>
    <s v="Plane"/>
    <n v="985"/>
    <s v="AUS112J"/>
  </r>
  <r>
    <x v="1"/>
    <s v="Santiago"/>
    <n v="21"/>
    <s v="Plane"/>
    <n v="1259"/>
    <s v="CH266H"/>
  </r>
  <r>
    <x v="2"/>
    <s v="London"/>
    <n v="3"/>
    <s v="Train"/>
    <n v="69"/>
    <s v="I456UK"/>
  </r>
  <r>
    <x v="2"/>
    <s v="Bognor"/>
    <n v="1"/>
    <s v="Coach"/>
    <n v="12"/>
    <s v="BG726H"/>
  </r>
  <r>
    <x v="3"/>
    <s v="Lyon"/>
    <n v="14"/>
    <s v="Plane"/>
    <n v="399"/>
    <s v="A7995FR"/>
  </r>
  <r>
    <x v="3"/>
    <s v="Paris - Euro Disney"/>
    <n v="5"/>
    <s v="Train"/>
    <n v="269"/>
    <s v="TH789FR"/>
  </r>
  <r>
    <x v="3"/>
    <s v="Paris - Euro Disney"/>
    <n v="3"/>
    <s v="Train"/>
    <n v="125"/>
    <s v="TH788FR"/>
  </r>
  <r>
    <x v="3"/>
    <s v="Nice"/>
    <n v="7"/>
    <s v="Plane"/>
    <n v="289"/>
    <s v="I7897FR"/>
  </r>
  <r>
    <x v="3"/>
    <s v="Toulouse"/>
    <n v="7"/>
    <s v="Train"/>
    <n v="256"/>
    <s v="SG7637L"/>
  </r>
  <r>
    <x v="3"/>
    <s v="Nimes"/>
    <n v="7"/>
    <s v="Plane"/>
    <n v="287"/>
    <s v="FR5625J"/>
  </r>
  <r>
    <x v="4"/>
    <s v="Black Forest"/>
    <n v="4"/>
    <s v="Coach"/>
    <n v="69"/>
    <s v="A111G"/>
  </r>
  <r>
    <x v="4"/>
    <s v="Berlin"/>
    <n v="7"/>
    <s v="Coach"/>
    <n v="289"/>
    <s v="BR6736G"/>
  </r>
  <r>
    <x v="5"/>
    <s v="Lima"/>
    <n v="21"/>
    <s v="Plane"/>
    <n v="975"/>
    <s v="PG7836G"/>
  </r>
  <r>
    <x v="6"/>
    <s v="Riyadh"/>
    <n v="14"/>
    <s v="Plane"/>
    <n v="995"/>
    <s v="KSA8987"/>
  </r>
  <r>
    <x v="7"/>
    <s v="Barcelona"/>
    <n v="4"/>
    <s v="Train"/>
    <n v="219"/>
    <s v="I6675SP"/>
  </r>
  <r>
    <x v="7"/>
    <s v="Nerja"/>
    <n v="6"/>
    <s v="Plane"/>
    <n v="198"/>
    <s v="TH990ESP"/>
  </r>
  <r>
    <x v="7"/>
    <s v="Malaga"/>
    <n v="16"/>
    <s v="Plane"/>
    <n v="234"/>
    <s v="A776ESP"/>
  </r>
  <r>
    <x v="7"/>
    <s v="Seville"/>
    <n v="14"/>
    <s v="Plane"/>
    <n v="288"/>
    <s v="NM9876Y"/>
  </r>
  <r>
    <x v="7"/>
    <s v="Seville"/>
    <n v="10"/>
    <s v="Plane"/>
    <n v="199"/>
    <s v="TH8956SP"/>
  </r>
  <r>
    <x v="7"/>
    <s v="Barcelona"/>
    <n v="8"/>
    <s v="Plane"/>
    <n v="177"/>
    <s v="AJ9836L"/>
  </r>
  <r>
    <x v="7"/>
    <s v="Barcelona"/>
    <n v="7"/>
    <s v="Coach"/>
    <n v="199"/>
    <s v="GG9836P"/>
  </r>
  <r>
    <x v="7"/>
    <s v="Malaga"/>
    <n v="14"/>
    <s v="Plane"/>
    <n v="301"/>
    <s v="PL8726P"/>
  </r>
  <r>
    <x v="7"/>
    <s v="Barcelona"/>
    <n v="4"/>
    <s v="Train"/>
    <n v="219"/>
    <s v="I6675SP"/>
  </r>
  <r>
    <x v="7"/>
    <s v="Seville"/>
    <n v="14"/>
    <s v="Train"/>
    <n v="299"/>
    <s v="SV767HH"/>
  </r>
  <r>
    <x v="7"/>
    <s v="Madrid"/>
    <n v="8"/>
    <s v="Plane"/>
    <n v="277"/>
    <s v="WE6735L"/>
  </r>
  <r>
    <x v="7"/>
    <s v="Granada"/>
    <n v="10"/>
    <s v="Plane"/>
    <n v="345"/>
    <s v="GR7878G"/>
  </r>
  <r>
    <x v="8"/>
    <s v="Port of Spain"/>
    <n v="14"/>
    <s v="Plane"/>
    <n v="885"/>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51BB3-38C9-4599-A636-C51BDA5A67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1" firstHeaderRow="1" firstDataRow="1" firstDataCol="1"/>
  <pivotFields count="6">
    <pivotField axis="axisRow" showAll="0">
      <items count="10">
        <item x="0"/>
        <item x="1"/>
        <item x="2"/>
        <item x="3"/>
        <item x="4"/>
        <item x="5"/>
        <item x="6"/>
        <item x="7"/>
        <item x="8"/>
        <item t="default"/>
      </items>
    </pivotField>
    <pivotField showAll="0"/>
    <pivotField showAll="0"/>
    <pivotField showAll="0"/>
    <pivotField dataField="1" numFmtId="164" showAll="0"/>
    <pivotField showAll="0"/>
  </pivotFields>
  <rowFields count="1">
    <field x="0"/>
  </rowFields>
  <rowItems count="10">
    <i>
      <x/>
    </i>
    <i>
      <x v="1"/>
    </i>
    <i>
      <x v="2"/>
    </i>
    <i>
      <x v="3"/>
    </i>
    <i>
      <x v="4"/>
    </i>
    <i>
      <x v="5"/>
    </i>
    <i>
      <x v="6"/>
    </i>
    <i>
      <x v="7"/>
    </i>
    <i>
      <x v="8"/>
    </i>
    <i t="grand">
      <x/>
    </i>
  </rowItems>
  <colItems count="1">
    <i/>
  </colItem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3773C-6987-4E38-BA05-96D7EF236A02}">
  <dimension ref="A1:O17"/>
  <sheetViews>
    <sheetView workbookViewId="0">
      <selection activeCell="A16" sqref="A16"/>
    </sheetView>
  </sheetViews>
  <sheetFormatPr defaultRowHeight="14.4" x14ac:dyDescent="0.3"/>
  <cols>
    <col min="1" max="1" width="12.5546875" bestFit="1" customWidth="1"/>
    <col min="2" max="2" width="11.5546875" bestFit="1" customWidth="1"/>
    <col min="14" max="14" width="11.77734375" customWidth="1"/>
  </cols>
  <sheetData>
    <row r="1" spans="1:15" x14ac:dyDescent="0.3">
      <c r="A1" s="10" t="s">
        <v>86</v>
      </c>
      <c r="B1" t="s">
        <v>88</v>
      </c>
    </row>
    <row r="2" spans="1:15" x14ac:dyDescent="0.3">
      <c r="A2" s="11" t="s">
        <v>23</v>
      </c>
      <c r="B2">
        <v>1735</v>
      </c>
    </row>
    <row r="3" spans="1:15" x14ac:dyDescent="0.3">
      <c r="A3" s="11" t="s">
        <v>48</v>
      </c>
      <c r="B3">
        <v>1259</v>
      </c>
    </row>
    <row r="4" spans="1:15" x14ac:dyDescent="0.3">
      <c r="A4" s="11" t="s">
        <v>28</v>
      </c>
      <c r="B4">
        <v>81</v>
      </c>
    </row>
    <row r="5" spans="1:15" x14ac:dyDescent="0.3">
      <c r="A5" s="11" t="s">
        <v>18</v>
      </c>
      <c r="B5">
        <v>1625</v>
      </c>
      <c r="N5" t="s">
        <v>89</v>
      </c>
    </row>
    <row r="6" spans="1:15" x14ac:dyDescent="0.3">
      <c r="A6" s="11" t="s">
        <v>7</v>
      </c>
      <c r="B6">
        <v>358</v>
      </c>
      <c r="N6" t="s">
        <v>51</v>
      </c>
      <c r="O6">
        <v>885</v>
      </c>
    </row>
    <row r="7" spans="1:15" x14ac:dyDescent="0.3">
      <c r="A7" s="11" t="s">
        <v>45</v>
      </c>
      <c r="B7">
        <v>975</v>
      </c>
      <c r="N7" t="s">
        <v>12</v>
      </c>
      <c r="O7">
        <v>2955</v>
      </c>
    </row>
    <row r="8" spans="1:15" x14ac:dyDescent="0.3">
      <c r="A8" s="11" t="s">
        <v>58</v>
      </c>
      <c r="B8">
        <v>995</v>
      </c>
      <c r="N8" t="s">
        <v>58</v>
      </c>
      <c r="O8">
        <v>995</v>
      </c>
    </row>
    <row r="9" spans="1:15" x14ac:dyDescent="0.3">
      <c r="A9" s="11" t="s">
        <v>12</v>
      </c>
      <c r="B9">
        <v>2955</v>
      </c>
      <c r="N9" t="s">
        <v>45</v>
      </c>
      <c r="O9">
        <v>975</v>
      </c>
    </row>
    <row r="10" spans="1:15" x14ac:dyDescent="0.3">
      <c r="A10" s="11" t="s">
        <v>51</v>
      </c>
      <c r="B10">
        <v>885</v>
      </c>
      <c r="N10" t="s">
        <v>7</v>
      </c>
      <c r="O10">
        <v>358</v>
      </c>
    </row>
    <row r="11" spans="1:15" x14ac:dyDescent="0.3">
      <c r="A11" s="11" t="s">
        <v>87</v>
      </c>
      <c r="B11">
        <v>10868</v>
      </c>
      <c r="N11" t="s">
        <v>18</v>
      </c>
      <c r="O11">
        <v>1625</v>
      </c>
    </row>
    <row r="12" spans="1:15" x14ac:dyDescent="0.3">
      <c r="N12" t="s">
        <v>28</v>
      </c>
      <c r="O12">
        <v>81</v>
      </c>
    </row>
    <row r="13" spans="1:15" x14ac:dyDescent="0.3">
      <c r="N13" t="s">
        <v>48</v>
      </c>
      <c r="O13">
        <v>1259</v>
      </c>
    </row>
    <row r="14" spans="1:15" x14ac:dyDescent="0.3">
      <c r="N14" t="s">
        <v>23</v>
      </c>
      <c r="O14">
        <v>1735</v>
      </c>
    </row>
    <row r="15" spans="1:15" x14ac:dyDescent="0.3">
      <c r="A15" t="s">
        <v>97</v>
      </c>
    </row>
    <row r="17" spans="14:14" x14ac:dyDescent="0.3">
      <c r="N17" t="s">
        <v>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31"/>
  <sheetViews>
    <sheetView tabSelected="1" topLeftCell="A6" zoomScale="87" zoomScaleNormal="87" workbookViewId="0">
      <selection activeCell="H22" sqref="H22"/>
    </sheetView>
  </sheetViews>
  <sheetFormatPr defaultRowHeight="14.4" x14ac:dyDescent="0.3"/>
  <cols>
    <col min="1" max="1" width="12" bestFit="1" customWidth="1"/>
    <col min="2" max="2" width="17.77734375" bestFit="1" customWidth="1"/>
    <col min="3" max="3" width="13.44140625" bestFit="1" customWidth="1"/>
    <col min="4" max="4" width="17.21875" bestFit="1" customWidth="1"/>
    <col min="5" max="5" width="7.21875" bestFit="1" customWidth="1"/>
    <col min="6" max="6" width="12.44140625" bestFit="1" customWidth="1"/>
    <col min="8" max="8" width="64.44140625" customWidth="1"/>
    <col min="20" max="20" width="13.6640625" customWidth="1"/>
    <col min="21" max="21" width="14" customWidth="1"/>
    <col min="46" max="46" width="14.88671875" customWidth="1"/>
    <col min="47" max="47" width="21.109375" customWidth="1"/>
    <col min="48" max="48" width="14" customWidth="1"/>
    <col min="49" max="49" width="16" customWidth="1"/>
    <col min="50" max="50" width="13.77734375" customWidth="1"/>
    <col min="51" max="51" width="19.6640625" customWidth="1"/>
  </cols>
  <sheetData>
    <row r="1" spans="1:51" ht="16.2" x14ac:dyDescent="0.35">
      <c r="A1" s="1" t="s">
        <v>0</v>
      </c>
      <c r="B1" s="2"/>
      <c r="C1" s="2"/>
      <c r="D1" s="2"/>
      <c r="E1" s="2"/>
      <c r="F1" s="2"/>
    </row>
    <row r="2" spans="1:51" ht="51" customHeight="1" x14ac:dyDescent="0.3">
      <c r="A2" s="3"/>
      <c r="B2" s="3"/>
      <c r="C2" s="3"/>
      <c r="D2" s="3"/>
      <c r="E2" s="3"/>
      <c r="F2" s="3"/>
      <c r="H2" s="7" t="s">
        <v>67</v>
      </c>
    </row>
    <row r="3" spans="1:51" ht="53.4" x14ac:dyDescent="0.3">
      <c r="A3" s="4" t="s">
        <v>1</v>
      </c>
      <c r="B3" s="4" t="s">
        <v>2</v>
      </c>
      <c r="C3" s="4" t="s">
        <v>3</v>
      </c>
      <c r="D3" s="4" t="s">
        <v>4</v>
      </c>
      <c r="E3" s="4" t="s">
        <v>5</v>
      </c>
      <c r="F3" s="4" t="s">
        <v>6</v>
      </c>
      <c r="H3" s="8" t="s">
        <v>68</v>
      </c>
      <c r="AS3" t="s">
        <v>85</v>
      </c>
      <c r="AT3" s="4" t="s">
        <v>1</v>
      </c>
      <c r="AU3" s="4" t="s">
        <v>2</v>
      </c>
      <c r="AV3" s="4" t="s">
        <v>3</v>
      </c>
      <c r="AW3" s="4" t="s">
        <v>4</v>
      </c>
      <c r="AX3" s="4" t="s">
        <v>5</v>
      </c>
      <c r="AY3" s="4" t="s">
        <v>6</v>
      </c>
    </row>
    <row r="4" spans="1:51" ht="28.8" x14ac:dyDescent="0.3">
      <c r="A4" s="5" t="s">
        <v>23</v>
      </c>
      <c r="B4" s="5" t="s">
        <v>24</v>
      </c>
      <c r="C4" s="5">
        <v>32</v>
      </c>
      <c r="D4" s="5" t="s">
        <v>11</v>
      </c>
      <c r="E4" s="6">
        <v>750</v>
      </c>
      <c r="F4" s="5" t="s">
        <v>25</v>
      </c>
      <c r="H4" s="7" t="s">
        <v>70</v>
      </c>
      <c r="AT4" s="5" t="s">
        <v>23</v>
      </c>
      <c r="AU4" s="5" t="s">
        <v>13</v>
      </c>
      <c r="AV4" s="5">
        <v>4</v>
      </c>
      <c r="AW4" s="5" t="s">
        <v>14</v>
      </c>
      <c r="AX4" s="6">
        <v>12</v>
      </c>
      <c r="AY4" s="5" t="s">
        <v>15</v>
      </c>
    </row>
    <row r="5" spans="1:51" ht="72" x14ac:dyDescent="0.3">
      <c r="A5" s="5" t="s">
        <v>23</v>
      </c>
      <c r="B5" s="5" t="s">
        <v>43</v>
      </c>
      <c r="C5" s="5">
        <v>28</v>
      </c>
      <c r="D5" s="5" t="s">
        <v>11</v>
      </c>
      <c r="E5" s="6">
        <v>985</v>
      </c>
      <c r="F5" s="5" t="s">
        <v>44</v>
      </c>
      <c r="H5" s="7" t="s">
        <v>69</v>
      </c>
      <c r="L5" t="s">
        <v>74</v>
      </c>
      <c r="M5" t="s">
        <v>1</v>
      </c>
      <c r="N5" t="s">
        <v>2</v>
      </c>
      <c r="R5" t="s">
        <v>75</v>
      </c>
      <c r="S5" t="s">
        <v>1</v>
      </c>
      <c r="T5" t="s">
        <v>76</v>
      </c>
      <c r="U5" t="s">
        <v>4</v>
      </c>
      <c r="AC5" t="s">
        <v>1</v>
      </c>
      <c r="AD5" t="s">
        <v>76</v>
      </c>
      <c r="AE5" t="s">
        <v>4</v>
      </c>
      <c r="AJ5" t="s">
        <v>1</v>
      </c>
      <c r="AK5" t="s">
        <v>76</v>
      </c>
      <c r="AL5" t="s">
        <v>4</v>
      </c>
      <c r="AT5" s="5" t="s">
        <v>23</v>
      </c>
      <c r="AU5" s="5" t="s">
        <v>13</v>
      </c>
      <c r="AV5" s="5">
        <v>8</v>
      </c>
      <c r="AW5" s="5" t="s">
        <v>11</v>
      </c>
      <c r="AX5" s="6">
        <v>69</v>
      </c>
      <c r="AY5" s="5" t="s">
        <v>36</v>
      </c>
    </row>
    <row r="6" spans="1:51" ht="28.8" x14ac:dyDescent="0.3">
      <c r="A6" s="5" t="s">
        <v>48</v>
      </c>
      <c r="B6" s="5" t="s">
        <v>49</v>
      </c>
      <c r="C6" s="5">
        <v>21</v>
      </c>
      <c r="D6" s="5" t="s">
        <v>11</v>
      </c>
      <c r="E6" s="6">
        <v>1259</v>
      </c>
      <c r="F6" s="5" t="s">
        <v>50</v>
      </c>
      <c r="H6" s="7" t="s">
        <v>71</v>
      </c>
      <c r="M6" t="s">
        <v>23</v>
      </c>
      <c r="N6" t="s">
        <v>43</v>
      </c>
      <c r="S6" t="s">
        <v>12</v>
      </c>
      <c r="T6" t="s">
        <v>13</v>
      </c>
      <c r="U6" t="s">
        <v>11</v>
      </c>
      <c r="AC6" t="s">
        <v>12</v>
      </c>
      <c r="AD6" t="s">
        <v>13</v>
      </c>
      <c r="AE6" t="s">
        <v>9</v>
      </c>
      <c r="AJ6" t="s">
        <v>12</v>
      </c>
      <c r="AK6" t="s">
        <v>13</v>
      </c>
      <c r="AL6" t="s">
        <v>14</v>
      </c>
      <c r="AT6" s="5" t="s">
        <v>48</v>
      </c>
      <c r="AU6" s="5" t="s">
        <v>13</v>
      </c>
      <c r="AV6" s="5">
        <v>7</v>
      </c>
      <c r="AW6" s="5" t="s">
        <v>9</v>
      </c>
      <c r="AX6" s="6">
        <v>69</v>
      </c>
      <c r="AY6" s="5" t="s">
        <v>37</v>
      </c>
    </row>
    <row r="7" spans="1:51" ht="43.2" x14ac:dyDescent="0.3">
      <c r="A7" s="5" t="s">
        <v>28</v>
      </c>
      <c r="B7" s="5" t="s">
        <v>29</v>
      </c>
      <c r="C7" s="5">
        <v>3</v>
      </c>
      <c r="D7" s="5" t="s">
        <v>14</v>
      </c>
      <c r="E7" s="6">
        <v>69</v>
      </c>
      <c r="F7" s="5" t="s">
        <v>30</v>
      </c>
      <c r="H7" s="7" t="s">
        <v>72</v>
      </c>
      <c r="AT7" s="5" t="s">
        <v>28</v>
      </c>
      <c r="AU7" s="5" t="s">
        <v>13</v>
      </c>
      <c r="AV7" s="5">
        <v>4</v>
      </c>
      <c r="AW7" s="5" t="s">
        <v>14</v>
      </c>
      <c r="AX7" s="6">
        <v>125</v>
      </c>
      <c r="AY7" s="5" t="s">
        <v>15</v>
      </c>
    </row>
    <row r="8" spans="1:51" x14ac:dyDescent="0.3">
      <c r="A8" s="5" t="s">
        <v>28</v>
      </c>
      <c r="B8" s="5" t="s">
        <v>56</v>
      </c>
      <c r="C8" s="5">
        <v>1</v>
      </c>
      <c r="D8" s="5" t="s">
        <v>9</v>
      </c>
      <c r="E8" s="6">
        <v>12</v>
      </c>
      <c r="F8" s="5" t="s">
        <v>57</v>
      </c>
      <c r="L8" s="4" t="s">
        <v>1</v>
      </c>
      <c r="M8" s="4" t="s">
        <v>2</v>
      </c>
      <c r="N8" s="4" t="s">
        <v>3</v>
      </c>
      <c r="O8" s="4" t="s">
        <v>4</v>
      </c>
      <c r="P8" s="4" t="s">
        <v>5</v>
      </c>
      <c r="Q8" s="4" t="s">
        <v>6</v>
      </c>
      <c r="S8" s="4" t="s">
        <v>1</v>
      </c>
      <c r="T8" s="4" t="s">
        <v>2</v>
      </c>
      <c r="U8" s="4" t="s">
        <v>3</v>
      </c>
      <c r="V8" s="4" t="s">
        <v>4</v>
      </c>
      <c r="W8" s="4" t="s">
        <v>5</v>
      </c>
      <c r="X8" s="4" t="s">
        <v>6</v>
      </c>
      <c r="AC8" s="4" t="s">
        <v>1</v>
      </c>
      <c r="AD8" s="4" t="s">
        <v>2</v>
      </c>
      <c r="AE8" s="4" t="s">
        <v>3</v>
      </c>
      <c r="AF8" s="4" t="s">
        <v>4</v>
      </c>
      <c r="AG8" s="4" t="s">
        <v>5</v>
      </c>
      <c r="AH8" s="4" t="s">
        <v>6</v>
      </c>
      <c r="AJ8" s="4" t="s">
        <v>1</v>
      </c>
      <c r="AK8" s="4" t="s">
        <v>2</v>
      </c>
      <c r="AL8" s="4" t="s">
        <v>3</v>
      </c>
      <c r="AM8" s="4" t="s">
        <v>4</v>
      </c>
      <c r="AN8" s="4" t="s">
        <v>5</v>
      </c>
      <c r="AO8" s="4" t="s">
        <v>6</v>
      </c>
      <c r="AT8" s="5" t="s">
        <v>28</v>
      </c>
      <c r="AU8" s="5" t="s">
        <v>54</v>
      </c>
      <c r="AV8" s="5">
        <v>7</v>
      </c>
      <c r="AW8" s="5" t="s">
        <v>9</v>
      </c>
      <c r="AX8" s="6">
        <v>177</v>
      </c>
      <c r="AY8" s="5" t="s">
        <v>55</v>
      </c>
    </row>
    <row r="9" spans="1:51" x14ac:dyDescent="0.3">
      <c r="A9" s="5" t="s">
        <v>18</v>
      </c>
      <c r="B9" s="5" t="s">
        <v>19</v>
      </c>
      <c r="C9" s="5">
        <v>14</v>
      </c>
      <c r="D9" s="5" t="s">
        <v>11</v>
      </c>
      <c r="E9" s="6">
        <v>399</v>
      </c>
      <c r="F9" s="5" t="s">
        <v>20</v>
      </c>
      <c r="H9" s="7" t="s">
        <v>96</v>
      </c>
      <c r="L9" s="5" t="s">
        <v>23</v>
      </c>
      <c r="M9" s="5" t="s">
        <v>43</v>
      </c>
      <c r="N9" s="5">
        <v>28</v>
      </c>
      <c r="O9" s="5" t="s">
        <v>11</v>
      </c>
      <c r="P9" s="6">
        <v>985</v>
      </c>
      <c r="Q9" s="5" t="s">
        <v>44</v>
      </c>
      <c r="S9" s="5" t="s">
        <v>12</v>
      </c>
      <c r="T9" s="5" t="s">
        <v>13</v>
      </c>
      <c r="U9" s="5">
        <v>8</v>
      </c>
      <c r="V9" s="5" t="s">
        <v>11</v>
      </c>
      <c r="W9" s="6">
        <v>177</v>
      </c>
      <c r="X9" s="5" t="s">
        <v>36</v>
      </c>
      <c r="AC9" s="5" t="s">
        <v>12</v>
      </c>
      <c r="AD9" s="5" t="s">
        <v>13</v>
      </c>
      <c r="AE9" s="5">
        <v>7</v>
      </c>
      <c r="AF9" s="5" t="s">
        <v>9</v>
      </c>
      <c r="AG9" s="6">
        <v>199</v>
      </c>
      <c r="AH9" s="5" t="s">
        <v>37</v>
      </c>
      <c r="AJ9" s="5" t="s">
        <v>12</v>
      </c>
      <c r="AK9" s="5" t="s">
        <v>13</v>
      </c>
      <c r="AL9" s="5">
        <v>4</v>
      </c>
      <c r="AM9" s="5" t="s">
        <v>14</v>
      </c>
      <c r="AN9" s="6">
        <v>219</v>
      </c>
      <c r="AO9" s="5" t="s">
        <v>15</v>
      </c>
      <c r="AT9" s="5" t="s">
        <v>18</v>
      </c>
      <c r="AU9" s="5" t="s">
        <v>8</v>
      </c>
      <c r="AV9" s="5">
        <v>4</v>
      </c>
      <c r="AW9" s="5" t="s">
        <v>9</v>
      </c>
      <c r="AX9" s="6">
        <v>198</v>
      </c>
      <c r="AY9" s="5" t="s">
        <v>10</v>
      </c>
    </row>
    <row r="10" spans="1:51" x14ac:dyDescent="0.3">
      <c r="A10" s="5" t="s">
        <v>18</v>
      </c>
      <c r="B10" s="5" t="s">
        <v>26</v>
      </c>
      <c r="C10" s="5">
        <v>5</v>
      </c>
      <c r="D10" s="5" t="s">
        <v>14</v>
      </c>
      <c r="E10" s="6">
        <v>269</v>
      </c>
      <c r="F10" s="5" t="s">
        <v>27</v>
      </c>
      <c r="G10" s="13"/>
      <c r="H10" s="7" t="s">
        <v>73</v>
      </c>
      <c r="AJ10" s="5" t="s">
        <v>12</v>
      </c>
      <c r="AK10" s="5" t="s">
        <v>13</v>
      </c>
      <c r="AL10" s="5">
        <v>4</v>
      </c>
      <c r="AM10" s="5" t="s">
        <v>14</v>
      </c>
      <c r="AN10" s="6">
        <v>219</v>
      </c>
      <c r="AO10" s="5" t="s">
        <v>15</v>
      </c>
      <c r="AT10" s="5" t="s">
        <v>18</v>
      </c>
      <c r="AU10" s="5" t="s">
        <v>56</v>
      </c>
      <c r="AV10" s="5">
        <v>1</v>
      </c>
      <c r="AW10" s="5" t="s">
        <v>9</v>
      </c>
      <c r="AX10" s="6">
        <v>199</v>
      </c>
      <c r="AY10" s="5" t="s">
        <v>57</v>
      </c>
    </row>
    <row r="11" spans="1:51" x14ac:dyDescent="0.3">
      <c r="A11" s="5" t="s">
        <v>18</v>
      </c>
      <c r="B11" s="5" t="s">
        <v>26</v>
      </c>
      <c r="C11" s="5">
        <v>3</v>
      </c>
      <c r="D11" s="5" t="s">
        <v>14</v>
      </c>
      <c r="E11" s="6">
        <v>125</v>
      </c>
      <c r="F11" s="5" t="s">
        <v>31</v>
      </c>
      <c r="H11" s="7" t="s">
        <v>90</v>
      </c>
      <c r="J11">
        <f>COUNTIFS(B4:B31,B6,D4:D31,D31)</f>
        <v>1</v>
      </c>
      <c r="S11" t="s">
        <v>80</v>
      </c>
      <c r="W11" s="9">
        <f>W9</f>
        <v>177</v>
      </c>
      <c r="AC11" t="s">
        <v>81</v>
      </c>
      <c r="AG11" s="9">
        <f>AG9</f>
        <v>199</v>
      </c>
      <c r="AT11" s="5" t="s">
        <v>18</v>
      </c>
      <c r="AU11" s="5" t="s">
        <v>63</v>
      </c>
      <c r="AV11" s="5">
        <v>10</v>
      </c>
      <c r="AW11" s="5" t="s">
        <v>11</v>
      </c>
      <c r="AX11" s="6">
        <v>199</v>
      </c>
      <c r="AY11" s="5" t="s">
        <v>64</v>
      </c>
    </row>
    <row r="12" spans="1:51" x14ac:dyDescent="0.3">
      <c r="A12" s="5" t="s">
        <v>18</v>
      </c>
      <c r="B12" s="5" t="s">
        <v>32</v>
      </c>
      <c r="C12" s="5">
        <v>7</v>
      </c>
      <c r="D12" s="5" t="s">
        <v>11</v>
      </c>
      <c r="E12" s="6">
        <v>289</v>
      </c>
      <c r="F12" s="5" t="s">
        <v>33</v>
      </c>
      <c r="H12" t="s">
        <v>91</v>
      </c>
      <c r="J12">
        <f>COUNTIFS(B4:B31,B28,D4:D31,D30)</f>
        <v>2</v>
      </c>
      <c r="S12" t="s">
        <v>82</v>
      </c>
      <c r="U12" s="9">
        <f>W9</f>
        <v>177</v>
      </c>
      <c r="AC12" t="s">
        <v>77</v>
      </c>
      <c r="AD12" t="s">
        <v>79</v>
      </c>
      <c r="AE12" s="9">
        <f>AG9</f>
        <v>199</v>
      </c>
      <c r="AJ12" t="s">
        <v>83</v>
      </c>
      <c r="AN12" s="9">
        <f>AN9</f>
        <v>219</v>
      </c>
      <c r="AT12" s="5" t="s">
        <v>18</v>
      </c>
      <c r="AU12" s="5" t="s">
        <v>24</v>
      </c>
      <c r="AV12" s="5">
        <v>32</v>
      </c>
      <c r="AW12" s="5" t="s">
        <v>11</v>
      </c>
      <c r="AX12" s="6">
        <v>219</v>
      </c>
      <c r="AY12" s="5" t="s">
        <v>25</v>
      </c>
    </row>
    <row r="13" spans="1:51" x14ac:dyDescent="0.3">
      <c r="A13" s="5" t="s">
        <v>18</v>
      </c>
      <c r="B13" s="5" t="s">
        <v>39</v>
      </c>
      <c r="C13" s="5">
        <v>7</v>
      </c>
      <c r="D13" s="5" t="s">
        <v>14</v>
      </c>
      <c r="E13" s="6">
        <v>256</v>
      </c>
      <c r="F13" s="5" t="s">
        <v>40</v>
      </c>
      <c r="AJ13" t="s">
        <v>78</v>
      </c>
      <c r="AL13" s="9">
        <f>SUM(AN9,AN10)</f>
        <v>438</v>
      </c>
      <c r="AT13" s="5" t="s">
        <v>18</v>
      </c>
      <c r="AU13" s="5" t="s">
        <v>46</v>
      </c>
      <c r="AV13" s="5">
        <v>21</v>
      </c>
      <c r="AW13" s="5" t="s">
        <v>11</v>
      </c>
      <c r="AX13" s="6">
        <v>219</v>
      </c>
      <c r="AY13" s="5" t="s">
        <v>47</v>
      </c>
    </row>
    <row r="14" spans="1:51" x14ac:dyDescent="0.3">
      <c r="A14" s="5" t="s">
        <v>18</v>
      </c>
      <c r="B14" s="5" t="s">
        <v>61</v>
      </c>
      <c r="C14" s="5">
        <v>7</v>
      </c>
      <c r="D14" s="5" t="s">
        <v>11</v>
      </c>
      <c r="E14" s="6">
        <v>287</v>
      </c>
      <c r="F14" s="5" t="s">
        <v>62</v>
      </c>
      <c r="AT14" s="5" t="s">
        <v>18</v>
      </c>
      <c r="AU14" s="5" t="s">
        <v>29</v>
      </c>
      <c r="AV14" s="5">
        <v>3</v>
      </c>
      <c r="AW14" s="5" t="s">
        <v>14</v>
      </c>
      <c r="AX14" s="6">
        <v>234</v>
      </c>
      <c r="AY14" s="5" t="s">
        <v>30</v>
      </c>
    </row>
    <row r="15" spans="1:51" x14ac:dyDescent="0.3">
      <c r="A15" s="5" t="s">
        <v>7</v>
      </c>
      <c r="B15" s="5" t="s">
        <v>8</v>
      </c>
      <c r="C15" s="5">
        <v>4</v>
      </c>
      <c r="D15" s="5" t="s">
        <v>9</v>
      </c>
      <c r="E15" s="6">
        <v>69</v>
      </c>
      <c r="F15" s="5" t="s">
        <v>10</v>
      </c>
      <c r="H15" t="s">
        <v>92</v>
      </c>
      <c r="J15" s="9">
        <f>SUM(E6)</f>
        <v>1259</v>
      </c>
      <c r="AT15" s="5" t="s">
        <v>7</v>
      </c>
      <c r="AU15" s="5" t="s">
        <v>19</v>
      </c>
      <c r="AV15" s="5">
        <v>14</v>
      </c>
      <c r="AW15" s="5" t="s">
        <v>11</v>
      </c>
      <c r="AX15" s="6">
        <v>256</v>
      </c>
      <c r="AY15" s="5" t="s">
        <v>20</v>
      </c>
    </row>
    <row r="16" spans="1:51" x14ac:dyDescent="0.3">
      <c r="A16" s="5" t="s">
        <v>7</v>
      </c>
      <c r="B16" s="5" t="s">
        <v>54</v>
      </c>
      <c r="C16" s="5">
        <v>7</v>
      </c>
      <c r="D16" s="5" t="s">
        <v>9</v>
      </c>
      <c r="E16" s="6">
        <v>289</v>
      </c>
      <c r="F16" s="5" t="s">
        <v>55</v>
      </c>
      <c r="H16" t="s">
        <v>93</v>
      </c>
      <c r="J16" s="9">
        <f>SUM(E22,E23)</f>
        <v>487</v>
      </c>
      <c r="AT16" s="5" t="s">
        <v>7</v>
      </c>
      <c r="AU16" s="5" t="s">
        <v>41</v>
      </c>
      <c r="AV16" s="5">
        <v>8</v>
      </c>
      <c r="AW16" s="5" t="s">
        <v>11</v>
      </c>
      <c r="AX16" s="6">
        <v>269</v>
      </c>
      <c r="AY16" s="5" t="s">
        <v>42</v>
      </c>
    </row>
    <row r="17" spans="1:51" x14ac:dyDescent="0.3">
      <c r="A17" s="5" t="s">
        <v>45</v>
      </c>
      <c r="B17" s="5" t="s">
        <v>46</v>
      </c>
      <c r="C17" s="5">
        <v>21</v>
      </c>
      <c r="D17" s="5" t="s">
        <v>11</v>
      </c>
      <c r="E17" s="6">
        <v>975</v>
      </c>
      <c r="F17" s="5" t="s">
        <v>47</v>
      </c>
      <c r="Z17" t="s">
        <v>84</v>
      </c>
      <c r="AD17" s="9">
        <f>SUM(W9,AG9,AL13)</f>
        <v>814</v>
      </c>
      <c r="AT17" s="5" t="s">
        <v>45</v>
      </c>
      <c r="AU17" s="5" t="s">
        <v>21</v>
      </c>
      <c r="AV17" s="5">
        <v>16</v>
      </c>
      <c r="AW17" s="5" t="s">
        <v>11</v>
      </c>
      <c r="AX17" s="6">
        <v>277</v>
      </c>
      <c r="AY17" s="5" t="s">
        <v>22</v>
      </c>
    </row>
    <row r="18" spans="1:51" x14ac:dyDescent="0.3">
      <c r="A18" s="5" t="s">
        <v>58</v>
      </c>
      <c r="B18" s="5" t="s">
        <v>59</v>
      </c>
      <c r="C18" s="5">
        <v>14</v>
      </c>
      <c r="D18" s="5" t="s">
        <v>11</v>
      </c>
      <c r="E18" s="6">
        <v>995</v>
      </c>
      <c r="F18" s="5" t="s">
        <v>60</v>
      </c>
      <c r="AT18" s="5" t="s">
        <v>58</v>
      </c>
      <c r="AU18" s="5" t="s">
        <v>21</v>
      </c>
      <c r="AV18" s="5">
        <v>14</v>
      </c>
      <c r="AW18" s="5" t="s">
        <v>11</v>
      </c>
      <c r="AX18" s="6">
        <v>287</v>
      </c>
      <c r="AY18" s="5" t="s">
        <v>38</v>
      </c>
    </row>
    <row r="19" spans="1:51" x14ac:dyDescent="0.3">
      <c r="A19" s="5" t="s">
        <v>12</v>
      </c>
      <c r="B19" s="5" t="s">
        <v>13</v>
      </c>
      <c r="C19" s="5">
        <v>4</v>
      </c>
      <c r="D19" s="5" t="s">
        <v>14</v>
      </c>
      <c r="E19" s="6">
        <v>219</v>
      </c>
      <c r="F19" s="5" t="s">
        <v>15</v>
      </c>
      <c r="H19" t="s">
        <v>94</v>
      </c>
      <c r="J19" s="12">
        <f>SUM(J15,J16)/3</f>
        <v>582</v>
      </c>
      <c r="AT19" s="5" t="s">
        <v>12</v>
      </c>
      <c r="AU19" s="5" t="s">
        <v>16</v>
      </c>
      <c r="AV19" s="5">
        <v>6</v>
      </c>
      <c r="AW19" s="5" t="s">
        <v>11</v>
      </c>
      <c r="AX19" s="6">
        <v>288</v>
      </c>
      <c r="AY19" s="5" t="s">
        <v>17</v>
      </c>
    </row>
    <row r="20" spans="1:51" x14ac:dyDescent="0.3">
      <c r="A20" s="5" t="s">
        <v>12</v>
      </c>
      <c r="B20" s="5" t="s">
        <v>16</v>
      </c>
      <c r="C20" s="5">
        <v>6</v>
      </c>
      <c r="D20" s="5" t="s">
        <v>11</v>
      </c>
      <c r="E20" s="6">
        <v>198</v>
      </c>
      <c r="F20" s="5" t="s">
        <v>17</v>
      </c>
      <c r="AT20" s="5" t="s">
        <v>12</v>
      </c>
      <c r="AU20" s="5" t="s">
        <v>32</v>
      </c>
      <c r="AV20" s="5">
        <v>7</v>
      </c>
      <c r="AW20" s="5" t="s">
        <v>11</v>
      </c>
      <c r="AX20" s="6">
        <v>289</v>
      </c>
      <c r="AY20" s="5" t="s">
        <v>33</v>
      </c>
    </row>
    <row r="21" spans="1:51" x14ac:dyDescent="0.3">
      <c r="A21" s="5" t="s">
        <v>12</v>
      </c>
      <c r="B21" s="5" t="s">
        <v>21</v>
      </c>
      <c r="C21" s="5">
        <v>16</v>
      </c>
      <c r="D21" s="5" t="s">
        <v>11</v>
      </c>
      <c r="E21" s="6">
        <v>234</v>
      </c>
      <c r="F21" s="5" t="s">
        <v>22</v>
      </c>
      <c r="AT21" s="5" t="s">
        <v>12</v>
      </c>
      <c r="AU21" s="5" t="s">
        <v>61</v>
      </c>
      <c r="AV21" s="5">
        <v>7</v>
      </c>
      <c r="AW21" s="5" t="s">
        <v>11</v>
      </c>
      <c r="AX21" s="6">
        <v>289</v>
      </c>
      <c r="AY21" s="5" t="s">
        <v>62</v>
      </c>
    </row>
    <row r="22" spans="1:51" x14ac:dyDescent="0.3">
      <c r="A22" s="5" t="s">
        <v>12</v>
      </c>
      <c r="B22" s="5" t="s">
        <v>34</v>
      </c>
      <c r="C22" s="5">
        <v>14</v>
      </c>
      <c r="D22" s="5" t="s">
        <v>11</v>
      </c>
      <c r="E22" s="6">
        <v>288</v>
      </c>
      <c r="F22" s="5" t="s">
        <v>65</v>
      </c>
      <c r="H22">
        <f>AVERAGEIFS(E4:E31,B4:B31,"S*",D4:D31,D20)</f>
        <v>582</v>
      </c>
      <c r="AT22" s="5" t="s">
        <v>12</v>
      </c>
      <c r="AU22" s="5" t="s">
        <v>26</v>
      </c>
      <c r="AV22" s="5">
        <v>5</v>
      </c>
      <c r="AW22" s="5" t="s">
        <v>14</v>
      </c>
      <c r="AX22" s="6">
        <v>299</v>
      </c>
      <c r="AY22" s="5" t="s">
        <v>27</v>
      </c>
    </row>
    <row r="23" spans="1:51" x14ac:dyDescent="0.3">
      <c r="A23" s="5" t="s">
        <v>12</v>
      </c>
      <c r="B23" s="5" t="s">
        <v>34</v>
      </c>
      <c r="C23" s="5">
        <v>10</v>
      </c>
      <c r="D23" s="5" t="s">
        <v>11</v>
      </c>
      <c r="E23" s="6">
        <v>199</v>
      </c>
      <c r="F23" s="5" t="s">
        <v>35</v>
      </c>
      <c r="AT23" s="5" t="s">
        <v>12</v>
      </c>
      <c r="AU23" s="5" t="s">
        <v>26</v>
      </c>
      <c r="AV23" s="5">
        <v>3</v>
      </c>
      <c r="AW23" s="5" t="s">
        <v>14</v>
      </c>
      <c r="AX23" s="6">
        <v>301</v>
      </c>
      <c r="AY23" s="5" t="s">
        <v>31</v>
      </c>
    </row>
    <row r="24" spans="1:51" x14ac:dyDescent="0.3">
      <c r="A24" s="5" t="s">
        <v>12</v>
      </c>
      <c r="B24" s="5" t="s">
        <v>13</v>
      </c>
      <c r="C24" s="5">
        <v>8</v>
      </c>
      <c r="D24" s="5" t="s">
        <v>11</v>
      </c>
      <c r="E24" s="6">
        <v>177</v>
      </c>
      <c r="F24" s="5" t="s">
        <v>36</v>
      </c>
      <c r="AT24" s="5" t="s">
        <v>12</v>
      </c>
      <c r="AU24" s="5" t="s">
        <v>43</v>
      </c>
      <c r="AV24" s="5">
        <v>28</v>
      </c>
      <c r="AW24" s="5" t="s">
        <v>11</v>
      </c>
      <c r="AX24" s="6">
        <v>345</v>
      </c>
      <c r="AY24" s="5" t="s">
        <v>44</v>
      </c>
    </row>
    <row r="25" spans="1:51" x14ac:dyDescent="0.3">
      <c r="A25" s="5" t="s">
        <v>12</v>
      </c>
      <c r="B25" s="5" t="s">
        <v>13</v>
      </c>
      <c r="C25" s="5">
        <v>7</v>
      </c>
      <c r="D25" s="5" t="s">
        <v>9</v>
      </c>
      <c r="E25" s="6">
        <v>199</v>
      </c>
      <c r="F25" s="5" t="s">
        <v>37</v>
      </c>
      <c r="AT25" s="5" t="s">
        <v>12</v>
      </c>
      <c r="AU25" s="5" t="s">
        <v>52</v>
      </c>
      <c r="AV25" s="5">
        <v>14</v>
      </c>
      <c r="AW25" s="5" t="s">
        <v>11</v>
      </c>
      <c r="AX25" s="6">
        <v>399</v>
      </c>
      <c r="AY25" s="5" t="s">
        <v>53</v>
      </c>
    </row>
    <row r="26" spans="1:51" x14ac:dyDescent="0.3">
      <c r="A26" s="5" t="s">
        <v>12</v>
      </c>
      <c r="B26" s="5" t="s">
        <v>21</v>
      </c>
      <c r="C26" s="5">
        <v>14</v>
      </c>
      <c r="D26" s="5" t="s">
        <v>11</v>
      </c>
      <c r="E26" s="6">
        <v>301</v>
      </c>
      <c r="F26" s="5" t="s">
        <v>38</v>
      </c>
      <c r="AT26" s="5" t="s">
        <v>12</v>
      </c>
      <c r="AU26" s="5" t="s">
        <v>59</v>
      </c>
      <c r="AV26" s="5">
        <v>14</v>
      </c>
      <c r="AW26" s="5" t="s">
        <v>11</v>
      </c>
      <c r="AX26" s="6">
        <v>750</v>
      </c>
      <c r="AY26" s="5" t="s">
        <v>60</v>
      </c>
    </row>
    <row r="27" spans="1:51" x14ac:dyDescent="0.3">
      <c r="A27" s="5" t="s">
        <v>12</v>
      </c>
      <c r="B27" s="5" t="s">
        <v>13</v>
      </c>
      <c r="C27" s="5">
        <v>4</v>
      </c>
      <c r="D27" s="5" t="s">
        <v>14</v>
      </c>
      <c r="E27" s="6">
        <v>219</v>
      </c>
      <c r="F27" s="5" t="s">
        <v>15</v>
      </c>
      <c r="AT27" s="5" t="s">
        <v>12</v>
      </c>
      <c r="AU27" s="5" t="s">
        <v>49</v>
      </c>
      <c r="AV27" s="5">
        <v>21</v>
      </c>
      <c r="AW27" s="5" t="s">
        <v>11</v>
      </c>
      <c r="AX27" s="6">
        <v>885</v>
      </c>
      <c r="AY27" s="5" t="s">
        <v>50</v>
      </c>
    </row>
    <row r="28" spans="1:51" x14ac:dyDescent="0.3">
      <c r="A28" s="5" t="s">
        <v>12</v>
      </c>
      <c r="B28" s="5" t="s">
        <v>34</v>
      </c>
      <c r="C28" s="5">
        <v>14</v>
      </c>
      <c r="D28" s="5" t="s">
        <v>14</v>
      </c>
      <c r="E28" s="6">
        <v>299</v>
      </c>
      <c r="F28" s="5" t="s">
        <v>66</v>
      </c>
      <c r="AT28" s="5" t="s">
        <v>12</v>
      </c>
      <c r="AU28" s="5" t="s">
        <v>34</v>
      </c>
      <c r="AV28" s="5">
        <v>14</v>
      </c>
      <c r="AW28" s="5" t="s">
        <v>11</v>
      </c>
      <c r="AX28" s="6">
        <v>975</v>
      </c>
      <c r="AY28" s="5" t="s">
        <v>65</v>
      </c>
    </row>
    <row r="29" spans="1:51" x14ac:dyDescent="0.3">
      <c r="A29" s="5" t="s">
        <v>12</v>
      </c>
      <c r="B29" s="5" t="s">
        <v>41</v>
      </c>
      <c r="C29" s="5">
        <v>8</v>
      </c>
      <c r="D29" s="5" t="s">
        <v>11</v>
      </c>
      <c r="E29" s="6">
        <v>277</v>
      </c>
      <c r="F29" s="5" t="s">
        <v>42</v>
      </c>
      <c r="AT29" s="5" t="s">
        <v>12</v>
      </c>
      <c r="AU29" s="5" t="s">
        <v>34</v>
      </c>
      <c r="AV29" s="5">
        <v>10</v>
      </c>
      <c r="AW29" s="5" t="s">
        <v>11</v>
      </c>
      <c r="AX29" s="6">
        <v>985</v>
      </c>
      <c r="AY29" s="5" t="s">
        <v>35</v>
      </c>
    </row>
    <row r="30" spans="1:51" x14ac:dyDescent="0.3">
      <c r="A30" s="5" t="s">
        <v>12</v>
      </c>
      <c r="B30" s="5" t="s">
        <v>63</v>
      </c>
      <c r="C30" s="5">
        <v>10</v>
      </c>
      <c r="D30" s="5" t="s">
        <v>11</v>
      </c>
      <c r="E30" s="6">
        <v>345</v>
      </c>
      <c r="F30" s="5" t="s">
        <v>64</v>
      </c>
      <c r="AT30" s="5" t="s">
        <v>12</v>
      </c>
      <c r="AU30" s="5" t="s">
        <v>34</v>
      </c>
      <c r="AV30" s="5">
        <v>14</v>
      </c>
      <c r="AW30" s="5" t="s">
        <v>14</v>
      </c>
      <c r="AX30" s="6">
        <v>995</v>
      </c>
      <c r="AY30" s="5" t="s">
        <v>66</v>
      </c>
    </row>
    <row r="31" spans="1:51" x14ac:dyDescent="0.3">
      <c r="A31" s="5" t="s">
        <v>51</v>
      </c>
      <c r="B31" s="5" t="s">
        <v>52</v>
      </c>
      <c r="C31" s="5">
        <v>14</v>
      </c>
      <c r="D31" s="5" t="s">
        <v>11</v>
      </c>
      <c r="E31" s="6">
        <v>885</v>
      </c>
      <c r="F31" s="5" t="s">
        <v>53</v>
      </c>
      <c r="AT31" s="5" t="s">
        <v>51</v>
      </c>
      <c r="AU31" s="5" t="s">
        <v>39</v>
      </c>
      <c r="AV31" s="5">
        <v>7</v>
      </c>
      <c r="AW31" s="5" t="s">
        <v>14</v>
      </c>
      <c r="AX31" s="6">
        <v>1259</v>
      </c>
      <c r="AY31" s="5" t="s">
        <v>40</v>
      </c>
    </row>
  </sheetData>
  <sortState xmlns:xlrd2="http://schemas.microsoft.com/office/spreadsheetml/2017/richdata2" ref="AX4:AX31">
    <sortCondition ref="AX4:AX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Sheet3</vt:lpstr>
      <vt:lpstr>Source Data</vt:lpstr>
      <vt:lpstr>'Source Data'!Criteria</vt:lpstr>
      <vt:lpstr>'Source Data'!Extract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Rishith Chowdary</cp:lastModifiedBy>
  <dcterms:created xsi:type="dcterms:W3CDTF">2007-08-23T14:56:14Z</dcterms:created>
  <dcterms:modified xsi:type="dcterms:W3CDTF">2024-04-03T10:51:11Z</dcterms:modified>
</cp:coreProperties>
</file>