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llege PPT's\4th SEM\EXCEL PROGRAMMING\UNIT-1\"/>
    </mc:Choice>
  </mc:AlternateContent>
  <xr:revisionPtr revIDLastSave="0" documentId="13_ncr:1_{50DCC82F-7337-4B7A-8030-84B612FA328D}" xr6:coauthVersionLast="47" xr6:coauthVersionMax="47" xr10:uidLastSave="{00000000-0000-0000-0000-000000000000}"/>
  <bookViews>
    <workbookView xWindow="-108" yWindow="-108" windowWidth="23256" windowHeight="13176" firstSheet="2" activeTab="6" xr2:uid="{277CC7D0-8245-41BA-9DBA-107E5639F317}"/>
  </bookViews>
  <sheets>
    <sheet name="date and time functions" sheetId="1" r:id="rId1"/>
    <sheet name="vlookup" sheetId="2" r:id="rId2"/>
    <sheet name="hlookup" sheetId="3" r:id="rId3"/>
    <sheet name="lookup function" sheetId="4" r:id="rId4"/>
    <sheet name="Datedif function" sheetId="5" r:id="rId5"/>
    <sheet name="rand() and randbetween() func" sheetId="6" r:id="rId6"/>
    <sheet name="Info() function" sheetId="7" r:id="rId7"/>
  </sheets>
  <definedNames>
    <definedName name="peru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E9" i="7"/>
  <c r="E8" i="7"/>
  <c r="E7" i="7"/>
  <c r="E6" i="7"/>
  <c r="E5" i="7"/>
  <c r="E4" i="7"/>
  <c r="E3" i="7"/>
  <c r="I6" i="6"/>
  <c r="G7" i="6"/>
  <c r="G6" i="6"/>
  <c r="I12" i="3"/>
  <c r="F9" i="3"/>
  <c r="A4" i="6"/>
  <c r="A3" i="6"/>
  <c r="A8" i="6"/>
  <c r="A8" i="7"/>
  <c r="A7" i="7"/>
  <c r="A6" i="7"/>
  <c r="A5" i="7"/>
  <c r="A4" i="7"/>
  <c r="A3" i="7"/>
  <c r="A2" i="7"/>
  <c r="B3" i="6"/>
  <c r="C3" i="6"/>
  <c r="D3" i="6"/>
  <c r="B4" i="6"/>
  <c r="C4" i="6"/>
  <c r="D4" i="6"/>
  <c r="B5" i="6"/>
  <c r="C5" i="6"/>
  <c r="D5" i="6"/>
  <c r="B6" i="6"/>
  <c r="C6" i="6"/>
  <c r="D6" i="6"/>
  <c r="A5" i="6"/>
  <c r="A6" i="6"/>
  <c r="A2" i="6"/>
  <c r="A1" i="6"/>
  <c r="B11" i="5"/>
  <c r="B10" i="5"/>
  <c r="B9" i="5"/>
  <c r="B4" i="5"/>
  <c r="B3" i="5"/>
  <c r="B2" i="5"/>
  <c r="I3" i="4"/>
  <c r="I7" i="3"/>
  <c r="I3" i="3"/>
  <c r="N6" i="2"/>
  <c r="P7" i="1"/>
  <c r="P6" i="1"/>
  <c r="P5" i="1"/>
  <c r="Y3" i="2"/>
  <c r="Q3" i="2"/>
  <c r="M5" i="2"/>
  <c r="M4" i="2"/>
  <c r="M3" i="2"/>
  <c r="D5" i="2"/>
  <c r="D4" i="2"/>
  <c r="D3" i="2"/>
  <c r="M18" i="1"/>
  <c r="M20" i="1" s="1"/>
  <c r="C19" i="1"/>
  <c r="C20" i="1" s="1"/>
  <c r="B11" i="1"/>
  <c r="I4" i="1"/>
  <c r="I6" i="1" s="1"/>
  <c r="B12" i="1"/>
  <c r="B10" i="1"/>
  <c r="B9" i="1"/>
  <c r="B8" i="1"/>
  <c r="B7" i="1"/>
  <c r="B6" i="1"/>
  <c r="B5" i="1"/>
  <c r="B4" i="1"/>
  <c r="B3" i="1"/>
  <c r="B2" i="1"/>
  <c r="U4" i="1" l="1"/>
  <c r="M19" i="1"/>
  <c r="C21" i="1"/>
  <c r="I7" i="1"/>
  <c r="I8" i="1"/>
  <c r="I9" i="1" l="1"/>
</calcChain>
</file>

<file path=xl/sharedStrings.xml><?xml version="1.0" encoding="utf-8"?>
<sst xmlns="http://schemas.openxmlformats.org/spreadsheetml/2006/main" count="187" uniqueCount="132">
  <si>
    <t>text</t>
  </si>
  <si>
    <t>Functions output</t>
  </si>
  <si>
    <t>Function used</t>
  </si>
  <si>
    <t>rishith</t>
  </si>
  <si>
    <t>upper(A2)</t>
  </si>
  <si>
    <t>RISHITH</t>
  </si>
  <si>
    <t>lower(A3)</t>
  </si>
  <si>
    <t>concatenate(A2,A3)</t>
  </si>
  <si>
    <t>left(A5,3)</t>
  </si>
  <si>
    <t>right(A6,3)</t>
  </si>
  <si>
    <t>mid(A7,2,4)</t>
  </si>
  <si>
    <t xml:space="preserve"> </t>
  </si>
  <si>
    <t>concatenate(A2," and ",A3)</t>
  </si>
  <si>
    <t>len(A9)</t>
  </si>
  <si>
    <t xml:space="preserve">rishith </t>
  </si>
  <si>
    <t>len(A10) #it calculate length for space after word</t>
  </si>
  <si>
    <t>trim(A11)</t>
  </si>
  <si>
    <t>After trimming it remove space after word</t>
  </si>
  <si>
    <t>(Date functions)</t>
  </si>
  <si>
    <t>output</t>
  </si>
  <si>
    <t>today()</t>
  </si>
  <si>
    <t>now()</t>
  </si>
  <si>
    <t>day(I4)</t>
  </si>
  <si>
    <t>month(I4)</t>
  </si>
  <si>
    <t>year(I4)</t>
  </si>
  <si>
    <t>date(year,month,day)</t>
  </si>
  <si>
    <t>DHRUV_365</t>
  </si>
  <si>
    <t>ADD/SUBTRACT DAYS</t>
  </si>
  <si>
    <t>date</t>
  </si>
  <si>
    <t>(C19+6)</t>
  </si>
  <si>
    <t>(C19-22)</t>
  </si>
  <si>
    <t>date+10 months</t>
  </si>
  <si>
    <t>date-5 months</t>
  </si>
  <si>
    <t>ADD/SUBTRACT month using edate functtion</t>
  </si>
  <si>
    <t>month we want to add</t>
  </si>
  <si>
    <t xml:space="preserve">Function used </t>
  </si>
  <si>
    <t>edate(M19,k19)</t>
  </si>
  <si>
    <t>edate(M20,K20)</t>
  </si>
  <si>
    <t>(WE WILL GET SOME NUMBER IN OUTPUT SO WE HAVE TO CHANGE THAT IN ABOVE GENERAL TO SHORT DATE)</t>
  </si>
  <si>
    <t>ADD/SUBTRACT years</t>
  </si>
  <si>
    <t>edate(M19,K19*12)</t>
  </si>
  <si>
    <t>#Networking days function</t>
  </si>
  <si>
    <t>Date</t>
  </si>
  <si>
    <t>Function Used</t>
  </si>
  <si>
    <t>Output</t>
  </si>
  <si>
    <t>networkdays(A3,B3)                      1)</t>
  </si>
  <si>
    <t>networkdays.intl(A3,B3,13,A5:A7)   2)</t>
  </si>
  <si>
    <t>networkdays(A3,B3,A5:A7)             3)</t>
  </si>
  <si>
    <t>1)it will no of working days by removing holidays(i.e sat and Sunday)</t>
  </si>
  <si>
    <t>2)it will print no of working days by removing Tuesday as holiday and three holidays</t>
  </si>
  <si>
    <t>3)it will no of working days along with three more extra holidays which are not included in Saturday  and Sunday</t>
  </si>
  <si>
    <t>VLookUp</t>
  </si>
  <si>
    <t>Address</t>
  </si>
  <si>
    <t>phone</t>
  </si>
  <si>
    <t>Roll num</t>
  </si>
  <si>
    <t>Name</t>
  </si>
  <si>
    <t>CGPA</t>
  </si>
  <si>
    <t>cgpa</t>
  </si>
  <si>
    <t>bdbkjnj</t>
  </si>
  <si>
    <t>dckjkjs</t>
  </si>
  <si>
    <t>xkbknks</t>
  </si>
  <si>
    <t>hsuhsiu</t>
  </si>
  <si>
    <t>sgwwu</t>
  </si>
  <si>
    <t>Ankit</t>
  </si>
  <si>
    <t>Manan</t>
  </si>
  <si>
    <t>Abhay</t>
  </si>
  <si>
    <t>Aman</t>
  </si>
  <si>
    <t>Chirag</t>
  </si>
  <si>
    <t>vlookup(L3,H3:J7,3,0)</t>
  </si>
  <si>
    <t>vlookup(L4,H3:J7,3,0)</t>
  </si>
  <si>
    <t>vlookup(L5,H3:J7,2,0)</t>
  </si>
  <si>
    <t>name</t>
  </si>
  <si>
    <t>vlookup(P3,I3:K7,2,0)</t>
  </si>
  <si>
    <t>OUTPUT</t>
  </si>
  <si>
    <t>Sales</t>
  </si>
  <si>
    <t>Category</t>
  </si>
  <si>
    <t>Commission</t>
  </si>
  <si>
    <t>(Output)</t>
  </si>
  <si>
    <t>Fair</t>
  </si>
  <si>
    <t>Ok</t>
  </si>
  <si>
    <t>Good</t>
  </si>
  <si>
    <t>Very Good</t>
  </si>
  <si>
    <t>Excellent</t>
  </si>
  <si>
    <t>vlookup(X3,T3:V7,3,1)</t>
  </si>
  <si>
    <t>DATEDIF</t>
  </si>
  <si>
    <t>Formula used</t>
  </si>
  <si>
    <t>datedif(N5,N6,"D")</t>
  </si>
  <si>
    <t>datedif(N5,N6,"M")</t>
  </si>
  <si>
    <t>datedif(N5,N6,"Y")</t>
  </si>
  <si>
    <t>products</t>
  </si>
  <si>
    <t>Product-code</t>
  </si>
  <si>
    <t>Quantity</t>
  </si>
  <si>
    <t>Price</t>
  </si>
  <si>
    <t>Mobile</t>
  </si>
  <si>
    <t>Camera</t>
  </si>
  <si>
    <t>Watches</t>
  </si>
  <si>
    <t>Cosmetics</t>
  </si>
  <si>
    <t>Shoes</t>
  </si>
  <si>
    <t>1000-165-B100</t>
  </si>
  <si>
    <t>1001-540-C101</t>
  </si>
  <si>
    <t>1002-307-Q123</t>
  </si>
  <si>
    <t>1003-234-P125</t>
  </si>
  <si>
    <t>1004-643-S432</t>
  </si>
  <si>
    <t>(OUTPUT)</t>
  </si>
  <si>
    <t>product</t>
  </si>
  <si>
    <t>function used</t>
  </si>
  <si>
    <t>hlookup(H3,A1:F4,4,0)</t>
  </si>
  <si>
    <t>(OUTPUT1)</t>
  </si>
  <si>
    <t>product-code</t>
  </si>
  <si>
    <t>hlookup(H7,A2:F3,2,0)</t>
  </si>
  <si>
    <t>quantity</t>
  </si>
  <si>
    <t>watches</t>
  </si>
  <si>
    <t>lookup(H3,B1:F3)</t>
  </si>
  <si>
    <t>(The input is to be arranged in alphabeticla order)</t>
  </si>
  <si>
    <t>years</t>
  </si>
  <si>
    <t>months</t>
  </si>
  <si>
    <t>days</t>
  </si>
  <si>
    <t>datedif(A1,B1,"Y")</t>
  </si>
  <si>
    <t>datedif(A1,B1,"M")</t>
  </si>
  <si>
    <t>datedif(A1,B1,"D")</t>
  </si>
  <si>
    <t>datedif(A8,B8,"Y")</t>
  </si>
  <si>
    <t>datedif(A8,B8,"YM")</t>
  </si>
  <si>
    <t>datedif(A8,B8,"MD")</t>
  </si>
  <si>
    <t>rand()</t>
  </si>
  <si>
    <t>randbetween(4,9)</t>
  </si>
  <si>
    <t>info("directory")</t>
  </si>
  <si>
    <t>info("numfile")</t>
  </si>
  <si>
    <t>info("Origin")</t>
  </si>
  <si>
    <t>info("osversion")</t>
  </si>
  <si>
    <t>info("recalc")</t>
  </si>
  <si>
    <t>info("release")</t>
  </si>
  <si>
    <t>info("system")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</si>
</sst>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5" xfId="0" applyNumberFormat="1" applyBorder="1"/>
    <xf numFmtId="22" fontId="0" fillId="0" borderId="5" xfId="0" applyNumberFormat="1" applyBorder="1"/>
    <xf numFmtId="14" fontId="0" fillId="0" borderId="8" xfId="0" applyNumberFormat="1" applyBorder="1"/>
    <xf numFmtId="0" fontId="0" fillId="2" borderId="1" xfId="0" applyFill="1" applyBorder="1"/>
    <xf numFmtId="0" fontId="0" fillId="2" borderId="3" xfId="0" applyFill="1" applyBorder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14" fontId="1" fillId="2" borderId="1" xfId="0" applyNumberFormat="1" applyFont="1" applyFill="1" applyBorder="1"/>
    <xf numFmtId="14" fontId="0" fillId="0" borderId="4" xfId="0" applyNumberFormat="1" applyBorder="1"/>
    <xf numFmtId="14" fontId="0" fillId="0" borderId="0" xfId="0" applyNumberFormat="1"/>
    <xf numFmtId="14" fontId="0" fillId="0" borderId="6" xfId="0" applyNumberFormat="1" applyBorder="1"/>
    <xf numFmtId="14" fontId="0" fillId="2" borderId="2" xfId="0" applyNumberFormat="1" applyFill="1" applyBorder="1"/>
    <xf numFmtId="0" fontId="1" fillId="0" borderId="1" xfId="0" applyFont="1" applyBorder="1"/>
    <xf numFmtId="0" fontId="1" fillId="0" borderId="2" xfId="0" applyFont="1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0" fillId="2" borderId="4" xfId="0" applyFill="1" applyBorder="1"/>
    <xf numFmtId="0" fontId="0" fillId="2" borderId="5" xfId="0" applyFill="1" applyBorder="1"/>
    <xf numFmtId="0" fontId="1" fillId="0" borderId="3" xfId="0" applyFont="1" applyBorder="1"/>
    <xf numFmtId="0" fontId="1" fillId="0" borderId="16" xfId="0" applyFont="1" applyBorder="1"/>
    <xf numFmtId="0" fontId="1" fillId="0" borderId="17" xfId="0" applyFont="1" applyBorder="1"/>
    <xf numFmtId="14" fontId="0" fillId="0" borderId="1" xfId="0" applyNumberFormat="1" applyBorder="1"/>
    <xf numFmtId="14" fontId="0" fillId="0" borderId="2" xfId="0" applyNumberFormat="1" applyBorder="1"/>
    <xf numFmtId="22" fontId="0" fillId="0" borderId="0" xfId="0" applyNumberFormat="1"/>
    <xf numFmtId="14" fontId="0" fillId="0" borderId="1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C51B3-DF09-486D-86ED-A00F7F3C1E81}">
  <dimension ref="A1:U22"/>
  <sheetViews>
    <sheetView topLeftCell="J1" workbookViewId="0">
      <selection activeCell="P7" sqref="P7"/>
    </sheetView>
  </sheetViews>
  <sheetFormatPr defaultRowHeight="14.4" x14ac:dyDescent="0.3"/>
  <cols>
    <col min="1" max="1" width="20.6640625" customWidth="1"/>
    <col min="2" max="2" width="21.44140625" customWidth="1"/>
    <col min="3" max="3" width="45.21875" customWidth="1"/>
    <col min="5" max="5" width="10.88671875" customWidth="1"/>
    <col min="6" max="6" width="8.88671875" customWidth="1"/>
    <col min="8" max="8" width="19" customWidth="1"/>
    <col min="9" max="10" width="20.77734375" customWidth="1"/>
    <col min="11" max="11" width="38.21875" customWidth="1"/>
    <col min="12" max="12" width="13.77734375" customWidth="1"/>
    <col min="13" max="13" width="15.21875" customWidth="1"/>
    <col min="14" max="15" width="10.33203125" bestFit="1" customWidth="1"/>
    <col min="17" max="17" width="17.109375" customWidth="1"/>
    <col min="20" max="20" width="18.77734375" customWidth="1"/>
    <col min="21" max="21" width="10.33203125" bestFit="1" customWidth="1"/>
  </cols>
  <sheetData>
    <row r="1" spans="1:21" x14ac:dyDescent="0.3">
      <c r="A1" s="1" t="s">
        <v>0</v>
      </c>
      <c r="B1" s="2" t="s">
        <v>1</v>
      </c>
      <c r="C1" s="3" t="s">
        <v>2</v>
      </c>
      <c r="I1" t="s">
        <v>18</v>
      </c>
      <c r="T1" s="1" t="s">
        <v>39</v>
      </c>
      <c r="U1" s="17"/>
    </row>
    <row r="2" spans="1:21" ht="15" thickBot="1" x14ac:dyDescent="0.35">
      <c r="A2" s="4" t="s">
        <v>3</v>
      </c>
      <c r="B2" t="str">
        <f>UPPER(A2)</f>
        <v>RISHITH</v>
      </c>
      <c r="C2" s="5" t="s">
        <v>4</v>
      </c>
      <c r="T2" s="4"/>
      <c r="U2" s="5"/>
    </row>
    <row r="3" spans="1:21" x14ac:dyDescent="0.3">
      <c r="A3" s="4" t="s">
        <v>5</v>
      </c>
      <c r="B3" t="str">
        <f>LOWER(A3)</f>
        <v>rishith</v>
      </c>
      <c r="C3" s="5" t="s">
        <v>6</v>
      </c>
      <c r="H3" s="1" t="s">
        <v>2</v>
      </c>
      <c r="I3" s="3" t="s">
        <v>19</v>
      </c>
      <c r="N3" s="14"/>
      <c r="O3" s="15" t="s">
        <v>84</v>
      </c>
      <c r="P3" s="16"/>
      <c r="Q3" s="17"/>
      <c r="T3" s="18" t="s">
        <v>2</v>
      </c>
      <c r="U3" s="20" t="s">
        <v>19</v>
      </c>
    </row>
    <row r="4" spans="1:21" ht="15" thickBot="1" x14ac:dyDescent="0.35">
      <c r="A4" s="4" t="s">
        <v>11</v>
      </c>
      <c r="B4" t="str">
        <f>CONCATENATE(A2,A3)</f>
        <v>rishithRISHITH</v>
      </c>
      <c r="C4" s="5" t="s">
        <v>7</v>
      </c>
      <c r="H4" s="4" t="s">
        <v>20</v>
      </c>
      <c r="I4" s="9">
        <f ca="1">TODAY()</f>
        <v>45419</v>
      </c>
      <c r="J4" s="23"/>
      <c r="N4" s="35" t="s">
        <v>42</v>
      </c>
      <c r="Q4" s="36" t="s">
        <v>85</v>
      </c>
      <c r="T4" s="6" t="s">
        <v>40</v>
      </c>
      <c r="U4" s="11">
        <f ca="1">EDATE(M18,K19*12)</f>
        <v>49071</v>
      </c>
    </row>
    <row r="5" spans="1:21" x14ac:dyDescent="0.3">
      <c r="A5" s="4" t="s">
        <v>3</v>
      </c>
      <c r="B5" t="str">
        <f>LEFT(A5,3)</f>
        <v>ris</v>
      </c>
      <c r="C5" s="5" t="s">
        <v>8</v>
      </c>
      <c r="H5" s="4" t="s">
        <v>21</v>
      </c>
      <c r="I5" s="10">
        <f ca="1">NOW()</f>
        <v>45419.418937847222</v>
      </c>
      <c r="J5" s="42"/>
      <c r="N5" s="22">
        <v>45334</v>
      </c>
      <c r="P5">
        <f>DATEDIF(N5,N6,"D")</f>
        <v>366</v>
      </c>
      <c r="Q5" s="5" t="s">
        <v>86</v>
      </c>
    </row>
    <row r="6" spans="1:21" x14ac:dyDescent="0.3">
      <c r="A6" s="4" t="s">
        <v>3</v>
      </c>
      <c r="B6" t="str">
        <f>RIGHT(A6,3)</f>
        <v>ith</v>
      </c>
      <c r="C6" s="5" t="s">
        <v>9</v>
      </c>
      <c r="H6" s="4" t="s">
        <v>22</v>
      </c>
      <c r="I6" s="5">
        <f ca="1">DAY(I4)</f>
        <v>7</v>
      </c>
      <c r="N6" s="22">
        <v>45700</v>
      </c>
      <c r="P6">
        <f>DATEDIF(N5,N6,"M")</f>
        <v>12</v>
      </c>
      <c r="Q6" s="5" t="s">
        <v>87</v>
      </c>
    </row>
    <row r="7" spans="1:21" x14ac:dyDescent="0.3">
      <c r="A7" s="4" t="s">
        <v>3</v>
      </c>
      <c r="B7" t="str">
        <f>MID(A7,2,4)</f>
        <v>ishi</v>
      </c>
      <c r="C7" s="5" t="s">
        <v>10</v>
      </c>
      <c r="H7" s="4" t="s">
        <v>23</v>
      </c>
      <c r="I7" s="5">
        <f ca="1">MONTH(I4)</f>
        <v>5</v>
      </c>
      <c r="K7" s="23"/>
      <c r="N7" s="4"/>
      <c r="P7">
        <f>DATEDIF(N5,N6,"Y")</f>
        <v>1</v>
      </c>
      <c r="Q7" s="5" t="s">
        <v>88</v>
      </c>
    </row>
    <row r="8" spans="1:21" ht="15" thickBot="1" x14ac:dyDescent="0.35">
      <c r="A8" s="4"/>
      <c r="B8" t="str">
        <f>CONCATENATE(A2," and ",A3)</f>
        <v>rishith and RISHITH</v>
      </c>
      <c r="C8" s="5" t="s">
        <v>12</v>
      </c>
      <c r="H8" s="4" t="s">
        <v>24</v>
      </c>
      <c r="I8" s="5">
        <f ca="1">YEAR(I4)</f>
        <v>2024</v>
      </c>
      <c r="N8" s="6"/>
      <c r="O8" s="7"/>
      <c r="P8" s="7"/>
      <c r="Q8" s="8"/>
    </row>
    <row r="9" spans="1:21" ht="15" thickBot="1" x14ac:dyDescent="0.35">
      <c r="A9" s="4" t="s">
        <v>3</v>
      </c>
      <c r="B9">
        <f>LEN(A9)</f>
        <v>7</v>
      </c>
      <c r="C9" s="5" t="s">
        <v>13</v>
      </c>
      <c r="H9" s="6" t="s">
        <v>25</v>
      </c>
      <c r="I9" s="11">
        <f ca="1">DATE(I8,I7,I6)</f>
        <v>45419</v>
      </c>
    </row>
    <row r="10" spans="1:21" x14ac:dyDescent="0.3">
      <c r="A10" s="4" t="s">
        <v>14</v>
      </c>
      <c r="B10">
        <f>LEN(A10)</f>
        <v>8</v>
      </c>
      <c r="C10" s="5" t="s">
        <v>15</v>
      </c>
    </row>
    <row r="11" spans="1:21" x14ac:dyDescent="0.3">
      <c r="A11" s="4" t="s">
        <v>3</v>
      </c>
      <c r="B11" t="str">
        <f>TRIM(A11)</f>
        <v>rishith</v>
      </c>
      <c r="C11" s="5" t="s">
        <v>16</v>
      </c>
    </row>
    <row r="12" spans="1:21" ht="15" thickBot="1" x14ac:dyDescent="0.35">
      <c r="A12" s="6" t="s">
        <v>3</v>
      </c>
      <c r="B12" s="7">
        <f>LEN(A12)</f>
        <v>7</v>
      </c>
      <c r="C12" s="8" t="s">
        <v>17</v>
      </c>
    </row>
    <row r="14" spans="1:21" ht="15" thickBot="1" x14ac:dyDescent="0.35">
      <c r="C14" t="s">
        <v>26</v>
      </c>
    </row>
    <row r="15" spans="1:21" x14ac:dyDescent="0.3">
      <c r="J15" s="14"/>
      <c r="K15" s="15" t="s">
        <v>33</v>
      </c>
      <c r="L15" s="16"/>
      <c r="M15" s="17"/>
    </row>
    <row r="16" spans="1:21" ht="15" thickBot="1" x14ac:dyDescent="0.35">
      <c r="J16" s="4"/>
      <c r="M16" s="5"/>
      <c r="O16" s="23"/>
    </row>
    <row r="17" spans="2:15" x14ac:dyDescent="0.3">
      <c r="B17" s="12"/>
      <c r="C17" s="3" t="s">
        <v>27</v>
      </c>
      <c r="J17" s="18" t="s">
        <v>0</v>
      </c>
      <c r="K17" s="19" t="s">
        <v>34</v>
      </c>
      <c r="L17" s="19" t="s">
        <v>35</v>
      </c>
      <c r="M17" s="20" t="s">
        <v>19</v>
      </c>
      <c r="O17" s="43"/>
    </row>
    <row r="18" spans="2:15" x14ac:dyDescent="0.3">
      <c r="B18" s="18" t="s">
        <v>2</v>
      </c>
      <c r="C18" s="20" t="s">
        <v>19</v>
      </c>
      <c r="J18" s="4" t="s">
        <v>28</v>
      </c>
      <c r="L18" t="s">
        <v>20</v>
      </c>
      <c r="M18" s="9">
        <f ca="1">TODAY()</f>
        <v>45419</v>
      </c>
      <c r="O18" s="23"/>
    </row>
    <row r="19" spans="2:15" x14ac:dyDescent="0.3">
      <c r="B19" s="4" t="s">
        <v>28</v>
      </c>
      <c r="C19" s="9">
        <f ca="1">TODAY()</f>
        <v>45419</v>
      </c>
      <c r="E19" s="23"/>
      <c r="J19" s="4" t="s">
        <v>31</v>
      </c>
      <c r="K19">
        <v>10</v>
      </c>
      <c r="L19" t="s">
        <v>36</v>
      </c>
      <c r="M19" s="9">
        <f ca="1">EDATE(M18,K19)</f>
        <v>45723</v>
      </c>
    </row>
    <row r="20" spans="2:15" ht="15" thickBot="1" x14ac:dyDescent="0.35">
      <c r="B20" s="4" t="s">
        <v>29</v>
      </c>
      <c r="C20" s="9">
        <f ca="1">(C19+6)</f>
        <v>45425</v>
      </c>
      <c r="J20" s="6" t="s">
        <v>32</v>
      </c>
      <c r="K20" s="7">
        <v>-5</v>
      </c>
      <c r="L20" s="7" t="s">
        <v>37</v>
      </c>
      <c r="M20" s="11">
        <f ca="1">EDATE(M18,K20)</f>
        <v>45267</v>
      </c>
    </row>
    <row r="21" spans="2:15" ht="15" thickBot="1" x14ac:dyDescent="0.35">
      <c r="B21" s="6" t="s">
        <v>30</v>
      </c>
      <c r="C21" s="11">
        <f ca="1">(C19-22)</f>
        <v>45397</v>
      </c>
    </row>
    <row r="22" spans="2:15" x14ac:dyDescent="0.3">
      <c r="K22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39F2-FA3F-4A6F-91DB-C2DF969C948F}">
  <dimension ref="A1:AA11"/>
  <sheetViews>
    <sheetView topLeftCell="P1" workbookViewId="0">
      <selection activeCell="D9" sqref="D9"/>
    </sheetView>
  </sheetViews>
  <sheetFormatPr defaultRowHeight="14.4" x14ac:dyDescent="0.3"/>
  <cols>
    <col min="1" max="1" width="28.77734375" customWidth="1"/>
    <col min="2" max="2" width="10.33203125" bestFit="1" customWidth="1"/>
    <col min="3" max="3" width="30.21875" customWidth="1"/>
    <col min="4" max="4" width="32.6640625" customWidth="1"/>
    <col min="13" max="13" width="15.21875" customWidth="1"/>
    <col min="14" max="14" width="19.6640625" customWidth="1"/>
    <col min="18" max="18" width="17.77734375" customWidth="1"/>
    <col min="21" max="21" width="9.6640625" customWidth="1"/>
    <col min="22" max="22" width="11.109375" customWidth="1"/>
    <col min="26" max="26" width="12.77734375" customWidth="1"/>
  </cols>
  <sheetData>
    <row r="1" spans="1:27" ht="15" thickBot="1" x14ac:dyDescent="0.35">
      <c r="A1" s="21" t="s">
        <v>41</v>
      </c>
      <c r="B1" s="25"/>
      <c r="C1" s="15"/>
      <c r="D1" s="13"/>
      <c r="F1" s="12"/>
      <c r="G1" s="15"/>
      <c r="H1" s="15"/>
      <c r="I1" s="15"/>
      <c r="J1" s="2" t="s">
        <v>51</v>
      </c>
      <c r="K1" s="15"/>
      <c r="L1" s="12"/>
      <c r="M1" s="2" t="s">
        <v>73</v>
      </c>
      <c r="N1" s="13"/>
      <c r="X1" t="s">
        <v>77</v>
      </c>
    </row>
    <row r="2" spans="1:27" x14ac:dyDescent="0.3">
      <c r="A2" s="18" t="s">
        <v>42</v>
      </c>
      <c r="B2" s="19" t="s">
        <v>42</v>
      </c>
      <c r="C2" s="19" t="s">
        <v>43</v>
      </c>
      <c r="D2" s="20" t="s">
        <v>44</v>
      </c>
      <c r="F2" s="26" t="s">
        <v>52</v>
      </c>
      <c r="G2" s="27" t="s">
        <v>53</v>
      </c>
      <c r="H2" s="27" t="s">
        <v>54</v>
      </c>
      <c r="I2" s="27" t="s">
        <v>55</v>
      </c>
      <c r="J2" s="27" t="s">
        <v>56</v>
      </c>
      <c r="K2" s="16"/>
      <c r="L2" s="32" t="s">
        <v>54</v>
      </c>
      <c r="M2" s="33" t="s">
        <v>57</v>
      </c>
      <c r="N2" s="34" t="s">
        <v>2</v>
      </c>
      <c r="P2" s="26" t="s">
        <v>71</v>
      </c>
      <c r="Q2" s="27" t="s">
        <v>57</v>
      </c>
      <c r="R2" s="37" t="s">
        <v>2</v>
      </c>
      <c r="T2" s="32" t="s">
        <v>74</v>
      </c>
      <c r="U2" s="38" t="s">
        <v>75</v>
      </c>
      <c r="V2" s="39" t="s">
        <v>76</v>
      </c>
      <c r="X2" s="14"/>
      <c r="Y2" s="16"/>
      <c r="Z2" s="16" t="s">
        <v>2</v>
      </c>
      <c r="AA2" s="17"/>
    </row>
    <row r="3" spans="1:27" ht="15" thickBot="1" x14ac:dyDescent="0.35">
      <c r="A3" s="22">
        <v>45292</v>
      </c>
      <c r="B3" s="23">
        <v>45657</v>
      </c>
      <c r="C3" t="s">
        <v>45</v>
      </c>
      <c r="D3" s="5">
        <f>NETWORKDAYS(A3,B3)</f>
        <v>262</v>
      </c>
      <c r="F3" s="4" t="s">
        <v>58</v>
      </c>
      <c r="G3">
        <v>112</v>
      </c>
      <c r="H3">
        <v>1</v>
      </c>
      <c r="I3" t="s">
        <v>63</v>
      </c>
      <c r="J3">
        <v>10</v>
      </c>
      <c r="L3" s="28">
        <v>4</v>
      </c>
      <c r="M3" s="30">
        <f>VLOOKUP(L3,H3:J7,3,0)</f>
        <v>8</v>
      </c>
      <c r="N3" s="5" t="s">
        <v>68</v>
      </c>
      <c r="P3" s="6" t="s">
        <v>63</v>
      </c>
      <c r="Q3" s="7">
        <f>VLOOKUP(P3,I3:K7,2,0)</f>
        <v>10</v>
      </c>
      <c r="R3" s="8" t="s">
        <v>72</v>
      </c>
      <c r="T3" s="28">
        <v>0</v>
      </c>
      <c r="U3" s="30" t="s">
        <v>78</v>
      </c>
      <c r="V3" s="5">
        <v>0</v>
      </c>
      <c r="X3" s="4">
        <v>4500</v>
      </c>
      <c r="Y3">
        <f>VLOOKUP(X3,T3:V7,3,1)</f>
        <v>200</v>
      </c>
      <c r="Z3" t="s">
        <v>83</v>
      </c>
      <c r="AA3" s="5"/>
    </row>
    <row r="4" spans="1:27" x14ac:dyDescent="0.3">
      <c r="A4" s="4"/>
      <c r="C4" t="s">
        <v>46</v>
      </c>
      <c r="D4" s="5">
        <f>NETWORKDAYS.INTL(A3,B3,13,A5:A7)</f>
        <v>311</v>
      </c>
      <c r="F4" s="4" t="s">
        <v>59</v>
      </c>
      <c r="G4">
        <v>234</v>
      </c>
      <c r="H4">
        <v>2</v>
      </c>
      <c r="I4" t="s">
        <v>64</v>
      </c>
      <c r="J4">
        <v>5</v>
      </c>
      <c r="L4" s="28">
        <v>1</v>
      </c>
      <c r="M4" s="30">
        <f>VLOOKUP(L4,H3:J7,3,0)</f>
        <v>10</v>
      </c>
      <c r="N4" s="5" t="s">
        <v>69</v>
      </c>
      <c r="T4" s="28">
        <v>2000</v>
      </c>
      <c r="U4" s="30" t="s">
        <v>79</v>
      </c>
      <c r="V4" s="5">
        <v>40</v>
      </c>
      <c r="X4" s="4"/>
      <c r="AA4" s="5"/>
    </row>
    <row r="5" spans="1:27" x14ac:dyDescent="0.3">
      <c r="A5" s="22">
        <v>45293</v>
      </c>
      <c r="C5" t="s">
        <v>47</v>
      </c>
      <c r="D5" s="5">
        <f>NETWORKDAYS(A3,B3,A5:A7)</f>
        <v>259</v>
      </c>
      <c r="F5" s="4" t="s">
        <v>60</v>
      </c>
      <c r="G5">
        <v>355</v>
      </c>
      <c r="H5">
        <v>3</v>
      </c>
      <c r="I5" t="s">
        <v>65</v>
      </c>
      <c r="J5">
        <v>7</v>
      </c>
      <c r="L5" s="28">
        <v>2</v>
      </c>
      <c r="M5" s="30" t="str">
        <f>VLOOKUP(L5,H3:J7,2,0)</f>
        <v>Manan</v>
      </c>
      <c r="N5" s="5" t="s">
        <v>70</v>
      </c>
      <c r="T5" s="28">
        <v>3000</v>
      </c>
      <c r="U5" s="30" t="s">
        <v>80</v>
      </c>
      <c r="V5" s="5">
        <v>200</v>
      </c>
      <c r="X5" s="4"/>
      <c r="AA5" s="5"/>
    </row>
    <row r="6" spans="1:27" ht="15" thickBot="1" x14ac:dyDescent="0.35">
      <c r="A6" s="22">
        <v>45519</v>
      </c>
      <c r="D6" s="5"/>
      <c r="F6" s="4" t="s">
        <v>61</v>
      </c>
      <c r="G6">
        <v>122</v>
      </c>
      <c r="H6">
        <v>4</v>
      </c>
      <c r="I6" t="s">
        <v>66</v>
      </c>
      <c r="J6">
        <v>8</v>
      </c>
      <c r="L6" s="28">
        <v>5</v>
      </c>
      <c r="M6" s="30"/>
      <c r="N6" s="5" t="str">
        <f>VLOOKUP(L6,H3:K7,2,0)</f>
        <v>Chirag</v>
      </c>
      <c r="T6" s="28">
        <v>5000</v>
      </c>
      <c r="U6" s="30" t="s">
        <v>81</v>
      </c>
      <c r="V6" s="5">
        <v>500</v>
      </c>
      <c r="X6" s="6"/>
      <c r="Y6" s="7"/>
      <c r="Z6" s="7"/>
      <c r="AA6" s="8"/>
    </row>
    <row r="7" spans="1:27" ht="15" thickBot="1" x14ac:dyDescent="0.35">
      <c r="A7" s="24">
        <v>45567</v>
      </c>
      <c r="B7" s="7"/>
      <c r="C7" s="7"/>
      <c r="D7" s="8"/>
      <c r="F7" s="6" t="s">
        <v>62</v>
      </c>
      <c r="G7" s="7">
        <v>3454</v>
      </c>
      <c r="H7" s="7">
        <v>5</v>
      </c>
      <c r="I7" s="7" t="s">
        <v>67</v>
      </c>
      <c r="J7" s="7">
        <v>4</v>
      </c>
      <c r="K7" s="7"/>
      <c r="L7" s="29"/>
      <c r="M7" s="31"/>
      <c r="N7" s="8"/>
      <c r="T7" s="29">
        <v>10000</v>
      </c>
      <c r="U7" s="31" t="s">
        <v>82</v>
      </c>
      <c r="V7" s="8">
        <v>1400</v>
      </c>
    </row>
    <row r="9" spans="1:27" x14ac:dyDescent="0.3">
      <c r="A9" t="s">
        <v>48</v>
      </c>
    </row>
    <row r="10" spans="1:27" x14ac:dyDescent="0.3">
      <c r="A10" t="s">
        <v>49</v>
      </c>
    </row>
    <row r="11" spans="1:27" x14ac:dyDescent="0.3">
      <c r="A11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55FA9-5A43-4970-9EB9-3CC7D7A4F9A2}">
  <dimension ref="A1:J12"/>
  <sheetViews>
    <sheetView workbookViewId="0">
      <selection activeCell="H13" sqref="H13"/>
    </sheetView>
  </sheetViews>
  <sheetFormatPr defaultRowHeight="14.4" x14ac:dyDescent="0.3"/>
  <cols>
    <col min="1" max="1" width="11.6640625" customWidth="1"/>
    <col min="2" max="2" width="13.5546875" customWidth="1"/>
    <col min="3" max="3" width="14.33203125" customWidth="1"/>
    <col min="4" max="4" width="13.88671875" customWidth="1"/>
    <col min="5" max="5" width="14.109375" customWidth="1"/>
    <col min="6" max="6" width="15" customWidth="1"/>
    <col min="8" max="8" width="12.88671875" customWidth="1"/>
    <col min="9" max="9" width="12.5546875" customWidth="1"/>
    <col min="10" max="10" width="19.6640625" customWidth="1"/>
  </cols>
  <sheetData>
    <row r="1" spans="1:10" ht="15" thickBot="1" x14ac:dyDescent="0.35">
      <c r="A1" t="s">
        <v>89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I1" t="s">
        <v>103</v>
      </c>
    </row>
    <row r="2" spans="1:10" x14ac:dyDescent="0.3">
      <c r="A2" t="s">
        <v>90</v>
      </c>
      <c r="B2" t="s">
        <v>98</v>
      </c>
      <c r="C2" t="s">
        <v>99</v>
      </c>
      <c r="D2" t="s">
        <v>100</v>
      </c>
      <c r="E2" t="s">
        <v>101</v>
      </c>
      <c r="F2" t="s">
        <v>102</v>
      </c>
      <c r="H2" s="14" t="s">
        <v>104</v>
      </c>
      <c r="I2" s="16" t="s">
        <v>92</v>
      </c>
      <c r="J2" s="17" t="s">
        <v>105</v>
      </c>
    </row>
    <row r="3" spans="1:10" ht="15" thickBot="1" x14ac:dyDescent="0.35">
      <c r="A3" t="s">
        <v>91</v>
      </c>
      <c r="B3">
        <v>25</v>
      </c>
      <c r="C3">
        <v>20</v>
      </c>
      <c r="D3">
        <v>35</v>
      </c>
      <c r="E3">
        <v>20</v>
      </c>
      <c r="F3">
        <v>15</v>
      </c>
      <c r="H3" s="6" t="s">
        <v>95</v>
      </c>
      <c r="I3" s="7">
        <f>HLOOKUP(H3,A1:F4,4,0)</f>
        <v>31.67</v>
      </c>
      <c r="J3" s="8" t="s">
        <v>106</v>
      </c>
    </row>
    <row r="4" spans="1:10" x14ac:dyDescent="0.3">
      <c r="A4" t="s">
        <v>92</v>
      </c>
      <c r="B4">
        <v>26.35</v>
      </c>
      <c r="C4">
        <v>28.76</v>
      </c>
      <c r="D4">
        <v>31.67</v>
      </c>
      <c r="E4">
        <v>43.32</v>
      </c>
      <c r="F4">
        <v>32.43</v>
      </c>
    </row>
    <row r="5" spans="1:10" ht="15" thickBot="1" x14ac:dyDescent="0.35">
      <c r="I5" t="s">
        <v>107</v>
      </c>
    </row>
    <row r="6" spans="1:10" x14ac:dyDescent="0.3">
      <c r="H6" s="14" t="s">
        <v>108</v>
      </c>
      <c r="I6" s="16" t="s">
        <v>91</v>
      </c>
      <c r="J6" s="17" t="s">
        <v>105</v>
      </c>
    </row>
    <row r="7" spans="1:10" ht="15" thickBot="1" x14ac:dyDescent="0.35">
      <c r="H7" s="6" t="s">
        <v>98</v>
      </c>
      <c r="I7" s="7">
        <f>HLOOKUP(H7,A2:F3,2,0)</f>
        <v>25</v>
      </c>
      <c r="J7" s="8" t="s">
        <v>109</v>
      </c>
    </row>
    <row r="9" spans="1:10" x14ac:dyDescent="0.3">
      <c r="E9" t="s">
        <v>94</v>
      </c>
      <c r="F9" t="str">
        <f>HLOOKUP(E9,C1:F4,2,1)</f>
        <v>1001-540-C101</v>
      </c>
    </row>
    <row r="12" spans="1:10" x14ac:dyDescent="0.3">
      <c r="H12" t="s">
        <v>93</v>
      </c>
      <c r="I12">
        <f>HLOOKUP(H12,A1:F4,4,0)</f>
        <v>26.35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99C48-290E-4106-B713-7827604AC0C1}">
  <dimension ref="A1:J5"/>
  <sheetViews>
    <sheetView workbookViewId="0">
      <selection activeCell="G8" sqref="G8"/>
    </sheetView>
  </sheetViews>
  <sheetFormatPr defaultRowHeight="14.4" x14ac:dyDescent="0.3"/>
  <cols>
    <col min="1" max="1" width="14.6640625" customWidth="1"/>
    <col min="2" max="2" width="13.44140625" customWidth="1"/>
    <col min="3" max="3" width="15.44140625" customWidth="1"/>
    <col min="4" max="4" width="15.88671875" customWidth="1"/>
    <col min="5" max="5" width="15.33203125" customWidth="1"/>
    <col min="6" max="6" width="15.88671875" customWidth="1"/>
    <col min="8" max="8" width="13.5546875" customWidth="1"/>
    <col min="9" max="9" width="13.77734375" customWidth="1"/>
    <col min="10" max="10" width="19.5546875" customWidth="1"/>
  </cols>
  <sheetData>
    <row r="1" spans="1:10" x14ac:dyDescent="0.3">
      <c r="A1" t="s">
        <v>89</v>
      </c>
      <c r="B1" t="s">
        <v>94</v>
      </c>
      <c r="C1" t="s">
        <v>96</v>
      </c>
      <c r="D1" t="s">
        <v>93</v>
      </c>
      <c r="E1" t="s">
        <v>97</v>
      </c>
      <c r="F1" t="s">
        <v>95</v>
      </c>
      <c r="I1" t="s">
        <v>103</v>
      </c>
    </row>
    <row r="2" spans="1:10" x14ac:dyDescent="0.3">
      <c r="A2" t="s">
        <v>90</v>
      </c>
      <c r="B2" t="s">
        <v>98</v>
      </c>
      <c r="C2" t="s">
        <v>99</v>
      </c>
      <c r="D2" t="s">
        <v>100</v>
      </c>
      <c r="E2" t="s">
        <v>101</v>
      </c>
      <c r="F2" t="s">
        <v>102</v>
      </c>
      <c r="H2" t="s">
        <v>89</v>
      </c>
      <c r="I2" t="s">
        <v>110</v>
      </c>
      <c r="J2" t="s">
        <v>105</v>
      </c>
    </row>
    <row r="3" spans="1:10" x14ac:dyDescent="0.3">
      <c r="A3" t="s">
        <v>91</v>
      </c>
      <c r="B3">
        <v>25</v>
      </c>
      <c r="C3">
        <v>20</v>
      </c>
      <c r="D3">
        <v>35</v>
      </c>
      <c r="E3">
        <v>20</v>
      </c>
      <c r="F3">
        <v>15</v>
      </c>
      <c r="H3" t="s">
        <v>111</v>
      </c>
      <c r="I3">
        <f>LOOKUP(H3,B1:F3)</f>
        <v>15</v>
      </c>
      <c r="J3" t="s">
        <v>112</v>
      </c>
    </row>
    <row r="4" spans="1:10" x14ac:dyDescent="0.3">
      <c r="A4" t="s">
        <v>92</v>
      </c>
      <c r="B4">
        <v>26.35</v>
      </c>
      <c r="C4">
        <v>28.76</v>
      </c>
      <c r="D4">
        <v>31.67</v>
      </c>
      <c r="E4">
        <v>43.32</v>
      </c>
      <c r="F4">
        <v>32.43</v>
      </c>
    </row>
    <row r="5" spans="1:10" x14ac:dyDescent="0.3">
      <c r="H5" t="s">
        <v>113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A4D12-BB1A-40DD-B13A-A6B013399767}">
  <dimension ref="A1:C11"/>
  <sheetViews>
    <sheetView workbookViewId="0">
      <selection activeCell="E2" sqref="E2"/>
    </sheetView>
  </sheetViews>
  <sheetFormatPr defaultRowHeight="14.4" x14ac:dyDescent="0.3"/>
  <cols>
    <col min="1" max="1" width="10.33203125" bestFit="1" customWidth="1"/>
    <col min="2" max="2" width="15.33203125" customWidth="1"/>
    <col min="3" max="3" width="18.77734375" customWidth="1"/>
  </cols>
  <sheetData>
    <row r="1" spans="1:3" x14ac:dyDescent="0.3">
      <c r="A1" s="40">
        <v>38465</v>
      </c>
      <c r="B1" s="41">
        <v>45336</v>
      </c>
      <c r="C1" s="17" t="s">
        <v>2</v>
      </c>
    </row>
    <row r="2" spans="1:3" x14ac:dyDescent="0.3">
      <c r="A2" s="4" t="s">
        <v>114</v>
      </c>
      <c r="B2">
        <f>DATEDIF(A1,B1,"y")</f>
        <v>18</v>
      </c>
      <c r="C2" s="5" t="s">
        <v>117</v>
      </c>
    </row>
    <row r="3" spans="1:3" x14ac:dyDescent="0.3">
      <c r="A3" s="4" t="s">
        <v>115</v>
      </c>
      <c r="B3">
        <f>DATEDIF(A1,B1,"M")</f>
        <v>225</v>
      </c>
      <c r="C3" s="5" t="s">
        <v>118</v>
      </c>
    </row>
    <row r="4" spans="1:3" ht="15" thickBot="1" x14ac:dyDescent="0.35">
      <c r="A4" s="6" t="s">
        <v>116</v>
      </c>
      <c r="B4" s="7">
        <f>DATEDIF(A1,B1,"D")</f>
        <v>6871</v>
      </c>
      <c r="C4" s="8" t="s">
        <v>119</v>
      </c>
    </row>
    <row r="7" spans="1:3" ht="15" thickBot="1" x14ac:dyDescent="0.35"/>
    <row r="8" spans="1:3" x14ac:dyDescent="0.3">
      <c r="A8" s="40">
        <v>38465</v>
      </c>
      <c r="B8" s="41">
        <v>45336</v>
      </c>
      <c r="C8" s="17" t="s">
        <v>2</v>
      </c>
    </row>
    <row r="9" spans="1:3" x14ac:dyDescent="0.3">
      <c r="A9" s="4" t="s">
        <v>114</v>
      </c>
      <c r="B9">
        <f>DATEDIF(A8,B8,"Y")</f>
        <v>18</v>
      </c>
      <c r="C9" s="5" t="s">
        <v>120</v>
      </c>
    </row>
    <row r="10" spans="1:3" x14ac:dyDescent="0.3">
      <c r="A10" s="4" t="s">
        <v>115</v>
      </c>
      <c r="B10">
        <f>DATEDIF(A8,B8,"YM")</f>
        <v>9</v>
      </c>
      <c r="C10" s="5" t="s">
        <v>121</v>
      </c>
    </row>
    <row r="11" spans="1:3" ht="15" thickBot="1" x14ac:dyDescent="0.35">
      <c r="A11" s="6" t="s">
        <v>116</v>
      </c>
      <c r="B11" s="7">
        <f>DATEDIF(A8,B8,"MD")</f>
        <v>22</v>
      </c>
      <c r="C11" s="8" t="s">
        <v>122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1724D-F955-4F36-8833-39EA551BCE44}">
  <dimension ref="A1:I8"/>
  <sheetViews>
    <sheetView workbookViewId="0">
      <selection activeCell="F9" sqref="F9"/>
    </sheetView>
  </sheetViews>
  <sheetFormatPr defaultRowHeight="14.4" x14ac:dyDescent="0.3"/>
  <sheetData>
    <row r="1" spans="1:9" x14ac:dyDescent="0.3">
      <c r="A1">
        <f ca="1">RAND()</f>
        <v>0.17545448894638616</v>
      </c>
      <c r="B1" t="s">
        <v>123</v>
      </c>
    </row>
    <row r="2" spans="1:9" x14ac:dyDescent="0.3">
      <c r="A2">
        <f ca="1">RAND()</f>
        <v>6.9000857512298119E-2</v>
      </c>
      <c r="B2" t="s">
        <v>123</v>
      </c>
    </row>
    <row r="3" spans="1:9" x14ac:dyDescent="0.3">
      <c r="A3">
        <f ca="1">RANDBETWEEN(4,9)</f>
        <v>4</v>
      </c>
      <c r="B3">
        <f t="shared" ref="B3:D3" ca="1" si="0">RANDBETWEEN(4,9)</f>
        <v>5</v>
      </c>
      <c r="C3">
        <f t="shared" ca="1" si="0"/>
        <v>4</v>
      </c>
      <c r="D3">
        <f t="shared" ca="1" si="0"/>
        <v>7</v>
      </c>
    </row>
    <row r="4" spans="1:9" x14ac:dyDescent="0.3">
      <c r="A4">
        <f ca="1">RANDBETWEEN(4,9)</f>
        <v>4</v>
      </c>
      <c r="B4">
        <f t="shared" ref="A4:D6" ca="1" si="1">RANDBETWEEN(4,9)</f>
        <v>8</v>
      </c>
      <c r="C4">
        <f t="shared" ca="1" si="1"/>
        <v>9</v>
      </c>
      <c r="D4">
        <f t="shared" ca="1" si="1"/>
        <v>7</v>
      </c>
      <c r="E4" t="s">
        <v>124</v>
      </c>
    </row>
    <row r="5" spans="1:9" x14ac:dyDescent="0.3">
      <c r="A5">
        <f t="shared" ca="1" si="1"/>
        <v>6</v>
      </c>
      <c r="B5">
        <f t="shared" ca="1" si="1"/>
        <v>8</v>
      </c>
      <c r="C5">
        <f t="shared" ca="1" si="1"/>
        <v>7</v>
      </c>
      <c r="D5">
        <f t="shared" ca="1" si="1"/>
        <v>8</v>
      </c>
    </row>
    <row r="6" spans="1:9" x14ac:dyDescent="0.3">
      <c r="A6">
        <f t="shared" ca="1" si="1"/>
        <v>4</v>
      </c>
      <c r="B6">
        <f t="shared" ca="1" si="1"/>
        <v>4</v>
      </c>
      <c r="C6">
        <f t="shared" ca="1" si="1"/>
        <v>6</v>
      </c>
      <c r="D6">
        <f t="shared" ca="1" si="1"/>
        <v>8</v>
      </c>
      <c r="G6">
        <f ca="1">RAND()</f>
        <v>2.2186159463503441E-2</v>
      </c>
      <c r="I6">
        <f ca="1">RANDBETWEEN(1,5)</f>
        <v>5</v>
      </c>
    </row>
    <row r="7" spans="1:9" x14ac:dyDescent="0.3">
      <c r="G7">
        <f ca="1">RAND()</f>
        <v>0.4497430880229123</v>
      </c>
    </row>
    <row r="8" spans="1:9" x14ac:dyDescent="0.3">
      <c r="A8">
        <f ca="1">RAND()</f>
        <v>0.69639447469734506</v>
      </c>
      <c r="F8">
        <v>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16697-C35D-4DEE-A2D7-99CE5D19F63E}">
  <dimension ref="A1:E9"/>
  <sheetViews>
    <sheetView tabSelected="1" workbookViewId="0">
      <selection activeCell="C12" sqref="C12"/>
    </sheetView>
  </sheetViews>
  <sheetFormatPr defaultRowHeight="14.4" x14ac:dyDescent="0.3"/>
  <cols>
    <col min="1" max="1" width="51" customWidth="1"/>
    <col min="3" max="3" width="20.21875" customWidth="1"/>
  </cols>
  <sheetData>
    <row r="1" spans="1:5" x14ac:dyDescent="0.3">
      <c r="A1" s="19" t="s">
        <v>44</v>
      </c>
      <c r="C1" s="19" t="s">
        <v>2</v>
      </c>
    </row>
    <row r="2" spans="1:5" x14ac:dyDescent="0.3">
      <c r="A2" t="str">
        <f ca="1">INFO("directory")</f>
        <v>C:\Users\rishi\OneDrive\Pictures\Documents\</v>
      </c>
      <c r="C2" t="s">
        <v>125</v>
      </c>
    </row>
    <row r="3" spans="1:5" x14ac:dyDescent="0.3">
      <c r="A3">
        <f ca="1">INFO("numfile")</f>
        <v>7</v>
      </c>
      <c r="C3" t="s">
        <v>126</v>
      </c>
      <c r="E3" t="str">
        <f ca="1">INFO("DIRECTORY")</f>
        <v>C:\Users\rishi\OneDrive\Pictures\Documents\</v>
      </c>
    </row>
    <row r="4" spans="1:5" x14ac:dyDescent="0.3">
      <c r="A4" t="str">
        <f ca="1">INFO("origin")</f>
        <v>$A:$A$1</v>
      </c>
      <c r="C4" t="s">
        <v>127</v>
      </c>
      <c r="E4">
        <f ca="1">INFO("NUMFILE")</f>
        <v>7</v>
      </c>
    </row>
    <row r="5" spans="1:5" x14ac:dyDescent="0.3">
      <c r="A5" t="str">
        <f ca="1">INFO("osversion")</f>
        <v>Windows (64-bit) NT 10.00</v>
      </c>
      <c r="C5" t="s">
        <v>128</v>
      </c>
      <c r="E5" t="str">
        <f ca="1">INFO("ORIGIN")</f>
        <v>$A:$A$1</v>
      </c>
    </row>
    <row r="6" spans="1:5" x14ac:dyDescent="0.3">
      <c r="A6" t="str">
        <f ca="1">INFO("recalc")</f>
        <v>Automatic</v>
      </c>
      <c r="C6" t="s">
        <v>129</v>
      </c>
      <c r="E6" t="str">
        <f ca="1">INFO("OSVERSION")</f>
        <v>Windows (64-bit) NT 10.00</v>
      </c>
    </row>
    <row r="7" spans="1:5" x14ac:dyDescent="0.3">
      <c r="A7" t="str">
        <f ca="1">INFO("release")</f>
        <v>16.0</v>
      </c>
      <c r="C7" t="s">
        <v>130</v>
      </c>
      <c r="E7" t="str">
        <f ca="1">INFO("RECALC")</f>
        <v>Automatic</v>
      </c>
    </row>
    <row r="8" spans="1:5" x14ac:dyDescent="0.3">
      <c r="A8" t="str">
        <f ca="1">INFO("system")</f>
        <v>pcdos</v>
      </c>
      <c r="C8" t="s">
        <v>131</v>
      </c>
      <c r="E8" t="str">
        <f ca="1">INFO("RELEASE")</f>
        <v>16.0</v>
      </c>
    </row>
    <row r="9" spans="1:5" x14ac:dyDescent="0.3">
      <c r="E9" t="str">
        <f ca="1">INFO("SYSTEM")</f>
        <v>pcdos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date and time functions</vt:lpstr>
      <vt:lpstr>vlookup</vt:lpstr>
      <vt:lpstr>hlookup</vt:lpstr>
      <vt:lpstr>lookup function</vt:lpstr>
      <vt:lpstr>Datedif function</vt:lpstr>
      <vt:lpstr>rand() and randbetween() func</vt:lpstr>
      <vt:lpstr>Info()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Rishith Chowdary</dc:creator>
  <cp:lastModifiedBy>Rishith Chowdary</cp:lastModifiedBy>
  <dcterms:created xsi:type="dcterms:W3CDTF">2024-02-06T10:33:25Z</dcterms:created>
  <dcterms:modified xsi:type="dcterms:W3CDTF">2024-05-07T04:33:16Z</dcterms:modified>
</cp:coreProperties>
</file>