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D:\Rishu\Data Science\Excel\Project\Sales 1\"/>
    </mc:Choice>
  </mc:AlternateContent>
  <xr:revisionPtr revIDLastSave="0" documentId="13_ncr:1_{30074B95-D34C-4F56-AEB2-062A5E4DEB88}" xr6:coauthVersionLast="47" xr6:coauthVersionMax="47" xr10:uidLastSave="{00000000-0000-0000-0000-000000000000}"/>
  <bookViews>
    <workbookView xWindow="-110" yWindow="-110" windowWidth="21820" windowHeight="13900" xr2:uid="{00000000-000D-0000-FFFF-FFFF00000000}"/>
  </bookViews>
  <sheets>
    <sheet name="Dashboard" sheetId="10" r:id="rId1"/>
    <sheet name="Data" sheetId="1" r:id="rId2"/>
    <sheet name="Map_chart" sheetId="6" r:id="rId3"/>
    <sheet name="Top 5" sheetId="7" r:id="rId4"/>
    <sheet name="KPI" sheetId="8" r:id="rId5"/>
    <sheet name="YOY" sheetId="9" r:id="rId6"/>
    <sheet name="sales_profit" sheetId="3" r:id="rId7"/>
    <sheet name="Category_profit" sheetId="4" r:id="rId8"/>
    <sheet name="Categoory %" sheetId="5" r:id="rId9"/>
  </sheets>
  <definedNames>
    <definedName name="_xlchart.v1.0" hidden="1">Category_profit!$D$4:$D$7</definedName>
    <definedName name="_xlchart.v1.1" hidden="1">Category_profit!$E$4:$E$7</definedName>
    <definedName name="_xlchart.v1.10" hidden="1">Category_profit!$D$4:$D$7</definedName>
    <definedName name="_xlchart.v1.11" hidden="1">Category_profit!$E$4:$E$7</definedName>
    <definedName name="_xlchart.v5.2" hidden="1">Map_chart!$D$3</definedName>
    <definedName name="_xlchart.v5.3" hidden="1">Map_chart!$D$4:$D$52</definedName>
    <definedName name="_xlchart.v5.4" hidden="1">Map_chart!$E$3</definedName>
    <definedName name="_xlchart.v5.5" hidden="1">Map_chart!$E$4:$E$52</definedName>
    <definedName name="_xlchart.v5.6" hidden="1">Map_chart!$D$3</definedName>
    <definedName name="_xlchart.v5.7" hidden="1">Map_chart!$D$4:$D$52</definedName>
    <definedName name="_xlchart.v5.8" hidden="1">Map_chart!$E$3</definedName>
    <definedName name="_xlchart.v5.9" hidden="1">Map_chart!$E$4:$E$52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19" i="6" l="1"/>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1" i="9"/>
  <c r="A11" i="9"/>
  <c r="B11" i="9"/>
  <c r="D11" i="9"/>
  <c r="C11" i="9"/>
  <c r="E47" i="6"/>
  <c r="E4" i="4"/>
  <c r="E26" i="6"/>
  <c r="E16" i="6"/>
  <c r="E17" i="8"/>
  <c r="E43" i="6"/>
  <c r="E9" i="6"/>
  <c r="E7" i="6"/>
  <c r="E18" i="6"/>
  <c r="E14" i="6"/>
  <c r="E39" i="6"/>
  <c r="B17" i="8"/>
  <c r="E15" i="6"/>
  <c r="E7" i="4"/>
  <c r="E25" i="6"/>
  <c r="E46" i="6"/>
  <c r="E35" i="6"/>
  <c r="E29" i="6"/>
  <c r="E27" i="6"/>
  <c r="E52" i="6"/>
  <c r="E37" i="6"/>
  <c r="E38" i="6"/>
  <c r="E34" i="6"/>
  <c r="E42" i="6"/>
  <c r="E10" i="6"/>
  <c r="E6" i="6"/>
  <c r="E6" i="4"/>
  <c r="E40" i="6"/>
  <c r="E28" i="6"/>
  <c r="E51" i="6"/>
  <c r="E12" i="6"/>
  <c r="E48" i="6"/>
  <c r="N17" i="8"/>
  <c r="E21" i="6"/>
  <c r="K17" i="8"/>
  <c r="E22" i="6"/>
  <c r="H17" i="8"/>
  <c r="E23" i="6"/>
  <c r="E41" i="6"/>
  <c r="E13" i="6"/>
  <c r="E5" i="6"/>
  <c r="E31" i="6"/>
  <c r="E8" i="6"/>
  <c r="E32" i="6"/>
  <c r="E11" i="6"/>
  <c r="E44" i="6"/>
  <c r="E45" i="6"/>
  <c r="E4" i="6"/>
  <c r="E5" i="4"/>
  <c r="E49" i="6"/>
  <c r="E20" i="6"/>
  <c r="E17" i="6"/>
  <c r="E24" i="6"/>
  <c r="E50" i="6"/>
  <c r="E36" i="6"/>
  <c r="E19" i="6"/>
  <c r="E30" i="6"/>
  <c r="E33" i="6"/>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<sst xmlns="http://schemas.openxmlformats.org/spreadsheetml/2006/main" count="130132" uniqueCount="10955">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</sst>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Green]\▲0.00%;[Red]\ \▼0.00%"/>
    <numFmt numFmtId="165" formatCode="\$\ 0.00,\ &quot;K&quot;"/>
    <numFmt numFmtId="166" formatCode="\$\ 0.00,&quot;K&quot;"/>
    <numFmt numFmtId="167" formatCode="_-[$$-409]* #,##0.00_ ;_-[$$-409]* \-#,##0.00\ ;_-[$$-409]* &quot;-&quot;??_ ;_-@_ "/>
    <numFmt numFmtId="168" formatCode="&quot;#&quot;\ 0"/>
    <numFmt numFmtId="169" formatCode="_-[$$-409]* #,##0_ ;_-[$$-409]* \-#,##0\ ;_-[$$-409]* &quot;-&quot;??_ ;_-@_ "/>
  </numFmts>
  <fonts count="6"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Arial Black"/>
      <family val="2"/>
    </font>
  </fonts>
  <fills count="4">
    <fill>
      <patternFill patternType="none"/>
    </fill>
    <fill>
      <patternFill patternType="gray125"/>
    </fill>
    <fill>
      <patternFill patternType="solid">
        <fgColor theme="4"/>
        <bgColor theme="4"/>
      </patternFill>
    </fill>
    <fill>
      <patternFill patternType="solid">
        <fgColor rgb="FFDEEAF6"/>
        <bgColor rgb="FFDEEAF6"/>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0">
    <xf numFmtId="0" fontId="0" fillId="0" borderId="0" xfId="0"/>
    <xf numFmtId="0" fontId="2" fillId="2" borderId="0" xfId="0" applyFont="1" applyFill="1"/>
    <xf numFmtId="0" fontId="0" fillId="3" borderId="0" xfId="0" applyFill="1"/>
    <xf numFmtId="14" fontId="4" fillId="3" borderId="0" xfId="0" applyNumberFormat="1" applyFont="1" applyFill="1"/>
    <xf numFmtId="0" fontId="0" fillId="0" borderId="1" xfId="0" applyBorder="1"/>
    <xf numFmtId="0" fontId="0" fillId="0" borderId="4"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6" fontId="0" fillId="0" borderId="0" xfId="0" applyNumberFormat="1"/>
    <xf numFmtId="166" fontId="0" fillId="0" borderId="5" xfId="0" applyNumberFormat="1" applyBorder="1"/>
    <xf numFmtId="9" fontId="0" fillId="0" borderId="4" xfId="0" applyNumberFormat="1" applyBorder="1"/>
    <xf numFmtId="9" fontId="0" fillId="0" borderId="6" xfId="0" applyNumberFormat="1" applyBorder="1"/>
    <xf numFmtId="9" fontId="0" fillId="0" borderId="5" xfId="0" applyNumberFormat="1" applyBorder="1"/>
    <xf numFmtId="167" fontId="0" fillId="0" borderId="0" xfId="0" applyNumberFormat="1"/>
    <xf numFmtId="168"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164" fontId="5" fillId="0" borderId="0" xfId="0" applyNumberFormat="1" applyFont="1"/>
    <xf numFmtId="169" fontId="0" fillId="0" borderId="4" xfId="0" applyNumberFormat="1" applyBorder="1"/>
    <xf numFmtId="169" fontId="0" fillId="0" borderId="6" xfId="0" applyNumberFormat="1" applyBorder="1"/>
    <xf numFmtId="169" fontId="0" fillId="0" borderId="5" xfId="0" applyNumberFormat="1" applyBorder="1"/>
    <xf numFmtId="0" fontId="0" fillId="0" borderId="2" xfId="0" applyBorder="1"/>
    <xf numFmtId="0" fontId="0" fillId="0" borderId="9" xfId="0" applyBorder="1"/>
    <xf numFmtId="0" fontId="0" fillId="0" borderId="7" xfId="0" applyBorder="1"/>
    <xf numFmtId="0" fontId="0" fillId="0" borderId="10" xfId="0" applyBorder="1"/>
    <xf numFmtId="0" fontId="0" fillId="0" borderId="6" xfId="0" applyBorder="1"/>
    <xf numFmtId="0" fontId="0" fillId="0" borderId="5" xfId="0" applyBorder="1"/>
    <xf numFmtId="0" fontId="0" fillId="0" borderId="12" xfId="0" applyBorder="1"/>
    <xf numFmtId="0" fontId="0" fillId="0" borderId="3" xfId="0" applyBorder="1"/>
    <xf numFmtId="0" fontId="0" fillId="0" borderId="13" xfId="0" applyBorder="1"/>
    <xf numFmtId="0" fontId="0" fillId="0" borderId="14" xfId="0" applyBorder="1"/>
  </cellXfs>
  <cellStyles count="2">
    <cellStyle name="Normal" xfId="0" builtinId="0"/>
    <cellStyle name="Percent" xfId="1" builtinId="5"/>
  </cellStyles>
  <dxfs count="55">
    <dxf>
      <numFmt numFmtId="13" formatCode="0%"/>
    </dxf>
    <dxf>
      <numFmt numFmtId="165" formatCode="\$\ 0.00,\ &quot;K&quot;"/>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none"/>
      </font>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family val="2"/>
        <scheme val="none"/>
      </font>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2"/>
        <color rgb="FF000000"/>
        <name val="Calibri"/>
        <scheme val="none"/>
      </font>
      <fill>
        <patternFill patternType="solid">
          <fgColor theme="4"/>
          <bgColor theme="4"/>
        </patternFill>
      </fill>
    </dxf>
    <dxf>
      <numFmt numFmtId="13" formatCode="0%"/>
    </dxf>
    <dxf>
      <numFmt numFmtId="169" formatCode="_-[$$-409]* #,##0_ ;_-[$$-409]* \-#,##0\ ;_-[$$-409]* &quot;-&quot;??_ ;_-@_ "/>
    </dxf>
    <dxf>
      <font>
        <b/>
        <i val="0"/>
      </font>
      <fill>
        <patternFill>
          <bgColor theme="1" tint="0.14996795556505021"/>
        </patternFill>
      </fill>
      <border diagonalUp="0" diagonalDown="0">
        <left/>
        <right/>
        <top/>
        <bottom/>
        <vertical/>
        <horizontal/>
      </border>
    </dxf>
    <dxf>
      <font>
        <b val="0"/>
        <i val="0"/>
        <color theme="0"/>
        <name val="Arial Black"/>
        <family val="2"/>
        <scheme val="none"/>
      </font>
      <fill>
        <patternFill patternType="solid">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54"/>
      <tableStyleElement type="firstRowStripe" dxfId="53"/>
      <tableStyleElement type="secondRowStripe" dxfId="52"/>
    </tableStyle>
    <tableStyle name="Slicer Style 1" pivot="0" table="0" count="3" xr9:uid="{34D154F2-5FC6-45DE-942B-7F5E536FC8BD}">
      <tableStyleElement type="wholeTable" dxfId="51"/>
      <tableStyleElement type="headerRow" dxfId="50"/>
    </tableStyle>
  </tableStyles>
  <colors>
    <mruColors>
      <color rgb="FFFF9966"/>
    </mruColors>
  </colors>
  <extLst>
    <ext xmlns:x14="http://schemas.microsoft.com/office/spreadsheetml/2009/9/main" uri="{46F421CA-312F-682f-3DD2-61675219B42D}">
      <x14:dxfs count="1">
        <dxf>
          <font>
            <b/>
            <i val="0"/>
            <color theme="0"/>
          </font>
          <fill>
            <patternFill patternType="solid">
              <bgColor theme="1" tint="0.14996795556505021"/>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267504297811833E-2"/>
          <c:y val="8.3333333333333329E-2"/>
          <c:w val="0.89268292682926831"/>
          <c:h val="0.6875"/>
        </c:manualLayout>
      </c:layout>
      <c:lineChart>
        <c:grouping val="standard"/>
        <c:varyColors val="0"/>
        <c:ser>
          <c:idx val="0"/>
          <c:order val="0"/>
          <c:tx>
            <c:strRef>
              <c:f>KPI!$B$3</c:f>
              <c:strCache>
                <c:ptCount val="1"/>
                <c:pt idx="0">
                  <c:v>Total</c:v>
                </c:pt>
              </c:strCache>
            </c:strRef>
          </c:tx>
          <c:spPr>
            <a:ln w="2857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A98-4C9D-BE82-A8D0041F9162}"/>
            </c:ext>
          </c:extLst>
        </c:ser>
        <c:dLbls>
          <c:showLegendKey val="0"/>
          <c:showVal val="0"/>
          <c:showCatName val="0"/>
          <c:showSerName val="0"/>
          <c:showPercent val="0"/>
          <c:showBubbleSize val="0"/>
        </c:dLbls>
        <c:smooth val="0"/>
        <c:axId val="726357743"/>
        <c:axId val="726359183"/>
      </c:lineChart>
      <c:catAx>
        <c:axId val="726357743"/>
        <c:scaling>
          <c:orientation val="minMax"/>
        </c:scaling>
        <c:delete val="1"/>
        <c:axPos val="b"/>
        <c:numFmt formatCode="General" sourceLinked="1"/>
        <c:majorTickMark val="none"/>
        <c:minorTickMark val="none"/>
        <c:tickLblPos val="nextTo"/>
        <c:crossAx val="726359183"/>
        <c:crosses val="autoZero"/>
        <c:auto val="1"/>
        <c:lblAlgn val="ctr"/>
        <c:lblOffset val="100"/>
        <c:noMultiLvlLbl val="0"/>
      </c:catAx>
      <c:valAx>
        <c:axId val="726359183"/>
        <c:scaling>
          <c:orientation val="minMax"/>
        </c:scaling>
        <c:delete val="1"/>
        <c:axPos val="l"/>
        <c:numFmt formatCode="General" sourceLinked="1"/>
        <c:majorTickMark val="none"/>
        <c:minorTickMark val="none"/>
        <c:tickLblPos val="nextTo"/>
        <c:crossAx val="72635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50000"/>
          </a:schemeClr>
        </a:gs>
        <a:gs pos="100000">
          <a:schemeClr val="tx1">
            <a:lumMod val="75000"/>
            <a:lumOff val="25000"/>
            <a:alpha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EDC-4F33-953A-98F4F47373AE}"/>
            </c:ext>
          </c:extLst>
        </c:ser>
        <c:dLbls>
          <c:showLegendKey val="0"/>
          <c:showVal val="0"/>
          <c:showCatName val="0"/>
          <c:showSerName val="0"/>
          <c:showPercent val="0"/>
          <c:showBubbleSize val="0"/>
        </c:dLbls>
        <c:smooth val="0"/>
        <c:axId val="726352463"/>
        <c:axId val="726354383"/>
      </c:lineChart>
      <c:catAx>
        <c:axId val="726352463"/>
        <c:scaling>
          <c:orientation val="minMax"/>
        </c:scaling>
        <c:delete val="1"/>
        <c:axPos val="b"/>
        <c:numFmt formatCode="General" sourceLinked="1"/>
        <c:majorTickMark val="none"/>
        <c:minorTickMark val="none"/>
        <c:tickLblPos val="nextTo"/>
        <c:crossAx val="726354383"/>
        <c:crosses val="autoZero"/>
        <c:auto val="1"/>
        <c:lblAlgn val="ctr"/>
        <c:lblOffset val="100"/>
        <c:noMultiLvlLbl val="0"/>
      </c:catAx>
      <c:valAx>
        <c:axId val="726354383"/>
        <c:scaling>
          <c:orientation val="minMax"/>
        </c:scaling>
        <c:delete val="1"/>
        <c:axPos val="l"/>
        <c:numFmt formatCode="General" sourceLinked="1"/>
        <c:majorTickMark val="none"/>
        <c:minorTickMark val="none"/>
        <c:tickLblPos val="nextTo"/>
        <c:crossAx val="72635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50000"/>
          </a:schemeClr>
        </a:gs>
        <a:gs pos="100000">
          <a:schemeClr val="tx1">
            <a:lumMod val="75000"/>
            <a:lumOff val="25000"/>
            <a:alpha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1DA-4B8B-8F0E-5DC864ACD3AC}"/>
            </c:ext>
          </c:extLst>
        </c:ser>
        <c:dLbls>
          <c:showLegendKey val="0"/>
          <c:showVal val="0"/>
          <c:showCatName val="0"/>
          <c:showSerName val="0"/>
          <c:showPercent val="0"/>
          <c:showBubbleSize val="0"/>
        </c:dLbls>
        <c:smooth val="0"/>
        <c:axId val="721836495"/>
        <c:axId val="721822095"/>
      </c:lineChart>
      <c:catAx>
        <c:axId val="721836495"/>
        <c:scaling>
          <c:orientation val="minMax"/>
        </c:scaling>
        <c:delete val="1"/>
        <c:axPos val="b"/>
        <c:numFmt formatCode="General" sourceLinked="1"/>
        <c:majorTickMark val="none"/>
        <c:minorTickMark val="none"/>
        <c:tickLblPos val="nextTo"/>
        <c:crossAx val="721822095"/>
        <c:crosses val="autoZero"/>
        <c:auto val="1"/>
        <c:lblAlgn val="ctr"/>
        <c:lblOffset val="100"/>
        <c:noMultiLvlLbl val="0"/>
      </c:catAx>
      <c:valAx>
        <c:axId val="721822095"/>
        <c:scaling>
          <c:orientation val="minMax"/>
        </c:scaling>
        <c:delete val="1"/>
        <c:axPos val="l"/>
        <c:numFmt formatCode="General" sourceLinked="1"/>
        <c:majorTickMark val="none"/>
        <c:minorTickMark val="none"/>
        <c:tickLblPos val="nextTo"/>
        <c:crossAx val="721836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50000"/>
          </a:schemeClr>
        </a:gs>
        <a:gs pos="100000">
          <a:schemeClr val="tx1">
            <a:lumMod val="75000"/>
            <a:lumOff val="25000"/>
            <a:alpha val="4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2A6-4734-AE2E-8097DB3A245A}"/>
            </c:ext>
          </c:extLst>
        </c:ser>
        <c:dLbls>
          <c:showLegendKey val="0"/>
          <c:showVal val="0"/>
          <c:showCatName val="0"/>
          <c:showSerName val="0"/>
          <c:showPercent val="0"/>
          <c:showBubbleSize val="0"/>
        </c:dLbls>
        <c:smooth val="0"/>
        <c:axId val="726363023"/>
        <c:axId val="726356783"/>
      </c:lineChart>
      <c:catAx>
        <c:axId val="726363023"/>
        <c:scaling>
          <c:orientation val="minMax"/>
        </c:scaling>
        <c:delete val="1"/>
        <c:axPos val="b"/>
        <c:numFmt formatCode="General" sourceLinked="1"/>
        <c:majorTickMark val="none"/>
        <c:minorTickMark val="none"/>
        <c:tickLblPos val="nextTo"/>
        <c:crossAx val="726356783"/>
        <c:crosses val="autoZero"/>
        <c:auto val="1"/>
        <c:lblAlgn val="ctr"/>
        <c:lblOffset val="100"/>
        <c:noMultiLvlLbl val="0"/>
      </c:catAx>
      <c:valAx>
        <c:axId val="726356783"/>
        <c:scaling>
          <c:orientation val="minMax"/>
        </c:scaling>
        <c:delete val="1"/>
        <c:axPos val="l"/>
        <c:numFmt formatCode="General" sourceLinked="1"/>
        <c:majorTickMark val="none"/>
        <c:minorTickMark val="none"/>
        <c:tickLblPos val="nextTo"/>
        <c:crossAx val="72636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50000"/>
          </a:schemeClr>
        </a:gs>
        <a:gs pos="100000">
          <a:schemeClr val="tx1">
            <a:lumMod val="75000"/>
            <a:lumOff val="25000"/>
            <a:alpha val="4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54E-45E5-A84B-080741565376}"/>
            </c:ext>
          </c:extLst>
        </c:ser>
        <c:dLbls>
          <c:showLegendKey val="0"/>
          <c:showVal val="0"/>
          <c:showCatName val="0"/>
          <c:showSerName val="0"/>
          <c:showPercent val="0"/>
          <c:showBubbleSize val="0"/>
        </c:dLbls>
        <c:smooth val="0"/>
        <c:axId val="726352943"/>
        <c:axId val="726362063"/>
      </c:lineChart>
      <c:catAx>
        <c:axId val="726352943"/>
        <c:scaling>
          <c:orientation val="minMax"/>
        </c:scaling>
        <c:delete val="1"/>
        <c:axPos val="b"/>
        <c:numFmt formatCode="General" sourceLinked="1"/>
        <c:majorTickMark val="none"/>
        <c:minorTickMark val="none"/>
        <c:tickLblPos val="nextTo"/>
        <c:crossAx val="726362063"/>
        <c:crosses val="autoZero"/>
        <c:auto val="1"/>
        <c:lblAlgn val="ctr"/>
        <c:lblOffset val="100"/>
        <c:noMultiLvlLbl val="0"/>
      </c:catAx>
      <c:valAx>
        <c:axId val="726362063"/>
        <c:scaling>
          <c:orientation val="minMax"/>
        </c:scaling>
        <c:delete val="1"/>
        <c:axPos val="l"/>
        <c:numFmt formatCode="0%" sourceLinked="1"/>
        <c:majorTickMark val="none"/>
        <c:minorTickMark val="none"/>
        <c:tickLblPos val="nextTo"/>
        <c:crossAx val="72635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50000"/>
          </a:schemeClr>
        </a:gs>
        <a:gs pos="100000">
          <a:schemeClr val="tx1">
            <a:lumMod val="75000"/>
            <a:lumOff val="25000"/>
            <a:alpha val="4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Analysis.xlsx]Categoory %!PivotTable3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75000"/>
            </a:schemeClr>
          </a:solidFill>
          <a:ln w="19050">
            <a:solidFill>
              <a:schemeClr val="lt1"/>
            </a:solidFill>
          </a:ln>
          <a:effectLst/>
        </c:spPr>
      </c:pivotFmt>
    </c:pivotFmts>
    <c:plotArea>
      <c:layout>
        <c:manualLayout>
          <c:layoutTarget val="inner"/>
          <c:xMode val="edge"/>
          <c:yMode val="edge"/>
          <c:x val="9.9730912854365666E-2"/>
          <c:y val="0.18409245055089002"/>
          <c:w val="0.37069803219535391"/>
          <c:h val="0.77154525739735402"/>
        </c:manualLayout>
      </c:layout>
      <c:doughnutChart>
        <c:varyColors val="1"/>
        <c:ser>
          <c:idx val="0"/>
          <c:order val="0"/>
          <c:tx>
            <c:strRef>
              <c:f>'Categoory %'!$B$3</c:f>
              <c:strCache>
                <c:ptCount val="1"/>
                <c:pt idx="0">
                  <c:v>Total</c:v>
                </c:pt>
              </c:strCache>
            </c:strRef>
          </c:tx>
          <c:spPr>
            <a:solidFill>
              <a:schemeClr val="accent6">
                <a:lumMod val="40000"/>
                <a:lumOff val="60000"/>
              </a:schemeClr>
            </a:solidFill>
          </c:spPr>
          <c:explosion val="5"/>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1C2B-4195-826F-FC81EB592910}"/>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1C2B-4195-826F-FC81EB592910}"/>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1C2B-4195-826F-FC81EB59291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'Categoory %'!$A$4:$A$7</c:f>
              <c:strCache>
                <c:ptCount val="3"/>
                <c:pt idx="0">
                  <c:v>Furniture</c:v>
                </c:pt>
                <c:pt idx="1">
                  <c:v>Office Supplies</c:v>
                </c:pt>
                <c:pt idx="2">
                  <c:v>Technology</c:v>
                </c:pt>
              </c:strCache>
            </c:strRef>
          </c:cat>
          <c:val>
            <c:numRef>
              <c:f>'Categoory %'!$B$4:$B$7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C2B-4195-826F-FC81EB592910}"/>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r"/>
      <c:layout>
        <c:manualLayout>
          <c:xMode val="edge"/>
          <c:yMode val="edge"/>
          <c:x val="0.61216038936518369"/>
          <c:y val="0.32763241008921945"/>
          <c:w val="0.24929609376092643"/>
          <c:h val="0.3743094590070880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Analysis.xlsx]sales_profit!PivotTable1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96142995494547"/>
          <c:y val="0.12222101547651371"/>
          <c:w val="0.73373981427913038"/>
          <c:h val="0.69410555608259816"/>
        </c:manualLayout>
      </c:layout>
      <c:areaChart>
        <c:grouping val="standard"/>
        <c:varyColors val="0"/>
        <c:ser>
          <c:idx val="1"/>
          <c:order val="1"/>
          <c:tx>
            <c:strRef>
              <c:f>sales_profit!$C$3</c:f>
              <c:strCache>
                <c:ptCount val="1"/>
                <c:pt idx="0">
                  <c:v>Sum of Profit</c:v>
                </c:pt>
              </c:strCache>
            </c:strRef>
          </c:tx>
          <c:spPr>
            <a:solidFill>
              <a:schemeClr val="accent5">
                <a:lumMod val="75000"/>
              </a:schemeClr>
            </a:solidFill>
            <a:ln>
              <a:noFill/>
            </a:ln>
            <a:effectLst/>
          </c:spPr>
          <c:cat>
            <c:strRef>
              <c:f>sales_profit!$A$4:$A$16</c:f>
              <c:strCache>
                <c:ptCount val="12"/>
                <c:pt idx="0">
                  <c:v>Feb</c:v>
                </c:pt>
                <c:pt idx="1">
                  <c:v>Jan</c:v>
                </c:pt>
                <c:pt idx="2">
                  <c:v>Apr</c:v>
                </c:pt>
                <c:pt idx="3">
                  <c:v>Jun</c:v>
                </c:pt>
                <c:pt idx="4">
                  <c:v>Jul</c:v>
                </c:pt>
                <c:pt idx="5">
                  <c:v>May</c:v>
                </c:pt>
                <c:pt idx="6">
                  <c:v>Aug</c:v>
                </c:pt>
                <c:pt idx="7">
                  <c:v>Oct</c:v>
                </c:pt>
                <c:pt idx="8">
                  <c:v>Mar</c:v>
                </c:pt>
                <c:pt idx="9">
                  <c:v>Sep</c:v>
                </c:pt>
                <c:pt idx="10">
                  <c:v>Dec</c:v>
                </c:pt>
                <c:pt idx="11">
                  <c:v>Nov</c:v>
                </c:pt>
              </c:strCache>
            </c:strRef>
          </c:cat>
          <c:val>
            <c:numRef>
              <c:f>sales_profit!$C$4:$C$16</c:f>
              <c:numCache>
                <c:formatCode>\$\ 0.00,\ "K"</c:formatCode>
                <c:ptCount val="12"/>
                <c:pt idx="0">
                  <c:v>10288.898699999991</c:v>
                </c:pt>
                <c:pt idx="1">
                  <c:v>9199.2699999999986</c:v>
                </c:pt>
                <c:pt idx="2">
                  <c:v>13437.806799999998</c:v>
                </c:pt>
                <c:pt idx="3">
                  <c:v>20899.334500000012</c:v>
                </c:pt>
                <c:pt idx="4">
                  <c:v>13535.38299999998</c:v>
                </c:pt>
                <c:pt idx="5">
                  <c:v>22308.51279999999</c:v>
                </c:pt>
                <c:pt idx="6">
                  <c:v>21896.715399999972</c:v>
                </c:pt>
                <c:pt idx="7">
                  <c:v>31469.663800000035</c:v>
                </c:pt>
                <c:pt idx="8">
                  <c:v>26806.573700000015</c:v>
                </c:pt>
                <c:pt idx="9">
                  <c:v>37293.192500000034</c:v>
                </c:pt>
                <c:pt idx="10">
                  <c:v>43436.13390000003</c:v>
                </c:pt>
                <c:pt idx="11">
                  <c:v>35825.536599999927</c:v>
                </c:pt>
              </c:numCache>
            </c:numRef>
          </c:val>
          <c:extLst>
            <c:ext xmlns:c16="http://schemas.microsoft.com/office/drawing/2014/chart" uri="{C3380CC4-5D6E-409C-BE32-E72D297353CC}">
              <c16:uniqueId val="{00000000-92A0-4866-B04F-358A142F8BBA}"/>
            </c:ext>
          </c:extLst>
        </c:ser>
        <c:dLbls>
          <c:showLegendKey val="0"/>
          <c:showVal val="0"/>
          <c:showCatName val="0"/>
          <c:showSerName val="0"/>
          <c:showPercent val="0"/>
          <c:showBubbleSize val="0"/>
        </c:dLbls>
        <c:axId val="989370735"/>
        <c:axId val="989371695"/>
      </c:areaChart>
      <c:barChart>
        <c:barDir val="col"/>
        <c:grouping val="clustered"/>
        <c:varyColors val="0"/>
        <c:ser>
          <c:idx val="0"/>
          <c:order val="0"/>
          <c:tx>
            <c:strRef>
              <c:f>sales_profit!$B$3</c:f>
              <c:strCache>
                <c:ptCount val="1"/>
                <c:pt idx="0">
                  <c:v>Sum of Sales</c:v>
                </c:pt>
              </c:strCache>
            </c:strRef>
          </c:tx>
          <c:spPr>
            <a:solidFill>
              <a:schemeClr val="bg1">
                <a:lumMod val="95000"/>
              </a:schemeClr>
            </a:solidFill>
            <a:ln>
              <a:noFill/>
            </a:ln>
            <a:effectLst/>
          </c:spPr>
          <c:invertIfNegative val="0"/>
          <c:cat>
            <c:strRef>
              <c:f>sales_profit!$A$4:$A$16</c:f>
              <c:strCache>
                <c:ptCount val="12"/>
                <c:pt idx="0">
                  <c:v>Feb</c:v>
                </c:pt>
                <c:pt idx="1">
                  <c:v>Jan</c:v>
                </c:pt>
                <c:pt idx="2">
                  <c:v>Apr</c:v>
                </c:pt>
                <c:pt idx="3">
                  <c:v>Jun</c:v>
                </c:pt>
                <c:pt idx="4">
                  <c:v>Jul</c:v>
                </c:pt>
                <c:pt idx="5">
                  <c:v>May</c:v>
                </c:pt>
                <c:pt idx="6">
                  <c:v>Aug</c:v>
                </c:pt>
                <c:pt idx="7">
                  <c:v>Oct</c:v>
                </c:pt>
                <c:pt idx="8">
                  <c:v>Mar</c:v>
                </c:pt>
                <c:pt idx="9">
                  <c:v>Sep</c:v>
                </c:pt>
                <c:pt idx="10">
                  <c:v>Dec</c:v>
                </c:pt>
                <c:pt idx="11">
                  <c:v>Nov</c:v>
                </c:pt>
              </c:strCache>
            </c:strRef>
          </c:cat>
          <c:val>
            <c:numRef>
              <c:f>sales_profit!$B$4:$B$16</c:f>
              <c:numCache>
                <c:formatCode>\$\ 0.00,\ "K"</c:formatCode>
                <c:ptCount val="12"/>
                <c:pt idx="0">
                  <c:v>60172.649400000024</c:v>
                </c:pt>
                <c:pt idx="1">
                  <c:v>95365.937600000019</c:v>
                </c:pt>
                <c:pt idx="2">
                  <c:v>141851.5674</c:v>
                </c:pt>
                <c:pt idx="3">
                  <c:v>147082.61130000011</c:v>
                </c:pt>
                <c:pt idx="4">
                  <c:v>149580.83800000031</c:v>
                </c:pt>
                <c:pt idx="5">
                  <c:v>156122.28669999994</c:v>
                </c:pt>
                <c:pt idx="6">
                  <c:v>159589.45099999988</c:v>
                </c:pt>
                <c:pt idx="7">
                  <c:v>197115.20170000009</c:v>
                </c:pt>
                <c:pt idx="8">
                  <c:v>199252.98399999991</c:v>
                </c:pt>
                <c:pt idx="9">
                  <c:v>309770.09970000025</c:v>
                </c:pt>
                <c:pt idx="10">
                  <c:v>332177.15950000001</c:v>
                </c:pt>
                <c:pt idx="11">
                  <c:v>349120.07400000008</c:v>
                </c:pt>
              </c:numCache>
            </c:numRef>
          </c:val>
          <c:extLst>
            <c:ext xmlns:c16="http://schemas.microsoft.com/office/drawing/2014/chart" uri="{C3380CC4-5D6E-409C-BE32-E72D297353CC}">
              <c16:uniqueId val="{00000001-92A0-4866-B04F-358A142F8BBA}"/>
            </c:ext>
          </c:extLst>
        </c:ser>
        <c:dLbls>
          <c:showLegendKey val="0"/>
          <c:showVal val="0"/>
          <c:showCatName val="0"/>
          <c:showSerName val="0"/>
          <c:showPercent val="0"/>
          <c:showBubbleSize val="0"/>
        </c:dLbls>
        <c:gapWidth val="119"/>
        <c:overlap val="-27"/>
        <c:axId val="954790127"/>
        <c:axId val="954786287"/>
      </c:barChart>
      <c:catAx>
        <c:axId val="98937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89371695"/>
        <c:crosses val="autoZero"/>
        <c:auto val="1"/>
        <c:lblAlgn val="ctr"/>
        <c:lblOffset val="100"/>
        <c:noMultiLvlLbl val="0"/>
      </c:catAx>
      <c:valAx>
        <c:axId val="9893716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latin typeface="Arial Black" panose="020B0A04020102020204" pitchFamily="34" charset="0"/>
                  </a:rPr>
                  <a:t>SALES</a:t>
                </a:r>
              </a:p>
            </c:rich>
          </c:tx>
          <c:layout>
            <c:manualLayout>
              <c:xMode val="edge"/>
              <c:yMode val="edge"/>
              <c:x val="2.4906600249066002E-3"/>
              <c:y val="0.328924771227920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89370735"/>
        <c:crosses val="autoZero"/>
        <c:crossBetween val="between"/>
      </c:valAx>
      <c:valAx>
        <c:axId val="954786287"/>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Arial Black" panose="020B0A04020102020204" pitchFamily="34" charset="0"/>
                    <a:ea typeface="+mn-ea"/>
                    <a:cs typeface="+mn-cs"/>
                  </a:defRPr>
                </a:pPr>
                <a:r>
                  <a:rPr lang="en-US" b="1">
                    <a:solidFill>
                      <a:schemeClr val="bg1"/>
                    </a:solidFill>
                    <a:latin typeface="Arial Black" panose="020B0A04020102020204" pitchFamily="34" charset="0"/>
                  </a:rPr>
                  <a:t>PROFIT</a:t>
                </a:r>
              </a:p>
            </c:rich>
          </c:tx>
          <c:layout>
            <c:manualLayout>
              <c:xMode val="edge"/>
              <c:yMode val="edge"/>
              <c:x val="0.95714809621400065"/>
              <c:y val="0.2917626090657586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Arial Black" panose="020B0A04020102020204" pitchFamily="34" charset="0"/>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54790127"/>
        <c:crosses val="max"/>
        <c:crossBetween val="between"/>
      </c:valAx>
      <c:catAx>
        <c:axId val="954790127"/>
        <c:scaling>
          <c:orientation val="minMax"/>
        </c:scaling>
        <c:delete val="1"/>
        <c:axPos val="b"/>
        <c:numFmt formatCode="General" sourceLinked="1"/>
        <c:majorTickMark val="out"/>
        <c:minorTickMark val="none"/>
        <c:tickLblPos val="nextTo"/>
        <c:crossAx val="954786287"/>
        <c:crosses val="autoZero"/>
        <c:auto val="1"/>
        <c:lblAlgn val="ctr"/>
        <c:lblOffset val="100"/>
        <c:noMultiLvlLbl val="0"/>
      </c:catAx>
      <c:spPr>
        <a:noFill/>
        <a:ln>
          <a:noFill/>
        </a:ln>
        <a:effectLst/>
      </c:spPr>
    </c:plotArea>
    <c:legend>
      <c:legendPos val="t"/>
      <c:layout>
        <c:manualLayout>
          <c:xMode val="edge"/>
          <c:yMode val="edge"/>
          <c:x val="0.31436898235821786"/>
          <c:y val="0.18978102189781021"/>
          <c:w val="0.34594538024519089"/>
          <c:h val="0.1231760446002643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a:noFill/>
          </a:ln>
          <a:effectLst/>
        </c:spPr>
      </c:pivotFmt>
    </c:pivotFmts>
    <c:plotArea>
      <c:layout>
        <c:manualLayout>
          <c:layoutTarget val="inner"/>
          <c:xMode val="edge"/>
          <c:yMode val="edge"/>
          <c:x val="0.1996347218255749"/>
          <c:y val="6.9170624100003075E-2"/>
          <c:w val="0.79094800973712487"/>
          <c:h val="0.85067067005729347"/>
        </c:manualLayout>
      </c:layout>
      <c:barChart>
        <c:barDir val="bar"/>
        <c:grouping val="clustered"/>
        <c:varyColors val="0"/>
        <c:ser>
          <c:idx val="0"/>
          <c:order val="0"/>
          <c:tx>
            <c:strRef>
              <c:f>'Top 5'!$B$3</c:f>
              <c:strCache>
                <c:ptCount val="1"/>
                <c:pt idx="0">
                  <c:v>Total</c:v>
                </c:pt>
              </c:strCache>
            </c:strRef>
          </c:tx>
          <c:spPr>
            <a:solidFill>
              <a:schemeClr val="bg1">
                <a:lumMod val="95000"/>
              </a:schemeClr>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_-[$$-409]* #,##0_ ;_-[$$-409]* \-#,##0\ ;_-[$$-409]* "-"??_ ;_-@_ </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2DA-4F80-A0AF-D26D3CB78F17}"/>
            </c:ext>
          </c:extLst>
        </c:ser>
        <c:dLbls>
          <c:dLblPos val="outEnd"/>
          <c:showLegendKey val="0"/>
          <c:showVal val="1"/>
          <c:showCatName val="0"/>
          <c:showSerName val="0"/>
          <c:showPercent val="0"/>
          <c:showBubbleSize val="0"/>
        </c:dLbls>
        <c:gapWidth val="53"/>
        <c:axId val="895121551"/>
        <c:axId val="895112911"/>
      </c:barChart>
      <c:catAx>
        <c:axId val="8951215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95112911"/>
        <c:crosses val="autoZero"/>
        <c:auto val="1"/>
        <c:lblAlgn val="ctr"/>
        <c:lblOffset val="100"/>
        <c:noMultiLvlLbl val="0"/>
      </c:catAx>
      <c:valAx>
        <c:axId val="895112911"/>
        <c:scaling>
          <c:orientation val="minMax"/>
        </c:scaling>
        <c:delete val="1"/>
        <c:axPos val="b"/>
        <c:numFmt formatCode="_-[$$-409]* #,##0_ ;_-[$$-409]* \-#,##0\ ;_-[$$-409]* &quot;-&quot;??_ ;_-@_ " sourceLinked="1"/>
        <c:majorTickMark val="out"/>
        <c:minorTickMark val="none"/>
        <c:tickLblPos val="nextTo"/>
        <c:crossAx val="89512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_-[$$-409]* #,##0_ ;_-[$$-409]* \-#,##0\ ;_-[$$-409]* "-"??_ ;_-@_ </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1A1-4E4D-8FD9-A62856026440}"/>
            </c:ext>
          </c:extLst>
        </c:ser>
        <c:dLbls>
          <c:dLblPos val="outEnd"/>
          <c:showLegendKey val="0"/>
          <c:showVal val="1"/>
          <c:showCatName val="0"/>
          <c:showSerName val="0"/>
          <c:showPercent val="0"/>
          <c:showBubbleSize val="0"/>
        </c:dLbls>
        <c:gapWidth val="182"/>
        <c:axId val="895121551"/>
        <c:axId val="895112911"/>
      </c:barChart>
      <c:catAx>
        <c:axId val="8951215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112911"/>
        <c:crosses val="autoZero"/>
        <c:auto val="1"/>
        <c:lblAlgn val="ctr"/>
        <c:lblOffset val="100"/>
        <c:noMultiLvlLbl val="0"/>
      </c:catAx>
      <c:valAx>
        <c:axId val="895112911"/>
        <c:scaling>
          <c:orientation val="minMax"/>
        </c:scaling>
        <c:delete val="1"/>
        <c:axPos val="b"/>
        <c:numFmt formatCode="_-[$$-409]* #,##0_ ;_-[$$-409]* \-#,##0\ ;_-[$$-409]* &quot;-&quot;??_ ;_-@_ " sourceLinked="1"/>
        <c:majorTickMark val="out"/>
        <c:minorTickMark val="none"/>
        <c:tickLblPos val="nextTo"/>
        <c:crossAx val="89512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C7A-4690-80A6-8029CB0C466F}"/>
            </c:ext>
          </c:extLst>
        </c:ser>
        <c:dLbls>
          <c:showLegendKey val="0"/>
          <c:showVal val="0"/>
          <c:showCatName val="0"/>
          <c:showSerName val="0"/>
          <c:showPercent val="0"/>
          <c:showBubbleSize val="0"/>
        </c:dLbls>
        <c:smooth val="0"/>
        <c:axId val="726357743"/>
        <c:axId val="726359183"/>
      </c:lineChart>
      <c:catAx>
        <c:axId val="726357743"/>
        <c:scaling>
          <c:orientation val="minMax"/>
        </c:scaling>
        <c:delete val="1"/>
        <c:axPos val="b"/>
        <c:numFmt formatCode="General" sourceLinked="1"/>
        <c:majorTickMark val="none"/>
        <c:minorTickMark val="none"/>
        <c:tickLblPos val="nextTo"/>
        <c:crossAx val="726359183"/>
        <c:crosses val="autoZero"/>
        <c:auto val="1"/>
        <c:lblAlgn val="ctr"/>
        <c:lblOffset val="100"/>
        <c:noMultiLvlLbl val="0"/>
      </c:catAx>
      <c:valAx>
        <c:axId val="726359183"/>
        <c:scaling>
          <c:orientation val="minMax"/>
        </c:scaling>
        <c:delete val="1"/>
        <c:axPos val="l"/>
        <c:numFmt formatCode="General" sourceLinked="1"/>
        <c:majorTickMark val="none"/>
        <c:minorTickMark val="none"/>
        <c:tickLblPos val="nextTo"/>
        <c:crossAx val="72635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138-4368-9BC3-FC0B18D09ADD}"/>
            </c:ext>
          </c:extLst>
        </c:ser>
        <c:dLbls>
          <c:showLegendKey val="0"/>
          <c:showVal val="0"/>
          <c:showCatName val="0"/>
          <c:showSerName val="0"/>
          <c:showPercent val="0"/>
          <c:showBubbleSize val="0"/>
        </c:dLbls>
        <c:smooth val="0"/>
        <c:axId val="726352463"/>
        <c:axId val="726354383"/>
      </c:lineChart>
      <c:catAx>
        <c:axId val="726352463"/>
        <c:scaling>
          <c:orientation val="minMax"/>
        </c:scaling>
        <c:delete val="1"/>
        <c:axPos val="b"/>
        <c:numFmt formatCode="General" sourceLinked="1"/>
        <c:majorTickMark val="none"/>
        <c:minorTickMark val="none"/>
        <c:tickLblPos val="nextTo"/>
        <c:crossAx val="726354383"/>
        <c:crosses val="autoZero"/>
        <c:auto val="1"/>
        <c:lblAlgn val="ctr"/>
        <c:lblOffset val="100"/>
        <c:noMultiLvlLbl val="0"/>
      </c:catAx>
      <c:valAx>
        <c:axId val="726354383"/>
        <c:scaling>
          <c:orientation val="minMax"/>
        </c:scaling>
        <c:delete val="1"/>
        <c:axPos val="l"/>
        <c:numFmt formatCode="General" sourceLinked="1"/>
        <c:majorTickMark val="none"/>
        <c:minorTickMark val="none"/>
        <c:tickLblPos val="nextTo"/>
        <c:crossAx val="72635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2DE-42E3-9ECD-CD5D93F8845D}"/>
            </c:ext>
          </c:extLst>
        </c:ser>
        <c:dLbls>
          <c:showLegendKey val="0"/>
          <c:showVal val="0"/>
          <c:showCatName val="0"/>
          <c:showSerName val="0"/>
          <c:showPercent val="0"/>
          <c:showBubbleSize val="0"/>
        </c:dLbls>
        <c:smooth val="0"/>
        <c:axId val="721836495"/>
        <c:axId val="721822095"/>
      </c:lineChart>
      <c:catAx>
        <c:axId val="721836495"/>
        <c:scaling>
          <c:orientation val="minMax"/>
        </c:scaling>
        <c:delete val="1"/>
        <c:axPos val="b"/>
        <c:numFmt formatCode="General" sourceLinked="1"/>
        <c:majorTickMark val="none"/>
        <c:minorTickMark val="none"/>
        <c:tickLblPos val="nextTo"/>
        <c:crossAx val="721822095"/>
        <c:crosses val="autoZero"/>
        <c:auto val="1"/>
        <c:lblAlgn val="ctr"/>
        <c:lblOffset val="100"/>
        <c:noMultiLvlLbl val="0"/>
      </c:catAx>
      <c:valAx>
        <c:axId val="721822095"/>
        <c:scaling>
          <c:orientation val="minMax"/>
        </c:scaling>
        <c:delete val="1"/>
        <c:axPos val="l"/>
        <c:numFmt formatCode="General" sourceLinked="1"/>
        <c:majorTickMark val="none"/>
        <c:minorTickMark val="none"/>
        <c:tickLblPos val="nextTo"/>
        <c:crossAx val="721836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4DC-4F31-BCB5-A1456F2D5CD5}"/>
            </c:ext>
          </c:extLst>
        </c:ser>
        <c:dLbls>
          <c:showLegendKey val="0"/>
          <c:showVal val="0"/>
          <c:showCatName val="0"/>
          <c:showSerName val="0"/>
          <c:showPercent val="0"/>
          <c:showBubbleSize val="0"/>
        </c:dLbls>
        <c:smooth val="0"/>
        <c:axId val="726363023"/>
        <c:axId val="726356783"/>
      </c:lineChart>
      <c:catAx>
        <c:axId val="726363023"/>
        <c:scaling>
          <c:orientation val="minMax"/>
        </c:scaling>
        <c:delete val="1"/>
        <c:axPos val="b"/>
        <c:numFmt formatCode="General" sourceLinked="1"/>
        <c:majorTickMark val="none"/>
        <c:minorTickMark val="none"/>
        <c:tickLblPos val="nextTo"/>
        <c:crossAx val="726356783"/>
        <c:crosses val="autoZero"/>
        <c:auto val="1"/>
        <c:lblAlgn val="ctr"/>
        <c:lblOffset val="100"/>
        <c:noMultiLvlLbl val="0"/>
      </c:catAx>
      <c:valAx>
        <c:axId val="726356783"/>
        <c:scaling>
          <c:orientation val="minMax"/>
        </c:scaling>
        <c:delete val="1"/>
        <c:axPos val="l"/>
        <c:numFmt formatCode="General" sourceLinked="1"/>
        <c:majorTickMark val="none"/>
        <c:minorTickMark val="none"/>
        <c:tickLblPos val="nextTo"/>
        <c:crossAx val="72636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B37-4ABB-8C8A-306D77852D65}"/>
            </c:ext>
          </c:extLst>
        </c:ser>
        <c:dLbls>
          <c:showLegendKey val="0"/>
          <c:showVal val="0"/>
          <c:showCatName val="0"/>
          <c:showSerName val="0"/>
          <c:showPercent val="0"/>
          <c:showBubbleSize val="0"/>
        </c:dLbls>
        <c:smooth val="0"/>
        <c:axId val="726352943"/>
        <c:axId val="726362063"/>
      </c:lineChart>
      <c:catAx>
        <c:axId val="726352943"/>
        <c:scaling>
          <c:orientation val="minMax"/>
        </c:scaling>
        <c:delete val="1"/>
        <c:axPos val="b"/>
        <c:numFmt formatCode="General" sourceLinked="1"/>
        <c:majorTickMark val="none"/>
        <c:minorTickMark val="none"/>
        <c:tickLblPos val="nextTo"/>
        <c:crossAx val="726362063"/>
        <c:crosses val="autoZero"/>
        <c:auto val="1"/>
        <c:lblAlgn val="ctr"/>
        <c:lblOffset val="100"/>
        <c:noMultiLvlLbl val="0"/>
      </c:catAx>
      <c:valAx>
        <c:axId val="726362063"/>
        <c:scaling>
          <c:orientation val="minMax"/>
        </c:scaling>
        <c:delete val="1"/>
        <c:axPos val="l"/>
        <c:numFmt formatCode="0%" sourceLinked="1"/>
        <c:majorTickMark val="none"/>
        <c:minorTickMark val="none"/>
        <c:tickLblPos val="nextTo"/>
        <c:crossAx val="72635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Analysis.xlsx]sales_profit!PivotTable1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sales_profit!$C$3</c:f>
              <c:strCache>
                <c:ptCount val="1"/>
                <c:pt idx="0">
                  <c:v>Sum of Profit</c:v>
                </c:pt>
              </c:strCache>
            </c:strRef>
          </c:tx>
          <c:spPr>
            <a:solidFill>
              <a:schemeClr val="accent2"/>
            </a:solidFill>
            <a:ln>
              <a:noFill/>
            </a:ln>
            <a:effectLst/>
          </c:spPr>
          <c:cat>
            <c:strRef>
              <c:f>sales_profit!$A$4:$A$16</c:f>
              <c:strCache>
                <c:ptCount val="12"/>
                <c:pt idx="0">
                  <c:v>Feb</c:v>
                </c:pt>
                <c:pt idx="1">
                  <c:v>Jan</c:v>
                </c:pt>
                <c:pt idx="2">
                  <c:v>Apr</c:v>
                </c:pt>
                <c:pt idx="3">
                  <c:v>Jun</c:v>
                </c:pt>
                <c:pt idx="4">
                  <c:v>Jul</c:v>
                </c:pt>
                <c:pt idx="5">
                  <c:v>May</c:v>
                </c:pt>
                <c:pt idx="6">
                  <c:v>Aug</c:v>
                </c:pt>
                <c:pt idx="7">
                  <c:v>Oct</c:v>
                </c:pt>
                <c:pt idx="8">
                  <c:v>Mar</c:v>
                </c:pt>
                <c:pt idx="9">
                  <c:v>Sep</c:v>
                </c:pt>
                <c:pt idx="10">
                  <c:v>Dec</c:v>
                </c:pt>
                <c:pt idx="11">
                  <c:v>Nov</c:v>
                </c:pt>
              </c:strCache>
            </c:strRef>
          </c:cat>
          <c:val>
            <c:numRef>
              <c:f>sales_profit!$C$4:$C$16</c:f>
              <c:numCache>
                <c:formatCode>\$\ 0.00,\ "K"</c:formatCode>
                <c:ptCount val="12"/>
                <c:pt idx="0">
                  <c:v>10288.898699999991</c:v>
                </c:pt>
                <c:pt idx="1">
                  <c:v>9199.2699999999986</c:v>
                </c:pt>
                <c:pt idx="2">
                  <c:v>13437.806799999998</c:v>
                </c:pt>
                <c:pt idx="3">
                  <c:v>20899.334500000012</c:v>
                </c:pt>
                <c:pt idx="4">
                  <c:v>13535.38299999998</c:v>
                </c:pt>
                <c:pt idx="5">
                  <c:v>22308.51279999999</c:v>
                </c:pt>
                <c:pt idx="6">
                  <c:v>21896.715399999972</c:v>
                </c:pt>
                <c:pt idx="7">
                  <c:v>31469.663800000035</c:v>
                </c:pt>
                <c:pt idx="8">
                  <c:v>26806.573700000015</c:v>
                </c:pt>
                <c:pt idx="9">
                  <c:v>37293.192500000034</c:v>
                </c:pt>
                <c:pt idx="10">
                  <c:v>43436.13390000003</c:v>
                </c:pt>
                <c:pt idx="11">
                  <c:v>35825.536599999927</c:v>
                </c:pt>
              </c:numCache>
            </c:numRef>
          </c:val>
          <c:extLst>
            <c:ext xmlns:c16="http://schemas.microsoft.com/office/drawing/2014/chart" uri="{C3380CC4-5D6E-409C-BE32-E72D297353CC}">
              <c16:uniqueId val="{00000001-645E-4B10-AFA7-D788CA529FE1}"/>
            </c:ext>
          </c:extLst>
        </c:ser>
        <c:dLbls>
          <c:showLegendKey val="0"/>
          <c:showVal val="0"/>
          <c:showCatName val="0"/>
          <c:showSerName val="0"/>
          <c:showPercent val="0"/>
          <c:showBubbleSize val="0"/>
        </c:dLbls>
        <c:axId val="989370735"/>
        <c:axId val="989371695"/>
      </c:areaChart>
      <c:barChart>
        <c:barDir val="col"/>
        <c:grouping val="clustered"/>
        <c:varyColors val="0"/>
        <c:ser>
          <c:idx val="0"/>
          <c:order val="0"/>
          <c:tx>
            <c:strRef>
              <c:f>sales_profit!$B$3</c:f>
              <c:strCache>
                <c:ptCount val="1"/>
                <c:pt idx="0">
                  <c:v>Sum of Sales</c:v>
                </c:pt>
              </c:strCache>
            </c:strRef>
          </c:tx>
          <c:spPr>
            <a:solidFill>
              <a:schemeClr val="accent1"/>
            </a:solidFill>
            <a:ln>
              <a:noFill/>
            </a:ln>
            <a:effectLst/>
          </c:spPr>
          <c:invertIfNegative val="0"/>
          <c:cat>
            <c:strRef>
              <c:f>sales_profit!$A$4:$A$16</c:f>
              <c:strCache>
                <c:ptCount val="12"/>
                <c:pt idx="0">
                  <c:v>Feb</c:v>
                </c:pt>
                <c:pt idx="1">
                  <c:v>Jan</c:v>
                </c:pt>
                <c:pt idx="2">
                  <c:v>Apr</c:v>
                </c:pt>
                <c:pt idx="3">
                  <c:v>Jun</c:v>
                </c:pt>
                <c:pt idx="4">
                  <c:v>Jul</c:v>
                </c:pt>
                <c:pt idx="5">
                  <c:v>May</c:v>
                </c:pt>
                <c:pt idx="6">
                  <c:v>Aug</c:v>
                </c:pt>
                <c:pt idx="7">
                  <c:v>Oct</c:v>
                </c:pt>
                <c:pt idx="8">
                  <c:v>Mar</c:v>
                </c:pt>
                <c:pt idx="9">
                  <c:v>Sep</c:v>
                </c:pt>
                <c:pt idx="10">
                  <c:v>Dec</c:v>
                </c:pt>
                <c:pt idx="11">
                  <c:v>Nov</c:v>
                </c:pt>
              </c:strCache>
            </c:strRef>
          </c:cat>
          <c:val>
            <c:numRef>
              <c:f>sales_profit!$B$4:$B$16</c:f>
              <c:numCache>
                <c:formatCode>\$\ 0.00,\ "K"</c:formatCode>
                <c:ptCount val="12"/>
                <c:pt idx="0">
                  <c:v>60172.649400000024</c:v>
                </c:pt>
                <c:pt idx="1">
                  <c:v>95365.937600000019</c:v>
                </c:pt>
                <c:pt idx="2">
                  <c:v>141851.5674</c:v>
                </c:pt>
                <c:pt idx="3">
                  <c:v>147082.61130000011</c:v>
                </c:pt>
                <c:pt idx="4">
                  <c:v>149580.83800000031</c:v>
                </c:pt>
                <c:pt idx="5">
                  <c:v>156122.28669999994</c:v>
                </c:pt>
                <c:pt idx="6">
                  <c:v>159589.45099999988</c:v>
                </c:pt>
                <c:pt idx="7">
                  <c:v>197115.20170000009</c:v>
                </c:pt>
                <c:pt idx="8">
                  <c:v>199252.98399999991</c:v>
                </c:pt>
                <c:pt idx="9">
                  <c:v>309770.09970000025</c:v>
                </c:pt>
                <c:pt idx="10">
                  <c:v>332177.15950000001</c:v>
                </c:pt>
                <c:pt idx="11">
                  <c:v>349120.07400000008</c:v>
                </c:pt>
              </c:numCache>
            </c:numRef>
          </c:val>
          <c:extLst>
            <c:ext xmlns:c16="http://schemas.microsoft.com/office/drawing/2014/chart" uri="{C3380CC4-5D6E-409C-BE32-E72D297353CC}">
              <c16:uniqueId val="{00000000-645E-4B10-AFA7-D788CA529FE1}"/>
            </c:ext>
          </c:extLst>
        </c:ser>
        <c:dLbls>
          <c:showLegendKey val="0"/>
          <c:showVal val="0"/>
          <c:showCatName val="0"/>
          <c:showSerName val="0"/>
          <c:showPercent val="0"/>
          <c:showBubbleSize val="0"/>
        </c:dLbls>
        <c:gapWidth val="219"/>
        <c:overlap val="-27"/>
        <c:axId val="954790127"/>
        <c:axId val="954786287"/>
      </c:barChart>
      <c:catAx>
        <c:axId val="98937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371695"/>
        <c:crosses val="autoZero"/>
        <c:auto val="1"/>
        <c:lblAlgn val="ctr"/>
        <c:lblOffset val="100"/>
        <c:noMultiLvlLbl val="0"/>
      </c:catAx>
      <c:valAx>
        <c:axId val="989371695"/>
        <c:scaling>
          <c:orientation val="minMax"/>
        </c:scaling>
        <c:delete val="0"/>
        <c:axPos val="l"/>
        <c:majorGridlines>
          <c:spPr>
            <a:ln w="9525" cap="flat" cmpd="sng" algn="ctr">
              <a:solidFill>
                <a:schemeClr val="tx1">
                  <a:lumMod val="15000"/>
                  <a:lumOff val="85000"/>
                </a:schemeClr>
              </a:solid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370735"/>
        <c:crosses val="autoZero"/>
        <c:crossBetween val="between"/>
      </c:valAx>
      <c:valAx>
        <c:axId val="954786287"/>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790127"/>
        <c:crosses val="max"/>
        <c:crossBetween val="between"/>
      </c:valAx>
      <c:catAx>
        <c:axId val="954790127"/>
        <c:scaling>
          <c:orientation val="minMax"/>
        </c:scaling>
        <c:delete val="1"/>
        <c:axPos val="b"/>
        <c:numFmt formatCode="General" sourceLinked="1"/>
        <c:majorTickMark val="out"/>
        <c:minorTickMark val="none"/>
        <c:tickLblPos val="nextTo"/>
        <c:crossAx val="9547862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Analysis.xlsx]Categoory %!PivotTable3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'Categoory %'!$B$3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40-4505-8BAB-8B20999187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40-4505-8BAB-8B20999187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D40-4505-8BAB-8B20999187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'Categoory %'!$A$4:$A$7</c:f>
              <c:strCache>
                <c:ptCount val="3"/>
                <c:pt idx="0">
                  <c:v>Furniture</c:v>
                </c:pt>
                <c:pt idx="1">
                  <c:v>Office Supplies</c:v>
                </c:pt>
                <c:pt idx="2">
                  <c:v>Technology</c:v>
                </c:pt>
              </c:strCache>
            </c:strRef>
          </c:cat>
          <c:val>
            <c:numRef>
              <c:f>'Categoory %'!$B$4:$B$7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A2B-4C6D-9C40-0FECC5DC940E}"/>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plotSurface>
          <cx:spPr>
            <a:noFill/>
            <a:ln>
              <a:noFill/>
            </a:ln>
          </cx:spPr>
        </cx:plotSurface>
        <cx:series layoutId="waterfall" uniqueId="{8EB10A78-1571-40AC-8010-879E5C38A73D}" formatIdx="0">
          <cx:spPr>
            <a:gradFill>
              <a:gsLst>
                <a:gs pos="0">
                  <a:schemeClr val="bg1">
                    <a:lumMod val="95000"/>
                  </a:schemeClr>
                </a:gs>
                <a:gs pos="100000">
                  <a:srgbClr val="002060"/>
                </a:gs>
              </a:gsLst>
              <a:lin ang="10800000" scaled="0"/>
            </a:gradFill>
            <a:ln>
              <a:noFill/>
            </a:ln>
          </cx:spPr>
          <cx:dataLabels pos="outEnd">
            <cx:txPr>
              <a:bodyPr spcFirstLastPara="1" vertOverflow="ellipsis" horzOverflow="overflow" wrap="square" lIns="0" tIns="0" rIns="0" bIns="0" anchor="ctr" anchorCtr="1"/>
              <a:lstStyle/>
              <a:p>
                <a:pPr algn="ctr" rtl="0">
                  <a:defRPr b="1">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US" sz="900" b="1" i="0" u="none" strike="noStrike" baseline="0">
                  <a:solidFill>
                    <a:schemeClr val="bg1"/>
                  </a:solidFill>
                  <a:latin typeface="Arial Black" panose="020B0A04020102020204" pitchFamily="34" charset="0"/>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430000007"/>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numFmt formatCode="$ 0,&quot;K&quot;" sourceLinked="0"/>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Calibri"/>
              <a:ea typeface="Calibri"/>
              <a:cs typeface="Calibri"/>
            </a:endParaRPr>
          </a:p>
        </cx:txPr>
      </cx:axis>
    </cx:plotArea>
    <cx:legend pos="t" align="ctr" overlay="0">
      <cx:spPr>
        <a:noFill/>
        <a:ln>
          <a:noFill/>
        </a:ln>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28374582-5055-44CC-8F70-DF842430EF61}">
          <cx:dataPt idx="14">
            <cx:spPr>
              <a:solidFill>
                <a:srgbClr val="FFFFFF">
                  <a:lumMod val="95000"/>
                </a:srgbClr>
              </a:solidFill>
            </cx:spPr>
          </cx:dataPt>
          <cx:dataId val="0"/>
          <cx:layoutPr>
            <cx:geography cultureLanguage="en-US" cultureRegion="IN" attribution="Powered by Bing">
              <cx:geoCache provider="{E9337A44-BEBE-4D9F-B70C-5C5E7DAFC167}">
                <cx:binary>1H1pb9tItvZfCfL5pbt2sgbTF2hKlrfYSewk3Z0vhGK7ubO4b7/+PrTkxGYU24PxfQF5Bi3EUomn
6qmzPedU+d/X/b+uk9t1+aZPk6z613X/+9ugrvN//fZbdR3cpuvqIA2vS1OZf+qDa5P+Zv75J7y+
/e2mXHdh5v/GCBW/XQfrsr7t3/7Pv/Ft/q15Z67XdWiyj81tOVzeVk1SV0+8t/OtN+ubNMyWYVWX
4XVNf3/7RxmOJlu/fXOb1WE9fBry29/fPvrQ2ze/zb/qp8e+SSBZ3dxgLBcHTHPGHCr03Y/99k1i
Mn/7tkUpPVBKSK2kItMPvX/2xTrF+BcIdCfO+uamvK0qTOju9cHAR9Lj91/fvrk2TVZPi+Zj/X5/
+zkL69ubN1f1ur6t3r4JK7PYfGBhpil8vrqb82+Pl/1//j37BVZh9psHyMyX7Lm3fgLmHqM35p83
C5M06bfwNVFyDjQRtkO5eAyPbR8QqphW3NnAh/c3W2MDz38q1m6sdn/LDLjlYj+Bu03W3bq8vV+3
V1ApfUCIYyvG5QYTPcNMHgjlKMHpFjN5/+wtZi+Q6Bc4fR85x+ZwL7H5I1l/W6evqUfswIY1Y4ro
O2NG+GNoHHXgCMI5I+w7dA/V6QUC7Ubm+8AZMH+8209gynidVWsY41f0Q9AGh3C6VRrnMTKaHQiu
qZTS2SA3U5o/XiDRL6D5PnKOzeVeYrNYJ+E/psxe1f/YB0wKpTTd6g2igMdRgj5Q1GY2FXSjOPc7
Y2PSXibTbnwejp0htPhjLxE6D6tq+n+eh/fL9ApeB6aNwe04905n5nUcICQVI4KxjQKp+2dvIHqh
ULsxejR4BtI5wrM9DOgQxJlyfWPuV+kVEEIQpx0pAcEGgbkSEXkgEeRxBa/00Ou8RJTduPwYOQNl
8X4vQbm47d6c3pbV7XC/Qv89LIIcUK6JlpxuYGGPbZstDhS0CjneNiSYhdgvk2k3Pg/HzhC6ON1L
hBYmy26v6/C6qV8RInogbUkl53Kn5tiwfdxBDstmUcELpdkNzqPBM3QWn/YSnRVsWnjzigE1cw6k
lpIyPnc3iNccmwvm8A1kM5v2Akl2o/J94AyR1X5G0ufrckjW2c3rKQuHm5HMRvI5s2PqwCYUZI/e
Mj0zRF4iyW5IfoycYXK+3EstObo1pf+q4TM7UAL2Seiti5l5focfCCG4Lcg2uZlB8wKBdiPzfeAM
mKP9DJwvAxB+b06q11UYAYaTOUzLLR2jZ6mnDe9DHYdMLOjdzwydl0q1G6LHo2c4XZ7spQK9j5N1
YF6VuEFo7HAh1DYAmGjohwmotg8kmVyNbW+jtHuDusluXiLRbnx+jJxh8/5sL7E5uQE094vzCtGz
OAD1TGx2n/jPlIdShM9ScxtZz/1TN5A8K8huPLbDZmCc7KenOUmSMDNhdb8yr4AHshlgIZBmbhRh
hgdoACocxeV3nuD+2VtUXiDRL4D5PnKOzX5GZifZTbh+1VKbPgB/pm3kmt9t1EMbBvIZKQz8jN4a
OTGD5nmBfoHM/cA5MBd7acG+hIjOXpveRAqjiaPF92TlITK2c6C0bTvinrmZpZkvkWg3ND9GzrD5
sp8R2ud6Hdzv2v/emHF9wBm3UUrbasSMmrkrTtsOY0zN2Mzn5NiNxmbUDInPn/ZSS65MUwdvluvY
1OvXQ0QIlGEU3Mt9nDVvFyDkgHGCREfNrNdL5dmNzOPRM4Su9tT5m+41kWEHxEZ8bIvdNkxzRMiE
KEq278805uQZaXbjshk1w+NkP23XhSn/LzTGRm6vOEHvxk6vD0YA7QBTC849v3yvrZuA7KVS7cbn
8egZThf7qTdnr116dkBVCpvBw+9kl7WDFIcgMLvv54DNe1ieeV6e3djcj5uhcna1l/5mKmUcr9O8
CsLXbKYR/EA5UlF9T/2DfHkUmk2lAQQICKo34M2yzBeLtRuj2fAZVBfHewnVVK01TRneb+NXCNSg
IspGa4bYXUObujdsG4XNe45t5nxeItFugH6MnGFzvp8VzjNYluY6Hl4RG1BjKAcw9Jw9Vh1HIt+E
zYN72nimWcT2ElF2g/Jj5AyUs7/3VGGug9BfZ68HCuJoxxa2RkvnZu1/xsbmBFzBxBhMPz8pzPMS
7cbmPLwfOcPmfD+55nemCatXJmrIgXZgyBTczubnseJoeuBoirTT2TI5M8V5kUi70XkwdAbPu/0M
qs/XYXb7inojDzj60IR8EIs9DAeUPmAU+SlSoQ1yM2ieFWc3LNthM0jOD/fTmq2ran0dNNVtXb8m
88wO0AGIIiYM190Pfaw1KKMpItFc68zi5/OXyvMrbB5NZ47RfqrNp1u00VTV7SuqDpfobUZbM0Ep
8+5nRqaBfuaCo83zF5H0i0TaDdGDoTN4Pu0nBX0eTvC8LrM2Lb+maHLewjNTHy0OqEaFE0TBvTnd
EAQvkmU3Lg+GznA5309cvtyWqcnq+wX67xMbxGnElgz/m+edaOlQTGnlbGmdeUngeUl2Y/J9CjNE
vnzaT2cDOF61iiZw4gl9gFSjW+buZwYMJWh0FijnqOms1EOe5vx5UXZD8n3gDJLz/YTk4rZdv2YP
4FSlkUogJttdcqZUoQVAwu9vPQ8s20NcnpdnNyz342aoXHzZS0W5uP1Wrqt4fb82r2C7QI3hRMZU
P9vp8LU+QJYD3vPe48xM2Esk+hUy93OZY7OfEfPEAp7f9uH1KzbO4OCtYACHii06P9kxdUDR0oR4
7Sd9eYk0v0Lmx9g5Nud7qjfdm79NGb+i3rADNMkyMR0D3OVhbIl+QUJASm9zzBk3M+2W5yT6NTqb
kXNs9pM321RtF+vSoM3pFS0b5zgOjT5mRrd080x3HAKCBs206A/YsAAzhF4u126c5uNnaF0t9lOT
7uqf/wdooXeTowPwe3ww6xmw0ZLmIDxQamsJZ2htapgvkWs3WvPxM7Qu9hOt90H4it4Ih6AEDtci
A93WQOcahRM2BDU45xdV6uek2Y3MZtQMj/f7WVR7X9765jUrBLBx0Am0am6rM/oxnUYZOcBhaEr5
LDx4XpBfgLGdwByOy700Zh9AoFVD0q5ftVEQauJoHIPeUjR3t6E8pJ9xHYfDHWfqJNg4HpR1HqY6
L5VqN0KPR89w+vDHXuL06bZ/1WsEKJppuCOgF5vYDcrxECDkPBxxHQDaXvAwA+hZcXYjsx02g+TT
X3sJyZ9r9HBkfv2q1gxdUDBV0na25zNmMcDGmuGQ1H0HwcyovUym3eA8HDtD6M/9VJo/b6v6zY/W
4Y2F+e8JA5wcxN0o6CC8Pwk9Ux6E1QoZK1LSH2H3Q+v2YrF+gdPjWc2h2k9a58+wujZZFb5mZIAT
NSCdJcctNpufxzYORzzQ7oFTuXr30dsXifQLiH7MZg7PfnYP/DkYXLDm33vp/16HBMgDdGsw9Yt7
bEC4IWyjYEvJFr37Z2+qOS8Q6BfQ3M9kDsx+UAfXT1759tDCPfrkf3rbnUYTNLwQyJvHOoO4AB2e
CA3uu6dnOejsCrpfy7MbnNnwR1P4/3S/3a/vvvt+PeByXa8P7+4VfHD93dPv3k0Xlx3Ohm6D3o06
PZrt/W4/ufn9LROo0Hy/rXD6iu24jSrMFm2z5t/H3a6r+ve3llIH2uYcfe+4NwXlUwLgOjiS39+i
GQHndu9O9XCJy4schHrZRHH8/hatCBw3raAfcXtnRDUdlsAQHJ1HBRykEQVxrnGf0ffbHD+YZEB+
9301tv9+kzXpBxNmdYWrFJEz55uPTVJOT0RYo+EymY0Gb5z/xvvX60vYG3ya/r+ERmVGu1jeOtSr
G33IcpFbyYLkbTh+kbLJ47WwSlmtsmKoBrGsWS+DfmEZj3zzs1Jk1sKwPrZPdSCHZhlrKyuOO50m
1Xki09waXBP3Mv8m4zrqzRJrlUR84du2oLd2b4bmMgl6O1k7jsy9a57yQl34Kixy7qY0rCCKyGWZ
vg8oqbts6SeyjHPXdDJN31F7KCCyn6Z0OGMpz6J/rKo1GPMA0h2LhLjv0Rqhb5cJjfLRlFZhubAj
Hq6RTdOwCVTg3HqdyaLiuE5FIo4T0ValfTxWfh12izHMceVVQryQeaunH09RPH/8fLSlTs2RHEw7
zkbo6f0HGI0RdypFVHgT0ZjH4aI2XPLA1ZpZRbQq+84v62UZ1L4IXEtYY5596AQfKragYlQdP61V
kFWxa0zBS3qBQ+YF3ntaSGzhhzLaqHdynNnU08Eb9APaMxn7ILRYUHLrRlllS9jSH23fLlaJI2pO
3KyslfoaS+LV8NHf1e15bKbnCo3GeJy+Ymg9mD83bwZjG4s7N/6APafcluRJ9VcgPJb5bheFTfg+
83CPau0GgcEZLffpx4PgmE3bRh6HexO0AO8EHXoMjS/b0CJ9wG8sO7ELvpAdUXINRbLqEzOGdnIR
WtTQcx4XQ3MVV4SMgYvUJsGiPC0JCmGPJZEMqQnYlukGLbQCzACoVUiiIc68a0+PmSyPTJGn3nBo
eWmlh6PBKXug8vQjf548yqUK53nQYzhR3eTx5AM78JJoIOWNUB20fDVQNdJ4JcuuqcRh6HhCfS0b
rHrhVgoVwK+GDG2pD9vQkLx7ZiPQmSWDv8T1o9ASKCpOe+M0xGNpfD1GUue19Q3N/3ZqHfd1MClE
2psAl7U2XSRGsQjTamC522vGIZUMSdBcpbmKhkVm0TK70mmQltmykKZkl2kbZtW3p9dssqcP7K2N
BBPNzATFf1wWBG2Z2ZKm85ySFGP/rS/rEpuANDHBYpG+49Jy+5K31lXO4mJSmroz00uY+81/ulio
d+MgFsc5XkdwAdP2eLGcglX1UCnzLUukBRsewXqNndsOpB7kGfck7H7lN7iWMI1kBota5mlJ5bFj
RVYbu0UAaztZ/iHAqCwck/ZM9HFu0mfMCp3vMVRH0LXPcLsVmyKiqT/8oe3reZflOhv5t8pjykoP
o7rKk+ZDMdZhni26YiggnGWnLd4zQ5GaYenE42BddXnunVS6TCJ/kY4jGc7SoMhqz800UV69aCSx
kkuVan9MF7g6qIdJZFY00OyUjDrBt8ah1xXFM2pKkZ8+2gCIukHPaUXANODSgSnIezgh7MysaLM2
/2pLIyO5yAnu9Spcz2u0Lhd0tC2Ydm/YWM+kEXivuTMnOfUcvNV3NVfFqun48wot5lYcDSkIRqSm
uCxpMiSzbRH3cZV6gcm/5iW0qDjkVeyIc0YDPpzxqhmwHNprk/FLGvTDYLtNUHZFsIDB79SlX4ye
dVymIhq/lFZTqQsnVFOA0Is2TfRR3MgJHlNxjS00tLZsL/MyiscvY6LiLnZJkkxOK8TqAyCT6QC/
5AOum/7ipH0P7LiMBrxUI/FrZ5nLilcrZTcTdnHvhwgwirvHa8e3hs51TB/hKwyCB0geWtkUG9S5
TON1X6msyFe6LWl7JbgZ63dlGXulmyRpydKF5Xtpf+wLONe/MyfzxJeWtBSbzHZ8xBltkRmEKE/b
hrkJx+rbuBwEMb6wFa56m20N7g2ZT3WefB1pWpW+2zNi55XbmcgkJ7wpOhiKp584t0ZsOonJKPw2
Svz6pydWJamCLuXd33xsps3YNWIyf6yyYzhv1RZSffUiPmITdqypK//chmHBPn1ajOkKtEdKwXHj
LbPhuHCFHROIkh8rxcjbprC0Sr+kIktr7tamkdatKYIC1iiIq4welp5twg9t5fiwOHkgjX/oOzVr
jYvzI13SujXzi7PEc9RVz8vEGdyqo6q9rB2LhItCjr05wyYigRsR4YW5KzxFJ2UPCPahaQNEFyde
FNeT5rdoJHqPI912Prg8LnnfHj0947ldQxrnkOlIOLu7SxE5weMZx8oLsq6o7M9tkxEEsbIsGYLY
dpz2rUCQJY4D2vXYtn2sOV78+i6ytVQ+bWneRB3zrrxeTVuaFeGYlsdhzvhkIouxInRVJG1ehUej
HGJondelU0xNByeFdtq0gBo9PSU2s2wOIiAHbhNWDQiC256Z6oJn6WiijH126oBDt+rcnwSoLd5M
qnunx+hZGCCbF/STisNWTialzAs4GiugCONpL6dfmSJGH1KiI1sch10yrUMxdEZdeEWPT4UBn6Y4
+KmqVrFll3yVO2XLq8UAf4HpPjO1WQaAqWlca84oVIVI3Fwym1rdx9ROGjN85n47Waq6LLC1xmQM
zXVNnJhl7lCbYvxis2zyj6llKADpVZr4w+GYKlr7K82tpvuMKLXEcnR2xLH7eDvCmmShpbHFRJfk
k3VrYDaPQ5Z3MGs1IhI8MKw9gn8hx6JYitQXWIq6tgOrXsikiaASgWYR/rVZn8kUTm1cT0XaMx11
EC4gurKZdJB2kp9CXdqNQg2qsD61qW1gHTbhLQucvo0XyCwDP3vOLMzc0fRIgTOVjMAt4WqreeJF
IoMQMu/tT1VDsUPqAYcFwiP4fqyPiHJh5KHXWaavXJXwAQuetF6GkAVGD6vUlX1Sf7BV5XjRyquF
A2MAhWwvS1Rj4AFSC4pf9xkc1RY2v+gyLGWfOBl0BVo0weHH/QSEFYUUL3qIdHtJTGogiYxj+KZY
1VOe+vRqC80f20RMfnICMBK4nghR0DyzQThYWT7ph09BMKjEc+sm5vnC64gXXSg2inI4LIJS5Y6r
GdNR4JZlERanJGl4L90c0Y51VvqpJc69NLD5ouhM71+TMCHHndcItYztzCQ3IkrG8jI1KsUfkhhp
0r0XLSX9uHSiTMt8USB+rJpV10mnvSiLwOuNq1KS0neclFQvs6zUdBH1dVN6rumdYozcIGtL0S/8
Pm6hDO1YdkPi9paMRLTSjDbiSiX1IPwF6WnTNUe57gLqIX7z/PqkDmxEZgt7TLpxRFqLrZif9PHg
NW5R5ZFatdr2+VKmVj9+6pRh4ZdGJL635KJmdDEgPzWDq/y60ksdsi5e+DLxj3EspF4WhnTjmacz
Qo5oRwO28q3KCchhHptUfB5k68fWZ21I33/q657X51ZVZ9YlPIbd3MhSqfLzaLd+ZtzcGBpUH3U/
JvGRF4LdWI1GOKlxdWw4CxZ2OVaF842mkZPdBCw3bb/EVhmKW93UXUcWcdJVNDquvayQzhJ5gEzU
kZdasbrQ1Lbi+KhVOauS4DZwMl5jlXvKnVKcj9y02NIjLas8+AgKvlbkMMtEntsnjfbCIHmXyT4u
/MOo9euufddJzw/DlWWECdWlrMvSnKhIBL6zwl5RPHbzdiRw60nlhJ12fUuool4GXjlGw0nnV1YQ
HnVhCm+ziHUnYGDbPGzkX8ZqlKxOsDk6y1t0HGELvWhyRF3arQfu9Op9wmwbL/Xml1YYJngPbRwC
jxtNJYpvY1No1p5Gqsx9dkx7y7LtxRDJuLGP+iyiaeJK0U5+kUgrxHR8LuFU1r03oPqwiGSgpf9+
6PIutz9EnhV1ycqOucXyk7gZtNO+VxGXoXYLrSdOwi5rGcRfbN/zrPFMiKTCSllDAZN9DqtdBPLM
4l5pJ+9oWIQ0+RBFXeR4h10EQ+AfmhC3KJQLmKxJpKG1EsIOiR8MYbEkeRyVzjKriSWzv5jPMjwv
jRKtPze+UxSLEnkwVpY5TQgPsqAqmL4E8iNkcYtCTzG9CCrMfpEHNONqFQXdtGI8qWO8mCqorass
tSeTL9rad+yF7mqDDTBmiDeOal2m+Fy+mWpQyxHLV0Q2fuBLKg9PSwKKJDOj4QQPzUXA5J806ad1
zoSOwCVZjVUCCiuLnUDcFgUSmmJVhiEirUXn0MEuFqETyMYCgqIpmi91lDVhhvWygtEcBc0oaH/u
RPYkcgik8/FKYWfhCRxvFd88q582mCqtCXk5WPhdotNpadqW4qNwsU7RQYYWdSvMcTufsuS8+AbC
LcDvZJ8bdRVL4Wm+EJ0GAeTmdkCxFtvd442VxlfakTVNzquHu8VosGvKxTbG1XKU0794JeNzTsLS
utoutbX5+P0ibz4HpoDF5zbLUwhAMytov8WhysPyKMz4gEkXbMTf73F9xv2QXCEB94125QYoM7Y1
thoy76b0TzKqB0+6NA7aQb3XaWOwSi1LE3yE5eDYygVoDq/VbkyGKej1U8nwy8T2SfFNb1bQ5NAg
2LXNnAIWIkdb5CZTHT0eGmfKzskG2s32UF6cYH2UCDHiUNrJNPleDQH2qU/L6TGBCBR+OZiC2MHn
0QpFU59ipnxa3s1GGpuhgZSY5PQtNCwrjENJg2N3VXUwib5ZUGvsRvzDJNwI+9AiMoujkxHl3T4/
8gkYLXLYhY2BTuvIn5iPqgO+YWuz4htVfobtU0lErJh82SLYfV+By56+kLXTi2h9By9JRiZ1SEc5
yZ81yg+6z03iJ364ynwH3xsUnPr8OK4Gm9ZnfLNXwqjStX20XXIdtSXE6UMe40vgAQweHuVhDD/f
0mJU5DMit8hpl3lh1Vm4IJXv4eEyCvCHDpZ1koPbTEAYgLIBTEFzYht/UucG/hW/i4dGRc4qRrDY
D6dcV0lvjmthSJouEi2StHW9ygdtSDVt8PmgLiq8IGiUyUVaNPjvkHYg0STpKKiiAlx+ctHGtQdS
oCsjPJ0Gvmm/qMzrkQV4wzjt/U7DlEernhcMFsYpg6RxDpMULjY97K3M09WJ1HBV/d9E9RHsjZ8Y
E8fHWzo5qpOgjFZNkCDfvR5EhY7k4zwKsBxH/E5nCuMkWLDK62Jv/MIDx3T154J3QaeO683Ue+1X
WCKe92OMGcV+V8lDNRIKK1eXYlo+2ufTrgFfNW3xDX/qVHGHFaANm+ZbhyHDS4kNjs8XIahQyw2T
EbwymnDjTLugLAaVnvOclviEGuiUw7ayqbCvNiTLSGVSeqsmK0qPnfheMeI7xg315iEtB2tYSBGD
L/VojNQ3TZE7ZYs6ATEhz9JYTfpUiy4ECe/HTg1TyZU3wOdVAyxNtEJmOy1eE/KJKmCNE4OLj5LM
x3DcsYxZ/t0hPPOs086ryjK80DyaSErTwN2d27HHVf1RgMYavMPei6whWKkul0m1BHWB66xcGySQ
+ip8TpGSwxlqgD9aYsSsVJZObiOV3rTdSlZSbL7NSka1ARPNQxLy9rQbZerZH+Ox6ayrEsE0WIUx
L7T6CnuL/WV1+YgViASZ5uDlmQXjj/RyYqmSEPEqImudmi7/qvQQFPSb6BOVXChV5IO3EsxUtfVP
F9Ko9w7h0Xgi3SoB/20tnITa5Rcwkl1cfyJ+Efn+wpMDD/rLzkZsU9zoNmwL9nflOaAmjsq4aVO9
sNhYxV9G0TBh3AbeoUeyT6lBTGnbUje0wS5PI80WLX5p2a1rd6hM9cvtTDZYFnkEgniB/tJhmtad
uUmSdrJ/evAna4Lof1LesEqnT2R37L0Xsel3khILnxj8Yfqgx8FOpIfI3KfaRph4OVTZR7ToXYz1
QPPDCIo6aaVOp3e2WxYxJSyRxk0xeGvDh0/m1PIXZT+U3HYpK4nzoQlsvzNuRzKw52IYPc1OuiKb
tNy3xokOrFAnwotAWFafFCPB/hYE9YcL8JaT5HGISuPX7YNkqeHSCmwV62qTsWVhNNqxG2V5Iz7G
G4MVb4jGAmdxsBuspJhIyKpUpRDL1E8L47lBoRrrqglljjnXHap47WnI/CmMC0SPZ9htMonV3Cmc
ZWL4EdeTzaTkOZvKjMus66c9aXsji0NXBlWWpodBlEAbV5sFAQ88Gb0YHaf4XlFRKzoLGE9s5xni
a5bQg8uBfcAOZjBuiv5EKwc1agjgq9lVYIyC1Lbv99CGzsDMFpaYNChpQbwEbhsWk+zPZHePc7vp
8bggABcFT/fS4/kznrVsemN1lQ2qamMaI3DAkAJ5ADTp6UfNCHRoE0G7NJ4Fygr/VVNa/6B42Dlx
4XgIJe/3CIl7YxZF7gnxHnd/TLtbq2ACtQkjIGxEKQDZ1jg+LctjCgHdJNg/Dv5EgqNQDsc+Z49l
8VrOQN9G/hUOTsKMhZJO8XhV4ZL+w9EgdH5unX9+IFooQRwoRzOQi9MNJQ8nHwcloUlKvMuiz+Ao
/Bge/8QeYpi5rWY/PUE60XY/yjvTDMHdEmlTXNaNW+zmRGafRMLP6gRJ1sZidME4kfaD4oOUq15U
TruKcm8sPzYdH6Jl2mSTPeclTINVjQL+6BmJHu90SIRUaroJhNtaoqNnXhYbNLE6e+DFZbJRqg5x
HXS8b2IPdj102hAQBKIZoJmawzkgtLCCSZAo50UzLtoCmf1KptxI4vYwLcMCpr7Ax6EfHr0IB854
seg29ax8Y2afnsQcRgCHv3hGcKEGKFmKP1s3g1EFRc16q70IqniyTONdIJRXMms+DpbTCNzu+3Kq
S6IAgtO5+FuGd+2505GPx8+ze0QjuFiludi6vd4PisglBpbVuGWFa3j+s+eB8p8ub4dioBtO/GQO
eOeBiW7D6GLjlhAkT2jYcQK9yKpichhPP3CyLw+2KTYEyk/TbVfoRxFgNGd8ZjeMfViOMj62M6uM
5cJOU5t/VSUU5jkV/PlRgM5BBQ8XOyDJnJu61GPp0PjKP96EIq0EO4J9xIoUL0/PalZbw7ejQ0Oj
GD/1FOKPgc4LKBmpAy/qc31NItDUW7ViKp5CxZKnUzrZOW2WLkgqSma7dpmg0uEmCEWrRc2z3v4c
dQRG8Bm5Ni0iDxYcHCaWQKNxh+DyEQdHJh7vKEJQL7LDoDoqR0aC6pDJfuqSaHAjeWP+qcYMhfaF
qXxwvtpNvRFZrFtLv6bpGaIItAb5CxPnYKTeMQFOhHxIPen75nhAzCLNhdeHMe2HhcdQCvu7KooU
6VkZMZEVh2nSjKxeEENUlS6dUoICfMd7arj6oDd1xlghSeLvvSylRX8e+0Gr0crTtCqk4GoitJAc
IwGyw3SZWFGOLbINnGwLwwI33oQ7yBwcODF1Z143KVB8t5pdkDK4FKSsU3jStcxCoG2Yg/wlYw2W
G6GfauwLXiVTkGltYq4cRVvgRnKHjqEbV3VKRzerSp2FS5XbSdS491RMAXceuNsA6y6yQ8Wvw/qO
hTMFF3bR8uIEOU+s2GHuGDwyjZHttKcEVZTQXyR9ir+FdoQ6QxIlnznCcc0v1FBrkZ9EilgTSVG1
JfjfYZMf6m6oeLEM4iYFHQxmyEb1w42C2jHewmqM35HULXAMQ7IPutC53R36BYxO8UkOuh3NJ9RB
pkobYlPC1IWpKxQ3PoU5WHB/iX2ONodVUBaURouUIhj+Z0BKXDmnUvUd+0plP9TOhUg7L/+YaR3F
7DDKKosgQ8eVUX29QIsZavyHmRmA7bLr2VgOLrHAmLQLhIxUOotBDF73LtZVXY0uyuRdiCxfOyXq
tWFAqiNBkrr7pkgaD8HSE0gEMje1s7T8KwMjZDWusykFbm1kgTq9r945KfxJtMqCRLEG0f1d/AdC
fopfh6yenOFmayR3UWpmJzFSyVKjUyd325KolMLC+saGGCyOmdvFVqs/wbkY5yrPtJWs0lD60g18
v7uSQyij5RB23lEoWn4cEj6epGXfHoNhMZd2qdii1zK4sMM6IeCy2/KTh019LHxpKhfaF3yLyjz5
yyehWWYNIZnrBaVYIQkH1cUyeebk5KuJoY5Zl6t3qgvzpS2CAOgSq1xFdi8OIxM278coqckhsoX6
0BkIT7BjVXod5M0VoyI/K4Xln6VtVR/KCtQ4GmT849Y0ehnozvlo50GBfoM8vAmrwlsmQe67g8iy
pfR0ceqMLF0NXobqdJZLga92hmwhosxedfjKEwd54reyN80R+jG8m0LHyVHc02R0Bx3JVRARc5UL
1AzcBNRR5Vrc+J+7fnTWiZVJUAxN+qlzWHhIWE1OcfdOELrGsvg7AfpwVdYV7pmJbO8jSM0QfVQ1
1zcUJSjkWTSnly2LgnCVD5l1SKu0vqxaASIEpmBZDX1zyqtyiF2Zds7Cs7UXOH+FLdPDCTojmuuK
iYgemiavkX6FaTC4Lc733Tq1tNOl5VnlaarRJrEUtI4+9i2Pkb+l5kxWNS0WnhOYNYmq/F2PezjO
KkWnHerJqbbrt91pjzD7nNhxewJW3joNYx6wpQPrd0O7jmfuODo0QDqfW393edHdFpbVL1hIx3VV
RYah0yFHW+M4Vti5QZInLjq5ymaZj13cn6rGL3yX0Dy8GKgNQ4xUb9F2POGnOECS5Kdl/7/sfdmO
5Dba5ROxIVGURAKDudASW0bui7PqRsisRQu1UJREkXr6OZHl365yd7vRmJu5GMAwnM6M0MblfGf5
NOodVQu9CtvOJmCgX8LVffGWorhhPqaPmZY5A+Xp1UlpOxNnoRuCnMVzf6Mqpj85ZYEVPcju5ZQs
Et4MmcZ1GaqELAF7g2I+JAFt+/0AAiOhXjffW7+X91PlZpnKeS6fx8qNr9qqjiajXWxa+Fo1SYPz
gxLMwQVi4tlqS5nl652gU9Wm/Waat6ZTWwLxqXvBiyHGRCnj3wuIG0dFNU8X7RUnVvfsbeKRPTfQ
IQzkELbgoMWcFAsZUSkv5TniZKiT1pfiTROArYwDNzZJ2EzjXbRGcoeFPopSUW/xYfaH6g7+IXhO
1ko/06FXe7NYf98oE73poHheUb8/b2O38f2omEuasSu/OdyQfTXHy5IDnrrHWYuwSDQboSTLck68
yphjJKTaj8DHflLGk3gW/SzeA6uCp0YXw7vZzPZtwQDPTDzQawbDw97DTpGNdpwfgXtJEq69ORM9
yc+bN/T7oPULOMZAc99UzmPYyyxWJK+pOXiqUEYHNLQsUjX1zV6Gi36G5yzA+Rt68r0+2DVRMH0C
Xzjeib7SB9+14rHr9HZVTs2Y2xhLLsrzrr7pmTef9MLWu34q9JPmnH0JpMHiQEdnbpjrMHnAtd36
wbxcWR2vx3q1wQA+iff7IupYhrIdzk/QMeK4EV2cCyxv9xvl1TMHpfNp3Pj8hA2/PGCyxdebT2Z4
q6J614oiPEN594N07kSb8c31Aca77ndbSYY7CWngrrSDGlM4VrydXpvxk5oXVqLo37azFmy5goFK
grXohqcy2ESHNbuzeRBLfvChRaZGbeyWmzKAYqDJV1JQeOPOLmRbLVLXWWDwLF5AtfOzDAMTz7mH
JgvtnLRCFeeVqPIO7E97Q5jrX9pZv+EzJQjo2n+ZOiCYZombGysa2EJD5dcnMSj6eSHFsqZttXrX
sCAtzzU1ZtxXtA1YKio/vmLFoPlOeF0vTl3FVQZ9mW2JgQ6fcbF1cdJsszBJFxT9zUDgQ7hyZIxx
ryNvnfV5FAYClG+1vx57Nna3gWXkPu5FrdLI6mrIK6H0Q1PWpsshRbvqqqvlUGdE9yGcmkXhk31s
pml7cLzXS7W/QA8vE6PF60Al7tqwlvIkwRXoNvVjIJc07JbCXIPFaaY0WPzyaY23waWD10Zn2AgL
P1t9QMSrGQTB/BLWqEo11hGt5jACcCp72J0OZo7iU0it1zdPW+AKahJnR08sJ4rFzjtyBqViP7au
11llpnB5FKSUDZxBZSt0oklRtjIlTNjHOoCbJ6EVa+8H55Ntv0aodlMvHql3XkVj+5Rq6AvXcYvl
NINxb8sGMG6nhs51irf4ytNMnJ2a29aRSGwBbn/v2S4Df9TJi3tM0bC7nWfW8DlzURO1FMT/NGA+
cMiu6eI72uXMX9rqLCuoxknXg35Ot9mOfRJ0DoJUvDTy0NcsHPJyDddrWYO+zRpb20NQMp9nEfeq
GFRdo/2jLLWCTLqEsUvoClU+mul8Q0Jh47RrCjYlMZMBKEJwiS++IvqrEYAmgVaO7oeh8IO8NBVd
aAoIV5EhhWcAFrk1iavowRE2xABmC3d1m2IlnfEHg0dqtHvBIjTyKK9Uq5KwHH0rctnFflzlitoh
DK99YqLlGSJzVxyakbO30pjP21aVz2WlPpdChU2CMqF7XOE5yQte6L2HzcPDIhFpyHLxdtU62t7o
oF52ptIiVaPaVBLDPqqSrgu7R923UaZ15JKF1wzrq5m7L3NZbLt4aCEvlra4hvLJvdS30zpmGzYb
diemKniMYWzSWW3AQWE8YMAk8OmtX/1ByXs19hPPpzguz9PQD4/LOM1lvtjSFEew2WWckM6KYzc0
Y0b7sd3JsQgfe+n5uZir4UoWIbmm0rIrqiCmDuUEUV2gLMooLZC6XuJlv1lK2wT909ou84QZp1z5
0XADX+M6H5Vei0RMq2fTUZZNyqLJqET4XQFvK4yay3GKcHG5A/n+uBV4bWUBPX7cN9D9Mo1JuSab
k/oGuzw2/zqSbVY3wBc4heIBu069W2IRpUuvqpemLv3PYATtDmYisR880e1iFTd3pPF0arqoevX6
7rlt4FArUbjtYlo0n4aVzkMSBsPwKfAKfVpoUNik0LbhaQ3S9lQoiosuPTDvtTUpivDgtkFZcjKr
X3+RVRB/lkXpv0o/WM8GinIWqnE4BqCyXyAKUHlZ06xKgsYbr6OiCIBbsTheBiH7wuSlSHd9d9m1
LZ3eB8NJnbdRDYEWJPcQHfuwr4d00rWdoYFtA0jMeG38NGixjiQRqZvwulUTfa+qapYJbXEOSdPG
FU8lvjcFLYcxUTkVHrtooXGGEt60GlhLlqdODfNvClVblUoVBN5nbLyrTgThqzmQWUbZrBpyqMeQ
Pl/8DDt/M3JJakfUbRja5n0xXGF7QOW5G5YCLq2hCIMzJEV9pRzMLokuAWnOdlrUu6SzrdMJ9KdJ
atPaL/PsMFcwKVGnLQrs6lcDNc0kUApN3jcmOIE8L2Hlqu0GMA876zd0TjTFrour+Yo51G8JARyZ
s7YYSZiTsYMX2dtM+DJPbfspVsamcgqmrPXI6N0sa+w/QvXjAm4lYLgkmteq3a8AVSesfv2a27Gq
GkA5AegJdwkZboJq9Um6FBeHoOu8UOVaGSQf4JTBIEpZ1VUNk2ZXmggSTyfTRgKk6fxSxpq0cGNN
gamDvthe+2np5S0d/HXKUFUUEkuaiIZNpdpfytbtiUebnt1GS1DwRPpjHby1sLOSPjWE26bYQciT
1ruW1RANIkW1bZlKlq3qpiWNseGGLqugq/E2WeAyZy7rjSs6eeV4AUonnRYrfHXXGrBWQWJhPxfL
Ti9qrF/LUrKhzFZMFcg7SAkFvU6MHYdo3pXAav1xqRbSfZ/GyZowr+DL6vo8HKEBPhYehSa0VzBw
zX2mHSNec9csSuI5MAIb19LAYQ1twsB+j8v/1hERe7iPU9O7TKjKhq+hDmn1+INEJuoihMytuFC2
1C+sukLa8mIpgI/hos9gHm7x15IVno328HtvmG+jP4n606LWilRJz0HAEVS2RbNG2CKwHM8vSwVC
gZ9nAEp74zXCcyxdymkZ5X6D6oanhS2vGZr3gC+96bKwnRfXXwULLm9L6gHujymFGSfoisdgDlUd
5REMtHVw8pZldAP8UfUMjIPaoRx3SvEG6zGZh0zCHXVNYTIDdFcCK6YTNUAUZ/t6jjvnFNhhA4a3
TmH1WtqV5WVvWd3maoUTSIA76Ad+3gD9eF6QNiqgzplCqCXx2ShYHrstYHvokd2L4kv7TOD6mRM6
oKlYwhbMnRwumO6r10ugLLjyKy3zIZpElRkN/4xNNjpCFN2ixX24/0+iLs0dSFxzAD9dnwevCFJJ
o+W68Z3rchV0MJEZAYFakfaxEXaNjyMgXJwEvXIssf0q+72ePbgrLVdrj9CQkV/V5hUSSyvriiTC
Prpkc7C5h6kmqwVAIG0OBIoKsWhUGO51xOYuKzpu38lWWKcSv1xH/4HLWobZit6sXzR6p+tkagxK
g34jBtWIbvwqB5zQ02GpQmm+lsReGBcgatqnm6zKHfJjpiC7bvE5TEN0FH1aeGwYcua86eBPQ/yp
NS0DYRkXtBxSEIp1iAo1dtNNxyNvyagXLvMrLBmwcyRawf2XwmsyGgAkn8LvBHLrpkTl3SVsBA6/
thACbbIGMs5jGbUnUk4DLPZLiNAHPH+qg6WEumXKeB8KSGVkrvbIU+DBxLYkSQDP32FU7dikCwiz
9w1GCoyNQtwvxBtwnZvaRb6ydw4PO2Oi4CJv4Pn4RmCqAnnYqPJMsAxPn1FcrtV93HT6groCWh+A
YKKTZnFYv2OJDNw+MKx5GNaguIZ9s/xaah93nq+bhY2uWMCMbFttE1V76zO34XK36rbCJSBeB9U6
7gaspnGHEIUMxYMP+jDORDOsRx+kRZ2t8Oz8tgYM+cZQTuzQs6aBbVKHj2NRDruZ9t5rpCc/ETH8
kZVuNyQHps0lyGW5G2Q9aZ3RZTIIm7U9jPuiNsIcy0jDNTf1G2yqZbFanK5oL5YNVMOp6mNHd1Cu
oP96AQKPWWkCg6WXIIdRJ7OKYXsMymkEKOjddB0sajmX1Dc888JSxTsYNNTTauMZbui5x1XCpRB/
ZrriZdIBgN+O5IJ4J7Qj6RNgalcnkSwEbDJyrKsMG3oDRxjokrutAwOQbJFSUS4NjH9Z4HV1vo0W
nylD2PxgZ+lUZgL1fZ2qPqfFZNN1Dt2nGKuFubJzr1XWjoY/TKGeFxwuDEcUBDVYoI4O10Fb0Cte
tTKGfalwXaL9QlwRUtF319byZIma7uAhbFJ40+gb0jpLD/0jFi6tw6nRabyy2mXL6popaTWfi3yp
at5i/dVBe9X41IW7OVrDF1JUyt6AuZIByIChc0mrOv9TLeDESDoYRG4GOF+8PF5Dh6JAUKQtxsIL
u7zzm+pJhlavKfZNoDrg86wK9Mgv9y26XYMVNHRAh+KGt13wOsL9USZmaT8FUze86nkYEnQuAfcI
pycMXKXBkG/1p5KsXglsZUlKgDyu9YLY0QTe5XNfLuSoG0zqTNcyvp2XeTjN4YgMio7lGbxAfCCF
x1/AGNcxhkEZvSu6Bbll3vRgtKNHiTbQNG0MXy9ozetg6elB8cTTxA9TUPVRtgkC4NTVwu77kJr2
ASneOtMgtzKNoc7SMQiXHPDFv+rdUMGzuPqvVeHsqyhmP1HT4iHSGcq8423xHXZnL2Mhm5854P7e
Z4X/PsAZ/+rhI2FCLG4cogivyALxawvzwV6ZGbOOL28wTs93avFckfB58HzMg+1OlEQC0fis22M/
0D3KjCnIeAzTDD59Xkeqf2tAdmTcolAZkXXeElv5wwvhLXtsqoB1KQOrf1Sq9yHRwQEqg+CLW8D+
61wq8EH6HRuU7EwGbR7pqldUtEOnHjSbBhbezk01YpWf0DYJnik9IpcN84J1TTdCa4AQOtwyB4uP
268UGRKaBYNn5+roLVXXbEcYzN38XNR2Db+EPRvkoRl4N7O0YNqbScZNyFaNxUvCZQOtDb6NRvh1
5GUwBPobYCP3XJ1qGWnPHhdnwWImEbXhjrF+5Z+jvp+xqIxKtrbFOhZWXpgB58E/kREXlSWMNgze
L9ikAePh9nLIaGPSwF7PQlhUKzV880bi4imD0AoDYT6p1ckKSmpdSriYVFlczO0YgyNkkLIpN2+8
NwGfUcLUgY20fhn4Wpgmg0DMUfchylTb5qZphmkZsmlFjzA/91SwTOP7IjfjuwTfomqXrgMDJEs2
VWFlOBSIbzYiBWN9uRIWlZ5o91VpTTz+tpByo2FSF1zid/Dox5G9IvOEgvmqcVPRRqn1BI/N7u/l
uV/VZaiGaCYTITuLbiUQ6aDJ/KrN1aFDNKms469yUJdsU/fD+NFJ0eKBkwGy1H8QKn/V5C9HRIwb
YuUlOwzJ99Ji4GdbAsg5PnvIS3zrfhzR/HDVBGGvIc1PccUWmOCMZwkiH3UDUfDHJf/eP+Huh/L4
ow/Al0EhWVNW819+/N947/qlh8H0vy6f+uOvPpol/PnT09Dhn7/9E7ysRQ/T8H3+61/98r04+u9n
d+mh8MsP/9TO4d80bHj4Ni3t/G9++Us3h1/ai/zczQFvhMTT/cMK8E/tHBAq7L99mesvy/zPH/u9
mwMaM8QX/TzCWAEI4Ze4/o9uDiQO/hHDvOpB5OXMR3UEM87v7RzQc+Wis1PkpeHEQFAK5wHZ9tLR
AQ3bBBzUeHd4+GEcEf5/09GBfYyen7RmBrcMWsN6yNEhY+whPfPr6AqpQ/x0qM1hQJwwowib59XW
izSc51cXyXfumQZ8/TbnPSquVDbRlFjr5In7UqXezJ+44fJE4Di/tkt7NvzCbpHoho46SFCr9knc
GDC0F9iIYmTbsaDzsrFEZgaqo9gpQepURItIY0HvVWG8DBsDyn7GZe6PgPSlj2NCYDBp4/c4pjd6
WSOnV9OKpyWsByx1A0U107xHRHlZi5gXKs4NHI+J9VEZ/erzSqVbaAKwsSHJ4Wh8wQ77gFDVu9E4
fBSq13aovw/ljFoS2nuKF7Td+xWfEtrjehArAp2sx9fIb5BV0HGfrASXh74YkAxRbmeGxEet+RF+
njkvJtwaI4q8nDskgxr5nUpikyjCrRy4njJvxJcicRckTJbPuATcBo8fO7zmLCs0/sp4OAejGMkr
kEhIztLh0DCtdgOMylk0RvitZPcrX+b88smGocquBYrTjUZ9AufhlKgW6mI4+9t9ObT3Aq0F83bC
IVtszVchG3H6a0DzZcQJBSqSmbeVz/A8gTGKF56Jof/u+nE4jIEGD1k4ma3S0TIRbfmlaImP+yCe
8A67OQ/6VqWTB/x72eB2bOYcnmhDU92I6QkkogTPHUHjIO22Q+W0HVaOuxdMOOgaxkfuk6ePQVKP
jmeOjVOmYowD3wX3neHY6zwBzdE3KZX4F5iLe1PjpMpGsmNAtNj5DSqOAYLBKRYzzY26jKIZf4uq
6qaefIkwz0Tz2FRNGhXRpUzEwFraTqVdGN5gPH+3AvAPb0jiSbvW7/DD4Nlv+KkpQpsgzNtn68xR
R5kBn+lwlyZf8Qxxo+0aMqlI9aRfP553VwI8mxbDCsbHbVdWGDLYKfDoRwDzJeLtyfPL75jkGNUR
/pZXGJ08xlAZLnOhHGf33CIzn0QcBbyPE8HM44lRsr4BpXzEC2ue3IYnv46YJ8izFqcVtvfrKsbs
EPH0GoPETiO49TDhMJg4ZuPHzegVJsVK8KdKdu9w5dK8AMt+aiks1qzAoG3lVJxcL/wHAGuVIlUI
xl47kwazUvD1UpprOXhZpxluqWdwDmU1XfGJ2H0ZUf8cjAXys/NGcwl5DAHLALpQ06OaHDDKevzS
rr285hQTFRUDVD5Ttbl0ZZt7mCdea+p7U4U3H9MraLbt4MHSDfTaIvQ0cHsxPw+J1+Fxs0rIU1l5
/d56gcxBFWIaSj6kH8+WdLh8UvTnCFEALCEYAj1IrRSCoUKBhecHX+u2G5QW+6lkMkcgROzgDGkz
VO8q/RgAlxGOKX5fsw06nsMyJlCv5WwT2+HjMc8w5mEeYBhZMIK5afziTdUhOYQVLnUjOBbqaHJA
6ASrFwpT+N/wCHz5vUTXBojpmD0ewWzuENlKae8XJ08v/TmuweuENtzztXknZe0SApvyuZBU5vC3
1umyeeRQhpinwxb6ZxdXYhdHGGQ9ei2cCfijdOuxfKE+xstHsTj4Ww+uie1F1cLKQCy+zF9NyqYg
SuPZC8DYh1OCTg/6uCIEmcU9qkZbd97BG8IALt8Si2LpY3Fb8ehILMW+WOh9hbe/7De/d3s1YzFR
zJg0HHHZiKLUSIj7mEWxGg4dxwrWxagzPtYmKizNPyYtiHCD/Dx5wndXd2je42U6ZPfUNW4fFYQn
4Qx6UDYrBtNoFay/UMbkgJKiGr3+bCNmb5ZYfkfLFdwahxnwca/xSnqZyQ5fCc1P7FgfyZzZecoI
GjcnLQtBTaBxwB31ty4D9dXueTF+H2P8725pckx6lcBjYE+MtPUOGYEvHIaGHH0/4K0a45cO6bhc
kuqOrMtNPMxNEqy8PLnalk1C2qn1M1BQsHjIdUBXDkuiJUMCGF1tLtkNNLBgUY5Xtk1IFGy6eafN
YDNfNSJMQd89hSXEgYmvqrl2YPVONXKcPAGnDwIZ/Dxb8gtyT6qhnu/QtyQqyiTy2zLeaTCaTeok
zCXWCT3lG6uUDwvmSE6qWN5A4Q1fJ2G+sNoblqQMrPzOx4BsEVYJ1HcpJsZ6QGk+7MD/WqEg1KFR
jWogKXYNMyQrsRVlSD4X12IdNrJrg36dbiSSvfGxF2zqDkhCzeTVwfKRVktp2nNRiWBOtG79KB0d
mISb0ETUIRHUF+ShR+7hVMXR009Q7HfM+nOvqgsO/wuuYREsklEUXwy9f3UPtwJBAIRFlkNcOwcj
XfW9lthcgp4/LXoIMKww61iNkf73x724S//puND7YMTi3uXFYb/iKeEYdWJWy8FfPxY7zMGgll/7
lcjEKvn974/2azUCiBjDpn3xpFOGmDW6+P56tG1F+LLe+uXQOgyQCxIQsiA5cqrej+v6r4qA/xt8
/0vZ8O+qif8HiwCO7gQ/PZN/KgKyb+3b+vbnC4IvjdJ+fOZ/KoDwH3h7PMP7slmMMuAD5v9PBRCi
OEBu+6OjhhddGl38XgDgDTQYuqgO4MdGiYCAzh8FAHqaMkS8Q7zMMaTIbnjBf1MAoEHOXwYsOrhE
sEkj3sBRWHjRX4aQbICJfKS/Dg7Bvte5mXsFFiNYl8Ru3ZDaWHfzTo3urh3odvFCAFR5sUj7wlO7
Bk2PgDmDzX8t6gVcad/LCD1ZvPWbnaMLlwHAxQtkhttyvus5uWSy2s+MIPcaLLVC4k5Mexd4MKBa
AckYN7E+FMBkjw06uJ2tnbebtglntGdZgBvjcSpAlID0PaFoloAE2NyRZoEz6yKgoSOavoKVqkHo
HKY6YsNmv+LkaBIg+36Mt7o4DkTPD70o2Qne7M9NPJLXuu2w/4x9BI7b9vtF0DJHO4ogUXxSt6Bi
edbZ6d7w8mtIJC4SLHmCPPg95rrcCSGrzIUBPPBA/3uvlN8V5HFkKQUEk95D6QSBBSzIOKvduOHo
laH3ETryJHU8X6MTRJAsFCDD50+FWa5Bc/ZJZfvHddz8s8UmkLSyNwmFjol/defBdWfG1WvRgcfb
/NmegJ8+A2Afo3EwSRsE99LJz2MI7BcPw6NtyPZJIveYqaCqMsnVsgOnZtK67lMMwScbFHkRw/YA
zvJyCrDlhvhqeEiCfbzF3m0gCdnNRg6P5STaFzTiYy++DYCJLsgfsmYA0h7gDMXPmFQepLVN3cGd
uoHCIacZGbW3gfn6SYnZgPCEgJcGqs1hI4SCt4aHgm884eE83oJ+0q9M8qdoqgeY1XS99ycHd1gB
wWGLhX8QY8ThhOHP7aYIgk3B+gz1rDwxNFmIAVGm7p6KYvlCPET/UjjmgvsZfp2brh4rOFtoZVGc
VOOWt1X/GBAfHiPd6yqjQ/AwtbPYoQME4odBFcGQGvlJU5s6q1piILvbUez1GCh5LJUPf1jtQB/C
Hov8sYFPgPp2uSoRy0QHBE3C5xjhvyvWRd5nhguHwxF2la5uQPyHuJfDzucaLs3AOu9qdWOIJnCN
FyZh2MzuO7yWG9lzDTfIdyfi9bqlGjRj2QOqtnEd6AQbfqq6xv/hP///C/2/bIX7Zw9OP4Cd6e9W
+gPW+br+men5/SO/L/R+iFcgIz4FeQjZEx/9if6gepAi/wdlEXrBYKH9WM//WOkp/QdFDYfuxuD4
YKvlYIF+p3ouzTuR+QKUCLxLRui/o3rCXxER+0ixXfrdIScN6x9Upl+xAtKyLTKNJX2cJgW9VW3o
bofCFjtSurWdOCtW6nvwP/qLiiVFIxFJHqgY3b5nxKE0RIgWLR8s6AWvaFc05/TRI4CoHOEE9Wny
4LZL4c4AQUAMei81cJLKhMAJcRwqK3foTYbyAPTJmaIH4l0l+hX2F+n2aAsnH9C1cjug38KUVHC7
foMAumlky1d2S+Avv7V9W7dJNc3rmyiVewPh7mpAUdy2tEIUvE601PAXtd546Q+g3hdaNW9zubo7
Ih1oLd64T05vSG+qUsZpAIj6zejST6hq2bGknn9fVtG9P6PlRDK0E31G8HaT/wEbfoDOP8HhxyNA
ejDGU0XkBGzupSnST/G6bmOsIcUUPSLkLY4hkqEXX5aOEjFY4EMkIuc4qWkn7oZY0XO/UlyaiviA
skB6Zr9VjcsRYx2OYlvM9VbArE4XNnz1a0l+Q2eQ6aFyxOZh3TTXC7ifCuTC3L606HS1LyvwR8sE
dYJz/Ty3QXgI1XpGgJQ+0YruUUJ+bcZofP9pkvwLIC5+5a9x0cgUXgbw5V15UBD+Gh9SyLeUwArI
FA5d8cm/PP0S7VBefYRT7uD01celCfQRIhIq66qH/RiSx7abUP2DUbTeu5I+boMIV3t7Wf5OaHQY
PhYO/zXi3aLf0CzFvyoJXW+rJQIDUY72DrLDC9qx0b1AC5EX2aPShd/KO9T92u8rosleGtj3HLrr
5pvXYUwHs2euvC342kfLedXUP8xLER7QChP+AwQSshokUW5DcCaeEtUurGHKFc2JsWH9UleoKNo5
WL8oXQTIDLb6oEE/IR4AuKTMskPXV/uASSlvYkMwmSZZH2TwFZppo5Oo0NGUSXCTV5yVXQpRwy5Z
DXd/MsSN2HsbyC50a7hU5b19sD2eUoKuAs11VwXj2fGW/gY9V33j7djB9r/qi4kV8vvBbrGPeMU0
HYRV9VU7z951UTl7x3vfXIdyvJgrAvBg6A60NQenQValGyvpA6lnewvnPG4orWE02DhYu/AyN4nc
wMqt029oPTK+i1KWZ8ZgBPRKa/9DHPUvaxb4aPRKBZALAnRJwbP8AK8/TRgKc19Rmpg8VLO33c9i
6ffEn9oXZ1ee6RikMVolYezoYfuyUr6lyKcol7LVVV8bNdgbFdHiNM7e+Fs8MujNVevtR2AnKy4E
1hJ1z+iWAH7B6LBN4NLq9y2e/XmA8znx5nLLp/Bi6esG+mA9LZGpd7hUtxB3zS4UD5YrtzMspJcF
dZAnHarZB+tKaF57y4jvhLx5A85su/8YtqoBB1XXkbvWI3gbX2F7H1ruvXLSTb+Jxp9+6+EBAmdZ
A8V2CpYsYJG+fu89uR8HTboUZOBSJcGyRHskvgGLYK7mt9wbB5f//dT9IP//XK8utx+VB4895I8p
msXGl6n90+1fYUSCzKaLB6oV0Pzsx37i9EgeG4THr7XfwE4YjRN5alxtKrj+lFDXVveV3SM6ge0l
wBxc4OMbixOHFf1NmgjRIjGuCtjF18UnzRwuxqOtfxzrhfxQrlBLokP3v1h7/tUFwMOI04pQJ0Ft
uRQ/P11Av0n0GKrK+KGNAMNt49ubUZXlbowK2AanHutMAS33LqQwHyZ9BXEAjKx68yDvX/lrVHzH
3ANTTd3wFtjYR6THgq2gainQMo8XT+jjCwdQ1ZctT/7+5n/sx3+5+QxUru9T+n/YO4/luJk1Td/K
xOwxAZ/AYhZdnt6IoswGQSPCJWzCX/08ServIxa7qTiz7ohjgmSpACTSfOY1dD7c43sfixbWpTt6
t8gbejQclIpemM1RcKDULO/huS0X2aSmKymGct8VgC3pVpT+SVCnw2lVUCUcwSqcSG9sT9BgM+46
BEz3KDIRhrZNX14tgUrPBQDl6xHUvr2CV6ZeCMDRMQxTFxHVsT8xIb4M67xZpmuoBUChBE0VCkIe
TXVQ2QiN9dE3O0GaygiM4FSlEMkikt6dVE68q9Hr/tH65bJvR3C6KTBHpIdEGaw7255+WUTr7cou
XKJrVdvWdnHqcOdUOUJY7QFEcElOl9f1CfLZ0Y9SsNSJCabr16UXgQ9+biPQtVs/55cAEqPTBVTe
LfVs1MULKHvr0G6SZ7NWC+SYJPrBzAN3KQu9g+ihgcdxihbRcuGaaNesXFift+jzAIywi/zOBDkR
kxP66XdRZE8OcISTJk6mk3wEPte2NpVLV9rnCVJPG+Rxpksyac6SzycCQSKz9N1MoApAzGChQvAa
Dh6FDezV1LvzoblNpNWhdmWywADdsTdLRB8hAaCqirwyD5CA5N4RitUPvt0tN4vFnoTkuTpJIB2Q
xWTytEmlQomqMFPYAcAci1Ucl7sOCUWWqyXMx3k0wd2lXfdoj+7wq0+Fa2zoSBZioxBsSfcl4djF
UHbethDmzDxwS5JtCWBH7uC6UO+E+NAfUFWdNvOCzNjkFl+nsYIdIlCrQoHXTvekccYNGoLzuAEu
0j83HscK8yvZtBVNp8laIBWyag9Cpjrk1O+1HtPum5ryA1n4MG8mO122oTN/s0ByALIIALGYM2Q7
UHTlngyfyZrZyl2jay+eoNoWwLCH/LSyMvOAau9srHxnafZLYyfVhT0BN1jXfQ76enDSe2VkoNWX
enTIF9Mi+wYqCvyizBvoyQlxy0TRnt0Age46eQYFat0aw6gDHMh1p2ZAIcFQBUh4UMbxykno13RT
Qnlb9TlbnqRLbqI6CmUDrameZTAn9hKtAx+AzUZSUr+LUaU7Ac7HqbNYmfOYOBEQCbqhdQ7SodPh
TzjfoG9VGdsFzsVjISv21a4paKKxs5tro6SCEHtjfjozEYIVWiHVGQSYpFp7luN8txD5gNtp9ssN
+n2AxyyRTbctseWhM6iRrOCVLC9wooOToF+MrewBjK3ggoFiMttl3FLuB59BTT5Z+2iu0isymIUp
YkQV0P1201GGhxBVR+YmdRb5QrPqloKHTNceYStoaGQF13LMi0sB0u7aLsS45jAIGZlwXm5eF9L/
ZLZ/y2yBGPyx5XwoYf6HfHh8KB7eZbav/+R3YhuQ1xLFW66uE1pgfkiTf1cwA4qRpKaY/gY2RBti
/P9MbB3qnjAlgC+Y1KgpfBI8/E5sHbJhG3gYyShFTMTg/z0Mw/vdUae0WkfDAsSgq6HHiJzMqm26
WK5xCA3DzVZpNi+Hnk7EXxoKx6V2fRnKsRRwAeEENILfhxKLpeiDLoNxQHjDukMBEshjbwZXxYia
+F+2fAb0zw1fPxKq2g4isg6KMx+Oft4FamODEx1mqwqvTL8dLhAwgCy6kDzVfpH+TeLBsT4+HjZY
PmVl9GqxxDKPzpgpV15jiTY6pHNLOylqqu6c9kkMPRBKngc4cQzvCRQde2fS1YEZIpHz3/s0kct9
48X92hsGd6RVXQLgy9L2oHPaFFJxaz6WCEgAAVDhHmxsuB8XynqFP9sUkafyFFBkcSNzRL8ltdmv
VueXp0ht1zvsCNLLiKrZpRsjLL9x4jLZzw2QxTRWCJp2utaHntUvCOHLfZK77b2o4wuzn9PtKGS5
7iEbHhbbyS9cl37NOsmc/sZWffFCybq6Wpwx+2qbKV1TSho7+pYlYNJiWPdVOdL3jFAI53DYB4OJ
kgeSwlsrgf1CoqfOhNVVl20dIPEFfPDBlLFxkL6mM7XGeGhmcHMrdwojH/iaXT2pAAsSfykmqLFL
0q/Mhnbhqg3cnans9gfpezjmmylpBUmfmEdUz36Enu3N6jwp62wnSgG2e4yY52szwRFhZTpF+di3
ov6RoRb5LQtz+zYEIZesR1ORyVO6zlbIpIFVKQhfqcVk6bRrhwBkKXF/8pgnkooOzFx5Rds9ADEA
KvBcILF6NsNwuA/mBXHrKG03kKKYe9kSq5ULRecKwbLbZErNdTRl820CtmOrLLP9gdTvsKsms9tR
DjU8kDR+8dwWRbJPyuRpbrN6EyO1dBaHAfx9a/GSYqsYnKSM5EUji+Ublg1EBVgEnJsLsl4rNVk5
7K7BNDZ5mkXmyqjQr/JT7yRyodIOY6m2zpzm52YW98+x8rvH3JozyXlIILY1ujQ8ZQjUJon8p6aT
tN7H9rKUJvQNIZ9NZxpB6rpnkdFNqxwsTqjAnzZRLfdGHYB4hFO2VkAWEBF0zTVyqf5K1N1ZZrQu
SKEuRt7GDLIHingRHxY/nah3NlBaZpi5fnMbjYSHfqKuvWkcrRVxiMvUZvVM4Grx+XCRYrCGX1Mh
jJ3XGt0F4tDLY4fVzZo36z3W8LivACIjn7N03S01YmONLsItUmnptveW70bfOpf2kthbe17UpSGW
ZTuG/vilLMOeWCEcdnPh3pRj8U04UWUf0pw2grvq4BfOT6WfIppAxR9Ypt8jciFXc1DbdHQIoTZ5
XORI79n9nK9n2fjLeTDKeTrheMY/hcJbY5qryCBDvM8VoaLWoO/VGDMQVbPp50Fld26bBXEnVwi8
BcN4J+Yu2YaWEvHGIxeAABohk7PyGpMaWBeU5X4cFl98nwwXuVm0l2yYXsFINzOVxhzsVEaC4SJu
2aE9mI9LfDvknhamJeWJL/1GR1MVUhnjdUwtkoCwJj1NzsJI1yS17KD3w67hD6PPQ+852Y50nez7
DHE7bwdTyhPPYoIktUo6lFNpq2Cm0X7JC7ROAC6HKv9heHX+JRyKdN+aJdtwVQjvMJjU2EQ0G1rt
zY7m1dj7zil1USK8cRlopXlGEu69zoEFZkfNuTVN3sEuDFNALphBqRdLaFGEqwAPqEb/WkR+9GWe
+/HJp0serEqQbzs4o1RTJRXRVe9CN8p7ipe1MstTwMThtiv6pVwXTQQzBdJbdda4LuxWEjZrB4Su
2sg2hedEE2ZdKgLUFUoQ4MajKPwJ07gAtmOUXxaFZPTKK40e8P4wFjeT49a/qG0H59wIlaAcYT34
cGGxbNDOlMm2RWr9BJWA8Ep6qf8gC6gCKNAOCLcrUdwYxHgoDABQKtfo0fM3z+iKF9jb8h74y3Qt
wRQiIE2z8UtcJOgxKMIIi80jBzOBacz/NLLfmhh/jQJdWrv/PZqVKBCR/PdBoP4X/3Q37BBfMhCp
YKYBIZMy/RME0rygI42DZmh7Noqbf+BYQb+iJ8bHwS6/9UT+Mwb0+JNnor+EFRSCG7bj/jttbN2T
/yNienMmowFj0WY0XY4vHVH9UegB5z0XBQJJvxJzqbMXzpLIMTcjBXQg+l2X2fN9BoSp26nZkXAp
FAprT1Mka3SIK69q7F1taC5XjlgNZyXJkEkFMJB5Mn1tzQKrl3Xr1j44mTSCcmysB2dAIAbmag9j
jU5Gr+wrS4gaElds1sb4NaF+3G4RHooxH3GhyUH2W3rTC/aOiiGhriaOUgDkpPBGEO3KAW2SdD0r
sK/G+o8Xef1WKfgTC2PpHv6/CgiuT/HAsdG65L8eR+jx6FSonSAatHi/kMwdQoklgIBYs+IMIzQK
YwggCOhYaVm8NH6bzncI+2t/GZudkufB8i2evn5+S0eVOW4JdLXlCTTmPGA64bH6Fon5RMO2jZ8t
aaJmWrtwC04X9KGhFCQg4tCCKNDAsrIVYMagh/lFPwk1BbPGqwCRBe37IHrPyE45zJWZbJcoXjTG
auJVbLtuSYgIWxBkE+Kx5OyXy5JbfKwgM/AaVAwUbOu/hO3u+2Gm9Ye4rBuS8eDW5LMW3k/CKMmn
1KDR/sscIVp8gexsVLeFjKrl+vPRO5Jp5EIOdn/ol3kwAsjN9Pv+Y7bP7LHh4k/RM44INmIBtYxy
FyVhkxU+OSJzr0YFak9LCXoSn4ca6cThlpMW+4jP7+R92oDoHTeiJdRocjsCpLgekj/uxHLi2Qyn
zH8eVND6l149Z3BP2sKgS3pKPLZ4fzNR+zDI2MQGtFfJOekrIcv5/ooA8Ax0BITzJEEuoy3fzLU2
0RiCRcuVf/507/Mw/XRsXCCrSC+B2nxwVbDTUubAOe3niUpl6v6yCeuT5CSqe+ZdXDV6iOXs91iy
fH7hjw/JHPL1f+wAlM+xAhz67kiXgXF/gsPSB8sqExJDioh2IKP7+aWOMj/9kNiV2KRuHjphbBVH
A5rRi8vHwS6ex9FPhHkA6S1eJNIaDYLL6N7H9dUULpEJ8CRtSy0EPiTYMGVK1EBkCsmGGCFnExXh
TZah5emuk6G05Xk+xG0wH/rRxSbo8PlNf3gxHsqgOPnRyLYgVxxvaFaYBzaGR+VTOXctd4E0fI7P
kjUb2AxUhV85sG2HCkOOz69rfXwxGi9FrmjSnsRs4+iciQzLnOrWMx7hEVj2AtzaS3tQ4UGdtAha
OJSe5YFlkosHZKCQvNk0bduGQMaNyR7uUtTJYaxhg7J0OGLSDt85JVjIM6+Y3b9jEY96CLp54MPq
0MskhERiHb9bLx7rtgDv+JgEKSKHqyyYu+VaoSzDpFpm4vhhH6oaUxNMDFJWkyohkZFj+PPMZhnm
bjw/MQGL7MWnxc83pJGrJc8Hy62yl7cNGLU3dhdvQrjxu4pDOIBAZQSaUqDgacfBM2g7n2O4dKyB
N5IUkd6iDYXH4ryxZwxUbmBgdtOPZWbd+0gWLBFjYWeZFiowl1Rrkttu47G+mwQBBUogblb88oEX
pxad20gt1yz/0PtepiVTs8VZiHvUeNqSmiYI7O+QHuus3Pb+hB/Z0jliuBtabcujMn6Djj0SDQxJ
kvgV7wyQEGoNiPYkgEbXGdRwzfAL+A4w+vAcKLLPECWRQ1NjZvNJ30ojPpKiSFz4e2+Yku6mg0LM
YQZqWVvtKIRycffJ4pBL/6PF7eCygs1pPNf+pYMCSPOjCVKo6pE7NOmFdMsADqGlpvIsgZDXn/b0
w5lLE7IsDB3AJNyNggFXLuzQIlrMeO2hjsBqqwOKIza6HGWNwvjvBwBX9GrAJ5DDzDamGWk3Cc8s
mX5qivUm9lvqHZCdds9LRT0XGY0ZtHb/+Y6mbox266QIpyVrplwFRdlJFo8x6J1Uu+pMdcLmODsV
z4T5mR5VN89HRs4DeMYHxrFL8tNStj3GLVYSmlzKMQRR21xHWpqxngW9zA0bvZ4uVdhxajlIqzNp
ssjPiltaD5WAzUzbmOmCZI3NmhqQNmTWxHYreWeg6/hCKHxWJHZd3OWBc2q4Uzo/NcU0MIYVQGmu
77ExWtGXQAK3zDYLxBc5nkRUHLRo+1Lq2I2mocPfZlqG+iGysPZxbsBrocTeA5Us7ljYA7vAtl2c
V2dBmnTcSes0Lo9GFto4w2kIaZxvqeZKWzCAeAj4yYg7wdmFkETHLc08Pb8c+0zfixvCVPWhcQiW
4Bw0KDFvnAVq4mGgQsntZUUa6LgNxhTEEKUpi9/T3uWHNU0RzUnN3FCPcYMcUvbST6N21loCoeec
JAR0D1k34VWDKIavp6gOrYe7Oij538YKAAtAH+jYGwgdF6IM0Gys87mdwQKsliQnEMsgB+kljYsO
X9oiV8ub8BRxI/zx2nKGO0GFgVFIALSo+TBMpsqKCy1JwBfCPGq5P+pKvZ7VTppqdmkeLnhHToGE
V73JzDu8gtNw2ICsEnpnSmQCx8g3KZgg31M7uw70o2siBbPIBEK8WS/X3jxPTP9AUbV2t2FB2QIX
gFdLMN8Dewe2iJS9oXmNfFt6hTdPGkHIynr9hssUY0sL0qpQg3GSKlNCv5japqvUepJKGSNaQkpw
j5GheDeNG6SVB8vC0taXJezeuPoSkoa7KH6pKpwCakQpdl1bNmK2m23nxBl077juqzD8R6Mew8ou
OURO1iPVugpytln/aQFxgTA6m+3MM6OElS/kz20yJUl8nldJb4nLbqKuyuRJUSFlJnYgCesdBkh6
XpqYHTKHIidFseisWqqFvzX20LfW5eLhXXGvGlgiwFtz3ke5mkzD6ptLGLo2W25WNj1vqbRcVGjx
WypGvits6C4CWGXwmblmipHFsDO7euSTpDANf+vaSO9LAJZ0ubPLdEQISTVme6rdyWf8ugRdlMuB
UWQtWHanmFADfMG5OuHtaxu/AGUs9xBItXDjyWT0XNrFd4b7Z7vkOBrmWnDKw32uWXmBK/Uh23W9
tqqbfCh1BodyO7M/zEFiuFeTOeMYhNpP4bmHuulKHimo2qpFH9rWIRbK1/n8VAQ0Ii9+5yHs+npw
EMF2KhwpqfY2GEgn2egYYJYgbqAmETjxponGMtq6qDU2X94s1dKKw3/eDvMouGORjQajVBWJYGFn
cHeYPEHa6xH8Pa2LdNR/m93KYeIiS6EDZ+z69HavIK4v9wBNTMbYEW3Yjisi0dhkfcINYuW6QQRZ
dIUvlqgvgeuU2UaFULWNlVisGZeGcpTtF7OY5N07+y+/rId851dDXz999ABDVTFtflJ29Zfdf2f/
hVSApMgF/ZOikOONNXS2v1qBSY5VQALdYK0b3tFfrMBc4FQ2JkWtMXc/3hmCZY2bTwaERHuO8Nj6
733BQqw/zHYXAWCvzt7cwXz4qqOJJOfuT4ewOKMIx8Hnd+JUUX6DdON29pFPGPIrQsvTCRsd0k/c
wnB6sMpu1Qmc/9ZJ5HjG9ZtzWK+AqFd7sxZz3Ww/Goi5hquW+65kVq/e2YhJRPfaeo9YSbxMK3MQ
tb8J/388xTIP/NC6h5klwH8przP3/4azWBXkPSwgy4Pqg3CQ0zlGfNnaPEx2/Tv6NmeJY+btGBdV
pU1JU32g1oVT1N7Xcfbq2t3U0dgi/1OZIObzw5vDq4rMkQWDx4WONZEbp967b3HU1MdKyEbC4m4C
HT62HOAshwQVNraGAroEW0lqzJEV7bJZjrHUD1aPwdnSxNo+0kuagaOHnoM2repKkLDLfhaC79z1
HtImywrxS505CFAc3O38ZkTbN0Xqf/dKhbfUHq0+zXwD4k2toe4bj23SU4rIPsgpbtp71/aIgkFQ
6Cg6xGaMvSwLUn1oRMaIJfwGyRLP1GxFf3EOoWtLQqKSviZ7StEXJg9KXAJeVYvXtnpDLKTNGT3S
AyU0GSEXMUAoweiTE9eriTtt4wS46L4Hq18tX0CjaZtjNEtAYpGYVRHbjMKjmvtXOHaxo+Qu5Dec
QDMLEtemjGpltQ9hi3Y4wIxXy16761v/ccRLpNr5dibK87jKBo5FeKA6liproUOWJOy0WW+Hh1Rn
vfSGmvNwgw4oEifwY0vqBrRLoomxDc3WY/jZw7Wsd/Va7vHxD+aU+n2CuVbFOMIu1RULPxz13VtO
pA2n69jNwmo/p6j7vcjeYGDZZjJ9Bz12c0yff0ZiafDgW/U1uA7qQ2XCN1Y0C9DbzCEpajExA6uO
FJYdccCtV0yR910iypIj2a1fIwemZd2T/vXdXdBEE0/sZOBv2kOvqKPTO4rzYUyuF9TFovDHkAsP
XUiEh+JiPHEJR4e7RaB3AT9kqXXxqW37IU1OarPUQYXZ0akcV6M960Q+QC/Q/15Qr7OmNRy/VnQb
N7dx64wRGue4hGsMLfNg1rEaguulg3uXQoUQJvczL65eB47TmjzqAJ10uJPK1UsEQXdd8Cqzhg9E
AxIjD5klSY3ThjYdWNcIQzl739gCQdENXib6dEX7NubQ7CvaQ/7acaBy3vnQZog3O4jIyMXLDLz2
2mQEspdoESU/8Hv9aaIShFlGGQiOSyvhvpCiSIQODSnixzqYd2p9t2/LI+/oft3Jfqx4qa3CC6dA
Y94Z4p+I0sS0jvFDx3WDVgZzQa7TmZgg27ktKFOgs6UdlhfFaMVDt4nxILQQDOoKlHc3ckTBHG6s
MYCXwpMHcT4wXAO94UyB5c824VCR8sUiTNuHocV4CaxQ3tcdm8s8ukhYj1aXI+rt2cyzAp9qRjar
PTI2E0VUXohyQ8JLEk/eM6p0C0bXo03+BPxhxpN1QvksfxgSa2JQorfIRyFcQKyhIP7ztCk0cwKD
3xlxgNICgcEUxybZVxk3Dj/F5Cxo7hkITD85Q98s16YxmObaAWdEOgI+Dy+fQwBHq7/zF+lgrGeM
FuNPj0kn3cJHK4qSyGTpJB/muQ7k47pifkQqinlrXUFBt9pMUD4Bo7aDR28JweOKPh5BCHvAYjXk
vCeNqCF36vyB6YRGQsIXtdGit8qaPdk/1MJD2GaL7hpT/wB4hJ7ijGnZ/PS29MpB6tBKGkWI4D2m
ibgnbroBYXMmBhLp3KYRObOekoBQx/LKdCfQzQzIojNuLzQ6BnJEv5QlTrc+ri982rUEr/OYxXtc
kaf+xp/Egqw58s/yENBMVy0Hm+FiGOpMaMuJnS/ziq8J3a5lr8qaUkeidmmzi6/Ht6xxyuOcVdpk
g8UmRcDf+ygMjuzOW0SZdBb4lljIaNE3XWEDNsdrVtlMv6oLFjJeF3EsJjpJEh399ZiUJa80tXp9
6305cRJup6SPoI9Dvnbx76opjvDBZWZG4ROoN6yO12gkcMkV1KwVkFS10BkABpk/ONWkM/T5becI
J6UD3cLK9az8vMZ1XNKlZgRkB/sJGjrCs44LrMGkxXtCOT5OUafzzCExZOJtgI01Eoe9vuV5/3LJ
46qaviTpKV4XrsYbC/t9TXfGLSDAl7R79DAwY4d/mxoSuiBH1+dP9/FSGqsEkhwpFornx77TdhLX
y0B14hFpWr0/VUiwDASFbNbsXZ9f67Ua+EffhfIbgCHL8WyBaNDHrpQywaprdanHySl6EhkEoKAJ
rb3OTViGSVto07QF+nn+0JeuB/SjR1QpkOu6s8m7qULozgaUfV3hUW878+/eR4lenw6RhKc4E8Aa
jPz0+e1/GCrgl8CBQvD3pONvNiV/1PanFoJhjH7UAxrZWKFvOaB0WsjhSgr1+aU+zDmHwnBIK4hO
EFI0x/VuwqgUL2y/fgiTwOlnatAozQFxFnqJQG8f/zrljlsoYJwsRFyAtdNNsD/AuVogikFM/f6h
dhO9R3UTi+26x+mSA8IO9ZkVhX7MjtfP/PwLZ1qzvWK3K7yTz5/9eJjpmnqe7mXQJvWsD07oY9lN
wxjGzk9qEuTNc4Iz4VMA3ocd8PMrHY8y+HeTp4WMw9Uojh0Vr3MCQ2ChmfWzx18mv+hqqVPzNHMd
DvnE1lHj5xc8ov4AuKcNFoAoc7BEZ1fRj/7HDOqyYGEzmdufLVJ6zCCU+fU2x6Y4816jtsFtFD5o
PCeo/+Rewsn4+Q0cyRvRtvGZxKGJnShMax79eGdxYzDTtSh/Ngm+qOWWXtaSb6l6JGGGVKoOW4Y2
0aGxDzeLl/67KG54nS55FT40m+RkfBucAhAaY0Tpf2YVV1BPyBaWN/9v7CerANVLpwN6sUqtHAcj
rRioD8th7quhAstgsvAhE9BDzzad6CkeAUeaxpTwjRLdFpO51O5OUlrLARLneJlwGQWMhs3CaG1B
FgP8RR/n4CiIbYRy9BFf123NbYm3Ar0itGfXxA1FB00onr9GfLalg2WI0xk7CWakI+MfxFlLZdIe
8GSnyFLmlGU/H/4PE07gPWP6nsBRzfk4tXsyi8Qwl/kHhFuHmDXGIp2EI1w6HQH8Lll/fkkNw/xz
y9VbLQK69GgQkUP072iO0yibO1SRxx/4y+gaY5+Gfn4BtwUJpktTmdqk3ZVhTxI1WThoUoSVhb6b
z2/j+MlRHXZB7EOq5LFpvB811Uq/KUfeZfIjryh/nqZF2xVfEQNBP9pW3V9oUsc7CKBUTzhUinwH
ZU7XO5rkEKjiNKmV+jk0GKrde5nQ0yLL0Hr7GxnBPlrSfDvkDUxJfEHnDRXtoweLx8mUshzsr6Xq
zGAT9ZbfxbuYMiqZbpqNnA4rGt4F/yco2DAvJ88J70nWvBaFCsq6lGBIeXT/Hmw9vrYbC1okEXYa
k6Ekgk3gKaky1IbX7mToMkDQIVCWnAwBImHkrgXdkbvBsKBtrwzcutwDlGvdKbKGQu/XJAT51Jyg
FJrOcldWZuxefP5yj8abMcAg0DFZp0g7fuyYel7chYXfT1/7AsNtZIArWhVgrsaKOt3nl3KO5rN+
p2xePoALVBHZR4/m81jV1FQtN7oL3Or1Wr1H6RQyiA71e7Z6tqC33rsEpMMowM7QVdLfP7VDrysE
xoh6zXfPFbqeSS5Ys9PZBSqJ44mRZ72xnCuWKu4OaV3kI4IMPQnTNi8j0mOofzot+d34o1ukm0iG
zGzWzhIgbzDshqrQL3zxMq5ivHbHxVtpYrCogOIRrkUoaT++mUaLgY2/2nRtqgvLv1torEjmbkbP
g3MviqhyOKvZKkZKIJ8PafD+9aGniJYiYHEAS/i3mrDc3p9KDU8wBGYdPSEeLr7jI+khqkt79ADP
oXap8SfohLtTiNQ4dq2b2o3KQ2Hn8n7ApRthZFTsaJrGyDcBSUQcDvPlrxH5q7qWkxqSdRIM4CzD
7KYohfmEipuqV5iXJ/OaXo5/NXhRdZZAj7vgREoWsvVkyDeGypxvC33k4TTCHsVDvi003Q1Vw/ze
WAx0FToJNBGBnvba5VTKd640nAvoiAO69nOzpScu7xMl3VMpbboEWd15qEPlIy28zpI/QU14ZzMa
zCkq641pofnWijub8/mhTirLQ8zaTyhhxErtkW4v70bh9PcpQgjgoEzDLREP9eofeR+qZ2nU7Rff
VYqwKOoP2dRj4kWTArUr+kUTGl9haqx6txhOsYLediMuJzCRs+xbD9WQqnnU55tubKu7BXHnDeGn
FjoHvr9Gn+TG7WbzEe9P9dMSi/s16b1+nUx+cZYLlW4R9U3PPp8R7zdrJgRtZTYzj1BB2w4ew2kq
yj8CCHv5zPuarkM7KvOtL7Wok9+a/tfPL/Z+Qb9dTACU08c8MdxxRBItLqFdG5bPvikKMEKTeQe2
01aYZ+QXg+v05H9xVdzQIgQ3+fm1P8z818cEq0PLhk38GDbReyqsQMkXz01Zkrg6ss6nXeFYAN8+
v9DrN/3rGH59ShfeInFfaHEgHyeRE/Q5GzXkBPcslACJeTguVhUJTwrIXYrb0i6i21RFBkB2bOXr
jTPUqdyjbepvJtkB+wKs51+1fhuelnDXvnLeKuIkND/vi4Lgxe7Kol7ZneXeoFBZvhS9E5yXlGdv
Bnu2YdKSp66syjJrzLfjK6cImceGKHyqNzm9OGsMKay14fycofq4zvAt3VmxZz6YU+cgIRc6f4mF
jkB4DIkOAwiDGBdEfezjkMAyhJpcQPXPbq8HP0mdZO9UmTxMy/SA5jqi0EY4bXo7xqu6aQ3/AMYX
1sPnb8bTu9u7N4PMhM7qAAMCHEM86v3uZ+VRQfsgwXOgX3DgkWWLMFUAj2ej6JJ0m8EtpoMouglr
DKMubingF4eKutXFUPvI0kNsMK4WK3YPCN5TOGuBDxeYJSAAnxsX6VyK89lBNALfhTtqoPKqMnhp
cNyRBl8v3UTbBR3gaC3qUNwSNg7VDqHul9nP0ktH1Ok+p1J8SOOqviq8TnabKlI9kt9J/9X07PzG
KLUtoD9Z486xO7DVDoK2d6MMURpKGpMHSCaMKIcupgUgsiaDG8mZ+MX1jOA8TWb3m6Udslc0HRB2
/Hxw9dgdjy2yrcSgPtmssPX6+yPf6SkJ894Frnqp612inJbd16kzg9RuSvPSGjVi/PMrfnQxhSKs
UbfgkRwgeMfqChZsubbg6PyV1Zl7StkMMlLUz8YZhcpsRyOiY6f34va5dkx5n8ZTd56iz3SDT6Kz
+/xeXqWi3j8+oSbbJ3bGMK6tYzBgOxaeCmJEc+OJBgN5exX9rJBeGzZ41Ht4INo5FY6iiuSq86gV
brLE9w4JcNgNdZIwXNPwhO/eVjAAsGAcdOmXEnppqOQi91N1aBxnuvT7JD6JPRG7qCOE9rhSs2Wj
jFOjCrlqLQQgwZp79R4FSASq8s64gPcEO51ShnHuY3h3jXoAxxlyjPUuHjm91xX6GecFbV4iSqeA
yCAbiT3gMCK3gYeAvPcGUlNiEfWls6fyJCkkAjytgP/KTKRdtPap+l07YVrScgVRN62qib5S50tE
enBhqC/GOlQKImntg6tFDNE6AZyCzLfpx/Y3/CrT73Buuhc3tXHLUUMGhv/zt/Nx/2GmhIDmgK75
vJ/jLdmxRyCw05j/wnAbhgF8ruwRlMe8W7TOMTmVeF5Ur82UjMd5yHC6mP2h/hu17b+asKiWETY7
IFchFerz8Y81AlJKFWoR8lcEA6zfvL4Qf+kTeZ5KDFrMBQNPlJv63ewn0bYOo+lHErRDzTxZrLu/
jMl/sWADJJZN0JbI4nxA7EJTHocKHfRfsTD9L41vqVtbGsZGUNg941zsL3vZdKe1WxYncnKsi64U
HGRCdtN1ii0RgGS0Rc5To3deQM433ipo0vzLX+7yQ8ggIOY5UPNsMNMklUdDNhTYH4SN2/+i6t3E
X4ksPLWmkojDljKHS9sfcnpKasG8NWi96iVZMLJcLRHyrXtHVOreQ7P33BRj/tVucVFZ95wCuzZr
JcMdZ2KN8RzyM693/T9s27u5/vV///fDc5GWm1SRpDx1f7ImbAEG648X/IFue5tUz7/+14mSD+Xz
f/EP/5ENtP6PZrRqbKuuoSHM9w/fwoBVwcrR5QVNRhVEs79VA7VsOJhUXT9l830TFPxNuXX5OlzK
rdBD0cP7t6gWr/nRv7Z5XaUH1YJdPffAfSGr8X4FNy2kqCIMqwMRDd1q2ORfQtRvU6BuIahB2/uO
0exwQZKQrrBO+i5jzzgxR3FpVz0RRwF0bFMrt7iBR1Vey9689yIqGGQ8FKwqF2WXpTeck9biDHFn
A6AfG/YqUOKypne7sifrOptGGtZOceGP8sIxxn3U1REJpReue04htLWBbgxt+tKbfXpZMI5r3cxa
UfhsQPpQHZk8To7UXM6wFrpm3ZPNtSPEAvCMXk77zcWHtu3SFyWzfFMAc9+KKrgUzrQHBYcVS1y+
hHl5MVrAsrHHgBjZ71w7v4AOcu1m85kZ86k2M7CeSB/mGiXAqlmePFj7MKOeKuFjBqKQ847kukXF
51vUuIe0DfyVZm9uCZCwrzaCS6tzvueDfBDmQvc4Hm8RoUGqwLqG7AWtJJcvWU2DXMVdtnPkrOEF
FCR6+B2cXgNOmuNtUE6QUG0/PqH99TRG4BesRBdN5jMN4zhZJHR8Y6T5YNJldL30FN4Hsub5dOcn
8+1Yu98TB6XlST60TfaA3vClSGgMr4jIty4PpMO3qpuvSUjFbna6HRbWmJm5r3wOABvUzFd027CQ
qv4fe2eyHDeSpetXuS+ANDhmmLXdBRAzySAZoihSGxhFpTBPDsAxPH1/YFZ2S0yVZL2vWqiUmQxG
BOBwP+c//8CFMhL4PhGRLwG29Mk2zZGjMbGtr3oCIHAuXa9lUr4Mghk/7hJ50DPVDdf3QiMyk4vG
oLnT73pj3JMWdCU8DJOYj15BB0OVkyffTMZ3W1ukN6TgXhncnINXky+ZvdkpWfPjEoH2waQhfs83
0ZV2vJFKvYxwZYsoUjs71TMcYquF12hPDyXpGdNcjTAP4Y1EdfpSAddvC2N69erlShkYI2eJTM95
S9WCXZXXmrc+GaqhMxKzY/SHxR7koZ1gBrQUtmkD+0Sah5jgt0DTGfbkPWX1MCxXDvGe23FcmSMm
am/fZSVAFCfLw8ANHKHfIx79r7459kG5siP6uDgJhtPIHh+sqWBizZhed2r4peX0YEbYf+UpppMF
+VmMmZgsCpHCDl2vO/yTs+9bT3VbZTsk6OcGdGjXr6/jewYJ8tVgNJ2n1JXzAakJEb+Y5zSG1nzO
Ig24PqN+I8VT3ZsOy66Y4giDZssOIaioQ+vO6tTWtjrCh/aOk9K02zyZi227NOVtpTXzTk8KRWRq
24WGVpivveg+z0o618LLCRhB/ofQk7gZ4jg3kClh5UA7f4lcLJAo9YzC2WdWW2HtFT2Wf7krW5he
I3XGYTwhNLnKP8MnxLlmKpi7OrQeZrpp+lluW4s0mI3EmgCzgEnGJ++t03fbc4Gfc7UaO4+a9UiK
I6Ub1jtbNdgvUzXL14oAep7KLCHUsA08dyYZYfGdXZmWBGmRmnYneptZO0bjuP4brzXBleg56VMT
Bdd0MiCTuDX3baW8DQvLsI2EvpmYiN1iojbAH2DRIb94WgMUBqOFiqzkN8J4riznd9j8j6XPuosz
3vU9YACYrLAD1//+XR2WZg7ZXmNeH3B1xnoO4iQZ2dM5tVt85Ugw/+6Iu/vrdPhegvYjxPLXuzHa
A2RBl01a9DvMzbfGAU2BWx1ASmEcifyEppw2jpSb37zTj8XS2zutmqTVD4KCjniNH7/X6LqTmUVY
jht9/uKvmcLrdpyJEVI4gvL6yN/03a+/3Y/DxH+9J00P+DtNNf//43vGZsXcsgMmnHs72dodpCOA
7lBjroayGFIw37colivZsbv9+q1Nk9/942lMJY0SDL4hKNY/GsAmj0fit7zq0JXS3GT4Pt1BJIdF
3+lXJADmB/RZr2NHPHg+KnXKVMdz6xPPLCFrJA6NcLVc4ejAqYsjoO+XWgh2ssVt9mp0BoKXHGMl
jLFW6+ymcuSuhDg1lfGjDpVu40zWGc48NPQaiqxt180z6V9wdT22h19/058sIYBA3bBpLSnX3+Mn
RpH62LBZ1SExup1V63e6v9yVCx5Uv3mfn11RCz4QpRXNgf3eUMQfsbLlP7JWffTV3TTdzSK1tjoJ
XkHl+HBrPYan8WpaoeY7t9fL+yTmDLWW+Fu7MhXXUoWZHeReY8KZsCM2dhweCDk+m1LtgYd7LHHS
MozxnNy3kzE9xbYx7zGfarZIFNKrQZfdhXjMx0ly7A9Gap361Cu3owPN1qrSbxE4GaFs2OnLyav3
kwYjC/qOFw87Zmsc3o15SGZ666RCx4AYNjCbCfyUcYwxLHfu3K5ZF/xu39M+S5v5oiuosX59IX+y
wyCc83A+0sFCsED48alYXGwALM2sDsso3sqJiZ3NbgyHSYl5+PV7UWH/4ymA48l0CvqIj5Ltx/eC
fJq6BcneB3ISLyCFpxIzvt+8xU92Fhoxw7LWP33jba7w/Y6ZMHMpdL061L4iiCCdjNCKltd1p08X
IC947yfU8fjQGGcYNMnWrchHnKJPXZZ98RxVBUapJKLizDzQX3PI+uxOaGxuBHkgizOaWzdK80Nh
OkzvbBMzFX3prvG/2mLP8ZEx2EpR9eKjhWVAWKxyKCacfdj6AB2GBAMxfWh9w9QQHmmk3+yKJUg7
eqOmNQEcrwo0JxSoYqT6FWD1VQK7R+8vxIEmxLktv4HVrZ88sf9CHNiHsf40frwplYGoC9lAdRAF
jYJKSniX/UAFr+V854QrkFJubYrZO5e2w3i6w3ltEUR1MwkiNQYDDwcgYIwYOPVImDdDoj+NWUPa
m+4uAWaC52iAJ4hR5znxjWxjS3aipmbE7GbzI/y916VbXbbTD+TcU1WRcBpKokryRH+EudUHDcKz
vVmMe78ZL7HtDEEmWZ8W/n6ESjK08DUrQ2QAb8ywl0ei2NVvZok/eUg4M9b/YXFJ9/buGo1xC5gw
quowehUmH7Qf7sjHQUxAwGr8mzsi3qEvbycVKDSyYJgmSEvfP5OtZc4MQYbqII2u2orVFYI8uhO+
MgdfcH+WmiW5zDRIymCbQtD5lMbFDWmGxK3WkRPUFTNYPHLgrWNnE2Am1wcQa790ubjWlHdbQCKG
Fky1P1WMJs2meyUT6DIV8xXmXhzGLLPYzF+ica1SSfXIFv0GM0Ki1MmLoVzdKmgju55b+tZeLtaE
vN7mB32ZnxxtjS5sRrUjzQIsGkrscfKmu7cmKKoYKo59Xp+qYXxIexpJL8eYCAsfdG7L+CD7GGc/
yw98uJBECd0RNniC6cro2MVvFULrZv2LVvJvIrUuyGZQO2GRo7E+Rt1kn2t3fIAVRAOBsRnPU6OF
RUu1hGkG2YU5Dq0NP43591Ob2es4DLcP355eZd8j7OICZ0V6k5r0LP5EKW4V1lOWqMvI2DM0a6xE
qvKkqey0QOElb5oHuO+LE03xvow4WQizZWHydDhjf1MI+3PSjdUpF/ZZdWpjGhJyJ40RsYjpfkQe
jZ+sfS5668lA1v+b89j5yeNNrYMnIaNbVtR7WKqYzazFt7I8dC5WMh1aSp1zT9FIRniYb9b6663V
RtwGb/xN7LI+8xXj1XnEg7DNeFlbmpschR9aU3/jKWm6m6KPyZA1vGrrT3DBCkFKikrzsg1iK922
FflTUJX8m0YS+7vEnIuo/f3riqopXFzzbGjsMXioPyqTckuXJtZGejowViMmu/CorGMaQ87DxKy5
ITFltpsND71iB5VGf5EeLak/4HE4DBfLHtJ9XTjTNpW5uWnH5apMxgfkzqimBGHKdj2/Oh2xtbLp
LyjUskOeom3iEKHJHB5MZ7pbq/ne/ft8/Q/C9juEDT48/h//3srkjG1z8v/CF1kXafWDpclKpeel
f2Ns9h8cSjBZ0L67hvHm//63sZ31x+qYYaEAWr1trJWX8S+UzXT+oMoQGFVBkzV4GVv638Z25h/8
KEEa+Lb9Bbb9X5A2V3//hDE7NSjuYTGt4m0sE348QF14LCVWANlh6kmwCxjxJ+5m6VixG0NJHymh
arAm4zRMnGNkoIM8VkblIzgEya9CY3SyaWcuU0lItl3H7UErSGyXAWmgpR7oidmBctre9RwlGAnV
vTjXNiVvb5H9HMxG1uJx7ZhHdMaMbMYMMn5AqOgYYFfkXftJVD9Xndc8N5h1yS3qP8aaYyW8a7Ix
rJdKKnEu6ScwzyKG1uH8MLxmb2ChILddrq0vMaOyJNwpne+MtvcfB0hkRjA2OiSFvvOmSzzZ/mMJ
/fQiM8M8RnnJqJpS1pW3sVGx09e2rL0TbiPd147Bx0NRlbhtigQMRWDKi+bIwu2a/FBzCKEu8DUa
3wK7MoxYHtDTiQfaVfvFNajyayaVB1Ml5sdl5EypzBoPWlNHv+SUnUCTwa4TNDgiPGbMdYg5a9OG
hC0/gzHR+Ev3NZOgOwGRrsZD2hXNsxm1OkZjpuTHrEnAe6pt+2WOeR0QHR/AFiOfFt3EdKebscGu
ktQYPJsOtBDHn/jWVs57ernZPBeZznf3C3tRwTDq5tmx0vKqgjB1NnMtu/ZUJAKJOv4mi1J1RLGY
H6vU5TWutl5PMJyMlGeSsJ0N65p/89cNLZBfyU2cRv6jMax3GLYiCnsqz+4JZGeerscmwkOfgLOs
3Ohdkaf3GjBLE9Rzxm9p4IentDz0t6FdDFyXkbwRYj4mrcDgc7Y0O3Q1N8ZWrad1PBA9l+ifJLIt
c4dNj1YDVC7fEhgh+NIh4n6ci/HSL529m6vEscIiSqPHxeiye1eRsxOgAaXGE6XxUFkswNWui1Vb
stDzycKWGc8ufhPDD/78lynuuoh6vN7uEmfks7q9YjUgFODO+mbvmlt/JqYAbvpg3RQowlrg3Y7F
pxkoiiOOhYairOm/Qiwa4y1iV3FOkIaMG9efuMF1w0g0IL0Z13UCyqv5VOHGl4ZEwmKsrliiDp1g
5V/XjY+cxs2wiNcyRQgK8Xh87nQZ0oUo7mi6EITDaBq3NlZMJIbu6zRZvCV5CNw7ta6TGSP352G9
RbCyzGNpD80zOWL8sr7VUW/BPNm6tIj7WSkfyFQ0z7LJose3JZxqLtc37+qren3Ys3WRRo6aqD8G
LskI9eBuwsadttqg0UwyaEYQSfxHOLZcuB7lL2FghceCGVy9viqq1Tb77ZFAOg2HNoV8Gc4JR2ar
s3GkIm2fF1cCf9roS/GYc8SDNdbRo5bpSgOjyBISVFrKoUK6PJwgoCCVhpfukRyMKhjTkq+Dehod
NhoNRsgzP0XQAAuMzhLgGzVWvI0klpyKEcR+Bic3AgTLuPAntX8NJc+/XlqHW9inM7+hbkS2KlI8
6SETwWL6LmtV7G402c3sp/Hib/SicQ+OLfWdXpBXYbeTtiE2UJOrJxnf1wQ0HHcLHtNw83koosCQ
JR9oMdmxiC4fk8vcTc1NnEEBTuc2JTqQZxm1unX0qlzzyQ0nHjKwkKUd8xzkJevZMjBkEA+9jaow
xLJvujQsdBy9k7x9zvWopT7vkLygAXtwTdY8eQZjtINUJZcPHVar1mEa2CJx2fWvpzxnRWm+wY0q
DE08RNh4NzjWoNchrbMskhMmHOk+w1xjPzC2WEI1cpfwcrFeutRgaxbRzJqKCHdQzIEXbqvsCvtF
J44ehLUS4qGlk3zI6EKhN0hSB4NSr1kvouuZX1SsUlhfPBGl04ozCafioUSugqK/BN7dKn9dOa5A
gIazpOTXG3HUfY1z/KVTYPc7hAKC4om1J1NbZFe0ZGjwhKu3AFCseYjHvEjv+c6h0a7rn05QnIdU
+Y/Q7V2+p75ue2oUbX+vUHVPOzh37G+yQ85TJOa6Hv2588Km9fxHzVy4kX9taVmHCygRpCNLyY48
ORxx02y1oMXgVBJiogkoeDxdRZH7GQMnLi9E1t3bE1cSgPu4cvqBPFpbJru3nbWuE+HsRwJvH0Vq
VtXjyPgl/2SPq8CmsFbrbqHGdG8lvf3iw4XYZuhOSaBlEAOj4iuG3/5RNtC8Aw/uHodzFLMDk+gi
zoRss5EV1A9D6NVeg3UesI9IbuE54riAD1Q5YqYxUEIEcV3VDCbqxb8qYWQxjXGxM+OSpH5xv2TF
n5meki8ZFr0WP3KUIk3tsaY5WZXOU5OjsTrXPJNyk7DF1OA4hp2FZiudr3VVPtaxkCcG9oOOwbg3
rsYHpnwA3T7W/noQdU5VPKRz3Fxxxnh3ArodwVNSmTvZmmnQCtGfbd2sr4h2jkPitpKPKcQ8TCmr
6HNLritOqu11B68zlPig627GMwChRJRYrvb9fMR4orkiMUOW0Z2eWHXo+z2xKMOugUW701Dp3SFr
DLLSxUuJcemn2SkajXMCy6DoKERdsqtmPOEYGgOH6oOxafSm3BiOgXshk3+boMXWysAYjPIgBGbw
QWo1HjbwubnLK0MR9UrUF74L48nOkH6F5HbOxHZVTTLDaMA/6oDhSYpwnNHCxOVP/KvetJZbb1ol
5xmsUTed2kM6acATqBw/WkLVN5ruVLfpknsn14hYvYL8YAczdkauWUOP00xGkOXucCUnpd+4Zqyb
QafZ00uBTc/H2S0/WpnbFtcktlv3bZ6s1qjd6AFZEp7r4WX3rZulj0sQVp0dqQEBFgXGtrXdFEbB
LHezlvkHXbVqM099uS29ZkpCBBOMGs0uu/HIDZlvuF7O1wwXz90yjBHneKpv43T86PsZjhQMkvZu
NH4mjjUkn8b9EkMIuyQ2zhyiwH/PzF0mhLDE7zudy+r4lbO1p3J6zQbjQcOoPxBj1914abLclzgF
hbU7lLt61qx95Cv3uiGyYBu33UOL6UkWQGZ14RaXbX3T4wy2yfOS+mRMmi0ZMpj+l1KcDOxHDrZf
d8fcH6zr2lywTLenaoua1v4wOXUdTG3rbTWfMWTGjgWhsMzvrDbbMAw+aTjK3XIIzJR8qtrF5Owe
C4ZO5C2Tb1YBfBpaJ/feekKYc6M2U+wPAJTcsA5i03MXTe0mo4u9IZfpfkhLA1l6pV9ymXnX9Vz0
H/G40q7nksE4hp4urxupXb/0BF9Tl4DfnnrUkvss7esn0k56yruhVAzdYSs/GJKkCHc0UT04OJ1w
8rqbHL/hwbXnXVbn5XFkpPACFPc0aW2ORatblKGSstsRqGfVweyOoCVLP+z1KE9C28vbkM0/3ix4
HuyjOOmPqrK/NgSQbo1ejKFodCTpuFodZ4QlL5HUm5aBaTc9URFvqa4llWCqV5s51/Nt31qEzbXs
KOz8Et4AJKxASw33oHfkzpVJgRuVMaODR08+XicDvIgAzWvmD2wknuTa9bZ+UWNeiC02DHKmFiem
IrukETlsOM6WVnFAGqpI7cuneJdkBu7Mnmg2uMGSExsnESFTdWxG+95JNDYmmToHrA3GRy3vDI9j
D1OWIB0ElDR6e5kl7dZ1ZH2TdjwXqdmPjw1pzseF4ETYA0QBLku/bAEp+cfMTXeOUegfkdqC7AmT
xFjtlNpr4cdGWqb+KxLM+Dpuy3Oi+u4T6t3hqpQeWFvVhRxe0YdyMPQnf+wcyXgYW61T3rZz+qlz
mkE/4sTv9yetFYtB1oK5Oon5TPFGDIU1KqeYxi26jXp/pJpVxAJOeKJ4z1FbsKlHWYYzAds35n1R
YKM6Jegvyxjth0ZhaXqAwlgfY9wt9MF89kgtaHfGkM3wCFIMT3ZETtvlVasjPd8h2F/ERrfL3mP1
GL7c2gM1aCITqi3kwxQizkprDtO2KeaTLpbpMhujeKAWLZB4j2sYGEHJvxk+vAfraZ1xl/QMGuiV
7Pbern3AOBaAN80OUe0XcgOL1Zw+LdYydE+k5iztzipxSNnUlV0QaQAlON1/Bzn8ZOL5htx+P5jj
E6CmQz7JDATC2/uRxJiAWC9GHx/sycfrO6pWnuPgi8g4CxiNMcVm1OxTM01iuA/RUm0bp4vwzOrF
A/4D4oxun6ry15/qJ5cF6StcMsp2x/qH0rYyh6hOMis+kDJEkT5x+jNyqqlJyasvwh76YQkuu1Ac
aSpunn/97m9D5XfXhLeH+8fUkFTT9xzEanbzoVIL12QuaIUygXsjJ07rlej7SyZW5CETpGw+5G6k
HcVafuNPbmVXymob49ZyZpVj1ZP3cXKA4IvRWYvZzbeOjPbLCOX4dzz2n9xElIMCdRWkCDLM3nOd
lI+/jon/zqGKFBkdqPxx+0scKAoBZCO7DaumrLYOcuyX0srnS9uDVbQJvXxKeOWlrNrwN5fw/XQS
ISU1kGUCuaL54hj+ERPSMPdYBuqGA+QiykZHc6ZLDyT1iOMndaCnre0vpgTdV0u45rFR9BfVWMti
LyRHcth1zdqDcWV//cH+MYhePxgDOJ+EO/IOmdL++MFcnLdkKdvkgBkGFWrMGKYYmHyO0mWokZpd
9aFJCs86zsikwBPMustPyjLUZbCUT/IftJpHXZ/plq23uligvdxr2CRtYwvm6g7Tf2ruqF5r+BXr
qXydJ1srI9CS3JXTcLPmuX39qylNy3G6DMuKAlRzM10I62ImoTJyjNY67gW0n7W1MMrNA9tt6IB+
fTneCeUwXMR6cSWCI8sDQoR2++PlSITWppjaaHszsdkDjXqpkpM3rK0Omg9B3iyZi7PhKe1DZRAN
Hk5lwsea02H5MPkOVys2Bd2JvTC0zQqLv3Kx+BPj+jnevsFDpsH4PxglBLnrYRzi9FDHIGAhDDUV
b2MstQ7LXPLuEOcBb5wcT3ZyVs3y69uX/Q8S/RskGoB4naD9eyT6Cmvu4TWfv+d5/utFf4erCGy1
YcbYBH0A84IA/41A+3/AyrGslaWDchnrmP9FoH3InAZEYF0n33wVsv0vAu38gbTDB34WFk/h+qr/
/18/5KV17/75e9bOO7tTxoUYAIA9228UE/EPzgWbUIKUlHRdJUAeQjTl7j3OK8vOpMXdp63rn5T+
JdPG6djgNj8GWe35F8qN/gA7Xu3NVrR7vU8hFn53GX9yugJb8fx8f5SgX7HZCYHWHGOlhbx7vqbO
nu3c8Jyjq+ymvvX9XL/1FmfgM2iRDfdiqD+kwtIsBjcRVDnTJ41UwZsmPi/6StSAuO9QSrU09PRH
7qeFRvA8J+2I7jTpxHOZJL2Dgbdqlt2iHI2uC6NJ/Rb7Jq/TNmjwNO8wMhfdYLlY9QldzIgd2aa2
3Fx+TGYVHwhAQW8d+nbRXryoo6C1kGyXqFYr/wSsILaEn2bbScJ494ZEDlufs+9uEc7w0a85GEfZ
loou3yhiMN+s/VKS23UhjbJmK7PA9UKSJ3VSs5GyiJ2KjKQ49WZd5Ds8DEmvygaT7IeWbEkCRXaV
jB6nKNb2Ml3kqY0zsR9o315TPZG3fmlPG8xfrkRcn5ra6R7cCqdV4U/z3u2G/opERHWaNKVtUndp
ZVD4mXNe58nXVZzsNLJcobkNor5olv+sm1lHMd/V9WbJi+QJR8zGDfTBHm80XIbulyH3J9LA5m47
pmq6jt3lA7Eyxa2ch5Tgcb9y6UMdEe/w1bK+yK7MAr9JOqpY21pAyPXUuegwBS8EkJthGXnlna0W
l7RNU4r8hlzqzvyYxTIJJsJDbyn4ttYcGbsWcOVh1nWyqrFVOU5OY+9Baatd4+JKGgrpDCGYv7Om
1IkDwdjN1sXjLqA1bLeT3tRHa+lpdTBuuueqt1eek8sdqnP9FDPgP3EqeKdEEAeziSq9eGrgNT7U
LnZC7ShcmxmE1nzA43w5m5UxXZsK1QVkXWdnoXjdli3fXjJ4Dwu4kFsjrXuHDFFl7RbqZATT9I4v
OcseQZ2cwp6VFjAOghXsqvFMiKC6ssdu2BZW6u+tNim2vbZAOxlTky/Um5ekL+UOVgnHs0wTlrQs
3Wg34jPC6JSG7AnlsxVqU6Fhd+sPWxsy1AvU3SQss3n+0yDq+wa9qrXxpkkeLMCUMcTmyHmmUyNd
N3ITcTSUk1FYj+acoPdyq3mvaoNMEZxKOi8w2tI1QttvizrAhWbeFHERr7yWSHuwJybIgYWZ4BHv
MoGEya7t7cR1PCp3kUgkRZFcx7lTXQH7c/XA+5fQUtk2Q3e7K2bQKOS5kfWKVeVI61aM8mEZm+ra
L3yfy7e0WAHYWUTEoB8hw4HHEMDca0kUAYRTe+WQYsfg2h/v3UpP7b2b184x7+VHPxmXL65apm00
dtYRA4cat19SMDbAgfWZnXB8JlHFY7bmObOOw/5SCTJrZO6H8ViNc4DZvfu5ilx/2NitnLKgFsJT
ZxzxrCNpd2MdlEjKiOxR8KWv59rtDcpNpY517NT2pmMTKcMs8opbu67pCFUaG7fIfcd7RyrRBZQX
agIp64pbYmab/WiADeO8p2ptJzsB/NDIBRsntgMm2DTywRAV5WPUV+0lHcy+3k6FYd5E7dheE5pQ
dxvXbPVbiNH1g4uJQbERQ2pt9Jr/7rBG/a0Uc3JSiy1vSFVP7lIDfUlTiuqBJHcRxvNQbspmzLds
z2y+dpfnr1lMxgiQGdUX+L107gBCCu2pMeNlBC9t/YtB+Z8C+ZfIu+JGwje09NL/kw61Pc2lGJ9j
LylCNcO7F70i4bZuNovmAM7HQ50cdAOXuqBvE+sq8RW5SaOSH2yzXjLmKU5yLyAWfqrJb7m481SK
Qye7+M6yrKZh7tXn0OOIKPxcE7FYBha6XHsv1zihiHSclwSilaBbntRN7+EuHsRihGAwmx7oSU6y
za029VpOuHvH2xVxr76xv/sXuttx17pO99nBprwIY19frjFvMxE2mNlR5sa0xb6n3bI3TMfMzaMn
lSvBHyw69nkecoJf8mAGX8fAbklgMumlUYWZ3brXiFYJ6nNnBgWB3on25GMoEh1V3w5XPWrrt9tG
OGdyhbkgMuvB5Esq4W67xHnNTH3cjJ4Fw7OdzMdU9M0xa1z3DvMZwbuWr2DrwIHE+Jm3QJLXWcTW
DwB0Hc9e9DpBp/WB4QLH1ibShkoNZlbVbJvGys4zJs17q0YqHizLZNwyjuWejqk3nkEIdBgewKv0
fEYwSP5IEZl/hpDc3kvDnK7wqrGKsGuS6pmeQ70qs+iucqwSNrKsJ4pq6X0ptLx+ZZXaJjoRN2Xr
yFzlbeckSq67WqH54ziVV6bXTl1gm4lrhgLpmbVFHzlbGxJW0UDOUkvxQlsG/dHJ+r7atk6bf7Fw
vs+3s1+ZE6wT7Pg2WafN2AQVUOSRsrsjhr/Ysu6bPCUNZFA6IV5dkj9CIuB2JS/wxtStRnjjZdad
Dzk+g/ssKzEBMy3pLgTwJOZNl0LoDKC7GreQ3awjJVb9GRp5v+sHrdzUvc79iiD1g7TjQvjZtNuS
35mqr4ZAoq47kbUeorK88dpOXHdsZzxF3bxgXQ19i4mXbhBX5vUEugEF5C/Cd587TTgbexb49NME
NqfMizQ34KnTLFDKKUrCocDPdgt5s7yMid6f6yyb72l0YNEVSjeR7AmT9pfB0m7oukvsjxzWtmff
JHadbKaaR+w6NZC04U3adV2IPoTpkF1a8dYvEIPikOy+jtnUfvFgLqoAzzP/5FrduBaYtiG3ZYZe
YRZLbzHQlsvRI1agJiN9cK77Ul+sAKn4YASTtriYPGaZugYFs+EesI9koawsh6R6nC4/YVw5a/fK
tEprP3Dok1tdwyXUWQMRvquFc1KZ5CSwsFtrDzmWzdNmGqMk4mi1qL/qwvQ+TJOwEO+4GkN8ILAr
T+ZstIlvYsRaO0V2A5E6nzB+dstzVnnTIyBYexHm6H5uIy/b106MoCIn4u3VEpGG3MBticzr5IRw
JS5B6hOB61DQusmwT8tG3OHgm5QnYnz92xiP1m9+pVuMifRYPzZeVuhhVTM87czBQTwwtInZXzne
bNTOX0X2f9q637R1UNroNv59Vxe+FCiaZJX+wC3661V/xyUJ6w8oQsyQ3jzG6KD+p7GDQfyHpWM7
ArsIKIw+7X8au1XAJ1zke7oFJ9R4i9P8m1pk/IE/BR7nno76Dlb1/ykzU/Ae33dPOjAN/ndYymA7
ZjIrXZlH33GZ+wV//nYYpnM1mmB/rHn4HCZnT5hzZN6T3jefskmtuwxo23NfW+pjbnXUoJ1ftZ++
u3o/aebEj6ZC9vppkDNivUES1KpHWT/td58GnwNc35MBKWtbQbTJF0gQg1s7WGGovkbMP1rDs6sa
8C5ZeiAobSYBPqKlc60QAnr11e97/ZbfkSDEKQrxEY8uT+yJv4n+JBRETLtff+I38Pa77vPtE+Od
ANML6yXiQN9x261V/Mv0uD+bmCnEyCCW4iP0FA87eneubYqJSWR0SkS3LauYGFWPzlBDSZg0UtX9
14StUYQ4LFDakeDLZg0tRgUuZHyQG/yP7qArncrOTyjEdB14L2mvGHcywGeK7dykMlHlbyDrf94G
zLN0NPMY4yE8fY9Ys1fGo9YU3Rnaqs801wPGw4+WpdFUEE5w5PU/NJEonn59Md+x3FZYFU/GFWJl
LfLH+rG+u/u2PsVW08XVufIYZ4s8Gc4VJp6pFyWPv36nd+j32ztBstZXxh9nnfdunTUV0H8rk/rs
Nbr10r6holHP1hnQWG31dgCGM/UZC4HMtMfyd4tmXRTfLxq+JZJexAnr/Jjd4d3bu+6K9Vdkmrpt
br+UWP2/5MWKzNpL2W2ZLDF007n1+7FoRyNo89r9sy/87jj6s3U9MUzHBRb3jDzM3Kr8CK/MIGzS
ozFrNNVsdG0pXVqr2oJZhoZg+M3s4F1SEAoj7tK6bSBJNpgdWCsk892N0p3Brmw70m7EEJUvhDV0
UO002Ltr5TBX8WnE2P0LKuDmelraBGN5a0pDQyj3W08wZQ0zKEZsjpH0nylE368AN4n7O5WG/Y+b
DDjOInJWSj1Juu9Jk470Ul0mvXmDQLCJfG/T+8myn/rJ9Hc9lN6Q0aF+r3CkGMh7SdxQimrfGfiq
F1YDBZ0+69IUWEMj8x/jT2NG6vvcocJs7Lb5iEc4rmcYiOCUnEEVSHszG4Mo66rz2GjdLei8uY0J
3swCbSE3klo7KQ+20xcXI4vv4nmtKIsBtSHU8IeeEEgKKkSkgUhng73BGhYGHKOXXcOAYl6nD9Yp
AXG/XmJyS8h2TawyZNGlRyhMcwnBDqtA+hBts2TTKzSH/sOga0hLx7J3SWBsh6PFqPihTeAa7iNX
Y8qKADv6gv+rVAF1j/Z5KF362KYzjqSsNEcBSPI1VQ1GTY1Z5h9SKB1uoForPslIDuHMddivAOVt
O5YTsSCy3QkxCbUtQDQhboyx14bQ5qJtiUPhZmj8W9LpY30Dw6I/cNQYqGn1bHV2c4unqdSTKwNr
Z/q03t4PfqYZu84plxfPqWGK6hPZFyr34p02TfoLAUvjty5uGhuXnh6ZRBUbKt5NfVbzcIzjdo4R
f+9kHSUbknrLQ8WPBhxAkoxTVSosG9DjkA4RUbbiiTWRT9MXUYhxY1XupZMzbRhm/X5kfIX+X+rA
aKyk/r/ZO7PluJE06T4RZAEgsF3+idyTOymR1A1MokpYAvseePo5oKqmS5rprqn/uszG+mJKZCYz
AUTE5+7H9+i9QXeYbW++ctWy5NH9MGFphGucUi/SfuPUgST/2k3GTJc5gjCP8urNoqyitxFw+2Go
xU2v+kLN5yBtlsMYUMhyKt5No5mVV4/CI/bOmRCxdOA7IAraEN7j6yp8NJyIVF9I2fDU7FzmeSJs
YbtEtzBv2B0fFXJ9gjsjD3ogJ73NFTVFldlN4cBauHeNJItu2QnbLtxiv0aQNG3VFfsyT9sA3gmL
V7Sbx9SlEBQIhYPDSJQyJIiOQxdpGq/ZlOMQ2HUU36i9U5IqC31OgpxlLCWHsEgg0m/GTscdp3qj
APIep/53YxjR/BkbWMyLpT/4N44RxdG5tL0edjpaSNcs+thhF2yTXQ2YqNhF3YhAG7Rdme7RCQuN
JaAr6pCQHAKWNyMeMsNsUs7BrrSeoRShJ0FkVKvEUQjjFq8su/UBN8VzVmBBPtlt0Oc7xUT3YRl6
m5M3JQ7mJZmSjn5kL7GS/oARqS4fWYztcxYjHAG65R3sqp751M43GUquuPN6ui58Tpicj8q63UYm
+PHWdpx8G0d2PGy9csSYlXrdKjwtmb38Bv83cLdkCvJia2sSzycTQ+MxTj3lhpZSZJvTKo2AHkTK
QZNv6+Aui6ZMhtS24Loq4OIZFwqq5d6so9jh7QZevWP4slSnJKWccacCmUyb9d9tzIC6YC6f2G7A
sKUEFCDbkvErsfIaG2oYfOTnhYZlPLsj6bwnnU/WcOPWASnuMmj6a2coWZLizlP8QFDYfFoRRYzl
62LmSFiNLvC6dZOzpBeTZqUnmVnOF2eOEF99k4t3D+0aTy3dfwhPxYAPY5uDRe9CsNIAsXGE5tPq
rMvibHzsHHf6WrcJiThvwhfITBUvLTM8fo+TV7hj323kC4FGeY9uZz6ZvcG/mFxwzSG8XIx+dNdl
6bGdLWs6lV5MEee7z7UUzXpxZlnTHby8o4R51hKTgmhW03UylbyxquOhe2EFw+JKhS3OJp6S7ZbE
1lyd+i6IrLusHZR6II0SMKeTAC6v+7lfN58JxnJCQCRDqqngpatqQa6HfNYvB6GwgW0KBnM3E88n
3heDsRvplPwVQ+PwUa31SdTHqZFbp86hj9+Xrcct3w7sCmL+G89UGGfJbQNXj+SPXSeCr3taZc4C
u0QHvGJo5v0M7Nfe6bGx1ocGN1PIX8QDZA7MdZ8MJe1TRFrh7I9p6jO4cHDxzJTrfPkhl89ohw92
P4vuErPNzS5VXars0We1OHSlMG+aIG5eJSJMQ4dPklrnysfFdMGoHmMGa71mYoOr7UNNWl1hyWv0
m8qVc4dOLqojft1RPU9uEXfHIjKK73oJ1mcIFNsEV53p2/BCdNLtKbUPng0RFftiqmNO9ZLHnG6x
0jID7y5BoTJny2zAinnsQSogTWhhDc0wKYBiKLlNFkjywUnib2x+K3gg67NvckntpvWJvcscg090
HpdxxyIzNRezHSwY/UHej6y0zOHZejfZ5zYAP2RotunnJehb81vflRiLCtP0xlM6WfwqxoYJU+cp
hqhR87VMoaGAACwMnPrrWXv5Y7ZmoHyvO4JSGx3iry5fjhLMng41LPqKGPUsr4xegBpImrIYLzFN
IfSpOV2RYNyqu28iWBlxPDq7kWlSN+FUn0a/YRXQzWMeN2b6grvE9nEdswPTH2s6WDDd0NzW7hLP
UPHZiOrpaxILYwxzr3PVCeqXeT93RrQc2rVmdffDdw6lNrPvZpXD9SjcGtWImYxwryWQkDlkQDmh
0SQ13xoJxZS5z+IVq9+/g6E3Y4XejjldzofFb7j6lZzxUutIi47wXOc2zxOjpif4GFzyrHTBJ671
orsrAyLx+8Gqg2zvF9jyN/PwGmuKFa2Nm5v5g2OV+OsnSKvyWkZr+WUTdXiLdMwVvQOqxrfJwQHd
O7VJ/F15bY2V2wJOSxBmroIFtMNsxNeqNeppC+mUZwa7sYHUXB7x/ltqGPZd4qtkO81CnEBXcN9r
1/XwZUeJ9yPl+c8k5S8mKRbTjP84Srmuyv7LLxmtHz/zxyBFSKBGhPE5lRLGChz8ML8r5LQGfBAy
WEVw2qdBTWOF+YOEFHxAHOc/Wa6PIvjeVv0HCYlk12pT8YDbQyJwGb/8ooj/J4WcdNcvhzrHFZzl
+D/boe+QqNjPh6J6qRTqpk5uvboOzJCuC9ynAMOd0GkwXBy9StnlnnRLsp4WbGIBFiFlfJTJty6C
j77x4gLCgi+SZj4lS1OUSEUe3W+MEXdFmfpyI4taX1ES0ObP6SKbq6pbxLfMjucAlVvhdcSN41Ei
b4yjfUgNt/ro9b1nnbomgPgw22k7Xbe1W+6SXs1g3axco1eAxa7NQIYc5uARaONKDBpiU8veMDSz
crG2DeT2cWAgayEsn+Q4Cx3qzDd/Q5cf2CHasQQgwLYXUax0MAS7SXqdj9V0GjjhHI12aE+ggbN6
Q/H8jAnfgCzL0L+yguepxORJs0RfhEVcre9KL9nz7HR1SBal3g7c2klgUgaTLWZrmttJYUHYDlWe
Mcz37BbQiglVCGNN3nYhT3+10AVKMWjKfHcwkaNSh2jBwm60njL3ssqvb3wiUI9oQYoQBt16OfWt
7Ax58dp4VrusxWGKcDjXh5ZC13xnzdZ0XWUyTyVW0lzD+i737oL4YzLVxiBgH7N0TqpmJohSj4N3
WYa5bIMFnYEk28yDUw3kezdBzPZkPJn07AXjBX9/ljL5n02YceqEcdjz6m1tOfJ1JJX40HVsLfIm
MOZvQbkWYwaZ2X1nQ25NpFvLzinMR/z05t7tU/Bum9qLvJd6yge5wVQ0Xk2wLc8k59kkeK1ioq/z
ITulEjVjRzvmPcewdiew8bOJUdNtp/ORJr+UQ1E+q2rLMC4ODcs0z36msJjHAgdEmqoDjYO3ZoqZ
qncHmWKjzS0YSm1SkoHu4ehwnJOhZELBvhZZ4ShKMfa73NbOqZjpX1sIyX2prDp/s/rGtPeB6lxn
0zYLHVA+yuYGilULY6MLzHPHcWsjbQhH9FxmJizU4TPGRaTxpZLOncEn6GwqWcef41aKS5xJtg6z
Yxw445Rbj5e7zl1G9OZizvclaadDMik/u2UE722KxgccqiyhLpYZs4WZLOLTPsLyaZyEc5P2UYa+
0Ofyiuqj5VxGC2CCTGAjH5IvvEdWLVFA5sjjGzfpgBkP0gWw53Uvyayiz5hfA+r+lvFQA7TeqUaV
Z7Ir9cesW24cOjvu1yv7NjI7wXDPxkDYmJjAPQ0Vtu5D366dvZ/WVssnUIvvlanFbcVg8CWuUygy
jZyuqlHlxy7njK5TN0ZbGjndA9TdRA3bB6RYMoku87qY/B2YHd+68pVHjk7clsS2SeRF7hX2UueK
jj/jmGXd9Ow0RJeIEczT1Zza1mvhEFui/mKpOEvmwn7AiDMAjurs74aHKTjs+TT2asn609Dnb64v
g7ClSNPfGoNugpXPIB9reyIqYHlj9Qb8Nn5yMJ+KTaVa52tfEPYpwWLyO2gbyv3cQgCqydnQgoI7
3a3OawCWU1eWUWO1RlnL2D/ODtAaRP3R3wzAN/eEMpC/vaHnPMIQ+alPWrC2fD5PjKvvuayrB9/S
V7QDGqGjouDIdKRmK2w3HiYcIwUHIHP/2+yWyV2Q++lxjKryG4fWYJsLink2dcEsf0dxK3Z4YdIO
mz1go/BP2h7nreLqfsQCACjTnLR1DAY7Cqd++eiLzOQ87sRMGbwmvclyACDVIOzPVR4ToU0GA63J
BC8x06Dw6vhTsLXNenmo5gAwgNdOz2z80M3srLq2IDV3bAfnN8qDRk48dv89VpMRYkFZdlWeMJjA
Cf1ilUsBnBfhaKR07U6XTrU3UaLvrLat1wY68ejh9lYhDYSq2dPNF9NM1YgvVPO2WzkP1UMmjaon
mZjYIUVeBip4H3+fl1gcy7H0Xm2rX5g1cWntFh45YdLrkUFOnEzbsuLJ708Aujx/dK+tZomB/xv2
XuIH/RhDhbv4CObnKmjru8ZECSSyOPLJBon+Dfd9/whmtcnCxmJ00wlN6iExuyIkJkGA0hyt09LS
yRhKix1+gaXFZKO3QTGsrmfot+CWmvZqKavpPvcMNF4VXDej5RAz02kSnWzXUNeJMBsaR9np591I
4JYEJE1Mvn4Uk9nNG8NNggcZzP1x9Pv5VM1RCmU2klM4Jqm4ZUKgnougap5jv2zvSpTST7WKAPbM
DZIgLTUfzVbqHUe17ACZXe8iApEbwjtdsiWvJqpw7i3Rn8p8GetN7A0f4Txi4EplB189dcrQdTgU
NCIRd03nxRBh/AieBUCyPoTMry9OpgtFaRfxHL+SNp9jP73I2XM21LK7B0wNEOizJlrOdGO7b9Bs
hEEXYJnexT1HFTcTwbNenO4o5MJC75direqLO9IKqXKvvLSunyJvbOONQW5VbeLIx/VBmOtqaKp2
39XAQ/6RGbF9pr3+i80xmyukkH8vM/4/fHjVz3vjHz/y31tjdrkoiTZ9Bgwj5U9bY/nBx3YsGLi+
w0P/tTW2PbbG/NQPFfEnSKhtAj3wfcGv800ae/y/szO2fnVoCvqceF+Bv5pIeXu/0uaLxusI7brT
FXsGUts8JSbaIsFjOW4lGDSMvoWjqfH6ZTgoq8gL8dzDrDfpnaiL7skqZE9AhxmBsHY5tFq2caE3
lk3tP6Y013Yu4MispGItrKdZlnt2HszbyzLQRxypE7hDmh1ALp3agYoXnM9kmcq+vi5znZXbEeYj
p2ofd5gTZfMZ9PQoTuzL9LWWUfSU2U0Net59MbCSHPBReXEo5mAbOBk2mLUpk8z5gB8IO95T4qYE
BNNkmNaR2TpfAlkc7Ca74RSbt0tccazFqL+okQxtbUF3pilhvMZ6yYGd6SPbkXZcY+BkgkR+KOcx
P8xjm/tb9Jz0xACl8eA19iN97Jqcd2MYqEVurXuwU2ocKOTAJp6QQTjW9EfsswWXCcn/kl9cyozM
XTFG463lROVrP2nzYXKTcjxAPuy3SUdGCrOVttjGxnqhE5GEJ+ai8YXtsf4ULeBKKRltcCdRDjdT
eNI6/KESccJ6oRayuZocM0dDwS8rTTXu3LjGKdWZLfnrisAVZOoJuwoNhptUTc7JjTrvU7C61q33
oToVVAzYk/dh+7jO3Q17HcFzfiJZto7l7XVCjw2OYf2Y9d4mfR/hO+/jfP99tI9OQmcGA/5js07+
53cRwFr1gGlVBmCrIRJA40QwaN/Fg7Wa7Tu8LfFlcfCZKoe7cc+znJ0xMuGXYhXomUEXKBLVXD+a
ZZtcFDLOS7UqF5Gg2STEMtwf85Epy9Zqvdui0Kgdq+6BxuiRu6J7iovmXRqBRt+QEI5nxjNtcDuv
GkqzqinDqqsk7xJLtaotWBCxsjjJkH8TTKlP61b01K8Kjet40WfuBmSbkubWrxHHEITlrmfrF/eN
9UTkaThNWDr3Vk75wiYoo+7Rl+ObWPWhcVWKSDMjGnEHpCeo5HYR6ndZKV4VpsKlPEStqpOPOHwY
MYgRDusWDl/OqlB172JVh2zlULd909D98pXzW7Rl2qw/DVTHHKN3ycswBPJXvSph46qJac53N41D
6AyEwCqaWWMahRgC17LQqProxk2/mYygPJVBGj/3Tb56rPoof1CrIkcHeH0Y+4KaWZ/r0IvksHGk
EvdU+qJGvQt7VSmBPPkO9b+XGpPMZnD6+papU4CUJPLfGDfpUxN0LMBJg3l61sGmjPo38s6Sqfw0
hQ7r3DHDJ0qxl/VlnvQzmUInLFVMKUMwWpyktg0k/ZjIcd0k9eDCoUXK4GUV4DDd/lBb/xkZ/cWq
aJGCYMbz75fFu9/Kcj2SfvnFf/P7D/6+OHryAyo1I15IjesStIrtfyQrxAcHjLpJiZPlMlBaI1R/
zI2sD/y/8N8wcqK70V5tO38YcIIPBMGgBVFjimCzDnr+xtwIuvzPcyPpeyyJNmxEpHQmWb/OjYBJ
dktRC3101ibdLc75lPssX0/46wBzJUuYONuLtC32U+9yniKu3J6kT6cJdnA6gsIkF5B4m67PHeDF
DvlkVKcBuudbPfbR7eS6QNc0hFng1BTtLQUxk01hdB0ZUfyPi5tjDzTszjQwuWvy5jy62FcSdF0O
hmlVn2BitGedNckNKSex84xl+RhZBll9CcVn1waiznYga5pHGDJzeRQ4ZLmn0SS+IH25ZahM0oab
Csg5rrs6gKQ9zDwvkvJIiCD9zQB8+DYtRnqNsgsbUlfZsA2MQF7RsBDhhfY6ntc4Rzp8rxR27ypj
cu5IU+aX0Q6y27RK+uuR2/BgRtkSRiKiMb3qx3mH1qSw5SMxrc8ZziEzC6HRuoASEARnwgSRAKji
2B/9lo+ZchY8vDy6xbl044FGW9KJFnb3HV6+ALi3NM/TEhR3vWG7e0CMxb1Y8uouG/wWbduX1mYk
BXIGM1WHtB5GoZoSHsOkCvuw9Ytr0gSx2GnP5YTdKqo52JuIZ4wx/dVQyZeOQfej2XWlf/ApVMGD
DvClRj3z1aFsB/vTnCtrnw22fwCfkc3huETRNQHRdKttAVO9Khec7WP34LmVn+1cN3LOcNHFd7xC
5U4W5oM33hVBXm67STYHzuB3chjSinIKy17zqMOrCTnnIyCP+ZbGQScMCneHxkZxeqE40ZEcONjl
nJ9J00ZXQZ2V945gOK8QYNNJultywIoB+qD3JSmBRz1gaMZGVhwnUYSiMvtQqSx7iAZM5YPRedsI
tM0Jb/tBZba/KyTP4GQQ1ZbtBgN6qpqjYxZEzn5wC/WdGOGbGQUGfHioP5ukz80HLnIWpXluTqxR
xQbwCUdC35k4k1ty65bOfcXVFkLRv1QiSjaF37hbI+leFqBXm2X2jH2CBsXs0+dddokTxgPkaXMw
UyDtifGCBwaJJ0+aByeva7aFDj5VnwrjzEg09vcZaUW2yY09Nlw3XLbIGK62DjX6MKj5JN1mQkYq
rDHOoCCTUdVTjzcsTmUVH1xZ6Nj86Ef5nO4ZeU02yz5deO6wzaYkTnz2aDMDnlAbgT88WpZypkeH
1cyRGweGg/nJZPyV7YSTpRe3Fd49hI8oeZ7lUsATN7Pc3pdBhWcuh8vD64/pTYDX6RnnaiU2OWVs
Y9hGOKnZtFUQC+fALrPTVK2GrxzHPH8NgBhZHlqi++MjAqKcHnuVDuxPqNzL7Btl0730qghILOV2
GVXJnjNx4M/q2g2W7dhZM0+2IY3jV5qfYnKMiZny/RhVweUJ113sZr2YMW3p6cyf70/ai7c5Llp/
BxgQmRWisi9fh4pulDdPBaZyX/mMgmHEQ9NXZ3qHbDAaZaR6bDWQSYxjTGQXNEkiMFc8lWoA/S0a
G63P6lts3NBw5t378vPPSv1XKzW8aZbOf79SA0Jg8WzTP6cfSe2tP/T7Ku1zgl07aehp/Sn8GDgf
PHyIrMQeR+Q/FmfxAXofqUZrDdQTH+f3/LE4owQJibGPfyB8upf+1uLs/NK66HAC9izS6c77KZm0
/C/hwtZ0KQSD7nJeEBmbDS0+a/UV5yhLc8iQ46sA339jwLt+SGtd3iwTGTFS7MIMy2DIdibjw8es
VwuPCWtWt4BVYKW4RkmMDQ4KEz773JecHsF1AMlw/NmnVTzCxrGJ1ESLQuIkl5GqzCsRB6a3qaz8
qmaueedV6xIgggQrV0S8QuUMhuLCiLZMod33RtuT4ih+PXQaS8nSMfTkLNW3sGR866Jzy31OaX0Y
Qq+wMrLEETXpOG8PmK4YepVV9AC0mQdZumY6B/FVqaX6wuLoXy/Kjt550/2Of4CwProw16LZvZ2i
2Y+ByQZY09nPi5OpI3lUrWW8TVXbfKfVK7glwAAHKCpa2qGsqOGsitOd2tLhgB+nhdkspzMIG+zw
WjHjCu3MgkZUCVIuqPt1XttAUDAu3MSijC9dvRhvLNVryRswnhvU/fKk0+ZlDObmIZssF8ivP35M
6r5/5Nw8F5vcWNqvMvLil9ZQxLIGhwId14XSRXYKwXjwy1O+Gjc2lkjbU+IEygsty2y/NPSPAIyT
0zMbSotPusy/5mnfH4Ml7fcm6YG3hTHaFb7DW2OJnbNq+xqv3LJc6igfWeq9bu/NfmdtWx7F8Ho0
qhpfaqxesOs0Cc14zcBvY2+2tzo7v2jTi8IWKhF/6MxZqjOjgTGKw6TeEclhbqL8iSNP8qz6lNji
VNY2TCgY7DQWO8ydScAK4pgWFq9NygV4ajAWXg8SAQbfoljDROYY7RO2XgSVVrV+6kr8cottxhuH
BNH3NLOGNqxnu0w5Lq7OhSwp71KXp61stHcVt9WydRY9AD9jf1P3IAjZGZo6VITvDKQZjZwBDz7+
FHmL5W6CIZZfG5q3asy2joslh0FxRWnXcakXTAOjJ+Nt5eP/XgonuI+RVENCKbs6KcaQOO3WbRFm
cqJApWerk2ixukAaNBKWmUEfJIisC/wVt9tnQV9+DKosejEKNzbOUcO8d4eSZn5raFfB9Smm4WEk
cgeHTCvztcdrV4Zx2Qz35lA2n1stwA3XRB9VC7GdtFmvH7rJy/2jtBVejNan/QbjCvMj9ktyQ3An
WfN0pv0JJ0lyYX4rvw5uI8oNCWQdh1675Ec6Y/zPGd1b18R1tTjNIG+fWDUhU2v4RgTOqMTIt7AH
K7huZfGFmr7gY5vKr8BY6q1btzbOW1f/5tStxoiPjFfuIj8qX7J4wEzOjIzRSEmj3ytCHJ4h7WX1
iflxv0rDpLR6IgxXiTX327pv74ELgFNsUr/ftQKSBeFFufPzeqFaCnjtMg7ddpZ1upXY/3bL1Ddn
VZne2RGdR5tGkvl8DpJ8yzDwWGtt7YVGUIvDSPr0wRoN51ClgkC0EfSR3CFoiFdLJcgGkifqaIla
hwFm6Ozg9XV+irXd3FAzwDQ6qOwVwptKPlivyJ5VmjV6w6DbnniiRcMpiufSD31jqj+Pnq4Joho+
5XAiYPfmCN3dSsBOb5XjoXB2Zjbe6UZzGbAzCDYZKEM4HjQO78nENZ/dSU+/4UaaXrUszWu7SyN4
wlPna5QFejrCILKb20QHkdr6Fiww9srjefD6QISmqDn4dDXKYTBdyCqmYZGrhq2nd5aM5rZjWeb3
OPjzLXu+6JRh29xVJvvvWRRPcekMh66dIlwB0hw3XZu2HtlwXYbM+VxEgHn5tqAxwZA03WZb2UOx
E1UCPygXKJlAJKg5usi8cUsy6+1Up8+LAf/hqAFAKvHia+USFU5a2+z7l2HQXXYbzZGxsYhu35oZ
lk4sfe2DW+TiwTW9+I7H4nzwfLWcxnj65MiyfGg4XD8MZhdZSMRwJKfWLV9so/WZK3rldE50rD75
pUvAt5u4rZAtyzv4Z8UdTPhm38WFE/apkjcBvp+wGhcLL1Yb89hmyYN5oVOKToJh3/geWC27KwhR
BYK36yoDliB5sU1HkxS3Op70jdl2LmEv3v6CkMKJB2UWR1IfPUq/dZnequkpHgwf5WiMkt/sxdC0
zcQDsyOjqa40+MgbkvX148I1for5w9/QP5fThPUIizikuDlqls9KQiMnEG0sx9ikIS+TRARmsx92
TR8NO9U7PI+G1FwuqGEeJsyECeOU3TX50LI3t+zbqMo7yUNWRQ/TEp0qN7Ou27mKq7BcpMe9NlR3
8eJB6ebzfGqr2bwKmNkeeVx4h4z2z1vAkKON82Jy7vNgSb5FvUxXLByD17aZCVVy/NJnvXj6Hswj
yHgdBKfRHLpPbQTHbjSd8cj95EInG6oW/6AXFHxFMXywRWux7bMSPWigMuB+sgUnri6zcbjS5rAD
WCKOWZPL24G27esFzOmpY2EE9WlNN/CF30QFv8rsbKtiQOg0L+mQJ58FZ+5TR+DzUNqJ4WM25VHD
5bf2CUmmmkQrhAeZIFN3UVBNn8mZchboTffVqlIfXCHOrh47c7kBMmmlh2XCZLprW8uqHksdvKRW
uZIjE1DIl6ZrBjMUpW8l4VhMwWuKAeSRsU/X3LngDLuj7QUgGxfXVQ7hdbMRVxZ2CdaxwMQZuiGu
m9YhCz+ffGUt+rFt4i0nIF/v7cT19qBavTApSzeCED7dL4xDsksPjLk4Dr2R0GNhO+kXqvfKEsel
Es6unZY2hgDrzs3iXmOIJ7t0qHB2iuHMJWuBr0e9wLf6BXXulb3v/KyUUb5l42x9CvrBe4IqUJ+h
Cj81pad3hd0UJ6/BEOMNYxF61fzg5ssrD0BaInEh9O6rB/TlKxwddhCyhU3YOcSkAhDkrufnSIP5
bpKFccWXA5+2rQECq775bi8OUnRfN6Bvpsb2sSUNaX5sK93fE3uhDGQYZEJcvg3i+Ml3aYOBB7vc
J/g3Vgjs5BTG5p8j1P9FAqQxCKzLvz9BkeSo2i/fqj+foH78zH9rgEQGoZMDeF09aH8ec4KF+SAg
MrkOILLAcjwOMX+cpExyhhbTTVJQHHPesTP/OkmRm7EohvJoR2c8GfydMec70OvPkSffo5CFJI7n
83LgmX85SIkiqUVk4F9nnN/AqENV8fXwgjgmy/YM0tpLm41ijUnYB3S9mzpXNg7haRcXAYA3jGmV
ZspxJp0ABfu6NMiQ8UgzejQXfGV+3qbdYVBZP0cH5adOml458TRyQ4AYyaLhyOOc1/oonHHCjwAk
gAlkcmWOmFuAOk6+Z2wSdhJUyLk+3Qs07GKeVvZEiRztXNHIpgVuSh9Wbt/W+jFrkEPsnS9pk733
k3lIgtuU0oqpD7CpMmKyjCLEQU/gmbWA5QfzAU8mSHoVqYt/7pr/k3AO9Ggdl//72+Y57d6qskvL
P983v//UH5MH9wPt1xZcJYuysJ/6NQPrA3x/16L+bg3cvtcC/HHjIJ4ze5BIAMx0CezxNn6/ccju
yoAqWebsDCL8vzmC4Cnwp6gg9yvBNQdhm6O6XLOY63//U9QO5hPOQSdxL0EMhb4tTLIGSJDgvDSx
gb7tnC9/+oD+lwzu//aCTGEElbyMO9x3EtSfXlDxV9dsb50LfhpG+CuMmDHbfOfmfnOMNfz7//x6
P4c+f/yB0NH4vMBcrhaBn/9AdqBLh+UX62WVuF+ygBews8x86pzxr0iMPwcC31+Kr5rvGrsvaQj5
i0O3JeUTD8qUF06mENa8jHhkv2Cvd63YvOmXJfjkqcy8aSMmtH/7r+RKcrgaANKxdfrla5waNWph
tPLSWRndDH5N7sVwSqpDRoKgP3w0P9G7fqJ1/WxFfv9DuQLRtRySE3ief/lDZ/achTen8jJVLi/k
1S2J4ikThKbG3oMgj/WvBv09z2RnNAFiWJgm5rHtnJOlEiui/u/++a7gYnLFqsNh0P7l6Z+h7mKR
jCS+L8mfS49jehCG4n/+/16LFAZyHpcwF84vF1QMyiRPtJYXu4OOPkij++b1xfwwZNZfYSzXz/Ff
i9r6OWM4RwB0iH47a3X0z9culZotJutBXjhjfO8sqIQD0vhffJv/8wbhRchhv78YT6lfvkwG6xIE
UC4vy8rrz/yRqbzv0jdkLiuE/j9/Ub+Ug//4k2wLs5Br4yN6Bw/8+XlD3socF8O0Lxn94+TURl4T
WAX8dtzVNAysgWXom9ykaYCMgfP5RBWRffqLt/E/r2CX3QwJ7fVWxdD/ywUT0Y9FzFHJy+z31tlW
pclYlQzvFTYCrtAmIFaolNW6gIkHovTvN69TY8bhCdIe//O7+d++ATTagG0L3zTpg5+/ZpWzRS9U
zc0Ls/qBvAE+Yc5SoOgxP/79l3Jx4eLTZ2mxfr2i5tpvK7JU9iVl+PYQBGtziYEZm4glFV1/0QL2
86Oexzeev4CYv2RlASfx64vVSV/lTVMzEdEr1d0w2vq1tKmCWNbak5G8k/8X1zLOsT/fMetLMrJn
dusirvMFO788B8FrSosJQ3AWEc1U0i+JioJe4kRDWvYB2zLfq+3A5kz8zHp6B30WM12HGJiI7/ip
2xwZ8LbH9ydILxXOdr1Y2KWixFjMbWpWf/UhsX3++T2z8Hs8TbkQ6bi2Gez+8vVDcsnkXNjy3OWi
oCg9WfZV6hp73MZq2FSi0HMc5nlG0jisslq7O5Nfdt8Sgy12QKN4j2Qi+SIjxF0GOUX/beakziQ0
WbivLNpkkq1oM0Y/DqlDArlxAJQgoUSCelnaaYBlfWtxTZ2AOxFO6tYGnGkt5elHj2avWNrnNuMD
fB+Y38VpbrQ7jDt0nYCIwh0QRI15NDt845sOShAxqCBxsUbj0bbZCKe2e8jLhtfw+aTdLtF3wM6F
2MhR0oSFn8e86ZJqHb6vLSIrkQxbQETh7RnQDpD+PsYmpknPJ2cYf/03leXNq1eXVn1G7dMPGCnm
O2QFg5AakYL0s6kDvjJvIam7br1hxEOB49rrlftFpWsLxXuWVHOK/9aZ9bpCj/jlCq2st5pGl+PY
eM1D6yJFOxP+Ki+Nofnz/B0dRgYOK4xJROPJsBtu0tn3rxBfkT9mySe6tshoyVSBZGn37b0DYo0A
P/UkfWPCdZFH7CJePlmj03370RFUuABpzbntvinsYwTTbJotlo4pb+jrlraiemXVGpG2T0GET2gD
I898Wno+NzkIxtPvq1zJSr3HrEhXJ+HfNjvGkmABs1mPK1vScKM3RckY55ysGxNA9/PdOxpWZBad
IZUmX4rNg9Iep8yJY74nJ9Fd6Sxy15IPnWUkBsbKZ2w4ishzzyvzgCo+JgeHTo5NfiDFwpsBnaWK
XduzLroVwRuu4BiObLH4tNkYBSRd/V/sncly3ci5rV/lxJ2jAn0zuIO7N3ZLcrNvJwiJEtEDCSQS
3dPfD6oqH4mSxVNn7AjbYUeZBAEksvn/tb71jeEd1f6SbDPZrDddHnGoMSpS/NDdacGDJIhE7vyO
7PFRI1BHGD5rEWYj8LxTwbq86tBckhED0I26UYECnCgN51NfN84nN1GBuZL4Y4oQV2AL4HY29/M8
UP03Y9d+qfoeeNycThf40YuwkWNtQPMsDH9r0Fs5pqj6DzE2HH5LMY60PeZaEUkUuXekD6VITDjD
5YAGs+kERkc/K+2EBOYyR9SVOpJyo6PZ66map7ucULsNwDghjrkOnqViTHJm1GV13QnpE2sfqfIr
0T3dm2/js3ZMT51I4UX8PI2LnFIhUh3WM2qSzQD4mIegTeLJha4ut6BJ3ddx9oxQYkHHrqW38Va3
fI88SUVB3cjqCiiiqk9BtsgIwRAnL7GFUcOr0adO7hILW03RmTF1XrPz5eA+kxdLbF4l5hc3Huoj
SKt4WtFNmV+qooGx55jzWho9r9GPHGKv86F6QRTvdWHVg5DJ9dbbLZtRnBIjcSlh25baBhZKv8Lh
hXXGNwlkTwiKrdBK3KhcahSLGmhwLe5cUBnT1wii84asJ+16CuryKcW6DKaygotRpcQj4ChdwaP8
5HU230eKSSAyS2BifWtsS7iZWetrJ6K3daZ/K0K8Sm+FHG7XKyz8BnmDKBkvEIWruF7evBjO2en6
e3RakxNWaY8bKCIdlUpiEIW2ipODXwtJUgnS+hlv+8Ysa3UvcrcR676SW7Wk2laJ/or7tX6Cdwhi
LgAEhGbPCqmI6TuI+uU1qxJ1gJnp/dy1cQKJWOeNerGZnddeQCm7U+KKkEsGteayI/s0RSQnaWbG
JyEX7vimFh2+afdbvBbkOlzXzLbdl7iFIbgmacWAN0r5cKV3ffDQegriuq9GR9/kaYLvrcN+0a/A
cGJWNx2tfo4MG/fXSMqVNxXtvpMB67GvnIhWnWkT3dQWy28zRiF35GUyBTEbszETNbPtyDlKymwh
IfSzcdcLm09fJU6ztzGvj3vHyMWzwM3Ln4YnR5LnVhXUX5uY/Rzy5ZVh1TjqSFCTonwhwsQXb5Po
7ZXsvS7aFF4nN1VmD19Lf2hi/DSa8xi4EeE0SSD3pPmg5ajGOFUE0mTJZ9l3nzLhWBvHRgSyjiam
j6di1pR2m85gIffUb/1T32bp2i3SfJMMQ4N42523JFqL+5mmgUfH3B7ue6ctb9AVv5nF/DSatnGZ
d3SsmVc9eIYB7FxbCfMLJof4C2a14TZWHm+OLz7bND0izpUdewPyYRA1VHYK6R1dB0AtHpxClGvp
Mo9DZwWmuu9I9Tqzm3q6QFpn3bgzAAW4U7kyVvCk0gxzzhIYVPUkhdAUKC7GtrUvoR0Ul5j11U2Z
gj9pa0O+2r1WAJCYrc914PZnHY7DJVHITN2V9C0SwiiOrwaFegBLWsF0gd6JgCTfPk5D/zkS2nA7
dDGGPaX0izaNnZd8cFGztUUSsFZWyH8bXJingERg2guOddSCIXBpfsTyk5kOgsxV8F5V6qgzdBVa
BOqEmPCdwZS31djMkkkC9ZkOFH3xcZsUlXUH214gBLDmW4Fr5pxW9XzdYWhBkRUPz6qgSbLRpbTT
44jF2iFySNeQ9keDn5/ckUblDhOW3HPK1c4zb67vaaabAR55hbPV1Dw93ysGz2lghX8z+kZeKCH6
3chCeFZlsqQBGiSRBI/K8SJhctvRxTAI8mNnoa3j3uuv0XIP2ASzCCGSZMp7zscOZcJUOBjXTKZR
S5+I8GxEXxGUWLYqWhdVbV50Hs6X1QTF06fR6dlMiMbwtTaJOd8GWjNvY0FEl2035sYq3HkvlZfe
yNJo7pUxyQe/mOxNP+KeArWTgpx3sebqCaDMEe9eaInBS9dGRK9GLzvWoQ74wZqskbRAgEmoWj9z
TsH547Vrp47SS+Qs473eDtqFA0Uopg3YWFsfLCpNXFE5WwxAzrCuzRTsjGLsvkVFMj4K3+peByfy
vgCPdNOtjrpMriVhsMir6sLD1Olb9RtJJE0atgkd+j0N1jcnGeMrmZUWq1wqO9RX+FZXdV01YTKm
9Fdp0LbrnNX5UiuGbGNCl+zCIGbPHs+LD1BH0p6sHGV3/lmu8Cxpttc/JUQEoiWJ5+xSR5CiE1pc
FZcVyXcEvZqjdp0Qn7BmzZaGvYcGW4zqAQX2GNn/qYX+j2qhOOI5RP/7Uuj/a3NIpJ/k95XQP3/m
70Jo8Ad2eEzslDvdb16hfwmlAzTUqHYondmcg2AYUoP4qxC6hKDyI9RZ4KlBDVpkWn93ECyaC+gs
Fwz9n9Lrf9JBwET/4zkMQRf/YkOLStpx+EvfFULY8Zq4AJR9cAqfzD5H609t1fW7OUrGIygMABta
nU3rehimL0RgeOdObjc4cAxjuKlxXK6UFNon1gkd4YUdnKALMs3hQyDMC1d8GEvbOyG9kDdT1qd3
AN6LXa769FDGrvFSi8jfFJmXHQEXbrpJNp/RxxLJCn+Lzlk2jIgMlJhfdcFhI41i18SxmJu3dCHz
Y4Ac4yzyrGKnLLlid1BdwEdNCVKKylDLyuRo9BI8TFqyIhPNaSFQjL0jIHDwoyhDLwmXLKCG+GRF
yLiHou2O5vWoqeDkpbl+YUypfjFZE2esvrZI6SFSb2egLHpaQEAIe/MrY3TVBZWVu1kH8WO4EZ37
xkavpjfCegPctrDClmgfo6/MdVu23VUwGfTaMyg+VIuw27cYS3ZOoYsvA5amrdUiIGpSKEGUQ/J7
AtGgw4zEtOxEOWb7AFhaONgDaaHeZADpMdVj7afRZaeS4bqr0/k1IDXwaRE2X8e5P+2tKWtPLlmY
16gEU85NZrptIhYtfXSB3ltqREoR05Tti37nGXjUDVIqYRNWBUvVN1Serb5ogbUEyk9rC6cpvWLA
Z9q4obWpr3LQyaF0ogvqOSXkNNzGuZeHcVPPj3bfNrum6Z23OIDqLTOMxJ1L4jbF8ujAHra8MmYk
TCwRWY7eAVL5xpozdSbsKXuIpzR49hq33GAdE8dIuMOtoNd0F0R2ejHrrn4xSH0ks7W10kea+PI8
U3pxa+Nd35XAMAN6sLW+d8YC+HdeWNb1DMv4IibzZMshER6LJnzvBhwMhYKqQ1+fSqs/d4dUvwpa
xkodd0uTeraLVzWO4hS5brEnp8Y6cxHWoBd302fle+lTIxLjVMXCuS4hF+9HAEYn8DDWGRqDet+q
Or7s7FreZTNCgLGUxaHU1EFUERKVoHL8k9kI87kCcX/RxDZAGaMQOMcLu+SIJYstRATnshDDmZkM
NsORGoamd+Rhxd2nRPksGdOYGxtTRN6nxhq+EqxZovsR7H6n0jnU4He3ni/8cPIq88Gy81fyUQUo
gtg2nz2/uqt7a36QUky7GbTANY0DtyLsEKauo8kldAuGE2FaKFDXg+Y2n4DhZFdwnJsCH70VvKaR
n+yqnh+K57S4hxNI4Blalo3e5+VZFvMSB8vCbacKgF12Ud56luw+033tW87CFAvq6oDhxz0CQd9V
nOzXs+uxrUmLLL+2DANuTVTsXVTeR5dAp4Odl3UoBXHkiskSimqQHjzoT9uJtT6k3zkCpRmzGyF1
++s8NhDsclj7M0DhFdvm/MnTtfHeq4R2LTjerHmhLLEka8HmcA1xpbUjVDa3OWva3s/WQbB1uqzc
RXLQL3w/KHZNcd3TxHzSoqEOc9cyrjM9tvaV4SP5Kwa9P4FoaF+tbuIvsfVw0EdvR0Q0UK3CUBpe
Nct/YtvUgALE8EBmMHRT4min+HKWdb4DeI4kYJocKIr96KIf0QDZo93bKA61OC4Rh/lhEPT3bCJs
oOh5IPBDxg3TnEwLeqTlfFZrY3NBxKO+MQztKaPW5aMvxzyG2s9DUU96XdBWLmiV9DH3Bx2VptQ3
2PCalQmg4nNBXPIZsVbBtVOSByIlsYGrOda663TBsXtetXawi35yqa3sMir6Vzp4wW4tSks/9exf
135UzsXK9AsX1UUdPASsGqcZwMcjCrf0HJDDS4C0cM+KOKPVk/1JEkXPUBqyc5nhc+nQ6J+Xym6v
OgjpF5k+NA9alBYnrJQCyZeM6XzXROehrd84srEe86E09y5Hgw05ffU2GZG7zl6sLgYnEJ9srOyL
LGO2n3DCpPedydF+hUOblLcsiHdA4In0nmL61kaUXBlGyiROGRtvQTPe6mC5ybdw5nCaOrGRo+mf
AWdwQA0UIDwsj1ASK6fwEGhg1nmzat5NsaV2JH50hzyYxX2hol1q4O7Jp2i+ynsoFiRJoSmdOh3z
itJgfjrxuHWbuj8ZfWySfBHnL0Nj5iHiW3/VGyy3KZ/4GdIxscdVNXLkb9rgOXfdNCyrQX8qojba
MzMlkM/NcEIjfjWrTHsVtqcfRedr2zL2JMiRqjg4thZtXTuW18U0+Pfx4EdbQ2/026RPdS5HXth6
mjQX9Y7XntBHfq7kPL3qs2L6J3Vpxvkz2jH8xsEIZwu5tSm1M6fSSdtYVS2Zm+STf1O2GJXSU2a0
VL9ezJas/VkW32FnQamQqaagqmAF3XUTN8W+TvikV6PwKGjOaPlgCUZ+8wbgID/0i+rGHgcNGDoF
YdQFV9S38n2HSMdZ1DrMtegU/EXDkyPmcRD16Ih7qJo9+4h9KmMGED4PguuhBGoXTVCLOAhXkjgC
TvU43efmQ54N1SuGtfERwfGz/6fCaAliRm9EFPaiPhKopdAiYUBelElstYhjX1H3pASWmnVnb9w6
Tc5HJCShGkblXzVdM7lP0o3eVDpZPhbXgRenTYkpthoMtTUi752a2PWQ0yjqCzTsFC4EEyh7r6DH
AYb7qsmnGIq5tpSuh8wM2eTlpMtMoFDa1Hsmvqd54cwQZ1fRmBRnXuIY7Z1K5iTaFYTG4Kce5TBT
oog7J/uC1kJq904Tjc4GdEQES0NL8/rQeKkVVpo+7dqgrra9Kx/hJgyrdoyLUMcqTfSP/Thq5rB3
U4Hyruwo5JFPvA2WoFsKQce0tc+pTILE1DXQzTllyQfN67U9e5H7aoYDlLimd2QF0W6pf8XnJHCR
b1EZ0wnrb3NqeZvHGVwNkrLhk50H07FdwkKlramdUY2LAm/ZblHtJA/NIZEgTQ95tOUAOYXYnLq9
X0DjzxtirwHi6GvU80ScUrXLGi0+zHYMYCWKomNL7Pqx0+Nz1ygKWHuGOE8itwun2GtelOWSvjk6
E7FMfbrNqBttYK7iRaZsuhkiW4yrOslZyACzrR1e817hRCfRwKScrkf6G2kqbKPJmEk53YKyNr5Q
TnX9R6mrypOvyl6wxfdRg3mpW1OHTsviP4e4/9EhLjAsukv//hDHlq5r09fuv+q3/0ISpsrPP6Ln
//z5vw50nvtHoAeQo+zFpg2jm6PZX85Xz/uDFjkazqWj9U359d8HOv8PDoCorwKL7i/NL9phfx/o
fKQyAY0jRGEYGE3+0T9wvi4une+65xywdOD3cNRoadN0s5Y7/77VPBFdYbD11Pc5Gtsyfiti7XKc
UEcvkNuh2pepfqTPsAki9WRgPcwsGX738H6hdQnet/aWP4FeJMw27pkgtXdt5hosnPB9kDY1Uv+T
gifBaQnFmBS05UhEyTSov3YRXQgMdjvPtKvNYD7bvcnWLGQ3Fl/ooFbJU912AXwgj77M4pW3nX7F
mrkkZy6ZzK+0D/k/0UqrEnTdL5k02RYRGIOw3U6neznX5D1QRtY2kxPs7ZrYmhXpRucUhKuJmnRX
L55VaVmhnmN0t6qHyc9BFxrWfmSJLakZ2aZ1FitIxmk2X1PcWyRxKG99akoOAn2rs+RG5ufMRNcU
mMUGfzBFOJYvN3g2LG0jY6y6kr8AiewqcAlSQfZaYnmlrkV/BOE6KRWtym9GDSRGQ/w50OBN34kX
Zkx9lxbqKpbeWWZUn+dYkQWVrxt3KHbuzJ8xdDS6SDt/LUdbx+aJpn7Sh9cKo0dM0eq8koODll1g
kJRcbN6mpMzEZRb/2X7+j0HvA4PewmkHpv/v55XHCSttFX9fG/rrZ/4lL4W+6CAMoT5kUodZ8k//
RV9EROpQ4OEj8v8sAP0tknMoAFEVAryBwouZg8/rb5GcziyDDgpV0CL2ZnL6J1PJUvn5bx0OMjUm
EgOBBo5CIpoCaxFwfKdZi9SAJSpqhpMqv8SYLJLi83dP4xcTxftAhPcXeCdbaEerKMXIBUigQSZa
rlTwKe1PaYB77cvvL/VNdfHDzTDtorwxLXA+lLneq00miIGFQwv1InMKdBm0Lf/Suga+SRz5i8zG
2H9N6sjv9B0Lt9RmlgpnSqsj1bMmLr/UTe17MZExdoLBEZ51rO/YdqqvRCsRdXauWnthHeoL97D4
k4How7Q7cyF+RXcTBBbEP85RdplxlTU1nI6JwwzeEnPhLPrfkIuEu2kYoIaeLTC0grJJ8tsmMOO+
Xbt2hS4h5I/Afpzig+YMosxjSyP/Hi65OiuiRuEc6qdi2OJ7LKzyzGNrFzqjO598A3vzi1brKOhJ
xYEw25ktexzHti7xRIj5LIPjr90OupYyHVt9jBtcgKDLFukvZjJ0wN/eyH9mjQ9mjaXaymf+72eN
LZr09Av60j/3Nocv//f//PUzf5eU9T/4FbqDFRf1KsJzKtR/sze8P9iUuATskCPB1LDUjf8uKTOf
IJLkO17Kveb32lrT/gPVAFsadJweUpzA+SfTxjsxks0yxqhB5+pwLLIQwv84bcTDqM++qBWAB8VO
lpoEtVckL8G5jR2GBrnTVue5q9IqDBLSk797Vr+YU5ZJ6bvv3EHTu9BIeD54mwkHerf3aJp4DsgR
7HaDMvuNN4FZMFKzoOiVlvv/xaWgcDHT2jaP7t2lwFT2hlE63c42UF0VpjGsLEkBAvpX87+4Kx5l
YC18FBfV8o/PdDbGXLCv4ZA5jimH7LkJ267L193oqQ9EgiBYfnqAWLJhmCFFBrr77q5w1ai8cHiA
QRoRDTSZ1xSS3bexd8O4ikCE1dYiGly4CwC2P1CyvVtyvr09y7HYHzOK6aO8u8+OamNkia7babUN
lDAbk02Foe8f6WYdruKw2mJz92nJoAt5dxUZ+5bsm0hxprXdlrFZSZwQY+P1m4y88Y+Ew++WuW+X
Y/VhyTZMhsl7gTSgLxMpRqd28eRi2Mrbr8CT3xBiwLQsyjM3YjX6/cj8+TE6pgn9hIRhwzYogv84
XMDOZgNdSrWU42AsQTzhZQX15vdXWR7Tj58aV2F/T24munbn/f6A8yxnjSZXO4s43JWlaefxQqOi
473GgOl8cE+/eorfX+3dS3NtPW5ip1A7vx+MVVSnq7hnJRRLMG6NBR3uS/759zdo/qiX/XOg4F5w
IRiw10PU/eNznJLc9YeBz85IXPuSnkLxEOsqOrj1zPEe8xlsLsgvk7/GzYfwq9P9o3CsvcK+vetV
0G/UCMCqHTzxOo6WdphcG9AQWbS3czutgPwg4Mqb+YOJ6X2u9DLiLJ0q3qKNx3XwfsT5ki5Z3fEZ
pYOy0fRoQ06ld3T6jaZZOng3A3qaXw+hxdPbmFTuXgjtG6+U4YsTOkRrTas+uIQN+NdZ4d+K6J1f
DE0Lvbq1fOEO/17++XebyiwoSHdxig47aLKBROqEaZuMZKa43UY2sbyHjZut9QHaQUiQfXUcq6w9
R8HaQzcaO/pwGBiJSsuQZlT6yiKzgyhgX6cdHk+c1cz2ZLqzdphzSvKU5WiVeY4gqWFRFBLY8dD1
Pq5jK0VDwsZna1lmuuqt1ueENB479GWg0gqOWpET0HRzzhI7v1eDL3FPT2gMrTnftpZKw0HrLuvA
m/cNrCUOnQgQx6hA0ZFM+qPWNjAfKjqWkTO95ZN10/ldjtQmpkDpJt0lv7na/n60/vyBwGJnY8BX
zxoMYePHJzvK2FEOZ8IdQZkn9CAJEV+wItLxTs3kLCtVGv/4k+SKpEFQNFsKF8G7Kwbt2PvBnHe7
NooOhrQ38Pheg8o+by2ybUhtePr9Hf68tvvLiQhh2iLbxwb04x3KOOhRNqtul00FpYR+ARwRhLzx
zXYKf3+pn4epT6ucQxl9+6Wa826Yxsrps4EguV3g9w4tlMY41IPyPniAv7wK+Hy2KRY0tPevrMS7
V3YDD1ADMNSuGsyle7go/tXvb8b4eR7jbmjI++wWOWS+l6Tn5NQYRNBAMR6NOqRfkm3R3pOrJ6sa
3Z/02FIw8HXPIoPKfyQGZFfbefrRtGTxfn5cMJAt4KN0gDHRrnvvIWma2p7T3pM7m27sZiCDaUsQ
T7e1hy7115Y92wfquSQf6/XXoh68m7zLhl3s6P1FOc/WkcCn6IM3sLDvfv6bcJrhIbKCRUH+45iK
bU3TosSSuypWFdgLZxPo6PSI825OEb3FdYLO7blAiQeFHbs7AtNp7aa6GQZ+VZNHVHwtIFWdcn+E
njC80GAx1w0eltupIm1cdKmzBzQxHKupONGv/Whz8esbCHBFWmzp+f6Xd//dhBoZbVBO/sBDTaab
uPXEVg12fJ8wi61F42VhJA19XXpux4rVlkdyjT75qXcnWzc4KBFF6xGY6sJUDq7r2avvEOR+nQGZ
Hi0fzPog4olwgExjreiKLblQ4oM93ztzzLLKMiy+u4N308jQFfzB9SR3E1S2Iwr46tg5Y7WUCcMu
bZnkFZ7ULNMPVo3kC0Zy+cEosH45CgLU9w4fI2aqd5+7PzGXoMKVcHqSTqxU4Tuf2VZdeYCjV0Wg
f6mLfnwEapS8Ep3YqT5GDGYmoNCSiqYgWBkdrWNLxQZKljGUK89UYp1wwd0ImBMxYWx8nSrDYKr0
aHujKNYzAtO0AMEZunSjd/RzDcrrfq7hAfX6rTtxodj+Rt8NpPPBM/956+ZjHYMazA4BH9RyIP1+
0OAoIQYbT8+uyYrHigN+nxWhNtPkr2fkpL+ffn4xbQOVojLNvp5f/J72JAvA/4tecweh5S0gd5JV
G6mNTeTXB1dazibvJhiutKSG2ov38f3GvoliRViDw0hq47ucGOXHrJgX3/DEacKZctQeuqv5x8g1
kg+G0C9W38VSReCrxcLExvvHJ9rF6KiiTF+khNNz1PlXo9fcgKd7Q9P7mSOvG/7+ob6v8y9fDSw6
nOQGpjLHfT+nB70mxzRlyHIMr26Uxb5nQno9kVO/tvr5K2FPd3VajGE8CTY3to9LUcYtoqH5g1v/
5WBCOMbKgn8bd9mPt56qrneSnu938GHh6MJzQe0ABCT4Gwlzkr39/s5/sWhSLqX1QmOB0Mz3M7Yb
ZHmMy5yXPLXjLhZGtJ6Vn3xwRvzl8zWoZDCSeLzYEX+8q0waMSwZROCckdu134+QkKosWLsR8qZB
WnydhIuF2tSAgYhiUNv05In408AkQRX8/T3/fCjHM8ypkEM56mcqxj/+MQO4RxqWhE5YfadviPkk
XamdL6Ye+FFcGtpayLLaJTgayX5Q+gef1ftk0m9jjd0QD5t9O8bMd5fv8CKaVqW3O4RryWfhtYiA
BygzlzI1HEIy3dp11+SH6wB2pgDLSu82QFMpswLIAVS+MLS0abjoEwuGkNl1wEWcGCfQ75/SLyYa
HzklVDuyQIyf7MBAUdLJqdxmh1ug3SqbNDL0+cGGvXz6wSP5xaXI87I9jH6U4fAY/fhCiEyRosFS
uOvmqHyzoTNdz1UCEElz9f/FbbEHdQBJLCW1n2Y1gSulEz5YI5SN7TXlendbT150lrXdp98/wF9M
YlyJsghbRAJo358bzRm5AMbbZpdaehxGXSVuIaObqJUlqaljSWOtTqYPpo9fPkrO10Tc44sHmvHj
oyT/pqL07DQ7kvX6demM0PGyEguNTon79/dHt59f9m6FYKeBK96DmWF9a7h8v/D5uV2reDYYInYL
P8lFwUMUcmIP0NbKqCrW0G3M0GVPXqwbqx+0LSdHNW7m0bNKhH0OH1eK+yo4RECUH0wkk0nYVrmv
QrLdXOQQUZN8QumiXeT4UeU2TooYdhNeApwb3JK1XhCyiLZ6ZzC2oIEsQie0JNiR0OGRNQLwNKNL
mRh3rjLxXhb26ICmNcrR3SC8TMyngLZM+RXikU3bQHCCSc7GpLWisE3zNrmXBXk2h6KiurYjvrK0
N5oujGM5E9i2g2LYy5NTVsq/sDs1RdcufZFqy//W6BoMrcyJpLGDvAorDEjxhe9B1wuVY9UZlp+m
uO01/CjHttLqvdHmBIlPcQtsL0jSh1LifiZpjgTiAxqRmNQtVdf5dsrTxQkHyLE9z3qOk7hRwL9B
tJcDzGIy/KYxrHsCmM4g9EU6dYdSmKEonWVzlUI3+OShNYT1EXXjevbtur0VDiGU8PVlNl1hLuxv
q9Ruu82kYXS60esSYKICB68ObGJH6FcgIbc2uhyxAncy4+WSWQD6lyVqA5yO8p+umfSaG+n491nS
FOuxKGtrLW30jmgFhbMvfXVNnXerekc8RsIsngrN12+6yiWfmKyCvYYpdWM1waUCaVU1cjsmXnUT
eRRR7YQQUVJBd6adw2QK8nIbq/5o9dOwNpHOZTleB0fBT1XZaG0JBf1igxfeLGZh/ga8ZS6aw01g
p+4OyGC9Ysc8r7IqgNSI8OSz1+EptNWUAQ3rP82N6+x7a4H5I45x0uJBJ2DHRbJ55QRluzF04kpg
sMxrlFjGmV8WyQXRvsgZPZpSENoextlydo5mEO+DTRE1QXQAnpmvxyxXbCoA1BWsEqGU3nydF+Oh
6Wx6UvPk8B/5ZU51CetcS7zQaIaznjebEbTTKksinHPYJM8GKwlT3uwVaOcb4jbHjTH4yXaeW/R/
WqfwtsH5ndm63kRxIV4qX+rnVeKhXe2ADI961765WlOttY5gbp+C9c6ra+fQgvJaeVU0Hiw9JaBt
8vwNRYqjiTEtdYRBDMH0VOqqearSaE/z6zZV05MzRggQ9IBCnYqeSleLW77A0j+QOIbkSWsgfToa
nkY/OsrISkM3rv2NTpIP76Eh3zgDxktambhJW62/auLWv5Eg2laDJc+7iUCsYlxknFr1VTaD2OMw
ATUGim1flX7/ZstOkTI1gCoM8z7tZgBRdVPNFkdzU29hckED6+7y2k/mlcngeSxN3RpDr+EcwWLK
JAGgcMDCOOenZmCUZRP6LT83DrqKJ5J0u3rrGrN/xn+pNyMfxCYC2zLJc38a4kE+T0nrSZhdJkk8
eThLs32GVbDFIY1oSyN5VOw8zaxfR7x8Ym/lhanC0m+9fjVBLMQNq7kd4mrPb+NVMfUO1nfYhPiz
6ybdty1PCnlvVYRLsttdQlX/yizwoUdllacH4szajUNi88kYTB8PeI+NDK3ueExSqX92F9Ptivqu
AKKuF2fwKtvXTvqxuykmeG/Z4KTWOcgN99bu8+gtoLivEKS69DgFfKFwnvzxnj5T+daKFm3yVErj
hQjdNuSI5lwG+KmfyfQdQiJsp13HjuXOR0v73Et+zwQlAIeZ2RznmvN0Olb2AaiMfKQKRxskk7jW
CT1nJCSQ3p4SkrlfG2Hn23zUmievMdN9Bt6oOGBNyLcp/tBHSEUT50PsFCEU8ZLMvVnycRSm5hBi
aqOad11nDQrXOhBli76WEvKGU2nQbnPOTSU2HyyKqy6N+4cmGpbwZCc1fDLwhihd17rdBGsIthbK
8qRYxqA2HFHeJ7fAonAle60i/pvHqT0QucsteiIPkrPYnPlT3bx/gCqnhos4iuJLjHZ+WOtivqi7
xe6d2PxWS0AY0FP3tu9MZ16xE2mOrkiSy2yQ4oXSnQm6tnYuYcc27qYipm07qzHfDvVolzsP5vdl
UYjeWwsHPTsfUcNHxdulCA8BEyzVpZck4nPbx+21PbfGnUx53mmWI0sndnbnJzxUmC/TmcbQvBZO
Kz47ywlzXbmz6MO8ydIdTzbdo1Pm12pQdozWbo7CyILzuZficwfU8qlPeK6z5zWvtRG3DfKkhMdK
XGx0jKlG7FTQyS/BIJ1LG1LhgOA+iC9HEFiC/S5RJF9A8Nv+uDD7LLD46F6j6RywsSnCIUBjoyV+
06ziKiEMx1cKyx0+BONO4Le9TDGo3Qs3iU9Ynmssx24e4t4gqM8k1d5Y9ejHvzjKMjdx5zfHqdWj
MNZUf7ZIFPfkFY33vpYxL8ZRurcEPy10Lb5UQeNCCPcdduCV7tOxsJriQEQh6bBdQBEnBOAYHZOy
4/8Q9cGiAx+KLszwikLp5TunjFXJRwTn05vv9SBeYttZE79ZHIy2W0a5gihMz8V0btMy6R8QVaE5
GGr+yMLR8xu/a8UnK0vcWy2Y8QWIakguJ7esiKuBSPZUNEAoYG6oB12M+U26vG4ThfY5VN3oprEJ
pkOTNm0BSOvkVGvIqW3JU/Mz8Al6rE1v+kyqnTaS9byiaB/dEE5tHwDCVueuNfAb6zm/Ycs+3gc6
HZl5IIT7OKNeSDZamUxvnqDMt44UHOUV9RbZrkAGDuSCaTVJ5eRZApoh4jO6sROOXCuhZDMdyr53
E+6dkTRrTcvU69qMNOas5LLIs9pYl8ZcX2lWRhEX/QXvWpd+0h9cC+LuGsPOW+1rnJl6vSR/rRya
NyxVxoMdwyjocWp+dftMqTWfXnPNbDG/1RigkXyY1ZSv28xRX01f4a2MSCzea0LwWFxWcrnTie1s
V2gRsR+Re3oTdDqzmef2X2GeNNddVFH4b0xx6vpJPOOsb66Nzo8vIxdUUBdgHkhxyh6Yx5bwX3RI
B3Ce3WOTphhAWrCvzPF1vrhHyDd/Y0ftXXAmjrZCRS2TGLpd6qadpWgIW/7LTJ7BKSJBAUht0e9t
t+TVsGyeW60N08Px4vTKtaXYisqW963oyeOek7curv8/e2eyHDmSLdl/6XUjBfOw6A3gI+l0J51j
cANhBBkYDTPMAHx9H0Rm1cvM7tfVta9FhZRkBEd3ANf0qh7lP/VN02xi2VjfnSBxdnZDYJsIUL0h
9E3CQILTMPh9hWw0bbCWHdfhYAkwGKKb7hlC1K8iphezTMjNa/UjxLg7bOsZu0idMs2h6zZqDPJz
i/6jj6mk+LLp+LKFe9EV7eEpvct711pYr+uZdje5WnOpZid+dGOzPgZTNibcdMUCr4FlYwvm60iu
9EbOc7nJuDbv9ER1J2JU1U2S4i9k1GcEDFj/IaF+BJTpHAuvWpkT0voE4nvTZrrBLc3nD6tvtxWJ
E+rrYPMARnll3l7rEKf6e6DWPVNNfxPK8rGNa49tWcpAKvN6fvUnlVx1UKMAsJuDC3lmEyhM1GHW
1gdfLR/of+JbIbyFnsSaX5Kp2Qk3ek445N+hUER5UfTHQtOtUMaafimE3ez6cXRuRUwuzMa+/MD/
8RDlY+1pbAkjWypIrmPPFyE1792PlGmHCNO4D+kO+iAX5764lKYcssx7mWAQ7pFLgQjojHKhyGZi
sZlK7zIf4aY2zGNsLcb3VI/VTvqavieLsYCkGa2NklyMPTydUBVIhck8u7cMF/Zrbjv7ypnqHZcT
N+Ca2s8wocJlH9Av9FMWo/k6AVU5ByJYcC0I+6khABJNzLA7h3sXP1pfvhiO5z3MklfJkVRZ7jzm
wrAbumRL+K35Wlg1mVGTDNm5zXkbkJJIspB+SJKDDRUU1AbnfTQ1eRexQAgJsJjRSAFJZNpJ/kH5
VnGTYLcdiEfloWODCV0m6z6P/Y8h08SOS3FHzXa+9rVBOYjhXwjbiZ8pMGfMAJ9ccAuk5ckfsquv
d8umEJZ/2+NHo4clhSFbFmGBZ+wiGqeuo1QFNNCQfj7Ocy3vXHL5FTMa+UQIlhVJhSm/lLlFJrnN
l5Lrrqs4lpZazmXEDk3eQWvI34Rpu3sorxWPnIloQLs0SBpjpk33K6f5RN9mzqnOk4Aixo64XkBM
7up4NqQcbzrE1MdKvy/uoDsCsKnwzfY2tIOZBU9YqX4ADJkDhe/zgzFpAdQIi+SY9tHV1RgJAjVk
yl0Z5V6VEjmRg/E2zXZ3rE3vu7G4X3FXt+9MrCXlkgLiBb7aZ690tJ0lx2Q7eKN4mF0mlhJoDkvv
YFiiZIrThnFoOkia6rIbzaqVvZEejO2DVxiAHirbrS8alb7g22avviDf0N5h+jmdcmMJ94T3qJO/
C0Eji9n6EC0ydOQwm7mB5qkaPsve1AnD5OlnG+tLE5mwyy4tLoAbp8vrR6A4vnrrmHh43TIOOdSx
lzwlyKIeywYg1BJMzTeelmhnC+SJEdGfvyLAbj4xH3MyLURq3yTF1H+Koh4++7FHROjnUfws7ApV
oYfP/K73ufEd3gFPetDw031PBvydqBeHcDvOqDEC8NN/ak6jidAE2eltl8KpHssWjkrYp5Oqd14y
yHpnBwpFA4gnb4/UHBlw6qqsH1N3LBxmzDp+h/nIxwTNBAzFy4PC2diVztuosuah2Mie7xIGNXap
TYVLy+MQM/FFc2yF/W22OAPnRr2SBvj5RmXJjuGVz7xoBJiOtkJ+3KR2MGt7bV5HgIENKWUvkwhO
eapTPexSoTNGZUzHYagtPOooVR7jd9nJFHf3CD4tjBNH/DTHka86thYYM4XJ9f33X6YjwVWDHrdA
Hiy9jjPNMxaiU5wn6j1WWOoaWren8eeXKGAZdgX1GDLyvsxy5B6cBWBYqmKiB9BABbqYrTMZdOQu
zi0Nq/Wjo3BU8BKyb41U3PLzFZ6DHtI1epHf9rgY5F7MGD/uAjnIn9JFGw1H02nSO1cz0qdiliax
36p6pSHPeyigLMcRjWv6k0qbfsaYTsPyxR75oQ+m1Hl7MJXzXWdVzIvnzlOlsf+rgRXwmnDtov2n
8wZdht+i1Ab+/VKZ/WfG6SUL+WbX3LPsv7K8z8t9MHbgh8ZgpcbrEKOmqKTYh3mXl3M5VOh/Nyrr
NfK+9cBE56R2kx91t0NE6ditkO5tM5A+XFMcuHkI8/yKxKivbYz+iK3KXCYgHqm09KhdR8iSIOoQ
lngDn42cFkpwVfoNO+nuoMRoPYjEn054mbKXZUnVszJt+bus/h8P6r/yoJr4+/4knW4+ho8/7Kbn
D/H1v/7H/qvukr+GYIzfP+a/PKhUkmEn5SJcWY2rCf0fHlTnN1zpSBMeHp/Vr8hf/cODivb7h1Xd
0n/D8GDjNcWihCPg33Kqk5f5q67LkYdIDp9MR0JGvXZXkflPW/DArCuaGPzyYPnJN1WkUzj03IdY
Er5RMvrYETejird984XxRh2hsRu9edcjDQ2rRsRUbx4tYvrHflWQKoMSzWBVlcivUK+5Kk3QhTo6
4nFB1qsOVa+KFG0AzTsrZf2q/dKrVuXKKtHVGj/LdrFWTdsx8a5QD/x7tWSbwh/EbaUyxWejiMFS
bbvtNZNs5qqWIWpFrRSXuTep2lwVtRxprVs1NgcS0qb2lBcZsxqfQJaAPF5VOdD4KJoIdWpV7EDG
vbq2oGFlVfO8VdcbVoUvX7U+fVX9DLdHbFmVQEb5rY00OCIRjqtWOK+qoUA+rEeDBke07023aovZ
qjIWq95orcpjQx/C3lnVyG7VJdWqUCoblYRo/eewqpf2qmNSdrzWS4wfpkTjRKa74UkBBytDqMxX
JXQZqmTLqxpS5FZdBXLpgGyKynKJVx111Nrp0FhocpNXG9dg1VuHVXnFl7MTwUqMH8S1wPVyykq/
G8OcjXbBwa6866Cjqa3pS+4yVVu8jZwYH1jU20er14bIomZt5VDJ7rG1tPgR1pFzaxcg4kJNON2B
uH/LXafJzl1dqrc44HaJUTV4AVZYEIusR4SbGtUrlYHY9qrgjINf4MFTivtcaTFIlFDuDoPlN9+8
LOcJlXuyfKmKyrl1IAvtdRPSnF39euIbJQJ5AuHshFjkb5rMMvjlBeZocN5EP+jNprrp+pi2vqXW
qxs6E5hSW7/yWmLxVJSHBhmUM1mm+nZm4bEzlZe/eybzxWaKk2rLzih+yU0e4WDBxHYSWf0I4QGg
lTuB8VufAIy7+XvTxDwRKEPikZUVC1CxHLrDgNB4P8MMPo+0hVUhJTPTFvw/r58S3cEaFNt1B/vn
pmt96Iq6Vb7MyFzfu9GzjppljXmUEL47YIjk36RyuucXqEUI08D1yJHB0KodTH4DnxLPxAxvrkrm
exPc4oszxnNxcMCDrma/ZL6CGOF7FLXOKcqFFNqTNCsia+Z1AOPBJzQwELeUGWfVdpZi3kyDaL6l
XH/7DAzlaoHkxBtPWe+ujXvlS2NU2XluEQpoqZB7Y7SaL2fiPBmPdXP59Z3luHP9nRwNPn1pmt5D
Av0R3F3nuJEVp/7D7yREbRA/y3VQq5xqfOpBeIE0n9mKZusP/uugyg53ePYmwT+kfNE8OlAF+w02
3XmrBz12QWXn77/eablDkwIR+4DiYWPmvJJNKgCKHtQXBb0JKYJWpchBYHlhXDNfVbXuMQZhew8E
n+1jTW3U1WCm23QdpxIzGT370AAs242jXd1oYvVEmLFqdqUCmzl4aQaooHYvwJbn25aSymus5xTk
tZrYprwjSV8HTvwemOhkhLgp40Fj5xNJn6/ozVWxKxPCI/WC63FxmXpJbwf7ugTo+OvVEkrUjxmY
az/qi5jIi4ELE6onVy9lKs7JaHs7Dl2fOhLEdT79qNZWn3LiXb/wBzugbz6SX2S2dRb1+XKmTuks
2/l+1Pon2TKrS6d+rzIULUEjXeDfmcPIuT65TymODMshPYi8++mo4DawOJEMTMSV6V2n3uL0kO6p
nHxJKD/ZOPrkn2it4kYXO4TxaHNp5jryzaq+DjzHiPetvmqD8vcr088z/TfG2ZXcwwvDT8DtNbRd
ergfMzGfM/qs1ZRvejrmrcqL741Bmy7GZOY7v07Y1ijfTfduXeQhDAx7OzcFogp75YOUJeEbv2jT
jdYZn1VCJWVrfrWVrG9bmjVuc9KU28oUxhGb7Y/OGA6V7zzwmCyjQo4Wc2kSf9MS863X/B/ziNV8
qXqxowBpwA1TYQQW1rzh4Mwx0uxMGTWuWz+Olm1HMs2XTyEdxjX2b6vvYNcM02OVj81N4BV7fGBp
5DgLL3DmGrupHeMwV3NBpsN4dmeGdobWYzHN4qj7pnVQ3IQ3uj8226kq4lAPSMwnC0n3uv7W6iMb
Q5iIp7nQvZuONz7bC1ffODL+phuijTQBOcCYAek01ybzva/MRAOzVau/e4h2G6MongYMjR/QCawt
1zqNXFbrR4SqWUAgdK/dBjaNSMvC/cCS5SEBwMLw6ut2tKAuBfFjK/rPdIa/R+HJfGaZqghx0OQy
RNVgwlWpFvh3izRhTRruueSe/8DbCq6JGxv3FuSNrTLHirTtSDdIURXNhiQYxTqG2Xz1jllsqcM5
zqIuQqtpPsayhi/i98EmN+SbHpP312ue9gFnCYyg4w+iGd/a1Nrrcxs/K6PBW28VUGzRNylPZrPc
2eTEcT9HLpchJ6sqefNznsNVb20G7Aon5XMgZkjwPyFPyavHGeu5mNt1hgDKy0bRnW/UEBMPlWbs
TzhZ8ufcg6Ni97b46mMv/0Ivo4yUsuuwSvqY9ayGJOHaalf0fGwirO28DPrZi/P6AYAVNqO0ZbJa
KZuq6fxzIxv1Xulz+a5Mwzq7oG8ihwkLBmW2bEquIu7kQ4Z6nFa0Y8Xs24LQnfLkJFmVGDe9GRtT
mPaLe6Yjdtz5SSt0LonkZXAn7eIanU+PBIIpLyKIEdJ42lYW+XjCa2XzjqniJISK2sCIWBSPwQkc
aA1H/cZmz7+NW0ds476NXwK8mlf0pSzfLn1bAYwMKu08JL5zZFIo9oZet9tsoh+9VE5tb9Nu+lkJ
07wYIhmeVZepA7CI9tVtB9ay3As3HAs523qq32jUe5GxW46FYApDRdZu9JobGJj69lDjU4uabsjZ
9cwxey+oeXELjw8r+XevJ9/bd7G6FK6m33Vx1e0AeXb71sTeNaoijpgZ7ia28hhY9wl8V1ayy7e8
6+pmk1eSBbZqu2gxCiPMaMjaCZuq3Lor7P1SL3dTlkJ0YKUVmmNs7Zyyl/dLwYxXAK3kySX9y6zY
9rd5r9hXFto3awB3BeblCwofA4g7D7ugcZPdWMZryTFAsK7Lsg2lHFzimOrXHcaVJ2h9qbyJlUEw
zmGvK+fFaqb9pKZk08NAnF3LOwMVNEIWTPkeh+Qe8hLsHKPb1rJOvtpppp2eR55s63Irs3zcTvo0
3WTSoGov7+OjauNTlrRXO3acDXiQ/Dgv7nQb57hXWW1oKUwkZN1rUHB3NW69UXOzNedDeXyzp7Ig
Tx4s6ijBqozUN7HSU7aEWKxp0IqTpAXYDMw2mREKVDlPx4n5dzk5jCoFzUWicLb0fsF59Bsqupyx
mHIa1uQ41hvhZrifoIql848UsI60Qxcyq3ngafjKWfpB0wO5ExRaoheM6pEev2VrzEt/TnKn3uXS
se8QFt7axcq2S+NeM9pmAVENwzVla7kpIc5cWq9xvgPynaPcrJbvpFyHOyWo3s0M+dUlM8s4x5R3
vpTWxqMz+wZiilqP7v09Qo95QnBprwmjytaMkVxnzXsn6haHrRjzD+CYM9uQzoYGCR9DaIA1k1zX
YWn04JBlNkUx+gKPSkBYSNcUD/jBU6DBXYIRd7tYDNrIAp+eqWRotwIImQEgu7Z/pKXZo8lnwc2c
LDQo58Y69CdIKN91xMJPr3Dyk1JVzxzf2weL4ppjlwePOqEaPYQ8Cf+2kENxpLDOh4O02PPJZvv+
AHp1eS07vbzrU/GDA2gitrUJ7o20/KrRVHG9yar0RysET32tFZ8ekVvuWfEw7EY4uLvO0LtvjC/u
1mTzcB1imETMQFcryx1aNpekDw2ztG50O4AxNS9caWOlXlw4M7cQ36rTUkqfwMk8lJeiaj0Hx4qV
fscQoidhnGfTThgpjwI96Ng4cTSsmQPKwP8EmMCNQyaOcWXX4L8OeLm/wTUn+p+yhEWet2yNWz7Y
3GjUVfVUret86np96Eys+Kn3oZjbWI7Zuv5vViMALLjinK3mAGO1Cbi/HAMOzckslXJIUiZf/NIm
DCX5L3dBtRoNEO1W0wHg3F8eBKbn1ZIw/W5QANg1hqhE8me6Ghi81crQraaGCXdDsdocKEb1OD72
p6IbBecszBCu0OV9shokoCuhZK+miWW1TzirkYKOZJqcV3MF39gzB7944wVpvQPf5x/LX26MX1LG
f1Sff6H6mJjJ0EX+++Tx+Ut+/DV4/MeH/ANXYIArYATEhIhfb222+qfogzr0T5XHpjNL9yzkHxAk
QA0MxJp/qD6wC1aPPYCCtX4Cq+K/kzQmvf9X2Qe1B8MAKd8ASgLLxr97gdPBnmTFgf/OI8Tygozi
HGfL0GjvW0p9M6eibTdTU9+QNW2NsDZaudW5greKs8Z+NPv25MT6aL45KRdKTcydctEJGheurHZy
eJrZ84slbfk2FMD4uR2yXm9mhNFA+jwlmiEfNpObVnLPicXAhd3X3yoZy8vSBVDMfa1SY1gsOPvY
kHZqlwm7OHhdLqKxY05n2J+HvcsGgPNGmk+oOkltQziZOXbb8+y5kMt8lRwC21jGzVTk+vd8LHui
g3NRfLYoU5cscSQ2DyWmSxzXfRIy+fOziwaufwhIt/CO9dxBO1yMcWr2/Wzyt1bPZHQz+hy1W6yX
8zHRKlAB2Bom7cbnG0QaiBcE9JobpfVgkud+CAgxXJe8kJe2REDJPZwDKsVpF8V9vR5fO+8gAioP
otyul4QyxWG6p8gSL6Fmd9PQ3FmF+Tw0zeAteCRiHSDLITYc2JciNhPL2/sOmP+d12X6om+mXHSM
uAVFEWfLW7AQgIGT2tHujZpJtUlgwkQ5xu2qKraZX+LUee0bYpjWlaZ0OC4EkcC1OFksp3PRSo4B
W1hvXcDCMOnErgGFyAaT2dXFpa6leXyJjVnbyZiogoqcfrDwV7aj9IZTD8cxBWdJfL4+6D1Wj1uz
S8t4g3Qg1zcOMUDOqc6y06YcGaig26BEWxzGsdHPxizywerCru/xNomwUCY7/7ckTk1z+TZlUN67
z0G1gxA8NxfWcw//ueH9/9T/4c82uGP89ze84+dH+pfyvz8+4p/3O5gJoAyAGdCa47Ja+a/7neH9
BkvEcMg/u/6fMAs2rYC6jnJluixuyfahfv9x87MN6Cz4m9n8Ow4FZLr179z8gEb97ea3fgacm3Ab
2EPRmPa33EVhAPxwvNg9s4jRjgmoy/YWih0zn+bjMvKScDJFYaGuwbMqH6nkcoLvxOK/UkI+j7ZX
0Blq1LB6XWN6LTwtu8X+T6VoCakxxrrjQmSh0TqoNxqH3OHKPjyh+TUBIv+sV22shdXvmJEiyPo9
kkWenz04D2hEbenv8NxUR0F9R+TlYxuJ2Ug2lSjtzUo33mFNNumqDcaHognoT8+pNz2VnI9P/WgO
+9mV7Q3cefVJh+67LQaOskGvf6Oz3QPPkjXvEOP1iMOci8um/7AoeuHnZdkFw5dr83aZ0+mgN7W9
44XSzlWuxfh2PLlLSSfTO9z9TlXxmtEQcuf0JXMNSPf8oqWp+SrnaaVVNBvis03UZ6l+nclKXoex
rTZEMF5LJwueJ2eaL1M1WfvGDF6nyXe3Up+j2JLiwc41SgHGzjx3QnTHEfU10nP6E4Ws1dFx0+wu
0MqPYGjRlLD4bx1sXLctZRr7stbkdwph4+McO9aOlqbya71zbZfcN75WyEAb+X1XHwIz+xpHs9uy
hp/eHMMHkJhkFJG13NqiVpT+u2mOZM28POV3U7+KTLy2Gl+6ahsM/amSRJU0Z8tJt94S+PQip1mB
q56q0FFKRCAjpJEKUOsykaDCeNAc13fkcyt7d4eBg/UzkjuPNHNssxBoIoSKWnoQAzlw7HVMOzO+
eOrdQ7cwkqtdGMX9PPfLJVYpZfYLaIfUglUaZvrk8FWsmp0A5Hg7L/F7C83KHpXblycH9/gp5bR4
RwqZ8Goaq3vVtd2u6vvpxwBMlipw3RroDdGanwHu7jFMlG3shZerE2fS7DA5VX8aYp8dxuSq5DPF
LxWVDUYa2AxVEoJb9G4N5NU6zAZPP7PZ0EO3CyCXdpWpV1HryiBMfLxr1jQTEWW1bGLJLFqGY93L
6FhJ5U6mJjZOTWh5WAszuJUCZHM4NDauM46w3S5Q0ylr+aa8Fp4xDM3+OeEgIEJZmOnPmmXF1vfL
4AB+2j11jvbpLg4JyDTNc7pwEtw3nQaReVpIHFmYMXdergevKPBFKDvvtonZ8gj6PlFkHf27BGW4
MxErfxS04t4sk5Bp5EoKUFTHqQfdUL0FtW3da0XsEQ2D+jmC0U2iqlDzba00e4h8Fms3vlvQkS5i
Ld3O5BLu8U7X26XlKOK6RDWHycJujd/gWuLP2vulGl+wd9YYyCsCIzlFQaiCSXarNfiEHBH4IvID
fiS35rgZmmXQE1FVuDA7OW+NReacJ8HcZspfnuXUTqFUrbFLgVZt0mDmJRns+C71q+7epbvbiP3u
KSs09xpY46GjXeGiOCJF9USf+shlzSrNnI50j6NmKLe+J1+i4Tk3+ilkDJgf4Ss3d6KX5pNJmf07
zqx2o7molaPq1NGfqWo4VlCfHqe8pbsejcSaGv2OgzaaYa0eErvtTjOFMBE3T/2Mf6qK2GukEQ3s
FjeFNtgkltKPS2t8slx0z43dVkfyLuZR9KMbZkYvIqxFZrG+yPsOMMImzponyEwzEQvTGh5RleYv
oTe0KmvefJhzFATIwWz7OoCdGySXlDIgp9hjGG42WcyNXDeX4TZLx+m5KnV71zZVErm+dO90bAJs
srgRBUSTNzEevW9WraeHmVhGpE0lGWwb6C4CseN+4yG4YDoNtC8DYiatOKkVAbIYf+axVp9tJ6uv
Pbxk3HriV93KR7KIZEs9crkxaykBdvRaFzUEY76ZSzKcOlFee9ZAN2kA29fqOnDiZTLcLxWyh5r8
5V43suDSp13RhsMYL1s7cbu9sJHOOJL7m77w6Qf3UvsL3KncKm/6AWh0beWh5iWMC5VGHQ6oU6oh
/NaNo14b8h+RbTTLFaBHwD6mdr+RGeTasNwGd7+P7zQrprsqHTVuWABOsZXb70VJk7PvtdnZiKtq
v+i18aFEYrNYWp7RS+LIVLN5cKTbCBIkMa7YzJgw4y7+kVH4uujGkelBD4POMtwtVUi8wJXpBBsv
kw+K1q5XbXKIDo5wCme3Su9zhvsq1NpEveiJ294EVuvdJH7a+NxB4+DAfRNP3KCfek+zrssy3o9J
hh2xxBqPgblgbh3Hp3w2xerBh/XlwlGmkvvkLlT6BL52LViXIQ52NfhCK04iUjE+s7o77hJ/KLe4
3kWk+/EJH0uxr7HqHtddEBo4LkrV4Ojkgkp3o8CGmwxjHpooYoQKYnFKnI7bt4rVR5rpzV6Tunu7
yN77YYBZ/97REnB2+u6ht4TzSIrnWZ9tqBrUqKH0WN6R7qxl71Mrs20dTz73Ih1vMC9+5Es+HNOc
yGNbZCtWhaXguJSkAiYt6W8yhCs22Yl97ZOqvl9Wzzw5A0eSGH/AMWp+w9+rTvjXZErwOJavRpZp
h3KRzkk0WX4DlG1XW/naJ4b90bVfJg2+uk4sZptVVhx6iSyfAj9p9uPgtxcceQbo3IZ8RBt/+WxF
I1ZW6R5BH5EJqfXQwy05pbatbmGMJ28yWKubellvmgV7pu06y0+SVE+poNvcLHLvsYj5FgajYDmN
iTx0c+tOclfdApR/j3t0ElHb+Oub+lQSo8SaOp1maoyeaaZiI4wNfWtrndwDUgl22VTE7904T3t7
yrp3ZBk0u2AMkFNNefRUPu5Kt39XBveVQBfGLkGbK1aZrBzTD210WNPOMGI8P19ugoDQVZGUt9NA
kSxEDvJ/Qp7tkmAv4XZsh7pXPlMoVD0yVBW3VevzqHcMFKBMFX5+qevB2EM9ac7YcnfCtZq9P+nd
HZZ5EmaTo+3T3Kb9LzWTk0eeaduZ+XhIkMlYTZAMuUfBn46pXbJn8sduQx2bg91AvfeAQKlY6pxm
j565XCiHyaPC6YybeumqneOr6WP0Y58exBZbfVxA/gX/n7RV6LLw3Tj1Mv2oirR5d0EK6Iy5HyKh
+Ypv5KcYRbvLEWbraK607jj3uk/HfaEdkqUr3AhOr8hDg3qEu4bKQVjftkvmAVhfhLn2E6uxiSVu
UTzSXNxQTrDuq4v8wtwbDZkOyR8f2U6PG56gKjZu1vY+FjtMm6nv64fY0vSfPingcJhLig0G9rjU
YydbYn9dyOjRbYnUPziEcSwk9RmtO+5Xr4OJGYuX+p3za3IwpzjeetXYAHie+wIPATU2LGn7TatK
lm4tdTJvbap3lIaP3hrc0h88OhDMkNVrfjbUYPyYGq+8kBvkhiDNknV3Ye7iaiFb+OhP8ZhD3pF+
Wv/IRiGxe4iqDMSTN6VFYd/Ejp8Vt8PkB/WTmiW/NbyLk0Zjd1AxKYd5RyQJwmppeDKqcJhtyAAV
HppNgl4wxPkAV2GevhqyJZ8q4DtkRnDe+Jj6XSPqsptN2RzZnNAPYkjgG3rvZzej9Nu7tuFf171b
f7O48qxi7nZ8RQKZAYrtiCa+zzwHxSVppuqzi3Xjrs4m/0hZ7MIVzGHu7I3u00IKJWxZ83/adE3G
IR0VzS1QILVl9dldO9FaYe6KjnV6Ix50labY7GDGQ4FW48EuBwCtJIo2TH3mprYZYTj1CxIXWXFw
u9LeYl01b/Wqxzyr0zKWYaGmNimdNo47Cyv0NL6eXjQ1RCRpv/a4JCfCeQ0bud7QzLDVyyLS+c1d
FUHTKCuH+Ru9RZckh9oU6mUwPeIaSDYyT7I4GsaFIpMmMSPI1f2ms2hACwk7uiN2yca/+DyFcf2w
zMVXS5gh7Bvq2ieR50+JXw7fBkZPzkyg+en3Sx6Fs/Q7f/1lx4JqeYi3nL4cyjzOWgzMHM/oJLcu
4sdxzvv2MY6FPmxg9eb7ESfBsei76jokATm71mhfurQz3gwCC29VnbzEwtNPtok5lJ21rh0ssyFz
UgVI4KPUb71ANI+Ed/pqE9OG5N3hVbUfqrT98JaObXazTOCBtVSn3JVQXxZlS2ITG8AyeinKuXzN
dfb2fq7ivQ+7OInm0TD3HIWGZxRr9SmJvkUNJm7cmkmz4TuqdnmHWr6ZumphfTk4LDFb4g/D2p2z
AWGlvi9MfUz8mkOZSz0hqnl+AcqYWrxrlxAX0NsF6wQhD3Pb+xolHR4JYqxD2TFdlvwEPiE7Civw
ztiZOcAiKW7oE/te+vXynCastkLXoPwwZAteb3WnmGlqADjHO1/p1GV5y0Wba9aq8Fww0MvyWq1z
krXwvuoWdstGq0NWMQt2j0y+UcYq6UDBl4H7H8wB5891kDWc7uRYDNeEP1ZT74JBa24VtVQ9gez2
rR6ULy5GkfcW2TuXw1hr8BQgGdWnoN5Tl/0eTnd3+dRYTqt7g0aXg5viPcgqqc2vQzU109OiNJwu
oTZw4B3uR723PLjNo2d6DQ0j3aRu+ZV0PknAXwqf9bvc9z+FLfvUxj9xXpJpH2teSymlmF7+JP/c
/x4E/0vH95rb/1M+/BfzlooKh10YKB3n74Iyqq/KS8tQZ1B2zkYLaGo1TMkrstba4B1K3k1h7WW+
tic7O3TNnZMaW9+DZT0u274etvyo+2DJyaH9q6L1vwXlf//eXMiFsE3AUv0dnSZoc6v02FTnpunO
XsOsGB/A5f6/fwP/ty+ChRLKBAss/f9Q1B14rxx6pTpnJqA4/udq5a7y6t2vL/OfHcy/2MHAY1+B
8f+9JPn0VRED7r++/sx//eOj/pAlfeM3QPGesdpuPT7ZH77bAEctXC3WIdgYLJ8//7mRsdzfXN/A
co8rFx6ksb6t/xAlLfs39EPeToDVHBBYcE7+Dfq87f1tI7M2KgVsU/AGW7iAQcr+1YjrzZ2lpcqp
jposGNL2RLCSXG5jTaFaDALxLTRcFsKnwZznSBCv23AKt/ZeEnuHVtgEE50YBvpKMjv3re0+TYVe
bCFu4axIXEhIqrO2VIdNb2KaWO/MmPk/Auoijmajl9EYUOrXcs/cMuB8jlUzHFlGJnsHl8zGxVEV
YWejA2iBxzlLtvsYYuwaf9tEDihtBVWGPvmOfK7f7Kb1P6quF0dKRRnYMnc39h4yyYC1VNJvdkFI
9A/VnJVPZmpJsCe9PSShZbr1W2qM7f5/s3ce25EjZxZ+lXkB6ASAgJtl+kxm0iSLZJEbHBarCh4I
eASefj6wW1KpZUbaa9OnHYtpAMRv7v0uMsz5RIRiwPIA7v+30PcUk7gCEe2qaKLoUjWaYyft/POU
zuLKtMHalLn3gN4wuIiUFCO/iKK3PG6X+KVsOMweoZJZUoeskuGxNF5YHsYE2F5j64dKVbRRpVXu
XIMUzrkfTNQXJAyWGQXvlN0bPkNbj3MAWeFI7FrUYnLJauexETYW+FqKtZilPAfp1B77djYOIeS4
k8xi45S3DCkzq2YbbqTzpk1Fdand2Iu3Nd5GdtgIk81Eya1lOt45CgtnL5VZ7KyaMbOY2/lBDVZ7
8RIjXOHQ+uJOxfShs97dEl9Che5l7cMMlIr60813yDunjaEmfZVIaL/1LNNUqd9EwaTZVHZ6wFNm
7QlVCJ8HP0EtkYbud4LMM33ptZVesIAg+/PVFK8nVKBburlhk1BfH1q3aXa1ayUbDSMW87RjMdWD
pN/oJvjmN+X4Mxp1sCMDa4LriUl9y30jH6QeGUQy43mKEUg/YVfR74bL0JHW2BEXo8qGG/xrAHgY
0sSrJIAErBgXrlwkVhv2i2CnhFve4eGuLvloPsWToTqkM7I+wMnIHqaqZvdW2sOdVTTBjawTF3Mb
sW8ASkyj8A69QVzMDkTHPBB0LJE7z/00ntBT7dLSYjg5T429w5Thry2zpgii8iwOuie6qqTqilaW
7Jlj4t4vNijCB4sAFLKhW5MZ0mTNxb1hOIfAqTOkx2V9aVzrHT+hF55rqsX4Rpn5i5s03rWoHA5g
3zSObdLL0NrnHRxRlv7BWAYfSDHqZEtG1Xw3D1N7zzjfL6BC2uF8liWFHPHWT3R19rIbjBHWERX3
BQZhuiVl1txGeRmcGPJb7B5w6TE+jl2Uf1iISFVKQHocFJuL5skCgZFRK4us7Ki0WMx5p5KCtjU2
BR4/QQwTpKZNMah5F7ppCWSgikLxOsf12CGeMqLbWnuF90I1YNW0VERmPwAf7MPvWPNIcElm9Ggi
WMWmNORW9AhYGfBkKDULhr9BI5GyTEOO8Ul0QfrNI+DWOPjlIEizRjjOfM3ve/xQLHrRfUxxLy/I
5oLnQivnPWNrzpUi2IkczbgTRM/V43Rfdp78rqXdZXsrnAZynXTtsXAw0PKtOjMMCZt1Mn7lnEeU
dsWEfhoYTVWsGWBi2BIj5nyeffzG37LFrYAxyqZgKYC9E8pBdef52qpcil4Uht1NhqhNbCrUfavI
m7xoi5HavZuYPuwcOfKPIofU1jh8xmuX2cSXfPStm8Y1ME5nVUN02IwYf5+yRL2AE0D2mYCdAVkT
bpwsZ3hs9ex1KbAJhvMGf18xorovrfyMuNn0mFw61XmKnfgmVMrbVWMnY/xAvsdNNZB6tOnLHmlY
6lrLUnrvGCVsHJ8UjJUZucm2iWBR75i9i0cvJ0zLtdrZXNujY1C1lOWtF/fV1R8897Zz6+HVAaqg
0e8GN3oJqMrrxtxkS2hV95lfxTCNLKuCkfxHretvnFFLaKJ0d+MSfgWuhBwsSxCJBT8o3E0MxZ6c
JTBLLtFZYgnRyiOvvQOVYOwW79NpoFr7mJfYLaY1m9ZzoyOPzvCAEVF8zTwz2bQMwl8Hs8aA1i0x
XqlDoBdW3fkCgwstcz3h7B91+hZbtnlyljAwSSpYt8SDTZ9JYR1kabVKkSxsoX7M99DR0m3MEqnN
l4Bnmm6YwwOCZXqXPUIBh5AtcyRZHYHqelziyrzP5LJmIsQssXnEB2wvNwqC62pcws6mJfbMWuhF
EUPpe7WEog1LPBrUk2jv8gYWDzXpaSb5hDwaiVSzP9PVBoegtcG3uovpzeaPobcq4vMIZGNvaR7c
lpC2xUy7tZbgNrVEuOFFVdum7PLbTBDwxnyhvhAt1tw7jhmcfc8syYcp0zPunmRf2zHQzQrPqGPl
7jLOe8OBkJyxNMcvYdWL2zA0Qf6mrUslsOTP9T460aoglK6dQCCsE+78eyf1pj3o5+Yd0tG6bkEp
YIbpHprPlDu5BN4VQRs8ZEsInrnE4Y1tRKbbVBAwritxjEX0Ei7xeWaJPjUvPWwkyDdI/srI2RMk
7k1L9N4YV/VlKgN9YxtLMh+nP8oUg5mPNGOS+yazezIsBowbMrKJl5PetA2WsL/2M/evBoS3ngMW
EchxLbKXCZRnACoy18QpwX3vk7nGTd0M3QbrqPNuTWjrJ4mUe4WNmKl408Dh565ydew9si31I448
giCi+EvrapX8V3Lwb0VNUZQvfMt/Xt8f8zwpQST9Wt7//kN/Lu+9P6HTt0gJcHgGoi7gz/tziW8S
C4x8aqHVBlTAv5T4iK4wvyHMAunp8SIWtcCfS3wSq1zPg1KHRsoPiJr5T0p8wOp/2yPDlCc9Aqsd
Jr8FCBgsuoRfvHaJm7CeNdv4NNXYhZB7k+rmoNq/UQiS2GNMpgRGhVpTZTUMkIW+x+578B1E4i2y
wkNjFmBn/Sp3T/PsSXLvh2om302I6QFBTiH3hONq4yEL0ualxqHtrOFCRCnJbTkEL8rIgUl44der
nBRba9UXVK3QhnqXypVKYNWOzXyczbmTxJhXwZZtgd1sB8hDMcdDBcapDRWSVN+ovwWp9j4+nSed
H+D9nymFEXnlXbvWvmM5G5NFsnUOLMqMNijcyyhxEhVDf21h9uy8FszoikGtsBncmcmjSlP9MMWi
u20iq7guNqpy602VAWrBnyJnVToiYpuTqmvukMzOH1+z8az0IQJ6frJUk9wwVtmjim4ArlQUt06J
2chqY/qSbrQyc8P5Wu9k51kveYDGOLGb/NG0IMQFsXyLQH3cOZUONug37fveSpvjUGm5iU3rPnbn
dgMdydsaGjXvpIz83vaM/NYux6sjmFk7eQ4HR01e/AH5Qu0lgQ9rNtSECxakx1OU1tehYWiz6uMk
ujBWlrdjXNq8tn7uz2Lc1lZV3YaqKX6mgxvsBsDpu9aB8Bw1Xnu13ODDQanG0hYAhGvENUAA/oL9
/yXAyrhqUCCsVe6chpHCxqNqeUwbVF32FEw3tvLG+6QVgH+y+FtKsMK7U7njhqHQDatnvXHgEiwl
t2RSp4yHoZqKx7zJCjbaeXtr2fR+HZ/IOgyyhyZPu1tjIvwr4Y59Qr5KyFhrTbcaOtdGTY61NR1e
qQFkYyOGMPoy+x6iuNyv8emnZcUmrUxTjCBKmTd2XIuTFv33nP//Lupl/uANJWZ6jJrB1YM/9uBj
YWbFHabIa6DQ3UoDyUKqmBhloD72s9GXV2FxRXtu352tTMobnVsrTmO5YzTfXqrJnl/Z88OzNLou
Psk0NjfwpugnbXSKmzrLxj0HZ7Qz6v7GJW7lJGL3MgxtDV7ALQEcVbQDfjoxVy3zIWMGDMlmEiCp
+hB3pDt3zwYTH4wXV2iaYhd6N3LAVI83AntHn97HdnNndOAzaJc2QS6vzBbzbemrj1Z53rFIq2e9
UJFReL8VXpPvMJJ3dPqJdUNJiS99+ab0dyPCN1CZwJbnXrzIPsDhpIPwoMbBuIx+EGzDXkWbVMhX
HobtnUX29Y6ysyJQJkLliWPsWYLugUnntQgTGnAAuA7c1Dh5jGRX8BNemT3U294rmn2Ou5LB9mnu
knNXdLRGHY5XzH9lyIoAlzJBcLIgYCAlo5giepeN6bSWjDqvfmjnD8p3oiOMZCBpbF2OjECmh2LK
533ZERYMuabZz9nkXmQzgM6wx2OjZUhUq9mOD6PsnnEwGQej1s4topS45AarWjkKTFWGzINNbbL3
okoc7eKMef+2aPxvxE05W9edgy8pU98dISX0ZcR831O8JncI+N9LqdjG1hik5sR8d9XgkC7SiO6t
bXjL4L7UplG5dUNLxYrNcrikRZSvh0LmzG/j/F7z2F3FE887IomAiHh02HNPVB+hxuEaE0N3TvSk
3wI9AXshOLB+rBucYII88ojA1bsKxyN4w4C5833khJjRFDsP1FCSYW7uDAI4RVodVYaokiFwR6SD
KoNrl3o/VYU+I7KAJ4yxn7M09E18JYDk/BWh8UUVrmVSMHdZV72DmEclrrEzZ3BrVJTFTsfwLXi4
I1eY+uc4160pD3oou1NRirjnbDHqj8yAkLOiuoLZOcUs3e4oySqswtXkHzLa4pkKqXEfJg5sSqKQ
WyQbufTYRA/O19ZMmlM8F7pdUbU63zqu/mTNVCdCZ2GEngQDprxrDQWSJQCmgVNlEf9R69DY0RCW
0SGsKb6Bhd7FeZ8/Auyy6XgGsJVxxjhsHcxj/Kp82W4HSxYHk1Ls3WeqH6xg68EMj3Qnz5HdmGyP
paLam0eiRwbFJmu0h2FYUahieODR/rPMJKN3wNTjpRva9l5PVi2gVGmWYzOuHWwt0MRIdJ/m/kWE
dv1eNyJ55UzG0wtr4YIXp7gLKdl/CjpVaIZ5aF+Z4A0vBlGxt4XwjuB2kaEVtvvdKQOH9OTYrnsI
QAO+DcCUNL3DseBpu26pH/RG580iHwz5FFnEx/5zP2jnzOo5/26kVKSnorfgu7oqGR/IPHWfOUeC
rULXtOuRMBosdz0Vko5ixtGR/ODpI2NrIXkYRZi2snJYANs4KgodG/dJ6i7ZknbRvNIFZbd2rqKI
q7iT3toKihkzf519l12dXfFFPEL28lGfcVmeEKQVeAhjblaFHvlurm2AG+3Y+nSKoDBJFrYCcVF5
PL46ox5/kHFev/kSQE/C9KlZhQF749VUa4MotnS4B5fKltZuG+NDCk0cDqAdgOegtA69B3fu4Bmj
eguiqaRen0MC4M3OxhOfpDWrUa9IX8iplXLlV3Z3TSXqOphDdo2BTuVH7jnQHL0llF5ryQaPVx5s
ba8Rr2HQhXJbJoKhiDkYzr7PZXINAyVolbS3LpEkYaP2JS4rO0bQ4ZgDCrLM8s567OoTUwh34ypC
yvXQtxj0uOBoquc16QByWws8erDtui1M1kCuzFY9mH3bbVrHCc65MWD18HChbCYvVcfWk025KvKy
ec2atEMMEPWtuYbZXX3NNI72bQfihS4qrecfAGjtS8jkYsPc9JuM4uDJi8vivWI4Sdo0jlWk4HRw
Kz1k+J8gxvJERHgpjoknvEswS+9tcJocGx7NKWZnZwbyaGv7mzeiA+1C034OcJAReVfYE4vvBmlj
WVnVAbwIf5vNfeYfQCPpq5+F9bCerNh8HwLSSFXpqDe2b92DE2ALXKeTJV77mQJyG4mx51oSbb/C
i29+D2p0Y9uwcCNmeFUafsVJUz5hkXTbnV3G003f9pq9kWFAwmpa5LDAO49plN2LuU++1qV3G+kB
tkQxgFAytjg4EY/pLiB1NCBDFSPTJgoKZIa01dYdCCFj5ZuRt6+xRqmV0wzyG2E0Fuj1SkXPpdQe
srtiRDxiGrap12abCPhYUXTbdta8HWE9H600x68tnW4zKzvf9UL0ZxOFn9s3xY84tXomj73rwRpG
WsJwuyTwwO2apwjV8TdXVuFuqEidXvFtzouXUfaX2JqyY0SZhfk2dFjZJk2USnCqMv2u8LuV5Kvy
F2XEOY8We7xUyMJe8nDKv7AAj/cicQz6g7A/N2i2UFmQwHSTNUWwjgQ1YjFGJ3+GErwrm7o/+ElA
pivJP9nXlvlAs0IXisonThzMvEpZ7hbV43yTGaY6jci7z7zD/GzJJPkI56QDR9F1h0LVwy4K7PJY
55G9sbL5RWkkq2vTMpv3CAHWvV3XiN9E0hz/uwX7d4T5i179X3bJj1Xfxf+zeQck9P5rp/z7D/7e
KQfunyTdqOuQqvxnrf3vnbIpsCq5ksG8Q5fKjI2N11/zUwGbEpyAZ+j3DdrvjTI9tKSlY7tKFIz7
uSb7D3ZheKX+tlHGBWA6UHNMuOaBJRzzD41yINqyC8PauJHSHB58RxbbWTbOsSCAfevBltwIpvBX
O3cRSZKNszUpgY++6bMuyqrxi87c4sZurWJt1h0lSyIGCts0LddlZZLEh2Bwm3XRNVL2QWZkY4Wy
yddSls9jn92PFov/bIz8tYG0mK0bFS1qsmAVINRZtTLj9Kzh+z12JTcRdwsTJjsqbuU4tF9KO2Dt
73Vyw1Ap/y4MEMW+/ZRW6U/y+Woe9v2DDjRHVOU6+3p0JDxOZIxXgpL7U4WW40Z78dBxMhbZfgCr
uEnzEt3a6NIjRFOxTXGynmQTBruu7W2ECNXC6uPjvG1cw5pWo9ThZoDEx8kyMe1baVHqwywasRVK
AsVyaucsGv+Q59ZVCabJWJTNS5GZN7jii03KLH8ZFlvbLGYZVtdomzuhijUXDBrrkqdFHWWw5sd6
HUHSW/NlFTeMDLKd5xjeCemLuw4rDh6S2dVusjiyD1PJChaN5QTPO58fa6fEOKzj50Cb1tNYOO5x
kt7wWpqVhXcd1a/QdhXeqkZbYsu0FfvRujZiU9wMJdzDx7Kxs6xH5gwf9AOIJaPSFQHlxrzroeSB
3iurFnQPxvNhhRa77lYkuuprbZf+bRAFYjkoagq7Rg/1uC+stjngkpv2tNBY2RPsLndTUWLd8DrR
AZk2irhb+XNrDysSS5wzmxSxTk1cYlsjmw0e5UBt2H6yXbplQGArY2OwZo3mfaWauWkuVZonPLsZ
/vu4Ylb8Qa0HXG6YSqLaWEZ2bvNaWaFzbWYEPCSetVViMK+HjYaGBrhpVuxLelAowJi6hmHcBWEs
+nkvZ7zw1wB7mnafRtG34tEYtAvH3QjSnOe/FdEOWDuGtj6WqVXmVo6YLmNSalXv6jYEIWjmwnyp
WPo9jFON0UqnZW0t8ve0QpMfTZuEkVu4Nvq2DbbskoznOHOSbGPNHmCCzi2mS2ZiXURsVH935qie
NxWpLleaeLJw2cXXjNozFT+HGNWKWwOZLehXpQWbrtEdmPp7Y7hms1LhRuhKKIqpGR/g5xnbZCZb
a82prh+bMMaaYxsNppuE+c3KqV37rY4llu6oiO7qWNd38Fn9LXBztXZjsxz3vABxmUXrsPquaWcg
PR4SXap7gE7lczDVeOy92sTBL1FcMY0PzIbzPQUR5bvh0VeUnSs8bV62ijqcjaaBI5jxdOnxlc9g
R1LH7jR6otgiCqrtrv3glfe1D8vVqyVLsAFUdjpEX8JcTTcqVzCqaizyr/89EP+dA5H1jU2oyj8f
G9/+GP/n8mNKPv7Grvb7j/1+HLJrxnvGNNQOPt1qv9pzBbY0B0WGNFGXE9j31+PQ9vghmzHuEnzl
edh7/zo4Nv/EOWkyb4Y1KCzG1P/J4PiP0Y+oQfj1aKsk+xpQbZ9z5V/mxnUq83mMWOA0Fovsd1lJ
5HKl5JBh7RgYZbCycVuk+pDYVVsYRwK2lNOsA8crDxWg0T1rR/29sSMU6oZQDqMfPcw3E9PMH3WT
e8wmPbeZ60PZAdSG8cR2U8tHA0g7PJQVGyhLtd+BDjJ+ETri+UUow5zGwR3A385jVohgwt4iS2uU
frRLwO1rF10grjN7BGm6miUrmnUTA+IqTgmJGTRHHoQg1mqMhVbR7GRTfHYH3FX+Y4zGrxqJsiSq
nTliIbuZTrhURfsF5LKLaIytaS5ektrr5n5fKnZlNM+CAcZNghkB4oyoPxDsNjuvVvqeNVfJCa3H
lB91tTG/qZLV5+W/N+C/dQMKtsr/6ga8vDc6fy9JJPprLDdiquWHfr/9PLztEiivy13GHcWe5S97
Gy9gpcP9B+wQDxW34F+KUTv4E8mZjHWIv3Hw6OAJ/cvaxvsTZ6hNGp3jSVrZ/8wuyi//VdjIr0f+
xdlFUYp08O8iYYEfpk0RZ/PBi+C3QhKXJeC3SD8V5jRgOycn+JeP5x9IKXls/PEXwgDwhWPxyn2M
sH+7JeoQPWHocEGWTmnzgIF6wCo2/n+ayL/jPvKWlmWZlA79m/XH7LHOacVQO1g9NWrc/WhN9QO6
hGGdMDLbCmPkJGwbslHq1Li2GIWe/vWbZCP3d2+TTmFpJlC+8SH/MQO177WP+c7rDmyz8mmHOWre
gXcVh0E6bGCtuDlN6QSqHSwGAawqtKHDNyox4JgJ23msgCSgGQ99fWlHyF6ryCRNwJ9HcnOsjP83
rzSUWjs3UP1AmybBAn2cdtadr/XPutMZUA2f1A58UwdQsGCGQbqcCtepv4ZJrfchFG2iMCJc6Lj5
6WTZjmBXF/VExBDa6tsGhvwXawLN19l9SJ/cqne/YNq7xtav4XzwjthjDM95T/xCm07lOTQJw2hC
EN6w/8FixZj53+IExLwZCX5wnJLgDIKY554LSz8YPHIuhlahjeGjggQbQaky16S/SHtvkS62ZI+2
FgkfifVFV9rfsDCL75x6BrklA57XeWSxlPLIvyKJkYXb4KHiYbTkr1o28xdQM8khFAWJxiFjW/Rl
9UNbdOFp7tnvu3jRyKiZeTl2NzynoiA6I53dR74dMiBans+YstAOstv60NXI/eARRZWMpX6Ku7B6
7QXmaVy1pTi4Y8A9NDbhye7K4OyaRnKoKdl+jr3ST6LhR7Ro2heXAvkcThF0yKgzv/T53L6k3Vie
p6oKzkXh84kEac3qXxYjOyUXgT4HVq62rQrzNQZca0vxycDSjQN4VsjvU6tqPmTIP0agq8loTrHT
HYwJjVkp+/qDBGBNLkSn927S58fK58vVHhEDU5+yhmo50UqYZW1+VK3vM9Ve0kWkMe0NJJHXaDSz
nct085b9prPOg2j4gWGNYGWC5ndFjlQyHMzqLZnq4TkMgEgFNXENisHZXhWhvzIXyQHweXUbZsvN
btTOnRGJYS2ZpW1d9CKwteJiPWQZl+IANOOHSTLUXieWvIsk38RnJIUsld7g/GUdk6uezzWL1LsH
7AjTGr0vVlMjKRmUheGVbJj6A3vNfCnHWD9ZIwT/suJmyJs62xkow76L1DW/JDIZN3GUzzsG9/ka
n5g4gNHgo14uUdrS4ceCDN/NDCfpiWe+Cajgek/Xrn/C6SD/NfJCFJDZ62i0+BaTpriL/J8CGNGw
oqkiHYKEausYt86bsHT91QrD/jmyuDYB7mfkPonK30iJk52sqh+MpdWtSh0uygn03hTzRbme0e0Y
hKs7VdjyLuhG5458LvNLmbTqtXdcbC+dXBJLsnmHP7R6s6k6QLsazuPkax8IV+oHa78cq3dKG/hM
ia0NdGokbH2+OT/mJmir1rhOWpVMaunUWbTp9kW1RnbVOLWArsMOWZsozU5TDqTEHUVy6OCv43gD
m7l3sJR9qNylRZJFBrtNE3LylWIFOrfQno0Ci1F151qRb734WcD07nWoyrH7SJpeviZoZLLowDSg
lAeoQka5tQWD1Asug9A5jZHdyyt+Hbp1Oekn09cgy9yeZaIJlXNT17O74zrED91ZFqEDFTZM0Jzl
bV8FiIu5wk4S4n0nWuOhEvnVcPpbiTtn58ee8zAjY1s53mTfAsl8RGV8Wxi1vYHPFh2Iv4mPhZU9
tY40tzDN+m0v9bfEL/AWDv33LLYwAJQRKEUZ49lwocWbvTrjhhu3LLqmdRtG3XczIcghSlr8cnUI
XBM72jRnwYZdKZFZnsMMV0XJLUHH+mIEatBrrOknN/VPRobaLclBLq0UjsgjQm7cs+ScrFlyOOze
ALMxUc9/RoQB4tx0SmR1LUTMQJZXXXrJ1iqM4CaNI3Vp3XTEIs8NW6cQz8BBwSHGwHicNV+kZQ7i
KDDoA/sFG6bg1G4xejPttlnYDKWZ7nH1LRz7Qtzggg1Iszcf7YJBjSu99kz8hZ1vLT57Fr7j6K6d
OjDmVUF8TLiK8m44WCrxdq4J/q8Km3PfYh3DQN8fIzIKNtQFLi0vASQbHbYf8Ph7Ep4jzjwOcECr
McccQ+Rui2SzvpLMiV68y8jRG3qgzjE7vVXgT28+HODVaGfTTTlFw8rPs+w1MAjHWLuTq/cBcr2R
AZkiaM/x47U3SBvlvl0/UJ35O0mgnXdUPF9Zd/AQYR+cKbZRivvqIvNW3YwztmMWetbRmlS7wX/P
XdVuowhLcsnkYaU70zkpt5me5pHAepA+A1AGxNj5xh6M6mQ27vyukCQcLV3MXxTuzYghfHCYZic4
FqBt75PMnjdD2C+xR0qS9pIXXO6QHnPiCLYtWJIHjzEdxYE2GWU1xAoLWLS1MRQMRfIZjzIMT2J3
069oC9lvCD3uZKjxDJIOu6vjHHV3VDzkpsFZnojxmCT2ROTCMJAmFAXPuR+ZgO254nGuxUd/mMLF
vysvFUwAzMOjcS1w8N2a9axPmpTofMW4NWYdBIX/h4zq2zicvXMwdZa7liOJoCx9UcwUMs4uCi3m
kbQuryZf0W1uCOK1X3t0PXLlObg1scPl7U2so8xnApWKH6pY9CXSK13MfKkYMMsTZaUKo0FAmjuv
2BYBDM5Zkp5R2bcfhZ264mK2cpgjQlnMyHkNBiEOY5yx0xcVmQyszmDTerEzfCNvp1qTNL3UBap+
QBSeb9x6gHvhDwVcginHXhVqL/W4/Ir42NhDcw7qtpLrZmqZqLCXByIBZbxdpwn5VqSlJQf0iOqb
xUq2XdMzZst3w857KZHS1OYcys0ZUWdbIh8KHR7OqkOkDnh3HY0W4GeRtRw4iqfwzzLPwT9rI7yq
jMEYVzplghcKRfKTA7UYRm/xmftyN2NfvhqVUrzdxMaKnSWZv4kEJsCCIi/GYTypbxN+JEVMCF+S
CSMPvAVV4W/FV51Y5heIe+13IE6pv7EQE1AnFyHUl2nBx1CGuo8TxAgSQCgYy601kEuWQsw42gyd
z3kzAwQQ7bgpqpGHcZOiPSayEXJb7LQc7kFRGdcSL+pzYrH/jgoqDTRM6hbY3/IqiEqzDZeyNKwZ
oa4ctuw/u5SaJAkgXx6DujbveQyW323lVsPGiEgFAaTIozLiQYR4kpejW6X3sWmw/sdTiyKYYJ9y
LYpG7xcG8I0YUt5/D8b8M86roth6VS3UDFIBKX8D7KFeN+VHC5b5yo4kIVPFROwVWsg9QqBqW6ZJ
sDKTEdoWMUCLsJ8l2TGDRvqbVvJj+t/oR/UPOiXzH/UQi+mFfslD2/cZRfzLYKSxgqyKIqM7RCSa
nUipYT7htYseNa2bh3ypaGabYJOBL+at1Q3JGkB1CYvsnP+voVnWMH9o2357JUwzTV7OH9NY+8qu
Cvay3UGCDUX0PffOHdnxSxIZ0WFaUhDGAZ9sF4np3osqBvmtYx/mrnqDQMSFWRLjxlhYA7pX9de+
l/JuSKzpaaTi3v3r7muBOf3di/WZnNkuCfJ4mJam95cPDpN05g2G3R6MBMs6C0r3UcNtXgszje/w
srPUx+pL+TBwxWekBm4E59QpK6fqPVXUzR6JX79NUP7pt/nZcv5iIaQJtB3PYvXEiyJD94+Nb4TU
wAqSqD0glqjtdRAQzdr6fX2eR2PYN00fb3g0z1uNTnrB51BBpYrm1YuX25QQwyv+yPrEVmg+9KFT
fVcJjiDfjdBmd/WMJaepILB2jrH51x8nbL6/+zw9crUZXtBUE93wx6R2p0eQnOuxObBwQW3pJYjq
6yLQu0pjJ1UJKYlBbHs/B0sPhwSf8c4wrXc/VS9jGaF5diiXDAexXK+K6jI0lnxlhF1ektnOboQo
7DcLL9F0UZEqCbOLY/8YuiZ0aImHBdKS3hc8Sg5RkDh3wsRA00wF9Srj/zMF5LwDtaRvZEw1z/Z3
3FTLE8aSvXElLNB9NBxP/4RHJxCsl6jyUWHwjCX/iLp3rPJj3/MAI/iNmp1mmb6ErbTBUG+5Qpqo
4En8WauzyqgfyrxeninBUrZDTv4aFMwqP2MPpZ0hWp9CsvJs0z+nfU0NajJyAPQ6PEezgfEmYFj3
1th95p5Ic/OG8xLUyIeUIKMyprabtg4Rv2LdKzvMUeKxOWMB5Vid0coNb6i0nqtQkplX2yo7ei52
D5wVAzFm8/IvQgr6cCMQ2rChgsHtA4em4r75jLzzctA0nMbU9I1YwgdDFiwDQYQB2Z88hDFYTJTy
3mSimIMis6adFge6bx6xiJFeSP1EbFqy5modo2rWRUD+49TQuPlYi77ptM92TQKnu0eKtBHZyBVJ
mEO3wTnSP3dJ/uahT1zPk6le/TGH7dloXKqfn12QjZj055kPn0PHuDYIOI8mBwf5DED6Mebx0PMd
8jI7x6/eJ21U71Kb1IYW7P0Vt222szu/uacT9c8a4eGqH2n63ZzUwhKpFhAu0z6KiadRt/R2ZRzk
67johnEt53wisBQyETqyqCBYg+iDtMRqQu3kPRR20z8LE4O2VVrVu9M2yV5IOixl0j1vsE9wAnSg
FV5Qj470Ijmhel6COTqUPE1I2sNv7Xd0RqFEmQv9Z+YeacGQm6vJ5D9i1yBqEgv0q7+4EVq6Q5IT
IOuUMWdirWqmctbIkTOxBCuQOvC4dLS3YLis+utITMnZHBmzEIhGZIOpmlOiPbgucMr3DQfovkTi
t65wID37kmjHbtTJ3l8mQAGuw9siYz7kgX1+ghI2//S5S2ewibN6Zcl8P0wesZh9R7stHHyN5POt
ihHAoknYyrqE7/zw+aonGTDEwnDHhVHly3fAZPxoLrfqtDzfBfpTMCccUzhZ+v9j70y627bSrf1f
7hxZ6JvBnbATO1EUJcuSJ1iKbKPvzkH/6+9z4OQru+qrysq8RlVZiUSRBHDeZu9n70ZRpK5Cu+Hw
7hMmI6p5TcjXKzfxaDePein4ZirY5V+XsxhAEYnSzHqmE+nZXKoUvcx1LJePSg0lKgDbpzlyp3tC
o/3zchmaIyMYLu9G348ddJQlVNGSU/O4THxY2OK2GODiuwaTk6agCwZgkeyRR2H2JNn93IUIzJfx
gBZpfAx2Q2fLwJGPXg3y5sSfdhlojDWMh+/Cn6f7mdutXI9TRDEyjMzC/Ijpla4iLUl/JfmXApg9
u09J1pHXd226nuFcCc0ZKpmeH8aZd6S7WG3W0cwtWAUDI7jQhTgRZbqzrjsNkk7KJYh2zxi2ZcEd
w9LceTAz13mi4CFoUrq9/NzC0Sh5hmXN62yx/V85gCQ/cNwCGtDb6VOpcZuHpsjx43JRWI7NY42O
PjwukxrN5zwn5VGlp84Jv6kwGfY0M484i7Dru2V+sxySY8bstqxIUdF07Zuuq+CA0NP4+vKCYqmR
erb7cWlCftnVKskTkUJ404kXP9eVmW0ax/bPfisBCRjM0HD8MFMj77o8D4UVP/Q2nRYqn5aHu0bm
SpUH1ZcxotgRehMAquY5Ww2oxFGKN+JDxyi5HlieG1tJ+7SF78KoIuWeVtdzI9RjmNwFecplzkQy
SDxq3kzw4xyiE1YnCr5YTb2pS9QpQIP2xfC5JOy5k187chbfY4MMXK/DQGgIdf2Aa9jT6jCMdHk7
SMXyw1Le+gET0gjm6K0YeqZINsek6xnm83I2GC0jYEirOK145DN3YoiKPs9+8CLN4agYyMdsAsqQ
ZsrM54FN/joAdrB2Kyphm3Z4Hbup8VxDOVwlaDEOgHnzw5TrkKatrgRFThFbqO8AjVv9JvE+1DvB
6mlTDPhbAVn0gHEpk2uQEWe9ys1nrYANHfIce62kT0CKm6tgax77y0iwbxla+mZNDi65kugoKD8l
TxOC/zRJWI1PmG9TjRQn+KBXBTf2XWtZTEGrnJti0vvqyxJm3IJAfbGSkFahpXC2XKJ/TIbLwJqW
1An1mB2RHJNzwF0tKjv6TFc/1eDOCtVPyJEplACEKxjafEJbPu81tHfTupc9H6bO4y3uuY+ywOLU
cvuaHs/iWtP08DYCefti5qTdHErbaY4DG+t3QE7JnaVMvwJs38Ps44POkc8x9dLk1moCzoeYkQn3
pGA6jRlzuvcColWRgHXfVKz4HbksOVbNjBsXMSrlZV7Vv8tCUHI0ZGkcQBjRxNRJ/GB65Ze+d/jU
ZkhdB5M4WIxzGZ9Bm+t0Q/DsXqlK0MZ140R+ZK5XAXVL5ySXQYPLBEOTcqKqQirIiXydvuMLn/xs
vs9MRurLPy43JnBZjhjN6MSHAxzsVnOoHMoZ9u5okqQLngUO+FBxQydUlZHn8JDpHa5sNMVEys4Y
Xe9rd6YjG4jEGmX2vbPnyt3GkgZ2GRR75DrbJp0pespiPZHN3W9qk50lgwTe8XDw8nTYd779NgsV
9Kk2MUhtSZ51PF4sqzr/2IbEIyzl6n8REn+BkGANT1raf9AKHMqvyXv5/vOm8o+f+dNhZv/mMfay
PBsUrU2n9/8Wlb7/G6U/jRSCgMUp9o9NJfRaD+kAZG86Qxtp3U86Ae839p7sFdHN/fCl/R2dgK2s
ar+0dbR0Bn8FGgEkvz7r0V/bOrjccTJjj1fRsOOGDOv8He8ugR5dopv1imciSJZJTvNaduoEyiLT
OLuxKO5nl2psbRggoUnb7L96nVE8zGQVfQl0kA6Q0DIGZfxUsRmrEAEosqUvhRNSM7qG+SCSwSV2
DXvTPdhZf15naQEZTQa5S4KU/+SJLL+Jsesf9P69qASCU1xZLzwHUT1RoGvruc8x2maUAu8gZYtx
lUgNaLhm4Z7djLjgR2RqHuO92m2y32MksEiBhHreTeRgM3GcEqJzmhH5bB509yrkzdoRoTiDLBOm
byMi8z38WFaQGmSepdZdw+kDUyIO47OVer2/Re2dYEItc9dC9ZRVH7VkVlRRf146OdF0WMzdokAO
H2Dyyje7TVh94QTgUByy5nGq0+jdjCm3ExZOq4LsFdTd6JA6UycFwB8uM9G7V8eaKsLb/LEhZJL6
6i5HRHbxrWJ8tHNr3gE2Z0RTHTxvQHvR4LHqy46oantiS5t4V6ORzOxTq2BtlRsrayz8q+sYIL1g
qj9ZwBaIppZyaw+TRYMBfGBVstE5Oi3IgnSauxPRx0l4mKXRHPs5J0aTQXlA8LHTeGdfL8xyLbQp
f7GKuntCz4b4ojOGGd5Fb7wmXha+tvAlDvXgkL1cBtp5mEnwaEtccdU82ewwARbMkdF9zrOpbpAN
FuI8hKI5xb7ff2exMmNGn1qN0zEHz8dCPd/WEFFTpjMBnDkDstk9XjBhrALSU9+bJeJCjqT8REkB
FclMB/klTQmZVVGhaMuyxoqupR+UBtvkKbnhULA+o3tLHoPZ4dUs3RNPtEvpDo2ZfTLMlAMYj3u8
x0dGLsVE9ovZ9s0eFn1/i+KCooWE5DcWF+Jo6UXwbRCDJ3auDsNyZVg0Y9uBIesN1+Q8rIkPrLTX
NLLca2wn2I16cCElEr45+7DrymINGRNmFOlzwVQdCiLFdPnM95h9wugUX70xlffSmOKjR6JUsDWq
AbxvWNqgVCmVN1yu1bNvNfpDhByQeJyGf29UkX0Pnb2jfmHydKEjw4uHKYW7HOu0kbIhzaMgsPl4
8KjrZFBhn+d/Kia+LfrSoJ9SF55oMOr5udRBm7Y4N7R2JmcFUEPYEzx9m4bemo6ABtJ9M7hXw085
22xvXlO44N60RfDEwsvrt3Ls8jc4C0jh8hDrgdeBnV6zHKhAuUrnqeucjgolMdp1C+iC8KJEv9h1
MZ5bWus7dAaIIqncYJFO4LPCPtv6VGlrwf1yC+WIdTSBlP1pXLxeuPz09OollA7Bxq7nTn+yZzkU
1PHMWZ2LyVBzP3TixcZ/8qhlPss8SqLhYOEz66PSvWcMDBlVmdByZUeru2J6RF5pHmhaGxAU2NZY
8eWPQHNg8/5haiOb0gpyFMh8kaCBVsRhJ8xP4ws9J2Za7HE6Prk+PSLh5DdZWnPXKStdgKfOVeY6
J9WOaYoDtCGF1/ANFiSLFa+R9kvM3uIQKqOewceyQ3cmHxJcfIGy8xFTCYlywOKXAlEA9MjTeur0
z6UyAobKEpih8JL9qZ35DMNWP6WLe9AIMn2ny/jTuFgL8Rj63oSQGNchyU75FrPsTZ8wJIY4E/FM
PbhDml5bPIuw0yDvTSdPmRkLvXpiZl5AzvDa9aDTZ+tD1m/MxQoJN9ffezFcD1CsTBZ+mCaxTzbg
eY/CkqdWOSunwO/vTOW2NOTEOshGALPxgiw+isizE95ePb/Bp5P3wTjYO5e4HZPL6OQqT6ceCRNS
rPJ5UkfdaU6p3dnYRNYt/LbLtFhDZWWw0cLW8dhMU3CD4gZLLkra/DFTzlI3EF+9KtaPWRIZJ/gb
zVaTkNlQRI+GesyS2rfyufyePYJcNsQ1VxvCLFgdK1dr5EbTJVdO14mp1ac5i7o13QjW2CB5dITW
cEvgkRVYRrEh4psVRV489XkYPjrKVWsrf60DuYQMif4UYNzZUA3H7/kYvsfKl2sqh66pvLqJcu26
yr9LInGxbi33KJW3FzkCT35N/+wo3y/RCxg70jFcBy5/qZl5HwO+nJuvBcjdKI531jQHu44W/ruL
zPcyD1upnMZDi35uJdiCXnjGaOe0TTAlN2R+3IjZzDeQU7KTpdzLjvIxA3iKP+zF3BxUUq69rLtx
EeaXgFXxlYR3GHvKF50oh7Rh6FfPZhinvMKHQvmoc+BZG61T3urB+OL0AnOJoWVPhXJgO8qL3UJ5
3MnFoM3jUJm1e11NULxyh8YBww4CzTsGN2yb8EUfHTlMpPYl48FtOSLHbHYPWo6X4MdY97918l/U
yXC/XGrUf6+pfcF7lJS/phz/8UP/kPSReM/vMZlN+OaymfnDYOJbv8FUsD1QDQ6a1kAFIP+Zcoza
DzsKSnHdcqGGqrDiPxwmgNj4bUQ1eK5HYQvz6+9Uykuaxa+VMi/PloZfyV+BFI73+8sCpHeheE+R
sff9qSSVpa/8tdDRyszl1JyTwWLkG36ZyIZU/JMo/qTzFF7bulXBBY+6i1W5CRqRngg4Dzv+lsmt
f2UnW58YK+XPVUlg1orm4tCE7XPYhxCxIAe960yhBYNdPuBPOB3LF7N1x2tdqDTY3tTEVycsq1MV
R8HZnkbnvdSbHCehKZ13Nnr8RwgUg5fWrbRv2Uhzn7F0Gr+BqAu89JhIe7jElbcVhWSwNqYnHdG9
f+f2Yfk8WHbUUndpnU0krWkYGzOutGfNdmBpsY3tt7VPAILXCKztRQLpF/HgeDHEmG+GptN+d6nK
+5Nse5+PpTLNPTmp0Tllykt2gMtChpap2ob+MDg7nO1gJWT2u13M5SkamFc5/lKJ29mrSCVkMCOk
ukHBSSK9NbyYJuYM8FhQnWzZ0XfXRX0lQEz37saQ0Zk+9tpby0AKyss4fkJoj6MuSXNciXPfeC+1
TPp27RFwCLNCzDTPYxrqzS4MojxZe5A8zYcmseZmpyGMeF4yd7uaIdHKzYf6zY6YsBHcZDyPA4uF
FagIPou4CoznIHOYX08mc0ZOkorRZq0GAQxm2A0ItD8XiTq1W3uthBhs1WUOM83pgVQRo4dgTxMN
m/ShJHXXEKQ3IlDj/+ZGyvcaIoNwVw2h9UwH4oKfodjJvHOtht1mMCNfdNqCFGLbB0DqdIxc295m
aJvHEalk0egEL36VWR0jlzB4MToNiJ7w+wrMGZitZ9NweBvLoGnwSEggGiCwDlbcOu818HF5Z7MS
AIM/yvkUlDhxaEiM6mRGRjaTRTTzhpYxDpgvOz21Gc3CkcEnf8AAeinaehGmlnXRh+i8BiZpq4iy
rdg4k7DSjT96RJb40K/NCwUh4GHZhnp0aOuejN6oStuvaYovlcxk/hnZEr8W1o/I74hDaZt1pRGl
0a9IceRfEFbErx9d9eb9uaXamk18RGvBEBnabUNmsu2CWB/hhwCKkG395kbEJdtazZsI6cCuqE1d
xAW8oktg57gj6Nk6DDnkvVXTK8BrOmCQHkTW+mvMcTRL9mD2M3tHw37Xyd7w2XuR/Ozqon5rQB73
qwZx1R5EmGM/Rimk8Iy9ZHVILM7vbeh2lrVuzITfH1mQQe6mgjFiDIjls92mk/ay/JV+PnfRPp9o
G2CYO/yxDpt7udJMy7ig36SZyDMEiAytB77nrOib+akdMvY5Va6+Unxf6jNJJ11e2imoToErSbQW
Ff8cTAn9MXAWJP1aNSd3+IC5IIJCLU2HnCeUx558bxe6Me2Sps6/z7PDFZm6mrqmDMKvV5Gj+cUd
Av+hOnlGMXbK/j2uRy9j3twG5rwnaXS4AVIar32KkJXCAVeaThi6z3VaMpAL7KA+t363JlEAd7hj
ag0ZryZWoq5g+7meiGq/uLoXntJgCl74MqH4MmcxbinhsqRHC4R8rd3JkMwOc3zquYpJzfKL3WwZ
5lon+e+xS1r5kWLYtYCMcFvkQT4++a4GB8UUXNimANzPjqDSzqjQNd5dkVUW0eCEm6zbQeQW/uAS
ezEfGSuHEe/EfsDc8dEg9bC2BupIa2uHgwr+lCSXR5hzD1apPt+JEcKLQKBwdinre16wGB4GwwEu
D2oRGxY29RUSD4N+Qdj1AcWtRcSzH1MscmI8lkZd3gD5sEToszytAMfH5id0ot5OY6r9zfYK6xiK
NtmnvW98zeGXv/hRN3osjZD0NOTCfrPA7z53jjMd6qLEeg/hdo1/7JNINfESm7bcMHtVOauBn9xN
Blowk+3L2RhLgiaDsdxB7Z+2JR3qt2QRFrGdkid2XR5s60V6RPS19TbB9TghZ0CaFKBtPHRU2PeF
Ui45i4gpXARNTK69s9LPCKV2wueO8GleRFDj1EzHUimj4PzdjAK7IlBmgxUuwRTSOOcQGpvH2bbi
Q68Hd20PTm/urX4jmYreD5j6CGbowmvZC54mExG7iVZ3N6MsX4muB0nd0nNHd32XWOc6Y6/3Kayt
6mWIc/EE9vCKnqm5oQ6PQLRJ4xYyaXgqPdq2vBtb/6EBD7VPMO9v9SjWXyNzGElz85/nyHQ/MwIy
76rRIUvWGSDYcH8wG9/3YlQ3/rAfa6A2XW1epQQM7RZ17GxzPdbhkhB1OYVNqz/KmODJkbZnm6dM
N2RqCaR5fcsWMB/0Ut8wjBq+hEDSEJOitUt3etF1oCiZ5NFtsL/Y9lZDqvaot89wTfy3BMiC5Ci0
9IcutbtVoWv1oXctrmrUdV9GjvcT+q/u0pr6l0HAHUdeNsG1HsYatHwZktHmAl3u7cB8mgINbs6Y
Go+Z4bbfe3sUX6Ygqpp3mHl5/5i4IoxOrZhxqucZrKFGvJqwGB5jNj443Il9oRQcz32LyJr1EWJz
lxWOtLQH8tTdrUTThCbIK77lLWk+jcoODp3JfEyTtn8DQopkq4jda1AHzsPYDRFckZK2ZKU7LGIB
RWb3aA5NdqCdrj3aQOyQYXfDlo/LW/Wot461LMovSdfaa6eqCRqpafZ0wZyx6om45jqFvvpmmNEh
HVJ51ibHfh1Qz+KUBXYP4FYaAHfj+CQjG58lzJP7zhNQRgcMwZ4JJUY3CO32qnq0z0Pc2rxDFh4m
rXuOQhUMHYefdmFWZ2LIj8/F4Fd7Mzc+h6ntofF0i5UwEcYh7M02Lsq5jVH3XAcm9Nd4ZKAQWUE4
byK7cVeAN21jhyFbpw03a+vRj2z36geifaqETd8jyDTn/cTtOpsh/HhtDxU3c1Z1F31y9QY3r9CS
jaFEDVE5ObuAmLynJK36EpJhSoILy9zNaOap3Nb6qK26FusD0+E4vhbMSkho0qdnXYj+NElL/0xQ
Bg8oAt7veQIhYhllIjdtETxard7f1WUX84+mXZ8slEK32IEbSwqEHLZdVQJBjIfKOHYgZUg2IqZc
hO7BR7l2rjK097oEMr9CBPMSd/FrGhbhGiucT0Ex9tGnviYZzZMjPu1GWkciY8b9qEdkagSxv3M7
l+8BKd0A17MgkGLte50rdlMWO9wJjHjWAKmgfiUdp2MeM+lsvCK/qwfbf6kD3nhfj+KJOG5vx4wx
TLcch6QdpTLZNMplmkYasSVlcYtDl2h0kcb2Zp4ieapsiKOEgU3daRQ2CTymOVo7fma894ox9tdK
P/k1bTr3O5i0YZuwgmabHbT5B0u5Zs8kFIKbKq3wtolV3kP2mG2jgNTE9n+baE2NmLdP1n7nd/dD
bYDLmfJ2jWUZlLHnmSem7P1lZhVpfeJ8y+7bMofuiPJkLK509QSWZ05164oxcm95QBjd2tFAr/Ss
e6FvDPbvmWHq0S5wS+yszOKRrqIqeog4ZMluGc9lxiB56jIYU6n0w0dJGXBvkv3Fk3eyolePOXiF
xC6lxrKDt6gzqtscDmm9KqJ4x+x6OjuATi4NKQNihTpR23SV0x2tKm9Po9FMd36ZjFfDaeVzPBRH
5pqn2md10QRm81AwD/zAc6Pf9W0jjjhpwzsR+S8UagP4OLHpPWE/pv2Us73HHJHt0rGI8iO+m8HY
JQHB9ZjhiWdA/lASFlyQHnLrLB2NZ1bkEZePSUwIcQ35yoKv6y+k3awTWvExKQCvFoDi1eJZQOWt
E6f73W/rZ5wVJche8QPgC1DDYtsyundQYb1bBekXreMYn5BBwf+1Sv29HYL6ngy1bJX4XAsH5AAh
33M6MeDM0ti7wat3cDMW/D8xrERWhteqls3OwawtkEg49fB5jkmBty3hR941Muvmyul3aAtO0GH/
Uyd//SG3+xnk/692N4sFV8AiCVvY/0eEFwxgoCPqWk8I+zBYdKJOEpvPSODl1wCm0t1/fj2Hxdgv
nTjaKpZWjsk6DVmQ6bCh+7kTJ35qch1dEqtQiODcEnb8xuYH0q/WIsk1q47Ma922L1Hvd9ZBCKLA
p7WEtlLcp06Kc0zjxt66TWmLh0L0BuYEd66PwgRi2sdtQLh9RQFoz2VI2Va48qseYUKkocdY+mS6
Wii24GLFPuk6ykzcJe+V0w/tkzQCR+7m1jCA+5WkNthfZvqJDPfVqJxYRAxS60f0IhlPjGe4NDVS
axQ5XDLld3/uyycriKjo24anx5p8gvpNL+xxPKME8DT17NRpsHDWPM6YY+QugBYj7/yoEvuJ/1A8
QKQx3DsRG+RTS8Ov3pZeuHAb4y+yC9S041flJXkFNpMaPMasKbEr//IdZFTIISEU1d6ZVL/sJCm9
Adpx2rX//G2rX/QvLxS4NmUAOk92lL++kC/o4Bo29nvmjHzFNXa5LRQNvh8o1/a7TAjsojccaUJA
8NY/TPL/VmH6r6/u46hkP+rbeoCn9J9Ur7U2Gagfxmov0tp8dkGWbZImmagfc7GvRo1XdVuPJkDD
EFX/2Lr/2xc3/lUjClwUklmAXdzCSfpP752kHmwWIemT0iCGc9UPEWRrL2vM5zJFibOBT8qb7+2p
OrURyUYrPHEdjV8Zefk+snEdLt/Ff8ebfzHeNE14rj9dtpv39v0Pb/Llvfj2v/9z+fa7eJfZLzqA
P37oj/Fm4JAYQdaHY3MR6SSz8Pv+GG8u/ByHpT7mf4abSiLwJz5HQQaQXPuMPwNSqIjw/nO6aet/
Z5ppKhXDz7cV40votgbx4h6DU4c/7NfbKrc6TUcL05+pvYI+vp8zwQiV1BvWalN57r3EnurikPRh
/C3uNL9ZYX0Ynh3ux4Oc2/ApL/xwXpX8+ffA2NwHU0iXZAWOplWbg/AwJc9pOHFC2yF3615tWRQX
4XsNnYMZdNSWfnIBnczi3BFRu6p7PKO1EUNFnRzr0kaFg72WgZze+8U1y/Ty2g6AwILSZXesWs4X
MQ3DkTg2v1tx+5evOraol06PVWKTXwW3PPaLmzDbF7Io5gMSXmAthhddXfSfSiwnbmNkhTv2+y7C
BZTC2mC1x6ymIGSol61J9By3dowTa5VkpMh1STq+e17R7BNZIZGwZyaxTVPLKzCE+DP0nW5ijJGC
V4t6cxfEnvHkOU18c0Y33fY6zf1KI+rgLLCknP1GfiJqlvmbAQRYYBWymExY9fxcth1xU8b4ezbi
Zl5ZfSb3mLqTc5OU8F3K2pFfEkLPsFLxHX7Kqeku/tDHO62N56MoMG+vYoqtTd77HuxUxGjEgmrJ
1Qxkutfy6GHI0pTJyIjZIXbStUTvv9eHagAQX3ZnhIzJJTYKF2VrMUxPU4swIRuDbN26mfngM/3b
T2ZT3kMFHM62hBWEPNp6T22rOqaB0T6hNMnHdYEkYluadQuTJjaJaayhls1MeneNwWlWhnn5qLW6
9dROdvvGAzD/PplSfzbpxjduNpbUc452sbC4RY7evvJZAeNrQHtfG+kXr5ZI+p3h18Tb0atuhzKb
79DUaluNJvlrM0j5wK6zOqeko68DVM8A2blwGGdpQfChlOBi3QiWsStthtC6HlE2bG1IT4+l7PVs
5QZNu50AmtMjV/3Op0pkNGa/I4nxT6US49mWU19swRihK3Umtyi11rEEG49QNhi3PTydcz3b9j4n
+Guv92AdoVWmV73GUplk0fyQOWkN6cYJtQ8whLgCQ8YMaGcHHO7EYTrdCZWEx/Mrjo9JxrIaU066
SbXceU2MQv8sxnRkDp3p25gx+H3isZnEPdP0j8gy5zek09BjtAUk4yTRM0I658GHMiMUbqZX4JlE
B0FjKhhNtnBp0M/CqEHX47F7bDo0oC0QG3fh2cihhG2TKMyNpYA3EE3EwVkoOH6jiDjhQseh6S9e
eIzUVzYlqK4VRgdhi0ODAlqHtS+Una4HuEPcp79lpEXlrnA8IgbM4ypET77Qeri3x89yYfiMCufj
umh41gzMNfKZwf04blgcO8omxLQLD6jHCN3vcDXrD2loGQbr1oUelPnRC0x7dB+eW4VI9psGq3yZ
1PNmLqqvOfslf9UpKJE1Kz5RsrCKQJ5oLxGQz2CbLjSjXIGNrIVxNC+8I1JxYB/VCoNkKiCSWNhI
tPUCUFL+A5sEpmWhKMH76oAqib6OQCxFRK8AXBoX+hKQAYViiryibm/EDHT9voI1m5THuUZfMa9b
Py1ImrWZOg9PIh0j/wNHRRiX69jL9cH5VPTp0Hhbv3Y03NjQZNOv2NFrI7vz+YoEBxe7u//WAX9R
BxiI+f8jueRQDb/UAH/8wJ81gP4beTwedewvQkDQepS3hMox/4Sv8TMwyLYUad7wPZsiVOkAOab/
BOgRQeUqaSFlg2+z9vpb600O/n8qCAILQbqFaRxTFe44S/m/fvJ3TUXb9nib/aPeFONJS2W9GTIz
u42Wk30tyn4+DAvjlShFnqDZgn5dILApOmPk6VK7wsiEcwcatL/aVhu+ZDMqhlOjgLJxS1b6QTEx
wjX4MEvjMa7wswYxKwApvZcJMf1jJ2qU12IqEEnHqZ9/7XtAtn3T+S/xWMFomxfSbcvyeCItcFRC
h+EQKyRur+C46cLJdRdmbqnwuRxL+TfQPQwfQeumqI4/tywqb0CBIe/yCAq/twrHG2n9fUYoKzTT
MknfGFw373YY9Z/HiJgqkwnXd82yak6OyIHqIUbvWrvg2zbjZEkEDdF4P3vCWLJqpu9eoWGKL1PS
Xr2+iC69ZoYHd+EKR1Qh7MIqyz6bcZqBLEIXgQ9lIBB2rqNyn7uh3DpUXW8GJ/i45kjw76TKBmAJ
4+ZPkxHHDwijYAB3VbRPhjy6i0irONIu93d6NdYWj7TCfSpY+CV3cxkz6JwmbN4QwE31NM8Qc21K
uwq+TobOpA+zsQehN++BmDMqXJth1hy7MEtxGxouRpmKDJu8GYOTmIGYq/SBcqUHtX+h7wjQN/Ve
d4M60uyjKa72maZLxJah32IEKHJmELNbPzX50B4Nz4c1zBrhsQrynDwmnuQPBtlh+CLwZjwk7lR1
a4in/Wve6YTz0m/7APornD/xPI0jhyMRWwC5wpax75BuCcoSDwRJA08dsd+sSJgm9XcYCZbXE9ke
2xS7w8qNx+jKJOY7B/jU7fV2bpKN5lvVd8zfLIQJaGKfjz+o/QAS6JLEFfr5S9iN6aG3ymY7B1Nq
HerS7d9rI0A7OQjwsRBrdwzIhIeysrF2RhWgLx0TY3iYWxmlL42ekStEo46FJ98aMxB5ys8+ueEv
Yl5qwjHMv/LtmoONbYpSJluNdgmE6qzPYqqSi+56RXiJJGhDdqwEUNqMvAdnYAzK4vVT5PMaoWyA
Pc5PtsIkDgsxkelDX+5Ddg07TSEVoea7657ly3FSwEVZZAW3NwuUCWNRrbCMngI02grVKBW0sYFJ
sUsVyJEJsblNFNxRMPHe5PAeTQV+rBQCcqzsG7mGe9YQznlWmEhgLODyFDoSuAufe7cQJWlPw03p
C65AG+fQRSMvwd1IBaK0FJISNkZ7NAtRbJMUnZk1BsO5UxDLQeEsG4fDjJyvuTm5sumOZtoVt8ko
YWAmCodJ3FR70wLyzGJuzKxKv8+wM7Eqs6b3s68+XodN6mJvqpJUPmvYElkkjR4ESsq+ZHSMJwzO
PLV8BeoMFLJTX+CdCuPJ1NBfAwwnHhfGJzHKL4GCfkYzN7ZWWfsUHqirwKCFQoSGDRnTaaLDDUVm
6+/F7BL+jUOGTxvAKFy4eKMr6Kin8KNmrkCkZmre3FoxoBWmFG2kc/Ac0KWuE1DGRaqic1Rt16gq
byIJ9rOV2zZDVCfdxKoaHFVd6HWt94yUvDvVS9nI9pZnCmosyslEVZb6PFZouVW9SYwNn5yqQWdV
jQJ88feVqlA7VasOS9kaqQo2VLVsq6raQTrRmijd5rLoAjxRKEyw+Y6pagJ6QA0+qhrZUdVysRTO
lqqhB1VNY6KksHajnE/bXAputGbBR7KU4f5SkieqOo9Rv54TzPEPTI0JhlVVfK/q+UJV9rqq8dmH
dDshqfsRXaKcWZqBiK//NfWdnel0RJ6rnsFQ3cOUR/QRqqOQqrfwjMh+8ugcHuEHRdtJ9SC56kZ6
CB8Hgg+kWprTrRBQRuNixUn3lKhuxsea8W6pDgcHMe2R6np8o5b7UXOMBykdgslUdyRVnxQtLVOh
uqe2DxAgokk9S4foUF11WT0zm01l+zwyacEM1YslqivToLv4q0z1apHq2qy0RREeql5Oz+t4V6j+
LjHz8FO8NH2F6v9QuYH8nFVXaKr+UJokqa1mmsZCdY94V+dnS3WUdZjSXJKUQ6Pp0XISd2+eZ+DN
eKQrGlIIM6R5LV2q2xlPEKLM3ax62GmAeLV2pzb+XKse11Ldbrw0vjyYmj0n+vgeq77YWlrkTnXL
g+qbddNGDMJVeXRE+9h2k0yRIVtG29Ki06sgGkGpmemvkxbl8AZHTySfGfSCNF23QGg4iTKdRPO5
isnILq2u2HaGgphYPTBbNk/zV59F7zbMJtS+KKPgSOAxQ1wjFBeF7QptYPE8UJ3fMbSItlykcDkh
LxByVuaPlhLMQ3U5dngQNwA2kh88tv/Wx39VH2PcYIb572WAp/dSvstf3DI/fuTPCtn+DcA0jyoI
GjbLFOPnKZkJVtM2KXdtRsG2Q4H655gMGPQ/RH+gL8E2Ix0jhpWFxN8Zkxn2P+021MwXpb/PasOx
fNN1FXb6p6oYKZ6fp9HongqzVmtbvIYYDg3SCZp1J7UFzwzeHfF7Vij6MCo+3NzC0TUE0nPLVfmU
V42uFUcpXaYSW21m8Rfu/ZArGntIj/PVQ7CHwz0Gb+Dt2EcUaPJahBoweCbTozqwpUYmPezmvHDP
vd3IjywaHls78QhtMDUMtLHr7XI7gB4gGxLezHl60vx5Ns5zi1Fx3QQGssAVz8MU+Y8hpH4uRzgv
rOh0tLKeYDG7zxvACdeUlfmTaMLgTeazhd6EQ9fgJoPwcXJLEeObmYJXDTloxUtM7rwdg9xM7lhP
6mCpJ6QkVpX4D1lTum+N5w0bLaiGL8Sqc+I4LcGDHUA9GPdCmX/MkbPdijUGTZVW32Vzga+vy+Mv
roSpZ0oLV4xRJcFHFfgf+ThdfF2kZKZkxXT4P/bObLltLMuiv9I/gAxczHglwEmUKFGj5ZcbsmVj
nmd8fS/QzmpLrpY7+7mqIrIq0ymBAC/ucM7ea/MXedV3ln4dmZG6Q88o1m2su96I/YJ/R3erUxdj
q/SQYql+O2BJXLEJd2HzdQVToiEtun3C7He5QiJnR8jCI2l1VDUoLG5Jy5pObqNNFyyMi/EmYuMK
aB8GXZjG0SvjwTzF0Nf0dV9oynWY5QRJmVa9a4pR4F5p8/twttmCkzh6wxJre/0YhOyHnVYjc7DX
npQibYyVVWn6NY7MznexOBJWYNv7PhLzIW1NYgroGnZroeXQHpbZcFDkuNEHfd6RVjoWi0pk/qxM
WblxolTZVlE142TV5q+4cmwgaaK8mykSHjulKi4LBZ4r+GdlQisxW70Qm7FH6Ejd9+//xd5gUA5W
TI0keC9SiUEAgNGDvqovYpguQ36BhYE0Q99uZRW7G8TW6McF+e/0J9JmmAHMEtHy9T8Vh/8LK5XO
KlPYBzPq0wsGvTxoi/zXWfXnj/2cVYHi/0V71rSsn/R+ahh/9x40/IlImhe99S99BwjGLNJnvApN
PlPnI/xddjD/AiosmBYpShv0e//RBPu2k0sAAI018NgGNQ4V9fb7LuJczOiEm846ZX2azR6d/e5U
p01LWtpQNZ9/eTA3v/ep3/byzhdzXSosuCcNVp33bePAHA0gA61xChVEh5yAtfuJfdpjErVLG29p
tgaqbby4fVzv/h+Xhq+nEgxoW3wTb5eRSEkEnAxhnMi+5tJujei4n2CkrhGeYHp2Rkr2zMWIfRs5
o878+PJvV7Hlzm3NQBy/RBnyxb2/vIbxKofsrp/SDEIi3nLUEZ5Khlx5ERXL5cZFaPrxNZeF/5cO
08+LMlQM8nUt+pfvuvR5mcsuKF0NL0tOw5IY2L2WWeipbWLNH0uoI5dGpHNxJl6a2CFIjFcLVfY2
VahSeZVVLKtKEI+7RqkDuQZlYrzQWKDZKom7EgeqN5Pwo7lAYdmUgtb/mOYoaD++j7cG2R+3cZb8
Y0yA+k3f7c0OwBnwlBHQp53QSjNWiPrZj+miBnYa+qugqovDmJjN68dXfVuN+3lVl9fDpr4HRvzd
gEHCTHfGrMUpFj1cSoVSDh6b8Lsaj9hGxTzemkYpjqaNI3U1hejfP77+7y+mjcRCd2xilxk379+V
3nXzpEpGcbIUa7yNlhdmcrvxJuj/qCR41+U+36suXN6spdWO6eFdlxsQHMdMtRMnI3LHW6UMUb+z
ACKql7revI6JQctFtZa3U0XfjueJl0WJYX3ESaj84ev+dzeuw07XiRChqPZ+1GqGUriVKtVTRwJE
5Rm2TItLYtBU4KM57M2PH/O/e0mWejDvJf+1qdG9HV2ijOGh6712qhvyaHOS4uYfmvHOVotDVi+S
4R51dlVFjHJAhIhViAgMPOIO6MSIeC4OitWPtwHKcoIyVA3Bf7IYQtvltBb2QBDyKeYtM52cAHOX
AIh08/FNLF3o92+6rfH9qYKlgj71u1ckTgPIWpMrTlLGNGyphNa787ghDb58rutMAf6CZyKfeICZ
M7hwO2dEI83kVrtyglNKw8Wo0u1MIa72hVQbCjfqePvx5/x3HxN4NUoOFCu0v999TGXUuh7PujiZ
YCLYCi7SfCxigJRVKe6rtP6TRmZZQd88GBr9jGr4XqrgREMT6e23m7WBFqvJ1JwGNMUHjBnmi3Tx
6Eg4kjjs1QW4AXDHIkFRoikCo0cFehgm9y6CNFiiMZvaV73oGelQkbeqwksATYWJcxkT50fUsGpY
oPMAFTW9jYxf6M6losCloKcsjtQ7i8PHj/GHtud/JDmGw2KN3AkzFEQiOg/vnVAztFkad+jQC37K
c8tprv3YVuJrwuundpcD5xo4//dxC+9QSS0CvTMZ0g/H+AB8Q9VVyBYlMSOx1q/VjEMBWEmQfKHV
cNagPD3pK/LfkbWq+oz4Ug0H5aFUsqCFIAsOCSn2FJoefi0EpKqm8mbEzcAuGSUwrtYYD4JBxejU
EaV+cJosvtQypzj2MSp03ylqlYxDLVU+CRhJ16KY0q/AIYVPiYToLdTJM0XxsQ9fp6VSedFOYe5H
Lev3BW6vTIfTGJc3lYqFGpywa5FjWjSqD38DkURv20r52OVQOsBj2/adS2rWAocNEgshLzLMVWYG
NWQcime1B+zP+VIpdDUWy3Ob7OZxblEvgPIjUqQiRGYvOQxfakGH0KeEykjRzb3DYo2HykZPUJ/Q
LAiDBnKbm2Rqa/hJqfyXJbzALK290TVC6Tvx4D4GYceymzBGbPSZwQrqsgtxLqQ+wtbAXduixaCC
o8p8aWgTR17uMNuwBVyMZiWrQBNN/BiiPgDXUs8VGKyS6vmIMhgKQILJk5VZhDTkscR1cG0voJ3F
0xXA0+pSGV1HbIKJGMuEhMnR2RtBFB77xG2/OjkJM2SehyoS6Lj2XZ2mCUC7elMTkEk4Jyo5KEif
RAPRjN776IOS0r5MLTmaZoQpyQb5udFmvfhMgLj5iaR6GDFWGb4yUMZvQSfjxbAW5L7a8fVQbGxz
ZKEl9FS4AR4DK1Op3ct8HKECEilOImD7alQ4Skea5uW9YjpRcuhzBx/HBRUkN7u3idlUOWuSh1nY
fmZnzpLoMxm2w2EKcqtcDlVCGzSz9IAZKYJq86RMVuY7iXDLTxzmaHNjaI3z2sfjkDkbGidsfiA+
3BYoU6EeK31xIL+YzRAzuPFSOQO+kgb32YRYVmJsVxq+sUniKMumCf9Nb7uLWWfx7UQTo5IQU/Ac
G8ru/A4CsMGY1g3frAWmNIU5gbMJupXjD+7A8MoDPIPkyzNlR0ZwoiiJV3qeLONF4tVYBZHKfrVN
ce0Qdme+wGxwHxEwN68NWtM9omomHoN5yDYyd53VIfXIijfU8YAz8uunarGWqbpZHNjWIdSxescH
T14cwDlp95W6mOQmUFSXdCKZn5nOJIAyKGiBL0TLPwkoYzerPmLjo509TAC6cTU5Jg+n1lipUR7p
/BvIH+NjR7ffJdCET0UPz7107WK81UyLRT1SmFHPcyR7OMjxJovo2dYkC6d5rdzlUZ7dcEuTomPD
wafFVIFxRweWfbMwgvHjm9F0U533IklqIb3EHoS1K0BO2qEAPZ5VeWcTYC9md322K3YRxw09jcFV
SY3luR0hxk/L7hHdi/kissXRxivJlZKwb15h3444mvh/fT0hC8U8h7Ex6c0XJ2UVpaULVzZlta3c
oHqOKUHpYEOa6fa8UZipwUwkIqTWyzminqwivtqKDwPcIX7FgIApJ6IVTF9WUY9qyCuNOkI9NnWa
FJcMI747xP5s3ouKhadBZdpIPhHEYDbhRVG5mDKT8pngTFZzkFpKvZYaAhmrmfHe4U+ain3V1Hzy
np/pV0UxTJg4lBpx63mDAyAEK8yMse/H4YeOJ0tY7MY0m8zJIGBNSap4ZZe0Aq8Gc8INl5nGS2jr
iztuphvgldqIntZRctqBZSbklxSdr1zl51dISDPGtzfWyzaIlaf16+HkGAPRNG7Dd1RKh80df+sG
ggU4N3Cz+/RN9H0SZtFWTPg7mQb0vcU3fcwbSNbcTnEAO23dRhPpqSsSuvi09BzqHYYmcWyX4Wnm
qTiqATKdVWJ0/Oa4Z7tq4LnrrsohUMJdRseDXZqFCArUBz2rNVJbPgwQUuS/RrKIgIXjPo59ZANT
c6p03VYqTC3NZYyctbAkNPJMCW3j/s+TQAKO8naKcp5KmpAKYSGk21cAgg+ltVw+GzAqnv2MaSvK
51gUeP8W7TDb/WpXSZ1vNdIgt6Ys5DwHEIiYPCP5qIQTiKspsF5qp+V9VVNEuFo0K6TImbzxNRVF
ZPHLSDTwAjWHIWIKMEmWH9c/LKwArIPmxh2lNuwdkjflKq4MpiaNTMpdViO8hlE/klrAcbRZz1bL
pkhzOvZA2hBkd5OKxhrFEQZVBQGwR0WOpWl0BCZlBO8rXYPCQqp27KYU6tzFyklp1qvEMN6c75CV
iD0ytHZMMAWwvfOBF0hs+Tyja7+H76HdI2tK1NXAkfa+q/iHBTwNfY0+bbyZncVu/cPMuSyb04zW
ECIZtDHdOftHzdK9zDVHgXyjZX7ddZxklqdWl/3o+vEg0tlHIMBLvxDmkkgaL2UHy83LF+c21ihe
q3kCX2vrMxQiOD3ExjYB01GU8HJpxiJzDhvYJggsNBLIcrrLt2EkLX099FhDJtBC2dp0u9S8Heth
oQwOBqZcBWDay0+vbITlNx9Vjq1pZ+yTqljQhy7k0IuMZmC2RgGhVXdC1QZ27DLhQSOLFMcoPs99
oxYr2yIQTPJsRYLlSG6AXF2Yn8VhXh7Aj7loObj3sca8sEysgDpYcc5jVwYjy9rYlkBvYYR8qVmG
TufxaWid3MYUArYgNYzkyu4choijdgwok+jgMIDE/HNAZEPmfC9tApM9iuX1TgEER8Z2ab4EFrWU
86iwxmQR2WtS4KwCwCeqXByJXePVSRolKjzsKyJftebZRz0nCko0jSJEbcY4i6Plhn4IuqMaYFNt
DPzZxEao9jl7iqMwuAWGnLg3Qwv6n0gD3iywLawweOD1Dfjq8aaLC2Z75GLXpq3NJ07qDGpVQYWx
2Efr3XkGJEsSIXchbR52K89e2zbmKen2sBSDWIDQpAQwmgj+a5kUiqDu5Qb+tst01S2fNqb7O671
auK66CPH24w+srUqOaoRVoc7FuQ/991NvcPopput0EqtR7Gq2QvNd9Bdo3HXdn0eXgu8bsWe3Cxx
rNWeT2E6UPhY+QtGuyrkXN+3ZscmJFAS95Ec4QWaOS73a7vDjdFp9l3njNm1ppukaUnFS9y42Zlp
pdJjYGYnXyT+HoAKXtm4W1FrcKT2+gK0iD7i5o+jkhVpigYEb5Q8XXYok/WYxBPPOSr5QgtzmIlQ
6WJ9o+YO8P2gKnDY0RXcR2UZX+lGI4THqpntOdmPu8UnO3mYj/IrCWz7uzum7BcsbWQyZJMpV3Wj
tc56BBOsXlTL5H8BdYZCpIs9kW63QcoyUWAAPQug1jlVts6rUiy9d+TB8PXUWclf6a7wkHRzHm+o
AA4rh2i1nY6PNqVwzh4nW7Z0VeiMt0kAyzcdK4XgQszR54NygrfhMOgur6obVpgo1JqPhx+WYpNW
sD/AQswnHc+LiQyZt2czKpJvBXtMVheMj2vsxqB9lVg+Skcyw50PhoEa5OVFmsaoluqWOa2wRvzS
1NMw6oQA7yMX9uRQuuJ4pgIIpW1eaRw5vqUvbmWGk75ZtNbjhpYLozULmK1mK9Lue67snedNN06Y
HAF26Oupynkn0mW/WUo4m1kN4dOXJeWrYTRA36bjsCoIzn6pscIf25TBQ/s7uVAKc2MFy8w8zwUr
EGe7cAeyOPpm9JbaHMyy441rFZgKZgKdVPmxw6iKQ7f48bMkdwzQZ4Af9hzYxnbXcL5ZOV1Xb4u2
6eiLaZrDWQWEgZrM4t5xBCU7ZBWRR52HR2LHJDzQ2dE4SZydMhb+ovuQirV/xgQsrJ9jPS8I1R9b
ZlPNvls43lZUyTIVHGlmO2sa5dqGK4f3Yd2ND2NozZehMUUPmCvBlvGGMDtz2iFRJtU6GyFqpmok
i5fKTa1YBXmxs5s7a73Wxx3B2srXrtTN19jt5m8kSfffi3Rs2G6j91qxr9KoXNDFIwSl2JJmMHwC
kWLVfidliiq8yuNqDTe0ujCxjh8RBRNaEFvRE/rS4M5ijz96XZZOftKY6nZyzOno6iX6AsVOvhbV
xG8ycwRU7JRzN7iZc4UTK9aeQQCtoAO3Iljaej6XFf7TM/9Dz5zTuaAu9L/3zO/O+czeS12k0VvS
5M8f/dnlsR06MwLaDV1qSvwaxaifTR74ObQcEJLqZ53o8id/43PMvzRsIKhadDq2mmlTe/27k067
nYqsCezGEiayUOOfdNLNczjb/xSNsL3Q1DdVID4UtGEqvK+FdZGW5EwkxW7s6aGv3RAHvJfnkbsN
OaltrFwzQCwEsXNyoa7gHIny6DhYY+H3+DggE+sdVGEZ6U9WE043MELyu76x5GfXEPBwZn0oyQqb
zV1ZLzO7yzM6cNCjT5mgFPWGRYnltwrcPMQitqtfOhwUjokoOLen1DXRkVcpbw1xAjMS1ImxnnQo
B/25j/PvTbbsRW13MjYJ4PhrTpjjTRJKw1MKQDNrtVL0i1pOOb5wy4RLqOihBpJgRBvbU0W64myE
7rzVwF92HNMuBrb8e3eM1HwNV6XH5seH8qtMtt+4CpvZ2shdYts6Dh0rh8yCkF+cTmt32dOPEqu3
l1htkSCpH8xdROvHXuszE1PEF76DsDXeQLWjtiPmSL7O1iJbTbAlPpWzQjKR5JM9GQiJnvJBTW7R
mLHmjLB0hw7yDyja4rptapIl0PMHps/SrkJfD21yHNIsFRJ7ysKjA5vjnMaEz0W5hQcZC4niUIVE
jNgvHu0ToBZYzwF6LeroQ7Ea51oVvnRtI/fddCg2tpMBMJntPeeY8joRlXsDqgwjfIyRatfw/Ai+
Z9YHHlxt5zAcLiljaZsx7NkwRWZe3AlROSeFXd6RdgBHA6azXSYIH8lkLe5lwWJG5UW/UEjf2Y+d
XVwnddUrd7MBv8KyY3FhNMPAup50hh9hN212s0JinNEJfQOvo/oyzFn1XHeF9lSq+Lc9d65MspgC
zu1CyTAwYEG1Vg5129NYwsKeJsO90+ooOI1AVUETjvT7PLMnkkGOTUOCEu11vw2V4cWZieSh+Mje
udRtBNGTGlxwhspBsdtVOxOkgDWAhbJTOBsuANZBs5FYqKOTA93GutTuQzMxKc8MYC0QmJvJZYiG
8qakKa+vRG1ZD7mYjKuwUdQhINzQUJDbcgqcTepA9axvg3FCqUZHJV4qS5gtqWNM7DGc52rhAimt
OwBfLHHR8v0oaB/ZO7F/WRMJ4mwCNvFat5NFrSC3Rcuo7tOKwuWTVjYuAjD+U69yhs8nWwYKlcu6
8chaxO4OGirq2+YprLIjBfHgMu0ylB6xqaALWWl6VhjKBZU5O4crlaoPpq5Gm2iewEbN7byWNRlA
qsXftjqY92oOBs6QGsJeNyyugBxUpPu1txwqQsK+Ss2CXKNxqEoYQ48kJQbWjtdbuQcnI7fgZUmM
JakK+CqF/NKHx1otFiRSN1qtCV5Ri2kpHlsa1IhBtc6f2hGVvKPG+6JTTX9y89tipvcSN3If96Lx
XKcYLwaOTmubDO210YYszMW4HRRDIfCamSaV2I8kiCWHHDDkJWI1la19bKbxDiRj4NvBsAV4YD5i
4JjY5nfdainnXw+OeisgSK16Es1WSuNCLDQqchpTmI5OaQUbCcujic38oOZl8w1V7VFFiv8MqAvo
yFCld0iZneu4LxqqNrh2iOHqb8BUgCJYmqkD0QVbw5qPUeVM29RQWy9EPLeZRELAgsJPiWRKEPHU
QFDJOnjm+GJ6U2pfz2V9BWqIxHgNqECiQz6pZF5vYhqaV3UtISoijQXUW3xxmW23eSScdSQnuSnq
NvZyaTYeMvVqNxdF5KV9D/syi8RhSpekLTv4XFCf8AMRRl5iT7mPkRBCDXnnT0NcDTtYq+0Drq6W
gTEo26Aev3e1RaUojKd1WwPk6rEtf9YTE2zj2RltxUZGdJWjqfuOk1yy0zPDPORVVG5cuvRLmOfS
hu6o+wJoxSKmKPapIxZiG1GM9OOMkm2LYpdRYc32cWoQASNPWjAlThW1hKxX8tGtTF5ZM5Nr1t7w
iFq/+pIXlC5XMyDfT6WdZhvR9TVtIALT6AO422KmDFsOUn1y60BZtz1c04IwiWPuaFTIKk4YmZ45
J50/uGqAmF03i8WJSqfqCRdBatDMFjV0KUZk2G0iLswxDi7dJHNAhuRm5aVtRPQCPMmCkqMVzcjm
MT6ZLdSAXhP6USfLZDVn4VgvOn3oT+Smbu3SZsNeB4R0lEFHKnmnPLal2jwx4nJC9bqhPKh6fWvB
xjjRylCPepzkvtMu9eGUYWAMG3XUGm8UobHTwDCv+sZQ9rW04296Y2TfOoTgvhXiSvX6Vg4m66AF
AMhmxfZiSsg+2QPiocAidRu6ifOKLyxYQ/twyH3RPitu9z1CLvPJ0qyRyJWcMDbDfKCup1zxTiWe
ppP51gvmuXmq5ENQG9sR6A3ora+OBi14LlB7k0fXe3o0fQIG78KQLzTftuuXKiOHoddVaoNjssYA
X34LiJik4aTA0nT0eNdr8IY8DlHQiywpbtLGqtdJMyQQm6wjR9r8Mpvrbr2ImqcVUtsIMmpYD0Qq
iGw+QjiW1DCJRIjD+6nw2UqxvyDQB0K93qc7m3avv8RjVSjVmVwTkxI7lhfHaw18ovDQ9HWYy+hF
S5J7RbMKXx8q9TPp2NEOTZ79rRb1bdeL7xJADhg3kEyK/UypUvUrk5PpmKj2hTvBYi5BHaxsvXou
grnczG53gblSMneWJbLsKvGdoEf/Pk4Z7ekSByCHs9gSD9EwJZcpYx7MkiU2KA3drRa3oVeq8ZZM
O1DC7Qh3N2wIhqHXmfakdoTx/IpS0sDM0xV3oBKIg4XSS+ZFRuZeOgEaJJKzxZrTZJuxg+ZcK85X
GWifRBXIZ7Uy9WvalamXocirRMu4Mr9mWib20dxBqkEBeSgh3xy6SvtmZ4PHvuC1cZIqxAGUlp4A
ObNz0EmvGgOqTlSFEKxIRNmyY7FvhTIFfgjOd6Oye7zWclve1LK4qPnSi7TeRqF6DKcGfJBdMkSF
E/hTOGoU+2Jx1Mv4YUxK61aOYQc/BiQIpY8cwAooadSXaC/RMZsgcgg8ohWhVA3WCGt+bONou2w2
K5FfF3YLR3JwD1pZfKcftau0LF2Finoth+aaRjrl4JZQvAYnSpl9rlO8pXMz3g9Nd1OK9rpV8it2
a/TbrZlqSCvhANMBZA/YLToCXnMT2EzvmzpmgdVI6/wyJyDu0soq/IVWTUvURqaqJNl8o9WAXv9z
8Pu/SPs0XXU/NBMevw3/tXvJSra79bdf1X0/f/Lvc5/6lyXEonVelEL/OvTZ2l8mdUUw3Y7zI2Dg
X6c+w/wLjxSOVXr4ZyX1L/I+7S+iAMgjWGB5HAv/WRD6ol759cznLNMyOmwmKj4Fyu23+gcD7VBQ
OYSJJLkZehgIoH1ZweMvp+GbH7/uV/wMt/j7RVwADSZ6Hf7nnc6sLXqlpIhNRkrCxDjazeyHdm97
ZWK0648v9VaVBZeW+zF4LHhwyIgnMeHt/RQZ9maY7cD+mLlXUUpTmDIg1Fbgo5DTo5aDR60QaWga
JBJNxR8u/9vjXESaiIVsIQSazN9kfOkMXs9id0QQyL2W2U8OPK2P7/CtRoZfvlyCw7vtqnxv2nu9
ew3GnwQEUe1MMdyPpv7YuGR5dvBJ2HVX3z6+GOqu998d4gX4JiYZFzZJWeqiIfxFXq8HlWGRwdXs
jIEoQwppoiSgCbV8YuLsTnvjgepnRcZTAAsP1GkRZytoWezVabZmNWU1GTGhBtid8Ism+26gzEZF
uXcrD1Ya0yrm7ThfaZUoh1VGKFUNoWKvYQv8QiTAFnN3+z03HDZ6datqj1Pjlp6C0i3zE9IVj2HV
ub5OqcLvoMA8MlnWl5EVDNTnkdeEvkH34t4y0+CJgLACh2atn2RQmNfIMZJbi6MMdJY6wyXVBkdK
7GKF91v6BUr7FeWSatN387zHnX7VxUq/0bPsu2Gnt0VkfLVm59TWaEwGw8kuML18DnoDg+nC+VJM
fieZrLOflHO1TSoz8upc+GYTD9/q0K32NqGM5WQpfuQW9drQCAsE72AdxxF/jqtY8kIL9EebNPKL
OGQXUjU21c2+/4b90b0fc0hmk4hj9qpVcN9adGI7B2OP23MsKQJWiUH2pHWlch2rY3iVN8s6Tu1a
OtNwMAPVStYDJ8Jp8bkH7h7/ejduIoqg95VNSTx0TMwUTmSz04hj9ZCXQopNPta19WDktvIUJj0d
9ULwe5xx1O4LkfSHFITWDgEBOA7ggIQ6VGZ4YC9TXxWpahImRxJ5NqDvxzsf31TQmr14yAVK205D
UZiqj0ZBfCswtNFTwkjrngk5qYA3qJO4VGY7uI/Cal7nUSFWEjasH1bUSjkOCXc/U7+5ZEtcn8o5
r2+yurkkuUB/rmanvTc6PdlVSiiuxKhbu4xcBSjDVrTp2nzc4kR+xqxnTiBUumBDtX7cGU3knlQr
iLfEQNZXyJ+Km46CrNZ00xVN8JK9GYnGm5pzzTM+RyzXkUUlXyBI2dau0R2ItmWHNMM+jOxmIyVY
ZzxjNuxUEXwmODDc82NPwPAujExWPkqDE6m5D3RngZD0dPIMTN0H+qxQxlAYcKrFU6LIQWyRC6s7
oZacdzM27mbZVIepUOk2kPpRXGcT6wYjGlwRKq1APemyml4apVDpOuPi6+lUgCOytC1liJC8QBgM
HJToCySysv1KrbhawNmQ90VR9MUQLDeyDJEqKI58dpI2h5cVuNtAyuEwxnHswYcdPMtVwi32QjJp
k0xZaQauTQOTrkfirUsvKR0uZi0UlyPtiI2MLZdEpyIGQkICnmWHL7rUn1wxT6SrtuptRNFjp1GS
sfleFScN7pICAjV4GN7taL7gHISeRhJlAsGr9SVpY37liCWlNb5Smqo8xZVM/byaXyPSqp1ViNBv
5eAZ30tcFmtyoE/j1G3aEZd2TMtqVbglrhISmuCAWdVDLRQ7Y3oaFL+s6mLTaYX+0vRsewtqLetm
3FRloN+b9FWRxCV1vs/tvrnplFJ/Yd529lE26FuSOzmULvCOMOz4hlAFz0eZJojIdFlOD4Vw0ksm
pHkv8NUiezOf62JosALRqh4cCTiwlJrfqCGIsXwbsgCssl7t21WwBO6lpI4cm8zZp732kGQo2ThR
5l7g1BdG7Sj+PCvSl4niXAUy+SZHN/bmqkHUrhkvnUqEZYzF6bqE/eOuzJR3jynBuo6meLx0LZHu
rUyjVYa4CrHBPHwqwO6s2A1xZdWNJzarFi8Q+Tpj/N2ln/YkOM/cS+DcJ32OLV9PKZEK0If0Rc1U
39pshNcWEGjeE2t8zdDTLEYk5OFN7iW1HT+aoZnvJhdHNuQXAKnCIPY9Npg9UiQW2262jUtyNIcK
Lvfcw59xlB1mM8urKvurLXRARUv3y6+kGe+d2LHv02YU29yMsjWKtcmz+ynaaYmhoe1ww11HfOOh
GDtKsq1pXluRSHahEgSEqq+zIKK6gjXfb/pwfBDMXL4GgYKS04Sp0gmEZ6oQY6nAJdodgM+1BTL7
qaVk83nsrfBokXv+1OS6Tx7SELH5r+tjJ8p2k2QxI2+y452RpDidKIawuy++A2fEWEoZiIabbPas
j8O+jzleutVY2NahRYGkpbQ8m+7HvuI/3Z0/dHeEy8H/l13Rb+Swy6KLmt8ixH781M8NPkFh7O4x
RRj6D9AH286fnR3XoEmD4Jodu0U2M5u3f23ydf0vxN4a4doOYBFXW84aP1s7Gr/QZU9OvxrWL1Le
f+Th0d9tS9mM6gb9IUGriIAN872GPZrqoSuiBQSUS9vx41gRtyoL6ZWDVG9TVLHTrszSVr80ii3v
7dCt91OWS+pIEVmIiGI9O7XFZaFa+ZZqJHm1Pe/0ynES5d6hHEIeO0F760JtXU+E8XgtcqX7FoNr
BFcVpI+GhvG8zJzICxAWAScw6Nrkmt37dQXmQARqPWzbTJl3QHWsuy7vxj/AEN/tmnkCYC81A3cq
dQbEDcuf/7KNjUFosOcsy/1Y04uC4MHiNXUInNt2uS8+9y9D5M9HnvP1EJVTE+FMZePPeHs9jaDR
MUiScj8otY40IP0SwCTwIskz+PhK7zboy5VQSgDmgLfpCk1/d2cz7qS5IbQS+EvV+FocTys6UMrW
0WV012upsdRW5e3HF313ojtflH6hiukWXZOqLn/+6+NUyYnPciI5KdBPyUrp6Dg3QGtMv8MTM63+
+dVonHJKFY6B3+bdwwzQP0V5FhOtC0gpucrrbN6MFlqt6y517z++1tLZ/fWwutwajVAuYnP6xz33
7mLon9IwS9RoX4VjCgAjlJjSqyorfIdGCtS2cLzu6g7/KE363ZzabbmOGqv5x/eM/YHTLMdY3NZ0
hd8+4VSgkcg6Pd5XHau6PzZT47MkyHvXKmnrfXzTv48hlilayJpjQirivPf2YnXlpjoOu3hfink+
FU4N9VnhDS6JBQj3UxMBs7Bzirl/uO7vw8ikGy7wF1qWi5Fpmbd+GUZojYYosMp4nw9VTxuWb5NA
BJTMecR27ON7fHctepH8ftyFeAuZBYHLvr0WAu9B9KEb7SNqkn414ixYlWo9HYJp0B8+vta7+fZ8
LVMQQEg9QkWN+O7Li7PWUmqFMTRP8yDO2rGLNNJ74X98nffVjuWeTKoArsUkw3DV3t5TZ6VNjTAl
2kvV7GN/HGJuyphythC9viQjo5MDvNjSQJhBJkusHEF49fFneDd2lnuFqMNEJyzIWHg53n6GnpZT
tNSm97KnI1aKvtKQgSvBldSn7KIIHPjslj79YT5/52hCrIB+grghCL144ChQvPs6+8Dqi1na0T50
ODXUsZVdIK6YjiV+8m2tl0C9Wxr/mHWmMbA9CQG53w9WPr4CnKrqryVsqItE5sSuLd5/7D38ZY6V
08dP5999TpMvhkIeuwNXfV+uAdgnB8xMCqdi2/pCVdeovZ4CCV8Rmz4LY3sMeBv3gG2vFdpbV2qv
TQu7Wsp9lxTGwW1duSdpUj9SFGjsjdWHRewXoWv3248/6++j1sHep9M9RXK/aFTefpOqm7dk9Q3R
HoYxzcMEonHi5U3zpxrd72/iD2YuMHNKn/b7tTFSNB6K0kSg2gpEl4iUI7SyhUk4tWHefXxP76dz
xgnxUrZD35iiGQ6+dzc1OY3Z0K1nOoej7weO7H2QLZ1HvmECQYf8p3IcpoPAQfpMEnSwHQuz/cOD
FerZjflrnXUJmAVTgf2ITQEf592qktalgrVIkzu7G+qJjGCNybR1R73cB2Rqn8A1qF/MUEZeFNFg
o88cxgH/P0FUiwzNPDQB1iK366YbDNFat2oqDhNIItoO6TF1/6s0bECyRZV2O6e6/N4TBPjoTOl8
hWEPXZ9b1dYdfJ0EkJNjHnrUoyWZUIN2a5L0dAelWN39N3vntSQ5cmbpJwINWpiNzUUAITMjtb6B
ZVZVQgMO4Q7x9Pshm71bVZxlD3nNGzZpzapQAPwX53wHObtxmdb2LCNdZORIoda5nZPYkpuyTum1
On14L+NZ/0B+EZ+Ba8zYpMjU+sRb44hTXbVQhmo0+4elN+yeQQrof4SyCAHAMRW2Tlo0fWcaxMa3
GpHN4wiyjYlwrDAgknBtf5ZqsMnqHkg23PZ+np4TizvbRmcdGZ3KPmTKw7vpE+czadgJ48mibGQr
rftJOKKXlDs9de39aOsUQ7U3YVOk1d2itvNefXayPjj31WvJ3Z8w7qDjbzdCdNqtb/Y8O/Veeq8L
KYnRVATJ2Vv/bO80vA1EPfa2zcYeGFdWag9BY81nzpnyCS3FeP319cbuODDjSvVbQWhQcWoW2t1j
bCSudTL1Kj0XScCYr13SXGy9r6eVNOaLblh4QvnGpL2xc+aKbPTJYFRTGkzMM0ZCG+Y5SP06XU8f
7Cmzn2Wnl1poJhB3rYJsbeTC/D0jopyzOxAs2bde9tHpwVhvYpQJyT5Y8JtgeuJQYDpuPfqEreDQ
NfluK8vMPsqkMtkFNvZ77mB223DT0JXGWbXcOqM2Af0pOrSzjOUYDUCfIKLDyN7o/Xk0kRr4ZMw6
MSbWeh1WYxOffAmZi/grxMnRMuH6i0hAWHa1gmq88aphOTN1LGNCnPDCbIZeLbeVo+l6uFTUOaRO
QJHN+QD9psrHJQ4ZcKDg6lPxjhlOPzSTz9XrFFh9uhju4IFl3XRFYKL24EJFW8NvbYZ0WpmfCr/c
BguxtFNnT9doJ9rdkHvGIRmXZttilglnreluEygsR93v6gtyCOwQLB58W7PXz4ZVLyfZ6u4BLHT8
kAzetrHX/Fq3Ls4zrxbGseNdV4u3L1BSheiDp9UjZ73CFGWcY1cg/8hmASFlRbo2LaFJzxdiK+l2
wcTw2O7qEqXGbJtPQaau4QDMp9wIdmkKsg7oYHNigYOxQCNptWB2yuiUj8WkpgvToiiZlQ5yY/Z2
vEHl8Np5vXUmI/e6mwZ/o5Q1RWr27ZADh1S7Nnt0GZtu516YFyW6eV0WTigGYK9FgC6hWDDBpQuy
2kAgOsmC9A4l30cgTKwQuD5yrbIi7GaM6xdlHjXdf2H+GqOnsARxOBNTR+JZzLfKsk+L5RsbZYIp
djNSMW33Qan4oqm95GUAfwMMd55OaVnxALbXGqky5ys3s6xVBdDeGlnZnzTlgD9e3MvCa2dfbBCC
eOTrrg+RpP8BvU8cZqPJcVoQxkfKSWLlJ6Ox19mwlniX0il5Q01pW4BPZnN5dBbb2k1jGUvkGmbA
MMVorymU7DQaXZ4XhaeXj52Yk0fUUOP9jLer3jS98BPcFMt8LrzF2sYVJB88Af53dC/dcSrd6Ziy
ZOBFqaLPXaLfsQMa77xxntH7Sbldzx+Ic41QaZiJtroB1LuEHndaebQ1GEtE0zVx2M3UIoU/cRbW
bh+6upfxKCLLKbFjTgQvCbyDyGl9wM0UUUWZtwsW3d7LUdki7IRZXff68OSVSxsZY6aubCbfeZiQ
kZ1HYKHtfOfkJqw70Rc7KNXOjS6nfud6Mnke8mS8gKIQDQytT/kodWKDsYG/WfnUxxunNvssVDwn
j5Ax0hOgNYKCzdFHiKcqLsyc2oEWodRuy7nzttXcvRCu5ZB0BBBR2rX/OdgT01eX/DH2Yo73PI1L
sOx1J9PIUBzhRjaSeqye2oNYluBq0lp35YzMIVNoFj5D6x3ooINDMBlE9giAFD+E6ftbMebzqR0s
5Gq2fg7ibsSSFhiXGDwZKCa1R1hvGdyWccsWPWbCTPNP2AtjCqSHWqYxfRjK4MSPGtxPDshRDmHA
lzg77W/Tove3HsHYx6mte3zJrYmvlUsApCFGyDhx9qOnlTsX1tl29DP7ESd5c5MMCEKr2MiPcd6a
Z77BLLIqFbYqNvbKcbiwg/rsMj4I4yowb5K2ZPjYetZlkJBb3YnFuY+d1ogw4qMd19F3lBj93uXA
R+JB04aqH8mBwei1hrvEjr9PVW0SCT4azO37OHmq9cm6kjoaUX2JKfsDoi03oseIs50LrbGRySsy
+Yrae3UKlyFO0yYXAPP8JopjuzzOxKT8GGjHLwdrlLeDreG7tUSg+pDYcc50OxixLzXKuaJjBwtV
gUSKldGcSmMeuLsGkr3yqrwRrjNc4+GcDlbbp0GYBf6hQmJ6HP2akB4j9i+adorPuYTNZCeq+ijq
1nO3BYKhZxuU68518+ITV3eGZM0TzZG0YGZJedk9eb14q/irt13bsP4KnMUsVziLeteFnRN2rfXa
MRGSWtY3UMi1aY1ONics3YhnrAVNvuUXz7ZFZX4btQBJoRQx+NTA6klNS+azh3btAyi1Oi1TrkUY
eoDJp9aynx2AmeQ3DjeGrvqPvCt4ZrclpwYPgQ4PSahsry2cx0GXtUfeDdkZ9ka36yn9BG3ThkOG
RZsbe8D2Yg3aZ+umNXkywrzKRkc+amQufthd5pO+E3T1Zk1kL6NJZ7vMsQd810NZW1f1QXPt+YRx
NUi2laue5wGwoV5ULexURY583pI8R469EVJFJVfoVD3EUi1TDcw98GnLiagje2DZVef62R6zEoLo
yJnRmPNchUSMuS7VJVouOBbtdDDilRGLp0ZGg202PM7mJblHV2XO4eSYIG+DaZW3MR3iuizZNSBy
0x4gheu7oGj43TgU9oT1DCexZPKboDeiwyCeuNYqvgUMKW8xLBoG6pQ459QTZs3yuJsOrm7FTzMi
+HfNFNqn6crxkk1m8uDUSx4aDX/tZE/Bo1FnCNOl0xG4ZmeUkzjA2z57pDCOt0PskhBftHeu9ZQk
C7athcdrXMZcVNWTjqFio/vanacmdNJevYS65+9gccEFqFmUQiFFk0hxgtYMqahRdxh56LE3tYUk
D6X4R1GaAL81+mQco0PDUZkczEkzd9IdfwyLFezp5W32GmawK2BKh0XlnsyeHAUjIzKscuSOtVoS
sr7TIi/mcoYmg7bSqdh7GOCH+YvTRvp7c24LgrHmkrTPbLpvXTMNTSJtz0RLfUJwB4GwVPXGVco8
YdnStz3TrFPWzeUh0BkPmJMCxSs6FE/poH8UA+t5enxOHQqhE/Hz9rYPspZd7QDsdpjyS/BI+8JF
Om1RcIU01W40jNP1iNNhk9qTe3C6Ng31Svm0JiIqpQ+ogVLwZjJ6Hdd3Dv5s6H8MiLK2gtzKveFm
zaZqg7du1qpdNwuWG4LZwZLoBLn1t9LS3jPX3jVxSmSDDK7AL5wqrX0dq+VaFvEJDuWj6OIzj1wG
RqAhLtxu+czb5MkIgjs0XHtBNR3Wefke6Nm62GNI6Q3Bh+Hofbh0K85NM5xHTB2APRrzYwoMCist
4SGfmsfS7YYoMPVdLsXFlHojC1X3G2gXDK8EgeG80+gIklHK58VavqE3Obo4S3etV2ZjOAdz8qxD
Y8Op0PkFuzgBBwAzctYQFGksW9VmLxMS/4Mc0kunfdR9JR9aH8N22mf3npWkeCXIc0AIL180s8MD
N6rhAC2mu8Q4pR2IFVhv81nHQZR5L25v1/usal0/6tOxO2aty3iU1C7aCRBE076BHLvVs66wYZDi
fBqUo3W7tIJTZLrBd931Zu2kCQLLDDxrva/vTWWO1sWA/L/PNy0evpvSRFTKOrgt8neI2+7I4MKI
BxKYBq5obyxEt2GqaQNz0PMSdWEPTm9TUA8dPAuwwxUEKS+L2ETn7UYLGJq6/UjLWQSoIyT6Zx9k
/mcfYw7d8KqsGBw4zx2lCI0UAs6Gtijhspfs0+KSOdO604BIHb/KhAYh1lp6jMZ0LnBdTlctZ9yT
38bzmUBkuuTMQ6Y7t65+lWtOprYDUWC3lfR4LI19js/XWLsTI5vUj3wxx+vcRXSgE5u7M5KuOKXF
GL8mpBg4iLk9487oHVaZTkcnkixK/8A67zrnIVVryxsMSBtSFvPPLcvOCD+Bq++FYXVHanv+as2t
tW3a0KATLpgsO1JP6K9Gd3jD5WtGWUf5t7FTceN0S1iAi8bzmbC65cg/mkXPQdpb8clKHYYCYCDP
vvSYEaybmq/XU8LWtnPjdkfcx+xsihLyONSHl6//S+BX5h0CEPe+8fJgj79oOSC7Fe99NdCDTZ3J
lACP5PW4UPZgT153PUvt3gcFXyZkSAfgy9DuvgbFopxYo0yNH8mCuXFJyJK+yaDd7LWAtwi9pDi5
CzgPt8LL0kBwOZqEPCOFSKfltmfwckMomvFSSZ1fvS503vM4dcfOqfHvTNS7i5bqh6WQy3kS8zyE
Ez66I5KJ+EE4tH2tSgWUkTlv95Rq9PZSlh45csUqv8gWpiIML3kYSJAQsQ70s7GV0x6LGFQV17++
aIAUEvHO8A+AT5EzUfSJTu5wnm6MMhgYyQAZTYFvLM1uKMaR/TNapyv0V85Fky9syBaH4VW8FKev
604j+WWncn4BaxnKJ2KCl1vkn1CdFeJ03l8K1F6rma6h27aX21Ku30kp2bIR0HHLbzVdNbinTy5D
ytA2xHIm1rHeN+sorpf1cvZmdPoQ0f0IEf6yQ/yznAd7zQwO1PoXlrl7n4AhwMOFlAdmJfP81WE4
1Z7+Uun8kaK2u6NXr/+2Gfi2DGxcc2hY3nxW/EXY57vAidpR019SUm/zCBM0ivqe6z7VKK8Njzlr
9DV4MmDnfy6Apy5UztWEM4wNIx6Ed0aJbL45ztXjYALcDIwxPqk0bt7jFDPTmm0kgDNwC9uWZDc5
DvEpFkbzXnj9cGThrVkkV6qvTO4yNu5oDviEteky/ooT9CmhH4/1Hv6BeUnf0j0PqFUykmDK4kQ+
5XIGwWTejcWakL7esGT8pt+rpRJwWjJeepK9OpXDHB8HRq5IwHytfycEMkx0JnLAxfJN0K0Cws7/
kE6vwtRAUygG8a3WfcAlLPNQu3QQfwZ+nWGIudkn7sBYzgETi5qs204N2wQz6NliBH4WpGq/diPp
SeHiLsZFmZjGdW0h9UIawTsf6HycqOZxuEdDxfCDtagfOetVMApGc45wGCmA5cW44Q/0hGMguUow
1n6A8RHvrCK1hoBKwT3ddA4qNrrTndR5PgY231TiJtrDQkPw6cWCD0zAE9dgp89ceY6IT1liouvw
rXk5aPj7I8/3aPvQWasfvkufDK/AmF76JptQN/hsoZCkQahfDczblLKCk1Hk7aXRq/oqHQf5kJEg
/V0oO/7Mmik4KQcWDzYoTiYbAcdudrwZGA5s+yNywPg1dx2HbLQO6DwaNgbcERbkZt5+jYT/I3T4
C6EDfMngnwodrovyHSTW+y9C5j/+0N91DogZyHUEu2daBlMnJ2CF8CemVEfNoLsuq1NTXzmh/Ks/
Laze+m/+n7P17xoH5A8onB0H8YMNlXl1tv73f/2SvNf/9r9/0Rg7qxL1pxG7QRO7iigCVA64X4zf
t8SdKuDnuUZ7gp9ABpBd7jiLBxSbg3/rpDUh7k6QaCAlyJhwtkXnSu0xHZz8e+m5JkgXogIRDoJC
4saGYEBuxIMko/mCijzLbwYGdm+qy2iYF7c+pUZSEpqdm9SQRYdkjlXbCZkcup0iUNGAI/UyF63W
vNacTmf0jQJS/mzsmTsq8glSU+wqNXbBq8pmyz/4OhVlN2DsflHjJP2bGSswN8FqszSbwd5aLhlK
IdGTfvauBi19kUxHqkPTkbW7Ez0z/MvB4VTGDldWmFLkH3jqamRzNF6Vqb2iqxFQLeKKc4SPm059
5xEWPefArjmdLNDX1R8g7Bq+rA8awYwD0pVh3xNy4f/B0I5Lvs8WUFYlsRzGTqCPWDQUflXjiyk8
/gEYLtLMATdcoDpFCVznTVyElezAGm9cWQPMwCSlAWcbAhtJXOovrY02Nuc0xDML6oV5FhFNKRN5
ZKnNkn9f4nleUf5DxSQ+Ugn6WxpDWyV7s5ji7oqZsnbUYarc6DkRw0vA2cFcrAM7l9bHVNPUPqG9
vi80V2Ybq9cXhg/1eGuUI2wDAHnvnshRxJaSOWYxY0gEdLAj1664xGNGtDvOp2PTDHJf1KodNm3N
QKVUpTz6OPU9maJrrYjNtdw0uXZMBjUqLafIJQMqsgeQMDkOkkO/BPFtV40VbixtYJ4bY7UjIUBc
c2I/Fk2V3CK47m/GVHm3pSjUa1rBUksCRMCdSKdbrodmN6sme0LUFlOPN/Mzlh/NDOlDOHk8M45G
I/OuAkq1p1RM1gHMgXatTTEc7x6T6055nXUZu3G51yh4lsjwmF48idZ3NvC53MfWNep7HI4YCUEC
km/j5K01MRHvvClsQO8d6850XQ6PHug/w5jjyDxnP5ZF8mSJxroIFk6gjSGc8YFBHON9ny4tX6vD
8tMYbZflpgdvg0TQut4C0ACNhOL9pssW78jh+MCqhgRsaVsb25q8S2MWCD4prMp1mSHVtUwS2AoT
U3/wyHIz5JiqNpJN+G1auvVT10/1XsWe+BjN9NloOxVCRPNP/NIMvoVlh0y//fMyl9NtjFH9VJOI
/pAY1vIiLXJ5dsE4md9yGIQX2lJ7dD6t5Z1GqtydnYsf60F1oINsyfYuANhgi6Ms9uULoSTl84yv
8Nkah8wJndYvnlvoDIQ0cYe52tBRghvmNvDGYZfR7o4NsS+Iosp93lnzdR3UzmmcekSgYDhzSiOm
PtdGnmFCdJYcD5CrZzd1nE/IcEm3DhtKIK5iUGSp40/Q4gatj4hinbfNKEU4xiMBL6CaNx7dU5ho
eoibfDwBxasji1nKk+1pFt6j7jFbuvtcaN73yWnIfkBETraeM7LxCE2x5A8elNOLCkg5swBbbFws
tJGXJcfA7r0zhuGWW0P290vp0850evPNlaS1CVYsN1YcLB+gVLp2Y2gE5gUVBsQkT+zHJLXxN7cl
cZRj1c4M+tm42aYhXweH6MGmTEIAR6yECsMgrGLqTizDkvfegjtSjnBeetVeQiUacWeNU0TfZb2Y
bFAPFgMYH/37OF+aE1WvXbjoaYfB1LjjbMxgBqXlrmuIGwZC4De3Rd5DNREMQeArQRJRfQblpYxJ
itmA8IJvbKbDdNeMNtwuwP7WPcZH/6MYK1ZlMpMQZr5ob4jP5zubYKVL8tidd6ZQ0LncuHM3DOZ4
zn3hRBOjxgTMeASJL2tKhoyG8TAbWn/FhF9SHkkLXJHl0Pb2GRLxCo3eRsyMYuESNVfkABRcok4T
Dvr0reXMuzNGdz4mWtyH/KVUrznCUYcB6n5o7ekSd3SG1VmQR0dN+Nlo9neWECYVPM6KcG6xlDKo
27ZdrnGTa8WZbCb/HFgFLnW9cfNNvnxLV0Njq6/Uzml6bPTunlQ9nalql7J7pWbM0IHtMiRGrL6W
AItf12xhRKdWiHO/P4BTuyoLlexsmcVRV3fGM5oRe58nDvMVdLv5Uvt3LWPDMG3L5iHxDJ4gaSdO
I8i8LbZkpzw7DT4Ap6/Vuan15KCN05yxG3eHvW0YzS1XbhXV7DxvAD5339sJNz31qFFS9hAKn8CV
PfEOEfCPAqcutbQgUMapbqpYc3alCQjPIKQy1Ht9iuZezy5x0XpsLOpmP8hJRjYu3Vezw1NS+g29
nFe8Db3xkbekRy8cj5dqrHDcMtFI4chhian7hrVjlcKQsab+0yAllJSUWd7nuutslT12W+QxwB99
mmcgafE9Q8D+is5/2I+BRZpKn3XXiPUtY5svuIw3Nrt7cGGpdhzlBQjINHTqkUWvXb6104ileCRQ
qUKPuOLP+F19/y31yx9dkfVHS+O4170CkbzDf2NpGbBXdtwDRin9yLjGjkA6mztzyAilEFr+LSC1
h2dnquGfrrWNDUv0NoffyMQyz3ZiyNujpCDZSuQsB0ag/c6bqLy0sXH2Be7yi6xq2PGWE4lfg6Fp
kT6Dq5xEo7aW19ffBmdkCm+XD3gujFDOqXsYlQXgzjkvNqyQ2q7Y5MIn3zWG863Vxa2UPqUDEash
Y3yQALq2mS0osSThblL2jLusWKgwSp0Fgt5ceaK79fR+j8V7v4w4wPWqgJKV1sQhDDTrDfl2dSf8
TRvgjgV1RaI4YU04WzHo2+XZIiUOf/g07ktXBgd7zpNosapbViA3c5elO6DTKKsarQ4Bf9wGShoR
GbzlvifTNBoWIpHspIESl0oE6MpaeAh71rU2TGTmYOx9YIieHZYcjX/gGD/a2NW2zDGIhKok3plM
OBxkRcp5YMnbkSiWb1k1t1tP4/Jreu3gTqoG/83IFWhRulGONDAACXmcqi7AgpZoTMgW/1QN822Z
OW927P0hdPtPL/XXvZSFkuj/jwS6TrPmtz5q/QN/6sX1vyHERtht6mgR0QTRy/xJArKRkmMfpB2y
3K/chf/bR9nG35AuMoy1DDoS3JR0c3/2Uv7f0DXryGMt0+WP0/z81jv9s17K+F2hhVbN8HEZYpdA
sP7Vy/2sywSfliiWZQ50HF3EiIqX4i7FhnL6mj1QO/TP8LGXnaBo24FMRPBRDqBreXQ+OrUvXm1K
hGfdqvvnZNLNPxr4X1q/n1u9VSv1U6Nn8+5MnY/PG0TuTE7Erzq1QPpdjBXDhuJhN+8O24cbWM/1
Ze1MDFHarJz3gdBV2DP/t/9CRWqZfMm/vDo6LgdPJGmebH9cBP+/vnqcmqWgh2iPcRK/VCA5QznK
LDgXQde4kSsc7xK5Yu2G1ux6F5MdZI9G3mVv01Iv3z3ZtyoSYCRPSZn02wLmwn4oOwmtoG3cWwjV
KF9A4DgMQavh0hCW2NmsM9FvSoicU4WdBrR4dZ2as046r6G45X0kSMTkeF4kJQIayGqphj1mALCg
ctd8xTeEZwngCqZzH5BuT7odLCt5l8KE2DWzXa8MGYujKGmDIA2DOM1DK7P1Zw230RZw9IOkxmex
vrQgBz1X1FeoaRLyblbYTNdY6sASJw4LUpqpFwbKmMUbVbvBRwVZgOY7rMxpfsG0XpF1jGP10hnz
OHK7eXgG3OnhF9RJKdxglpoUoD7fPfhWMe9GSvr9FFDBaLZJEYe/ur0LpJbfQmLOjChPWv21xJcQ
ISzROxY3U7AdJbHTO6QvPusWbqW7CbMaCoO2pfdY7HR4MGSTbuvBG+URzWBJ2KZJRuGUUZUxAx1R
PMBG0HeVUcQ+4pKhQIDjuIIFip0s1gUuSCCCSZKZrDlTepC8W2x+VhDQB0eZpgauClP+6DgvHs6D
beq49Q1srWnXJ0AsN9IhEsIGp1JvgJ4aOwyWgLSH0bmZS1PbL6affG9TU+2Qoe+CQWH8Bxt0RBBb
3S3mrCwgrDI/LTnCDt8ZPGi7gzgsjLK3QSkGQKMdYqvBHNg+eexm8UYpGxGXQsWwh1djXMSaP53A
fcdP7G7lwR/TkWrIc9If9qgriOu4GElT8KofiHCLBrlPy0rRYee8mhfbbDOrhabW9RCNrwfqfZoQ
WHkFEl9SVuVoZMZ79sTZJDaEYjR0plgQE4p4Qi/pB4fie51TqiOB7PK9qTfj96JQSGgUfCgFu7QW
Sj/3LePXd1yhpTgEtbLN675n2rrIxTqWupWrF3fKQLPSyjTvi2YNMoxJwOi4K1qNoNBY5lBQgoG9
JBwuO9sOsmPrAiWFIfdswJ3sKbWMrVSEd9zPVjPPB5yndBZaXFPUNhgNkqiTwNrfVr0DLEetZkCJ
vQJ2azIWbCXaJOUogBrSpWNGUp1uNe994wF7ZNfKpT5B65yLvrhjqLY+DFM+Pz1ifY0MwbsyJeAs
MskDXq1bP9ucxs59Fy/g11qnj5nSKLt/HjIgOBvyR3n3iJmXA5Si5ZA1o3hFwNa8joiZ+k3gKKEi
5q6Wv+2R9mj0G5P80PNO6mf4kI5+FcTI6yH/iOa960tmzUIrl93Xozzgk6eUVQgeh3x1WxfaoK6m
zFwYNTCcbkKEAUvR7wEEx5ByOQmM+d1hFamLEy2Kzj+QNwa0h+VMliNuSgPHy0udTGUGmgKL6buc
h4pLp1v6i4bszauW7CsV4ctpNJRupBVubGZw+9Y3y+sZwekEAR+a0KYH5XYrmU5f2yTddhsG7+U1
2FeCf+vEbZwI0Kg64o/DU4kxMq0uK4rdnEciAYpsa4V9rOEzrIootqabxXJiGdWMv940VY+Am9iK
BmGJIgAdmu/OOisaDEObtPXGV9rEBg3bjPXPd5FTxIibj6AlCWMfgST1xvBoTSS+QmjOnb0BiusW
Xb5VRhptPwGiZA5gWoW0iS6hCeLQdvIYlpBenFNrVa0Bs68voZd0D2YhJxhYqXS+Oaqm81KWke7Q
hG8ZARIxXhrOdGmXeXPB5iS9lN4CUmZo/RJ5ki8cbNidcWFpJbsT01zIhu9j7QE7C08BpAdzZAN0
IqytrTwzdJ0eR6xs0I7QnDIF3NejNfP0Uy54f57jtFqJY5MbygO/r6z++T9D+P8VUoSAxH86hD+/
9/37t1QihRj6XyrIP/7k3ytIN/gbDkSsMyxnLfxlP03iva9EcoviyHf+jAb7M4bR/NvqayKdEdQj
JIlVhv73CpLi0rTInqKo+bPu/BcqyN8LSCAVaN09InoAVvDufi/RqH20QmjiwHTrM22wimt+w6nq
c27+VFbf/FH2/VwM/k+vZOo6Gk5Su5j7//ZKJTHDNgpjXslc4Efo4k0Ak9yMcSrDf/2VeA1keTaT
ZUKRfi38kkGDrizQnIJP46SR+nWvIJO57fL0L7+Qj6cFSzMvp/Nav76Q8koDJMSCuLUvPouy+CTR
8DPnn//Oy6zpdcTLBf/wGw0utOvUmcQh1takAorIzeojDAvqoH/9q+NaxdDqBfQ1xpdJ5iefVyL0
ym5SPpFCyXo5oTpG70kOUlfnf/GhVmfVz70BFx77JGIy1/g79x86F08hFOcRLA7pyPbflfPdnExP
EKKehGIv/c+/wd8bka8XowPBkkg7hiPp1x8K8VDDvdlQnbQg+b2+6g45epNNo2XvGBLQ6NmYPw3I
///O92lbDj2fZ2Od++2id7uGlOy0Fgeoo829xESLalErnjRG9X9xf60X2z98oWzUeCp4us5d/etn
XGQu56ypxEGTLUQ7KWZOIz2+/+ff5P9wF/vuT6+y7vZ+ukAIaLKVJqnzNMKXWLhPT6oix7Lu/r2v
7qdX+u2rGzFTMpzlldJSzpE75e9rOl34v7i9vkywv351gc9DlisDJpFp/m7hJNnd8Su4QwehzCai
IwW/Cj8SHPfKNQ1ivYmMoDN2Ldykg96tsMI15cciduGkWgfp5djAjfenRIZdU4/fvDSr0I0DqF1n
ATvpFZ9o+61jshjqLDzaFjaYayxD0LSbRvB/oZ6stnoxmqF0LefgTW11O3eB+Vx4JvvQOI/fVKXm
aKwmB5zpQps4o1sYc67nwpvcJOxnCYkRYbYfqRYc+TCk9VYWZb0dMJ7cD1pun/RgGb+1MU95Ms14
767Bq+Q20HS/V3kIkzZttmSF6B9fcXBZz/uh6LXfoTU1UYFYeNcwSLxOzIWxGctHN1TADfONgb93
2rQWuEXG6GJH7Nu0zVukCdSJWljpfDrIry0uEW8AfF2brMB4uKRJVm+JlAdX7NFfDaxg6X4I4IS0
ojLWLaQeoAjG0lu12d4PsBB5pW4+J6lyLqbEyN8Svymf3LEg1K+3xGsLBuM55rNDGB4N8SoqWy68
J7VuLz0RDKFlzavR27UpnTUy6J/6EZsVihLGhVo2vMV8NRcpw+JrV+afusFvKunNn9n/fE79GN8P
7tIcx/XRmLKfhadpAsLvSn1l/AdBmd7kGQlPOfafI0/0ATYc8ScqKWEPOy7sYZDlNQoODH4bmzTt
qwS59jVbx/oTXhB49gZtDtMGSC+mNvqsHdfLvuwTnBowgS6ZnrKNy/gSYnB/IW3yHFbwTR78xeQj
JV5WvAUL8pOKZU4UO+kaADPgwQybZQV4MjzVxRlGpgiAQ8bqJY0F8SmmodiZYGuCv+/qdXepIVh6
JgvGAWFUVJ8moPsTn3GmHefJiXiwPdhI5J4a5lwPFq1jHrJRWulJtqOKDdh/BYmFOchlNwkLvjvd
yAZgXoHDAjdfs9ESsiL0FS7TA22JhI3ACzk2R9wyB/5+sISSkE5GkT4NNXOuPTPl/D0YTW2HEkWd
XY89A9YX9PG9IsCDHb16Wbql2IO5H8odhn4z2+WCNIEtHXjR0rmhAt2gWTQ+lkCsiH7uLdZARF+y
Xe4fFd35a5IjkPLmkmfo1PBmOwQGJxzLGXX5iAnCKPglnDQp3trErE9TnNTbbupNoCj5p+kT4RIb
2Mh4I8gqk2qOtLkn8iGtoIwkRTBtZVIG+1zjF2KBVPAf/LypT3QU8S/xfa6YMUUshNMftQDbTJ4X
elR3ReDbhnwR/az28HzRFAWSC2FBnn8aEVD38RourA1QOo1yzw7iB020F6X9dI8L5wDa7YNeKTtV
5BBsZcxWk6PQu00lN6VR87Z0o1RnNXQkChbc50QrQ5gTXvHso2u70INph6OhRBExiSGsRlplGEwE
SFtDyUXNU5E8llLMEUkawbVFUblrNe56Uj7nSOE0ZJcPOXbpeLohVlZ76I4EUIK+icwqf896zb/2
R6JpYPOvLFayUpoEyiyiB+s0Sa6o4v+wdybLcTNZln4ilAFwAA5sY0QEZ3HSrw2MkijMs2N8+vrA
zKqWgtFkK9e9qDTLsio5gXD4cO8532FB/dYteQk6QWGbnvbC1m5hf69yt/ZuVNENP1qtoR0Xtqw5
kZW6d4ZDO9PSsxfbZqFslvhEQMULSxs9FS2iaQMamhaiLTr3Dr51c2kMHSvZ20kLRX+NqyPvNgm2
XwpjXblxBoZuCM7z49ZVa9Mwhh9wcA5VQdc7pK7KDKaO2sTZjahUuYsGAaKrhcfd1su5ujTLi8yo
mExDHSFwyA0L/C5vhzwZ7JROZ8AoYNXFIviPSl3jVR9Yrfpljtg6GXJpoGLSV4Ap99AiWOM4SXAz
VfY1LbpdS7cFZFtjrm1BcFmtoLX3s1M+xiNvaJZBgTdBNmtLo4HX8QsvGYLEp4TsBg99FQZoyIoC
e3WX37Uda48WsnoMHh89VR/euVd2O4EfCu5tH8O1NfXvntGpi17DowaP6cZN28xvHb3fJwRj7HOE
PFeqiW8EpvqvYLHbm2mM1FWQzM+xLoZnNyUlA7xfTJS2YfszJuNtEdX5TQUk7DZL/5E1ENtYRL9A
pYHuVPEj3/NT09NYRGaMNDfMcWnoorqxphY/QomJksX9u2aXuO0kmx7+UOugxREG0IKVtylYcfSc
vKMYIlCJwG+Yqn8tso4FIn3mN9hx96Ji6Ixyzb6NRAQNQufnEAWbfQH5zjSiakCftPDwpjc2XsIl
r2aKJDDzoKSkCyhBR6pfycUyvfD1KNugsMkqEecrtCMKBt8bj6/KzccWxOpxqAU2fEIh4Pa5XX0U
Czqo+xdGKPgXVGgaTHS2bD5Zw/qXyyGgFzvg2kMNS/fPIhwyohPrCSoyKAR792j1CCwhsHVCCoi9
XtM5aG4a+audkshduSS/v1ZAU1FTh4DjXVkZeAaItuN0Y+v4LkfW9cmVKT4c1Sh1WzgS/VNidR59
fTdMtqqKGotuW2f0OWtP+81N9VStUTTeD4lA7VAZsNmWw7VFe1xO/ZFEx3SD+Pi75XYY5RKg0ZMA
TGhr0c4k52zDwtHf2XaiXWHq1PDEyRxylWVOe75TU6zKBLFKl7ngaetObcc6eEkht2/lYKZbipSo
bWWNUBkx63XHHg1pO2z0TWGZnbbG+zdf87mGP0JQOR0kf9CxmUQbnWSadohHW3d3JD6yvlkOy7cV
cjrhtgQwcLC8jFIcD+ynHfyotTvZn3n735oifxxG6TZx94d+ARRziaX484TdznNoda2e+Qj5WW/M
ob9SIRGQUIY5JyiOlte0UrG1mDPniqWZQY0OJb0i6TFeGd5nF7VTbIS7/D1UCAxgtctl9+SSK0Mz
5Bvg72ly46nTcUHD/F8NEhATjYlgYpv7+Irx7mYIu5L2ACMRME6d46Rv0yL6ziHwZ1goOIRRHAYK
WrAdFygDLzSL9v/H471rovGEBu09D6wqWklxSh6g3F+klpNmLCjoqFGMsc7HyBeqTdLkL8ApyNXD
0Xzj2O5w+7btgEMwnH1kDsYuMjB4B2lmvxDA3u9HmtCfXOzEuzsXfx+QElhIUupUkk5ur9UY46DH
SupHeW4dO5pKv0pR800NxO3hdMJ2Om4ztOToixJDXZM/xmUWtdlNZXDQhgH3wlGmOELlhthocvNs
44rYwGzq7Asa26StNUlzmTqthyEQXvtKdYHthwGrshi5uG4thIX3wtKtF+FAlVp5/MeeUAR5NwVE
X6+CacyeUFYm3952xQJ1h7seZrQFn7wLY7nFnnwd4G/o6aBgtWE1nEyOsBsC9Ppt6qsl5cjWyL/C
9ARSQFhfa3wjPgzIHi1iZO5shPHrsFHHj6fLu3u2J+CAmQgmF4YTJJ4/v0+ge4NTxUbsowGK97YW
EgloDZ8tA+8qFoxCocJ0hLRMKU9/c7RKfeAUZew7FodnJ2ThKioHa6Tpcc9w0hLFfcLlAQl6//Xj
BzTfv2OOKGKp/6BoWtTAfz4hnBirb7Ihgqw5hIGfWSRcaUHgfcs7jsaYuOzpxtNs7wkAxVPqTTVG
NnvAsdPb4VqVRRQv622D9hJzGQFnquI4aZGEwfnbu0zKgiS+YHEjoYTi4vr21/9/ocMnQgfQPhY/
5P9d6HD1Ehevv9ep//3/8T91aue/POFADxYmUJk/FOPS+C8dNouFtGVRLEjWp/8pU8v/QmBMzQnG
MYWnBXH9v2VqVOa2pHpNgcPTEafLvxE6vFsCJfRrnX8HgBE0S+dkE5o8YQk1Ldi5YEtmpD1ducnN
b2/j/6U+zXzHtsCkX2oyqD7+nPVwhxZHoTdT+hR0/jj7TsXKdXil//vO/4NRlgf9rX7WkFk+cs+b
fVl8a7Vv5fiq7L+tOZ48yMnnK+PS4jbOEN2MqOpuijf1/P3jpzAgWPOH/rEQUx0GoShNlDHI9k5r
322mVUnYU2m0taL5AfFSH7a4SEwOYQxtsyN+EXqO5Sbr8HXR5tyNrRi3TjIaexLBh30MYvPJjGZB
yuDcJptGyTvTznsbgeg4XHoNKrEy4Ngm1NjvjD5AdaebWPZk3iUP08JfkIlMLloHQLlb4jB32bBd
t91mpdH7XdKs7bfAcIoqDo0yGV2RXgg4uCbnxKHxjgu1w0OmZ/JCd2cHqJCk5xvZU3Sl15qD6YdE
9lmHphFpdg+GN+/GVTqqbDN3aXfZefn8GCv+a1ShHExk/cMxcwmgKieAVkM90so531tme2mlpnoc
i8m6GwIEZhqgg21JqiHeOOS7WWdYuzYl8VyOlXHlYgvfJsIaKZOM/RchFf8ILqJLOXN/JhjHnIBk
tMYVnGK+Bxzl65AolLsg6Ycfnsqnu57DOAbhgNsLwfGMF8+vQ+EEX6MK/N8mhzDzyCZmi80wG69N
My6Xy9ZSvzRkqNGalGP1hJLDjWD3Keuu73X+oeUFg/67KmniqxUwn2rtTLazyatAkSiFOX5F0nW+
DexCkvneGrCxUTysuyzRuJtar6rV0A9PqvuZzOOjNZuvXuHZ/4wmm4bVafFXlY7JQZ+ghZA6XaPD
G6zXxUYJj3yoZz+p9XGVQIQauTjNiqMo/14+8nckI0kquWe3T7E2yTWhkPIiR1qDjWsICItpjH2H
1vNuyMzkEBai33hN1ewGoFd7+qrUUinhhohppoAaLvm4a/TR4dGG9OJzzmMAc0aZUSeoPXM39RM7
6UEcz929IukCgzLKQ7yzsX2XEcq+0ol7PdI3smiSl92WdrN143q8TuqjRrDJm8rcECwmr9XgJckh
MZ18V2U15RvOWsSBdYimvpB0HEJ0ivX7pOjSEYl2bN8QCZnsozDU94bVBN9JChIes0QLrs3BA0yS
RlJ2K8soELpAh7iZosbcTCGykpFLxXGqmprEaAx2JKT0B8ernNtAE9q+rSJxK408vBws+wkKOKY6
0sYHUAG97kNycsxD3Sh00d2Yjes0joLvCmzVyqsGwkQEHpx9CUPol0W68i+YCGrdUmG4aBDDfI84
SG3DrrZA43IC32otaaRB6S3vI9BTZ2PM488MwE+ybvsx40IP4MpojcknX8e8JLDResBwSkrV5JLl
Rh69sXdl0eztwRq+umbQfyPrKLrT81pHImtmziIAxgsqY/Q3OWiMH0baqmONVPO6QwHw0ghRXBVd
6N2MxiwecI4CIqLLjmajJulu4MJziwR4JgK2canmNsXLFNnDXTMt0c1JpK7HtnYujREPJtIX+yKt
sO4atd2vq0k59xU+IUSlE/KPAbwDhRuTAWpjWbwyM1B3zUwS14pqbipXBefcDdafctcHg/7Lih1o
7FFWRvcYIhLSrZzWN3oWoVTLCdUNDIhXSO52FSHme1WS6LxpK7IL2FWsLZzo+iIb4GpDH6ijh5ki
QLgK+4x/0w4iZ5N4MoBrBCmJvzZ8MI1yPuKiqS8AzoCItikirhOn0JOVnSfeweXEsCsT8NDSAj1v
tx7GWgyo20oPtX0TpdQyCkcwJ0BL4I32dLXVp6Y5/MuKHJF5tQtI595KbnENV/PMAwSueA9jOVOi
wFp7y9WOWLhaKZaxPr3LSgtKSqJPlBui+lsce/O27KX0lZn0r1LHsWuCKrx4M9oOZYwvx4XM99Km
pfEdfQSVgQxf2K+W9GYyCMbhBtIkLunFl2sWjn2fRxhqQQ3mEAxsuVinweC2LjCU3k3xMDKH0UtO
CjsC5VtwPsuQAKNQKGLd75E/LxoekS00hlS1z3JU7QbDJP+nNBG1bRzjIn3zgBN2Zn4BJYJf0orK
pz7O873yumKPjTvYxrOhrxJNJ5WAStEaBRAO0bJ7IU9EHVzpuCkOgwTJTIB8KRlS4PlT0197kEqw
OEe2tm0ML74iWK2/MjQVIhI3ytEvAcKY1J0McWhM0YcreAX5MWkNCp6ydBTy+GSefUUyMQiA0Zl9
L8Zfboyt/vUN7xVbi53/jQFsV3DM5eDQVpirjmFjnPXHcSa50MDgs6bKoj1UsQMHFP2U2rpihtEr
8c53mYh+vtmI08XinDeOfREYFARDp4V9W6Na5evX3D2n0eYgyDt8GjzyK4uidu69epFXW40HOAc7
OkVzmgrLZoccEYESSei3gwMiQBj4bUuvhXMOiOBWNJP1YuSkuxcVExwbQXqcmdFryJ9qC3SoeE3Y
ww/AwtqHNiUZiIkU3lIPDm9U0nn3RQL7hxog9ummKvZuI5yvigOpwjpiBpfZUIQo0Ra7MPGB461S
6Xw3a3r/2heB9phTxcX2j2hv42rOv3+nVI3Br0nnjx0tQV6XtQTax1DpYLyzyKCcPCb0g0ihGON/
io7Kt1f2407TO/tZdJP13Dea9ZzY1XTNTuXsojrSNlMcaxsM6YAngqBcAg+aL+TAF1sShfKtlorx
+u2tKxucW9m67o2Z6qQ843qjsJdc4HYxyM+LynXRzQNtIRSU+In0Cwl4Z1ssOYj5pMS2qnMDxoBu
8RETpHnsMF/fBK4RHuDEwep5m8uza4CG1CyymbmhXMwkYF/jGQi2sG9CmPAUFFaYhdMbvU7ygwOO
5KsXILdSATzWlRuzGeqzxc8/Q7lO23ImXwlqQoivIidMAiO4PRuLlx1OXjqN1ywK08GsguJGNvOM
+8/uQszn1fSkA4S0V8U8JNu5m/A4GClZl96UrDpaBzcijbRdJyAmWF0OeGIgY9qgfk76YTXe1LJl
65ZRofaS4D4ahHMu041pNKSikFXgbdmb+gN9FcQrAXXiq0FlhUHbsigfOvClOwqi4KiQYrYXhmWq
mzrEP0q5FRNphOufENTqiHFg2CGOwV1Zp4X20Oo6tmw37zkxW4I8UDwkaz1EnwAjrkIA9wb0dXtK
NnXVY12nEPakw+fY5hU4A+HFxvc3gp6VQ0WzhkH/TusM1z0lI0HFdAFNghrbxtRUQCMBiWxSKY/O
YE1bV03NwZ1M/PVi6qEr5p5D2ZhOIStd0YqZTI2Rb14TGcCBgP/ygGUNaD+i4/6yo5+8XgJBbzG9
LKLlGbcd8j9rT1l/PmDtdPYDLdvliW5kNJprHPPRNQmqJNZ1cX5vjimuGhfO1Vy9GVdK1ayEPZnf
pmJyE/aG+l70AsJqGmsXYJZuUTTIVWkhfhwS7dWtldwZVvFVdPCTsgTLG4+RbogAZ+W0w7bZuW4z
bHGnmfsgADZUcC65gBjZwBStdbnlhBhBN7IJiycE18TATnqok/+QhfYDUMTNaLZiZ44DGSjCqA9u
JM2VnOOHAYHMmsSGkIpkvedF9GsoxsUmRDIDPMn9StpNs1bJksoRk9+2cQd8kamAUqO7mF8Lm2S0
TFY8b1HZFqcq07FYseFKVcFVVUThGgcWbfE4AweMZLvbz7gKv4Vdb/vpaMCHnLqx347uXN5XlmOS
Jx1C0VzlZkTj2qluiyKtvtJeLVbs6vk/4D8hOPXSuZcGanBcURXxPv00H6n9pXsrizpfi1IbmlRY
W1iimvk2CZ3mvgrjdAs2TqJ0H5cswdlxtiMpH8S+RWS6eXOy6+uUK7mexccwwTK1MlT93Wvm/MLA
2QsMJLO9ZjOUoRjgCnVjml60xXeO98Y/o1O4V4bX0bKkfl3e9XVCYoZZdgOR7VR51QSaJNHIt1Mu
LVEzRzMG8EZb/NcNv+JmDOzvVmTVAxbeebqxDJXcFTZNtw6O/j9Ow/lqNRqReT25niI0PZLH1IqL
52CSJJ9Q5hVP+rJDooKo4KS4kT8WRXcRxS4Rr3mrngtFs3JU9XDM7LC/GLQp/aGsJeUtMvhxCZsO
bntZ5T/zVtL4cwwLzWBSmnwilTwaqWldNgoGiwNknnpdX1jcdVur206ash4Fqu0tUDgD+EnfR9el
Nr2mvXS/mqUsIMHN7joMUf1C+EzWSY9dgDPezFYY5WC+OhrIG2dqWMmSLPGTqqfTgjKIn5fd9jhx
q4A9LGa0tQSWt9W8aeP8geDeryMNfFqVoH8o3LibwgN2lBrVcyMSsUnJfolXCOvqbmNzMt6XnpM/
4NgrL9WcmQccfhyltvS1gxDPYFq5neYLkldyn+uSo71OKuuq1dDYB6Nz3Cel1cWKe6e75xYzrFAo
BI8gNNQlm2KGN6tJXkZDlI9JndZfq64a5b7SbMhGcVDH6b4viV9epSlHGqJjijugB0OxfgNbwAUw
CTIl1efYm90rjjoa6pR3CK1xiwvByfZHUenOesK0sEHkeD2XPapaJNIYOeBUrkEJlZdpX2G+9epK
XYN+C68x8TqrBO1uu3Vdu4YS6QA1bRLzC9//T1UQ3dyxp3mrTpopiC01H72y7W5TnSKDFWbR09i0
go0La5+BNv2urUT5XWgI05N2+AZK837ugIDuJLCOjQanY5/UMyt7RXwPn1p2Ty9mWEJi6+aLrUMO
WON93qGQ0XdzvwgimPE+Gk1rj48OB0vqQOZIm04eotzjbpqY4Xe4JS2gLb2kr62FkMpG+cBVh/0E
rO23IJf6pgq9Z/Jahgu9Mkys+Y4Jab1W91Zs/ZSZi5uxVBNRCEG/61OIiby3Kbny0A/t+0byxkrX
3dODWCJNPV6KCOSz7CPrIab9DImLGBqz8aLVUHCmwjDo7WzNRtMRmbfcQZ5YkNObsZqdI14PtNGD
crZVVgQvpZein4am4mu1SK6dMYD+ZpONRLee0+3YErca9kPxpSDWlxOudpfnuTood8rvglhzbmWt
hxsHwc61EfXilxECYygTYkEbdOnHoIi6G+xH0WVG0vO9VcHDBH87B1r3T4J1MogQzucst9seQ89m
VqN+FwSd4yND6dalSss9ro7sXrHirrqxqLYeFuw98TcPYUeC8EgD5yjCctqrofkWeYX0kzBix+Ig
eGQh1Yia9fpLjnI41S1If/hMUs6/ZfGrU0kfo9SpvguI0f+gLuhAx4Xgib+Xb8FeRtUFF3hwcOhr
tHytsDUfOlMbp7UG/cG7jrMmNNdlUdfjShAnbO/qYpy5mkUNTLapyR6KnDjL3J7IiY8XBDwlrAfY
ua/jCJlWnzmqNLVojjoiMWlza7AzM8eAa3NJqsHQzQbMJXKlMbm2hq+hSD/y/WOdyZ2nHAzj2goI
aOJUmG0od/xozRj8F150RD7sr9Mw+MjmXyRXkDGZLxEL3XGGcqicUSbSOtf4QXt1uLBKW2ydWlBI
wYlzEwaG33ta8CtCF3dr65p5147er3q0tKeQT+8RPR9OX7stMbvAfQw2LZJnLPl2uUe00m3NuCa0
SoV0hSBZf0K3f18FJfVF2g6K2cWId9oqccbMLHrNbXyS5epVr1GMi6uSOVnvuY/nn+DJ31XB3WU0
1G86GkwHyfifxWM52qOyS0mkeBlC9gKujQEV4WEWVtnm4wrvuaHob0nPXdx7LH1/DqW3TkX50eDB
Ijd8GBOLLSPpjStdocT5eKh3DWaeyjDJeoECsZBhTurVRmrrUyYYqmiK7jLNVOo7TcKRk8m7qsMx
35c9k+vjQc89HyJ0Q1CHs2HRnAxqx4FhonBr/SnlLZoATFdOQ8mOO+lnTsTT7AfU+9g4oLYgAdYd
6zS5M2XxnyvkLH4+RQRcZoGWsLi5ySE1qWhmlD9uoQZQQczm6KrLxvGT97vMij8r9YvKmj4ibcul
R3Mya6bQqghUC1vfzTUK8AUP6NTD48fv812/kodErkD+JGoBnbbAn/NlNNgulEcCmVKUbiU2tUWK
KILrzNRnf55MHI4Iq7YlUpjdx0Ofmz+YaW2TpjIdy6UL9ntLxbOt0QhNgaR7SKctcj8FhWQpBEtN
z3BXhpzApog46I+HPffp0/LmbM4vS0ea1tfvw4rWc0oZM6ysk+xo5P2jA6bQDx1mrYeb8D+YsII1
hjwUtMrv7BNhU+sGEEmGa5X9UJv1nsv/uK0DqX+yyrzvsS+/Jb1n+vk2C41++kLn+d+/pTMvkrq3
uTkF3c9RMTe1NjOA7Ds6hNRZf4mCpZg0UIr/+O2em7SCJFqJcRdf87uPRgo1A5An0U6G1p2NDfSq
ClliPx7l3CrAT7i0r3Qan6eRTBZBBp1Fzuy/VoE+WRRm3jSuDAAyn/x+5x7IQkiDzJuqPPbwP6dL
OnYFKjKy5oehJhZuKL85bvnt48f5bIyTRS22lemwUTe+Yaqr2Wn2lpvffTzE2cnB/DP4cZgeyJT+
fA68c+7QmKrxK86uVwiTzKNZ4tCc+yH+Cr6JKVn0+k3Y0GapBIhYUl8+W9Hef3qCJCtaKHx/UMRO
e48W+l6BKqf2QwOvpyoVAnwjrS8zxJAHeCrF5uOHfv9eGY8gZzTKNgFep9almmuVC5CoJo105IDi
TNi/DfnJUeL9XBT00PFhUdrF4PXOLB8aam7SrPZj5F6LJT5eA6K/lAjJP5mKZ0biIVwka2Dd3us7
PAzZ8zS5JdoSKB30Fi7EJB+qJnn6+LWd+ZkQjZmIq+zldGQtC/dvvW6nylMEh7Ik3FbfNtkL0aDr
JC0WSucnmhzz/R676NP+z1AnxxVqVM6C+y/9rvco3BdWuMoHqchUgvWxrftifpxszmM2/Y9mU1tU
9/UGkCH0BlCzs6m2Cd3fvdlSRiN4mAJ4bkEJtd2kOioxQicfovkqyLgHWnUBxSqkW8S9Sm0zUyXq
KPtsvB7Kjgr2hKl0TZkNeZZD+OnHr/RN/ffnZs4OTl9P5wOALXS62WUZ9mkPgRq5LZF69vICSFLv
fpkcJ37JcSofu4zY0yYDX0lA2g7dJjWT0Tk4hEnENp1ZY6HgmN1jHnAxwlqG5D//Ug3u1YxZeJWX
ab1tU6JD61hIMF6JAN47lLADelMeAZF169EqLZ/e9rBRyjXXjJNsKOHJS0LCbX5grLMj6/XGC4c1
QcDjxuK44vG2zAXjNLf6d7nQQD9+MWfmGj4UtHEL8Y4j/8lcC/K+5vQx8V4Srb3sgSIe+NVHP0wa
rMBjIAb/4wHfH3gEudSWZRP7QOzj6YEHkH3fD1Ve+p6rLGKfynxbIza7dESl9mAM1GVE6fXBIurm
4uORz3y+nObQvxGVhJ9NLq/it8+qCadeizqnIHJmmr72zmB8w1VsPJBulrx+PNSZh0TgwWpErYP/
OT060hflvjl1hZ/3DV0RUgAayrUdqOGkaA4EOsfuuqXBDtTCpGj/8eBnnpNzFRI7/LS85DeZ2m/P
KdOwo+xUFH67CBHroXgI8dSv3WRq/voYYC2L1OKE5XoFSunPN0oNqA1JG1oEoO7zNBXDxnTHjq9I
iL+ephw3EEwhjOL28S5krGrBr4V9l6Er6IYNUnP0isnNMNgORCTn59++QEsXPBiQT2L7UBP/+Vhh
nFWFldU8lp0LX6umoqSHSE+nzUT6WQzi+w+QwTjacDSwaWifbl9AwozI6XKeTLMeIqE9k2nyMxnF
Qzg4n5xBlm/5zzWQobiWogIFSKq/RXj9NjFyuHJToSHEIMtmK6iVeqWdrWTWY59fIiAWUN3Hb/L8
iB5HUW8RwJ2qTjWrkngNGLE2evwE1Us54XlqsBR1GHFXUWdefjzg+7mPqVjn11tOHYx4MiNtIjqJ
bJIpZs7uOGU9BMX0Jnb0T4Z5f7BZhuFqKJZUwnfa7t7Vxzjmn/Z7zVxSxArrUI3siB8/zPtVhFGQ
dBuszOCATvXVxCqMRZKQ1twIKlpUegARd79k4ZD7rWiouzMInvKTVdJcdPKns2RZOPDdo9V9F5IX
5DPY+IhigmcTfjZkGNKQ0KawyT269GDswFVMHmx6UlbSaC1xhNH20uVejXV4yOgj7waORfNk14Bs
oLGFVcXhYDkW1Au5Hlmc8+iZJAMSI2N/8tef/WFIi2TGGVhqTys9SBIiSLB8ulSni20yeclRG6lz
fvzDnJ1l6CopKXkmqsGTBSK3araRsMx8CDs4Z8re11PjwZV/LZlGmmp7Dmdb1iGHO+yfC5EtM1FU
ZIcTsVEJhCxBdBgdfdx9/DTnViCHI4BLVLNDsWN5p78tC3OimxhwtRTxEDEIPQQnRDHYQ4gn+A7k
/e9P0dwZkYmyZSzBuqc3VALTHCA4fKJTGvxc3l0TO3d5Ezx//FTnPh6Xrx1EwyI7P816HNu0MOaS
jwcunHubTjhWjMD+SbOl3DWh7f4YMmJZqRa2n2xV59Y8FLFYVNl83196KJ3qkbD61IfiirlOA7sP
vzh5qpL5ng/xk9HOTXiuPSaTnZvluyIZCXpISMm78quwSvc5FnQ4ekT5fPwy32Tzp4sCL1Hi1DIE
MueTddXrzLGzKbn7bjfoTzHczJ2G4ngVJKLP6M3J4TEx3HLdlaq/qacivbYzKfaRi6ZzJvmExnJS
bYyaYDKg/ugxui757HZrnH3zEN2WLxPTx+nBpwla3cZdxG4zWrQJVP1iKK+ETem2h1i6z91IdUJW
EU2MQsRP6dC3h8Arv0UoOmZniewZcutAFclbORMoVS/iOT5+kWe+NXraHEGlFBQXTzfETPI3xCPH
7QFWWjUbaqdXiCnhTnrl9PLxWGdeB/YcPmxAKRSIT48xJpGFIFIUR/vA+KlTcNjktv7STlnhS69I
SPZw1CcnjDMfnWHQseNEw4717oiN+2Eam7Dk8RL7axSHRDii2qGP0cwrQaTPY90MCyqz6P2/f1aC
rfFdcLKB6XeyUlqah9zQbUufu9o1wTANVekMhBoGvQhs8+Ta4SdHm3O/JK+WMoBpcPs9TdHmWyE5
yKpLX9PDej0ZPaqEQqi7gaQ8PweL/cl4Z/YcHpAzFOB36rWnxpY8aKwoLnm1Yx/SubAazIt1WW8E
itj/ZCh4KcJ1ODC6p5toJa1Y5QVXNMMri1soVET8SMz9cWcYnyxf5+YotB6mp8Wy8q783SOJK2Yq
A36bdw9EQb7adv2Qtfx+cVjfucC3//pyxAKG6cLEGEb75PQDNEZ6bWY7F/5szmj85PCl6ZpNRR3g
k4HOLMyU1HVbQNOxsHEsv+dvu2o1E/GiB1wBs9AGizbuQcA/fDzpFxzm6VHtjzFOV2UtSRPLYgwE
/cbKiuPq2Nqt/cXsHJJHM3CCcaiTpzE01abF9/VYDo1ELESvFsRkSvGvQw2JH3xdWiMKOJIRtgOJ
PX4sVHOcLSu6Mz0A6cVErEdQ6cU+bxFncbud1shgg0NkuzQpdCzsNjg4MsVo33+ZvRyxVWGAcS7z
FiZ4XwceF6gxvEkyndNhuSSKpZB/o1FGe6Npp0NmI9HsRZRf9VrT+27qPcRl2q55w3DnqRXBKkMo
6CNOzFflMFdbIA42YuF0uCwtERONm3S7j1/vubnJLg6xnM4hfYqTUx55mTWmNeYmMuGXelQvLs5A
S2g7MAIkMQFe+3i8c184Z24Oe5TvaQidjGdHU1GLcCp8eH5LzekaV+5hUMUnh9f3JT+LWimNLc4m
C2T1ZBhSKiOSELzCR0R+V1XxAvpz4Ww/0oS+QpCy7mzzW9gUn1yZxPlxqdLyRrlcnx7IvIrs5Gqw
qYnA2P8ajTouocbS7jC66NkWzQx3nNrOCbFL+3qTFYgESUJkIa/N/mCj8reTQTsIvdN2hsJbHiAM
ZcJVe/qddLC95Ltt9FzUR6SA5JiGG0/hNY17OW9CI7g3U8Lf3NmuV8TlWClRNGS6JPw95AVWr3g+
jNvEzeY9Ydn1DkcX//t8ttdRq5KthLf+VAtwBX//ixMbYpDqQZlBGMsr+22NiPXWzgEEFD6p0xPt
0NU06PvUUP0nM+vcWvTbOKcHo77q86wkK9l37UxfF9Qb1nkUbT9+mHMbIq5LbqvY4Q1niUf5/WH0
GuhiTdavT9PJXUOQXHEZfy5TaAtRO31iOjs7GPVK7iw4nd8de52GxajI+Fa0yMm5ic57ImJ3KEDR
Uqv4k9d3biFwKPuzW2DZe3f4zaZJOAkqKh+37x0p2s6aeM3nMmteVYxmIXI+eZPvjdULsoxbEhdY
JATv+GhzW2W8X85pyUiuQTybxtGdm+FgUovflELDYVrVC2jcE19iPYj8KcTUQGRIceUuvHWvtKZH
iSUIe0YQknP88S99bqHidxaUkajf0r7+85eGhtxqUGFzf6irV+GFT5Bc7zOBjuQ/GEe63BS5/i6W
uT/HaXttiir0eD430YpqjnopJm3YlF3zyUZ67thKcQrRhr78hzz5DsUAniBAe0lKjG9ELRLXobhr
SvuYuMZNVtYPeeZ9Uqg4N4F/G/L0wJrMVoZGT88Xyv8+7MpXD0w8MOFjU/af3DnEufnLjZQmGcdH
7sInh2M1uFY1jzJnmTGnbyCefg2xB4EqM9w15dtwvYTKrXNW5G1cL14DzViUmQ2iP/Jwny2KKs9B
TRRyZ+JYwNWGzyhSzX04ewCmiixb50Hr7kY5uE+uzapJpkCLYEprx82cLqXN0vylwx/aShATY6V/
S8oOSo1dbRVHvtjtgS5NIt52+WTe4xG32exN+5PZdO4teItTlxIH8/a0AQtjt21h4XPyq+bDrGZj
pXTr2a7sC2qmEGinz/gD537ixZmFUEZSbD197VVihFPNYciPa4Lq+qqD7/UWaSdCEllhvqJJ//iD
edNOnFzTUcyYPCCfC9fMk1861Caintws95189tbR0Dn3VmT06wKi+UVUZtkTIdqE11koJ9/sAm5E
fl/ezSQaI+nbawN57H//3jlsLBZoeJ5cJ5aP77dNznMmF6CIyPyFJ7ONmsm5KshD8qekbJ+Txph9
dJHfP3kRZ4qYqBKo+iyrtnx39w1He66Cni+6nQOkrCK0dghSxa4NGtISoFKumCkoJ+1s64VkfEz0
ZHBekNH08R/ynkHhWosvHDkGiWE02k7WMB1phJOrOMe3nAhaI4uvIRbkJaKtLuwL3ow8qAQ1MhYr
oq0zisiGltNHJYSyvx3EoO+mKSCjEHLE2lSz/pVjcbGPBqYUjql0h6jP3iPJf50QY7Nk91vQ9NEW
rbC1abRC+ZFTy+0YdXLjhhcg18R9Korxhs8WE9p/s3cmy3Ej2bb9lWs1hwyNoxvUBIg+yBBbidQE
RnUAHH3vwNe/BWZlvRRVV7K847IyK5NlJhUMNO7Hz9l7bfIqlo+JN/inXHefdZKkf3Mw/w97BVum
hwfdXSf0bxtHtNskAT0W3z/P1H2CLO2ggFp/TA2gNb++1v/poxBeozXAjc628aYAYejUNMW6LfmV
lWzqxlvdfKrOTn6Sxx9//Vmv9+3tm7Z2fy1Or2yDb4//pebkkGxSDgcjCa5Bz8AYs9cijH1E/Mem
BHF6Nio9uumVOV0gpse3Zq8Rdmnl9b4uyQB9/YX+i2/4Db4BDdKqQfw3SmDz0r/8z7dXUPHlpfj2
z39cp19oNL2UfyU4/OuH/syqMN/xXoLMIYSLV5/G4b+zKnz9HdojAymcb7OWCIfK4E+Eg/eORgy3
nrQK+l106P8/wsF4h5OU8dBaxtF8RrP0N0jDb9ua8CFQWwoqa540QUOGD/rrAtoQOdM3eWecy1qM
fROOMdj5Q2vDeSRmtKT+rZIZn4HMDG2CWMYwStVUTsQr+bX9gp23NI0N9uyVbmVLZ2EOzHxTyHNs
NuQ7+VEJGgVyPkvjX670zR+vw1/Rxetv9peXhMj3VXW3brYeL+VPMjGvG6acuqo9o2dSd0ZSaiGp
CPDsR1e/4AoBbPjrD4Sr9NNHMpKmeEZ7C5eUa/bjxdLSHFPkUMVnoLJXBL/itspHuml7GiVxo0Mx
0JqD0epkedCpa1Q4iNEVB9+BG7OzY/wpx8hNV+Mm8UcxJt0IDKbZY5P0ytS1tlVJnC/9feMhNxEe
7UVUVmdk3Qz4QXKC+CFRgTispm2KJbQRrxE5MZVca80Z1V2+QBIyjcV+wUdadYFsVhC9D00y3rZu
tDLjbAS2KGA0oJIOdwQ2Wt8Nw46Se76endR8aA2Lh2CyICe1FiSrmeYn6oIeh2TrgaEM3Tid4y0l
3hRvYXKqGz0ROeKdJDYfDAOoQZC6Hd8Nd0bzrCV4s2Nn4tdQoAsUtn+zfjbHCTuBQw528l4lBb8R
kQDWEWZVoh7bZrXTwEw0jQdTJkbHrkKX9EIvxtV2pGw79ZNpDWVy6tuO5y8mvhkaKsr4u6UtzQdE
R6b6WHuG0j5ZZs+VSzs0N1DaK1Ud29oDEDai6FpwcJAIBvpt5N/WA+SKLV5mAExqaQgu01D3JzcR
iVJOUOHgTDDyWXx/pFL2i4TA82GYQdaNQ8uP+xNpDZuGUROnX/5qvWu4SOlMqFPgCEjlT8kEueog
FkKTt1xHYgTsdM2sTbUcDKWy+2a5n5eK2zquarcz1W+enJb1lrjrxfHx3XD/sK2c/UYDjZnmveai
7xun64RQzFuNCExIDIqXl3oEd1EDtoAxG/HwOd5r+JhBS1fZ3VSjmW+JMoo3ud0YWPoIAntwerO/
AA8CTlFIjJSYsIfqJZa9fT3PsfNBI6LyMo11foM7Nn4xJ5HiaSYYLEzN0n0p42z8WFu6VDtj4ZFN
JgKKx2nsvTCRK5KtgL4wE/Dp2GqLVt7/oNEA62/NdNGcjT26PDYYWLi8U1o47Xu9VzbllE3eKOX/
gNMPd53wwJIAfRSa+QXgLvcutWA8fZ/lPNTP/LGQ3+mvqLu00CFUOpQgZPzxjHRkKA9hUvnGw2yu
dz7PtMYJtGji3mbTkkPBhaTxzJXh5SKZmZcyq6sp2nW6VndPhESoOwxAvAja4nKBU5OD4z7DynO2
zQWobUQY6CEeJchZGZnqBrVpA6FhmdWVBSiCzJdq4FNgnMqFQWEH2VUpyXWBr0N2xYD390xusdk+
ZMuiaR9gkSzNVW+2WnszK5/fJIcuNz0uBRTAx1QQxHUXjbI9qEJryREdLeu4jCsDbJkLriVIQK6l
0snUoHcVcyFAiLcH4jJzBfQJv82pbujiha8PcqY0bhwWdd5jZ1xfir4V/C1qslhDS1GZRIxpBil9
hpc4Tyr3BvO9jEgGCb3YyKovrjUZZDx4sL84HvCZWhaT+udGcSs/tUY7xeS/DHH/1Yq8PvtICmxn
QDSJFrt9XxVl6RA3SACfv3VzXNNbM+PYGCDDkKeucbnnJPwYF9kvlvroDVGTfbPd0iRST8xNjKVZ
H03zfcH+szSBOeCRPEal6UESIO1C14+JaYF4RGcEUkSjZf0pVQu96zT2LiWV5ZM9DtFqt753mX1M
oVFUw+NczdoWjkBChmzdhdYQJ0cr96MNXOU0C4qUQyUtDLJUE7ewD2A1nLVVLEnYhoIshm4natsp
SfGo56hkkamOde3pHzpCVEOr0D9pkDqDvkQVmM0lBuVkUt4Bb2L8Oe8i95uK8SQQ7Fy+x4tzNRAR
OW+zvFW3qNvjT7Y1ltuCTYrYns66g5lefjJEUuxMkv0iRBOkBOm92974MYZwt85wKgNUya8JgMwf
Tdm5BDd2/W4hSi3QRkUPHgc1ntKpfj/mS3FlA6jcDpOb37Ks15+kPyT3o8hvJldXct82OOWaGUOT
DjZsP6ZVeh93Tv7IgLOLd21flldIOMD3Zs1yyjU/26EZToMRtRhuatdl2Rut6oFNp34q7aJONnIh
SclL9epj4jjrpcXQBObJHoiGY6p5qR1lEcY2Fvh53e572pK5ng9CHMx1/g1CxrxgLnbFJtHtEkvm
TDmw6VpzPDddUe29vJlXSLlVHVfX8y62jVti4+q9ztFlg0GrfpJZW0/sUqNzLMHnjdu5cIdL04vo
3q8TZ691S4Zbjs4GcsvF49zkOBct6ZszC/Z8oGE4HyeNmKGFjPvt3LWYjU0xhM0wywNBUc7DmI7L
V13P5ZnQpOVMjKP/O3/Qmy4EJRGTX/73imhkYv/mNNxUheUB44EG0dfQMMuVyjtZbEIEw3Aw10ey
T3jLf3MKW6ueHwsxhHOcitB34BhCl/BjVSSiJXGTyfZP5KPUzynzvTUN1KTG+HX99eYI9vrtEAmg
IqHaW0MrfvycMamcofPj6CTAHLOm6i1rdqnqZ1tFLBh//8No4xhcTia+Px3BDN5hLaYIJJoN9nVV
JeL4Gu+gpYO//fVH/VzIgrikEUktTgQdvrUfv1cT+24NqQOLojMbl3Kg9LZpGgJy7atzt3a1/vbn
GZxDDB4TnE/22+4gSgpe27ywYQ8k0Yc/tqASM1JKHOYKxe5S7Fe/uZzrk/fjM8KXWxugGMq4eW+P
GXMRi95ve3Fq4diMASYgih8WVHbgUsHDgerKT4VaMfJnHSSx+tsPKRx3m+u82qDMn+wzVSkgVeWZ
cxqGdLV7aNZRGdPv9G0/vwp8Cr0IH0GVbXIy+fFW5pE5lVHaOae4B0c7p2W6d73f9v7+06dwoPTQ
xEKjRAP846c4vWU2tsZ3eQ3OcFIA4Gi4/g+PCQn1Fk01TjscN9+0+7IGuD/4BftkRm0KfAWpA4iz
CWcjiRzGpa/VuPzmSPfz+sWazhrG12Jiz8f++MXKdIzmKXfESasi58kY4H0t+kgpMjBh2pbevOaM
dguPyK/fiJ9XFho7JJ4g/kU489MbgV4w1ZcaGkc28HZHJGqde4e8k0U63m8mlf/hK/Jw0KuiBqeJ
+naxdDEb8VGFeVJtUoTofqvzQt7pcy5WfvF6glPrU/P3vx8zHXIXdTRnP2mORz0trQSC4yl3YAOW
BaEXue4lew46v33TX7UiP77qPt0JOuEkTbqr8/DHm1it1Hyd9QTYfud7gTQKG5WAq+d39bi0l0oS
vQKbljJZTdR1oNvn7jI2o4p2MGQFh4sK3nxsdl+ZllhUnUtJfIOXOfXv5G0/L7xM9yyGTKxIhIWa
bzaUMrWndNYinvACAnGYRmn9LJXGfokykUdN+pT1v74Tr8DKt1cHZS/6Fx9I0U8a4jinXxKxx500
T6PWVZ7F+QELX//Vaw22zKSO1uddpsalGfLmeRwh7Wys1Fd3TWc2Ofb+YWl2VEnpvp+NPPnbmwNd
ToKvEAFZ3Lu3cwW96ZJl9Hjri8Wj6NZt+cmIyVpAnV6mwdSQB/zrK/LTu+fADuVtoJXDI4py/MfH
pUm7tegHezKKCFKHLkEoz03JY6pWHPLf/zD6Rmj8UTz/bKIkjMNHUAU1SSGauZElLCK98zjl2HrN
KenXH/bTMs03ozstjFWwxnL2pi4qMs2ou0ifgV7ZHCzjtOfJ4kXklPjrD3qrqjaRUllkXbEj8OWQ
Vb15kMF6pcqp3YkKok26G50zHCmMXteju2B83Z1rOdIJEbHwrpIpgdue1wDBQAGv22DVqLskzegT
aBOHpbAzlvp5cUkg0DWHVhZdL2un407geN5kHI5fWXx9WflV8XcX4lftLuop9jV0lm9LoRTIUO0W
XXcyFxIIJixV54LQhX2sw5f99UX76eXno3gGBAY1Wno/ifr6WDf7USXtqcWEevSQtebgtxp/izC+
Oq+AuN/1D9fd6y+vPshm1kPc2Py/Yes/3aVyKSAWtbY4OUhIvyHjHE+tiPwPrw0Rx8XSCxM2tx8r
pczfvGTm20dErBlbluNYfDIUafaAH18zkRNRQVKKPBkGnaRlo0vPQak14ya2CLYg4/WzY2QZKeZV
R4q6HxOmATEpTg9mP5PFAVdivtOHgi7ikq39mgYPIQeLgQxj0mp5jtrC6eQeFV9640IFLvmbwGMe
fJBHBA1kwBRvbdktHxjKsd1pbAb7uW/hb40t1MTAdDqEXpOiNdZF4P/PGY0jEjiaMV6HS8iVruFM
ZO1GN7LidqLbcGmdXtsr4Iw3OD80Es1dmFd0scsF7V1j6uBspA6YxrUHcKWira/6TLgGYUUI6DYV
81MO0Et6gqSyxgLnNvDMwUgaeBxDg2+X3rc+TtWLtcg1FA/OJ82joTZy4+vUgiW8kprkffFVvTZD
5zhLbsZZ8WdXa0gjcoBnMQ9sQXMdUKVzKiob7NPbpSHg9LX4HLOIzoufr3VNU/OuJWVuz9/plqdT
mBnYywEUIafKjjgb1V0N/iy5QSCWg8iJm7G/7ayOG0IgDG93ZRR1dlctOvtFO/RGs0Mnpe4yrE9X
seNU2Z1bG91XkIJ8i4m8kOWb5ZSDuG4bY21FTZBeAqWn/CBf3X6xJ37d+5pcOkj7phRXI1dzpKMx
0JtLM8CwO6cmbn1DH4TOFRHqNMK9YnasLfFT/I0DQUZk+kxWeWyUHLR7BRhyCZtsYdfydYIfGpia
Vme+L6fR7u+MFKzUJuNxSW44r8JgM2Z3qkMCoMRxHNsO9NvQj1q4EHALZslclYFLzBNUliMHCdOd
UvdKjJExHRPwuRH7qkEgStXm9LQ8HHLLXjGFNcmG9+kyxoOu2gejtNt8DyeWB4zRMYgaLW3ZG17r
AHr2PH1LDPWDUWdF38xwXGs+4+9X+N4BYqnvhMdHN94yEkz22oKz84FfxkqU8SCkab+kUZJE2w7Y
LUl3r6+Vs4YugR+0jpNrSe+lRMYMjsvGvmSAxgJiz67YMJAVLOOtY/MUNZ6zxhXlNtfV7NaeuSW7
4TPZctO4Uyl9+D9GMxh+XyLbWguJWFDbeZVLTpgh105sS3s+qJEyHxTwzSV83f5cZ6DJmNC7cq9s
gKBLQGqykjt4bXp3JimG17SoNSYN+Sy4sISyCmsnfTNOb7uy4RcxdHonsHLNDvyP0ahPg3ItbVzz
kLPszqvwLFzbKjceHClLsYJ00/mbpzHJ2BL3Z4rb2ajpAicztTEeXmNyC/ZjxgBJBUKSNvjGF0xz
CPYSveV+pDDPYEnYbV/VVpCnY63JIIqI3QhZwm15ytuObj3wEnIg6KAtHi0J8opOha4D2QLCp/o1
RnsZRjn9seP/d076uzkpmXKIJP73Oen79ltc/Tgl/eNH/jUlZUb2jsOQb1CMIxzFcfLvKSll+Tvb
eTW7wplHjfeXKanz7lWPsrLhXd1iwvrXKSlggLUd9rrFO7r/d6akHAd+3LuZzrJpYg993T2Zyb+p
UrNuYAA1+OkNTmpL+iFaCEV0WZw578HKCXErOFl1+yonpG1HKgNT32AaUyfMIrZBdWnQABN+l62i
uZ7F07pLvFzL1UfbI9dQDx3SiAJgkhh7llKfbnpgiF9B600orAF34uhtjcTT6W8bVZwwkzUzbwQD
J+JtkTTyVMjS+G7FhLEEftd4nzVzHQA4HKDdDEpQVcVLqPCT3ZGWEu3jpVo2lp/r77MsJV68tJxh
CBqzLbJgyeuWt8MSGiI/7bOnnARrB+9Yid/6Ah8tPaaguK4U1L6jO9rDp0mSei302neCtnSSu9b1
smTTVWq+GcFv+ZvanIp2a9V848BDDkTAdpPXbAFJcm4iZphjSkQFltTPKTOjx250EnmxTaXRiqrd
9ymw0ymYU5WkYQ7ePASDTdIO0H5/DABppvO9a8Ok3XAn5qdoJlpJ0yEMBDMxcPccxhCIdxUrCEKc
ZDymTpScl0mpJzTthr13hNJfAeRbn4qoDHVDFmRN4cKnx8iI6SM7MDLmuJFIfElIPWldCcRNs9lR
0KYtJKQxmxyADwseCQlLkwQwlXTLRtpdx0gld+fnfpgb54ZvYuqhmY2F2rCwqU2qD9a20zkdFJpM
vrttjogJvuOhS8Wwm2KL6VgDsGuoEve2WYRiaEwfZmMyzrzNnKI9zZWgYVY0xi3ju2lbjoVzioQ7
ayuO0fk61b6xUYQYX3CaLHWQzFWRADADSEpyZqnVVyIGBHatl4QZ1Sd0zJNXw4gvO8/bciFEHZIo
X9Y3ImuS6riUqSEYzTADBiDopU4bDEUnrqYIQ1waEM/uwfmsDWGJDcF0qXU7dJDWgJSN7n1RlxDS
XE359QeislxE11WnbwBKYiho9aQqQkuplQtoxl11kuQM+FdOHSdfi8adAb7nLmjuHKicdjXaadyF
kaeqCxl16dVY9snZicrpxUQyC12hmwA6coCcjyqGEw6d0ETureWOjqAVui+IAF3AKO2NuSdcC1xv
T4ho4e7KOE3ZTGdjCZNmRF9ctRGMb2LvXdLy6jntN8ALhimsIzJxr5YlHZqNqQkrrBLu5gY59GiE
eqnhSpJa6cc3dDzTLmwhnbvXVHDTJe9s6HSZO2ySGE0+T5wAVypdWni55qYXrapyCH9RlCfMrXSn
3RS5Nz2ZaVeBqsYIexJ6d7eoXi63/qB90Ra/5J3SHILlPFvO9qWvrG7ZIfUv+l08zNWTiiodnOk8
gB9fPLNCWlC35Z5/SOfcR8nVH1iJ5nvR+IzJEZ1RraZ5zpgz1xNzOr7GplpV3X6HKvRoA5G8slJy
/u7HDFbtYcpWbUNL4tDGqzVi1LtOh10hzVtRTmvUmfAl+QmvfpEBbT5wc7lflOWdJPikDBirptTV
a03sWph2NnxStve8iNwII440ooBzowL9vsiNuQjrFt+8Pu6sIck3ji/Nc+WURL96ksmqltbrtH6t
v+pFpBsdRQD3OROx/Nw2rnyReq89Wm0+Pne6GtttWwnBuyYU6Ee5WNvCcLT+2IK4D3NrgDnpJF3c
nvkPBDZP5KyUJyalL4xSj4L8JDrNBsk3C9eugYfPuRg3iuKXQs3RqVScNrYCxv8jgLHWwt3RFxPE
3somuee6KsFwAsGL8gdOENaHcVo+Ch5hZoKvugW/1M2D403urWOnxibuo3nTm0lzxGXn6tty6c1t
rtkwkqp19l1GnbjkhCKOQdG6hXE9tRUw6n5x5N5rKuup6dUTvQ9YmT0gFGNjpEyFQ9Ik+i6gIqJW
K+rCuCyz0d0VsiKvo2L/im8NRQeBlpjI54UQAAIwXFuGxHQyj2EeOHkX4WX/Ch37bz31u3oKNgTd
ov+9nrpOy/JbV/WYNv+Qox2//vMfK1GCn/pTeOa/o21PIxZ52ZrlrVPSTN+6/p//0Hz3Nawed/Sr
tuxVk/an8Mx/hyePmCn4e2sr3KUQ+zPi3nq3ogDtV9KhDRPw7wnP4Ba+qamo9qikXGZC/ILAKd7U
VBYpWQVeG/1c6lqVNANcckfbKKOMoC0Zqt5mxAtVwWyN5IIo/GMQKOveAoyZu3CVl7REtzN314oQ
Q7+CBy2Xj2rJhfhg+HSrNlNnfI49M34s1OCGaezYH0ch+mtYpP3NgsY12qWVxLtZwcm5jif+ZTg6
7E579mK4CL0sz65UC5GzhIi0vfVZm0Q0n1H3KI+BldlfjdIX5aOVRYN71cFK10lWcaaB2MTCWiNV
VjGc2Sm0RpUe+BKJ9txBGMm6eWO1ukW2szU8Y2ed0O4MY6FdZ6yqa28FO9ou497eo+YunNAyyQBG
URylj0YyQ31ETwTuOpWMq4Vjd1/R0zf3jhjMY+f2yd5UkvQOEkLJ20jDTm9SvPfIJPbSTEnpsbIb
R6IIO/CfWNczi3ux6ZWVEkBgYYZryRzc9ob2Qo2nAk+XxXTk9M3Bu/StLUgfnwBTD1Iug9/G3i60
7e8MPbevRx99j9EPrnEcfL9hirL40Yel8Nz72rWjh7afTY9tore0jexqOz/nneCkC7xaPo1Tm+AS
NN0ww+XFNajHoIHmenL8Kj/3tcu1HAoIhnSKIrR28zyd+6GPvVCL62Trps5y15SxSPV9RETEITMc
jFgt0zezn9jzp6XcMIwbE4iojdx5cxQdRFWYT/VizQVUd2158HM3FwGlqJsehKZ7+QeMv0P5GK8c
SX070LNQ2hZAqt91e7Qms94dk9guIVPJnPX5Je6WNubOUVnYuM62FEeh2dTiQubBtFV6BEGcnOQj
WgDYxZGz9ZHPhVlWTTJM7TYORNUUIWTeHjV333nBipaC82ub0zaH+wvYyYOIobkPmbKpy81jPLTX
9spmX6aFerW6iGZpsNmBEFckPblZuSupax81LblV2PaClo/ZxVQPAdHlz4Y+ERHiptEuYvtHndAR
KoN9a3EaedUUmn6sbZHt+qgxT2udQGVldNQaFEaFUCnY/rzaTV6VnjV2hqMOsp8blJuPBF58KntP
hI0RuwH5LFoogOnuqtLt+xOGNXmky/W5pTtzagkpOgN0GzbLUkAlq+c9cqSwE/WwE0vN9dGaTVpo
ZRg3mq9RYMoEgH/yzV6aJ1ehYvNRc2Dm0xdSENvMC/GmTxuyAOMruMKYxVKsfA2MhD7ViMmoUiNA
thGFopXGDb+9PEt71lqEXH19RDA7fKvX1GQPVDepo8l0APRPojsNhzJe+kPVNMdysu8bK78jYuhq
MSL6fIO+ZhI9pA58br3zT2483XV+eqTxa248fd7GkqsfUxh4o3jsmmbvzepaAgsOfHtQu7bOiTuJ
ECfFkfjgkBW8gpq7jVHk33Kht9D3J8JiAMPfpxpmLHDtod8Dam6Q6ak59a5FTUaBLABC6rDfAgxu
4pZgEsRCqi0Rm40Tz1aNN4T74ezpI3WhlvjDwWvzL4uLxpymqX8iYABiWYsCCUKXvCR+Lw8Dc6oN
b4VxGyfN7UhRpHl8qaUqL8oT8iVfV7NsiNyamMdOO9e1Ke5Ss3FOVd0nITeMFhGWsme3SZ5I76I9
ZKrvSV8Yh9jtaPmmTQ7yfbX+IgQ7EeLIuYhl/ba3pjqIF8c/ZtK9i5z2liOivmOZ8M6V1CY3JDSk
/8i6MmzM0Y3GoLZ6eZFUQGHTZ/1e50bt9KoZUAjZyR0nDP+6VTpqUa0ndQUQf2wSFOYPZCAXOzjN
xODI2gVa1N11cFm5Qpw1B13upJVZ/HqVeElEesmshN2hAauWGVC4ZP+Qkwq+M4slup+y6bqm2AsV
9PtHZMKPduyjd9DGl27xn5zYPJqD7fAcDzUG5FwF1Ng7jOnHijrNN2XEVWzExTTiZj957ZcSePjW
bpfugMvqoYZBxAOcoQwpknw8282kXxLDuhv8+irvkg9ORvyAmS9bHa9ewEq7dTT/k/AnpGzCDrN1
La0178brrH2XSnWnuHVr/wHYAMuo9ymLYuMph0O6aS2XV03jkGm64zVBwVuyBU5MG/qdPTbmuXWk
FzRjTUQRtIskzObc25PLvByTqj/g+zmNaZTt+1xPw9jXaqRf2o7NLA/pDBCfOwmfNrsYxBdyLHoW
bIhOl3nRxW1SCI3JQttc5wMJ7/M0knAk7eQzMCQRTuZwpdKGPWHKHw0xHkpCV/xxYWOVvr812/6e
PLYL6aPFl1GVAOHmJ+lm+Xbk+yDErLIQZ1V6HmfriHjX2IkkgpsXkwJ0UeQ/jEQzNfVmoKt9tlM7
3s2aNQfdEFvPUTXUxOgZJDloiN3qrZexMo2FVd7E2khCcdUmTtizr9Uptti5suUG+kK9K4d6uDLj
MkI1a9IMHvQ0iCztMdGmdXue4k3l+IHm2ZdJxxOM+LV8r8f1CKyPQ0WcYqiRw13Jkenod9lyUqP1
SPOi/oyrneCLqEBruiM9yVqTkAwwB0JU83hgnzW3Y+9/KbTxxkhcMqPF1N91dnkzlZpGQx5e+wyC
PcM607VWu4MIXp2axfnodRgHVUpSk4aYmEHwuDHLvPnE8ioOE+nRL3Ix2i26cvKCQEptZTUmeyd3
iGchzyIsMsGX7cZnP8Y9W+qedg0nPvtQ+/0UYP/zvjuQXzYDssjATqz8pfJcujmThjB38J6tzKb/
4BXuB5eMj40WOXRP3EQ+lHGpo09lGO272JksS1UbJdaXiBsmA0tZ2a5BT8h7za8X0xHeFvIrZ8rP
s665d75fjh+tbiTPYUguuZ7ZBIGzZbuyNsiPTqFhMGRoRVDrbX4m/Lk6yGEQ1AhlfG2Y+aHP6CZp
tltvEYxUd4hNG1j4XjLcAsj3DovrNB85lR/gL6uHscMgRioUgUn+kqVXHLa/Npn3hdU53zVYQDb0
xIfHVBpnhybbvvbbeWMjmt9G6B6vJcMKjnzWGCbQlstQq6SJchUsAcCr5koaHVEjfTdfFWLyD1Nl
qI2bNF/yGKYcyXCpcVPXo3HPAtkhwB8ssrmcfkryvShjdKqFyNi8Oq18bpCCnWMabLucWvCDPrXW
TOh57iESFbN1XySW8ZkBlfOZvA6SopY13ipKSLpHhkC6D9fchOeFdtyjPC7GkzssWpAOZHxb5vuI
g4rFe1u2RE8mSB8LKo+QHtIYJ7TRDOa85xbN6S4rxviemBJmg9cUWmFRjh9afzk65vQVWZCz7wzC
TIRPNg4apC2RfKvgl3yPRdl+wEa5586dbCkIxWE6sMmrSgYc3T+NvehDc6kHEl4iiyCNirZT1LAH
ZtUhEWUdzFHdB3gH8oOFeDNIWkkuOhGaUWtdZCItpNfwe/Pa8c5pUmDN6NHwZK6PdD/Z5SPhEPjq
xF43Pg95QtGExhSEafTIJK8I8sbcRPSJNk5SQ8yw28CDbYwgbi63boOPteTZK1rVBYiVjLDSypq2
x7hBs00Dt03tAFMKDc8GZv6SJZ8mH64lRf6OnEyNnKD6kTjpagtOEbV1WpwBnc4buEkYExTlIX4B
Um1it2ZfzKtjVYk7H8Hu3omtL3k5PKJUtt9rDiGDBWcVs7fnncJbErZ1v6nFTJhEbbfXWkvsZ7to
5geETERE5EXxqHryMJgPs93NIKelQWCMVaG3TRCpBaasmFaSylk0NSpztO9hWkXp16yl+aBcwrow
xGxV7gSzDn7DUV706Br5VZMM4tIKvw+HpvxOAdwFWdLRk1yqMNEyk1s6Yh/pEmyvQ/HYCklOgxji
XSNoBQlYARTeHpBxTebXWcwCM09ZsfN1u7k4XvRZ71ooDlBY98mUqdtmxl7id44R4nKl8jGIdddr
eSnVPFxMvQqLikibpWvXOZQ+X0zpnzSgarCdKit0xxFRo+9OVyjpvlacOXJDeza95SWunb1rdMMV
R92Zi5GhVl6OkZeNW5T++zz5rnkNbSWn06+MTtaHJmtvwLyeS5WwRBLWFyII1Xd1zREXg4K1t/px
b1a2wQRQnmGSs4lK/aRn3qPtJlhP0+VFucOXaIg/V1XG81NZt0N/7VbRYzUuxKapMv6kaSaMP5Ef
e5r5YWy5V4vvPXl1tWl9v9pnbJABQWz1JYpoZ2ulblwJUd9KAC6h1kk97AdisILMi/VLFlUTJZp2
MzjN6AVZoRa2BRnxddkNGuScdbKDQNEdW57gT3ObfLMyIt2taJqDxDK7NphEDpcisYvnvJIAUGjM
F0C+TOgCqrJyiryqdTdm0pa3E1aVw6ipBvCTk+1lqsVtWJv0j8MqQ0hnTgaTDwbKHHTq5nEavJzh
MX1/Kuvs6BMmthd+KXb1vMTnSR+cHQEHD3O74FKr/Pe+N8ibMtWM73baDeclSZ1TbZElYeZzdhqq
aN7Zk2gfRDljT2/NF87x8jorBYf8WH+/LPEYjl0VX1lMQcOBmdU1HVyxbRYoPValkGETeLMbXaHt
epQimzaNKQJKdPQlTfMYL0ZQrDHyadevYSA08nEpvI8FgEanltbWTPLovYP1CtPr/NkrkDYUposR
KueKUdiSoQnboZXzEeoNVpBpvGBpoLToEsw9mf/J13XChz0XL02RYHSq7ZJSqF02U8Zf3/kTI1oO
WoS88LgW0w6TLbgSRYgJnpVdUun5kdrx6BYl7re8GHeraXbLik5gUWGX2zxL9xKYDQcq726Qmthz
HKbrYin5PGY+8TOR0LNrtmt2ookTw+X/sXdeO3ZjaZZ+lX4BCtz0BAZzQR5/4oRTKIxuiJAygmbT
+82nn49KqUqpnFZ1DfpmgC5kFUophY7l5m/W+pbq/DOefi+oIQ5tDBJUCYcrQg0ZQVAJozm7qtOJ
W8/TQydJa2pbUthwZ+jnXjb9qavM92YZLnAjCYakvzCW9Fpwum8JWC1us5aPsVoDhHxpbEWeT6GG
Uj9wKkb5Eo/cebKy29TAMCKr4hI77mPl+d2eGruBgsHXv5vnXSn0PbjpkSwYm34Gns5ukKg0NMww
mEn6t6WqcWf0F4UmImhVhGrAxGdF0BIakTIstKIMpj7h5eWMbMwuxK/FqWzr0QHvPB47WdsULuo0
caWGw2ri14eeMxL4EZTL8cvoZl9S1wYh19zOuNmOaaeMDW3kmSP6EUN6ubOGeUu7xTcZ5UTYj90U
cDXo13Btjb03T4xSFm687NFxwol7lWlHLxu2y+jIsGlE6dPsLOVTY2mMTqZp8nYGe3vOznuDwFpe
0dhv5bewPG8K45aWsNd0jMl1MDAV2IgonU4JREvykMovZV/5d1ms8UF6NqTgJtng4lg+oVK9dRe/
h9UgjI3Z6TtInW5gkTqFmb6ytW8bs4AmJ3soouTNE811txhn6Tmv7IBRGrz2oiDizXtvR0VGmJeq
LThGkmoLf9NkZSiyOtsszfhe93Cock1+Thot2TarnKKrtVAa5ITli8e8ZCGpeVOy1SI8bKF0ySLw
Edltm3BAh93QOjPWKcu9KYbROGnU9TVWJfCk00hjPjaq5Q9xJ8dEWOCpqZtt2c1lu0l6N5ga58wo
/dzqdkjANnqYWebDjkkOquZ8IEBrEW7DHVo1wxUqPYIBOiP3A9ex2mOaN4hKONXYE3SitUmKJWUS
nxRVef+gWU7R7QoPB82u1eTUso9OGLc59AmK48MY0l1m+aIxgpL3yI5q5g6DpvSrAVvxl06Szdxf
RcLvmFr8KeH7757Z79+q1ULd/a/1L/5KccE5l/T/+6+/7P78dfxWrc7rv/xi+82FfTe8ter+rSPE
8YcJev2T/9Xf/D48/xfTeHSwxm+n8Y9vLcjr/udZ/Pef+T6Ld8UHC04EOlddoDS2TcQS32fxLlN1
MH86nypkw9WX8U8TuP2Bf7FiiFzUsdY6cP/HLN74wNQc/SJWZE+gTnD/HXnDr0JVPAQCDQXPkAfB
BP6LfNQTrOnTyrMP3KOZCiZ8z7IY6dlPG4rbP4WOP/u1f5U/ekB9eI2IOEDk8U6sv/8TqiMaGBeY
VRwRAg9+C9IL4nCPvSRTQrRT5AQgSl+ofjYVduOX3z/2+nn9RXu5Pjgme4w2vG0YDH55ifCg6Wmk
5x9iVgVy57aM4cdZ8Li2Lu8zYeB29YsaoUCZmptuUenbDJSJaW3rmBv8h2u8Y4bkeiQuwcTmfRpk
ldx0RGVqLKYjRAmqrbddHC+XoXOj+4LIvs3/w4tArkq4BlUqX6Rf3kG9tWqzYKR+oJgwthD/lx23
FQv86KQ+NaY+hpGQ2Mi1Qq3plzijJn/wNnYVr6IJJOSsopHdVx39mT4u6Z6b8bIjYDk/IqXApTdO
4qFIh36n2CtS9hX/rhOB+k6YiN5XNiJmtb9RVDvLHAZEfT4QQCR8WCHygBWs2rtV9v77d+sXxc6f
jwQSBheJ7dl/88LZOLeLWvBII3yAg+qJPe0drzmxx2nudDv+V9LyXy6ib48HdRgiC1/xv3OrDNGV
ZaHlPF6ctnecKJioSTP/F/aRX9Ty66OAIFgXdJgH8FL9sjPzW46LnPzyQ4tnZc/g+r0mb/YgO+/h
92/ftyyxn9XKPBJGcxJWuPDMvx8KWYxIe+I7iMVS5MfF7QxqPL4zSvHBqYL9eQBbvkNa1Mt7Ndre
FVwxyURVRPfJUC5nDKrNHUAeRIfOCH6mphIZg1EQGR2vHsUqL9U+5bv5CYUvWTUmQz+NPLMJt64V
8yBzbVGveQZVHyufJwLU08PvX+SfKu+/vEog0avTwWVevJqpVrvOz4cS1Rg+7XaGKWuKoIgrpA5x
1B0Z3gKYlB1+I7N6n/NW29gYcAO+vNkhL8BBjqLud7Ju2+uaOnA185qbBqnHk0B6dW37yvrsomB+
shtn24rJ+Ch86OXU4zkFrMO639Clv4N1QHE9JvOnJC6NDeITtSchRGRj/JnjjNC13rZRqhr2AZ9t
debukhyKOjK2ZuykB/QljGjo9reJAR2mMyvvoY3s7IgyudiUokl6wtqirwk3nrDANXkE1jXe1EwH
CcZbXOuq8PCUjNHKKxoNi6BtRE3O4NC+9yKuDrKt5GOPKiqHFB4gp9FubL9WfyilmFPkSb+NEbPt
7YggzSBzEhKFZe1sNHex7hjo6Q+obosnVijyvRYJImqpk2wa+m2C2HiqdDNAVDs/u14pN25BUpnt
+/kxU9l8tTAau3Fy6W16Ly39AE/wdDP0ZfOlZNf2ilNli5QoC5NIvmlS8y7MSzUCGNN4q7ntqSgc
nrUjGsTL/nEetfK6imp6mrmc+iBuGVKA1t/T41+t7+emyuE3Y+jQ0IrBNhWF+WIneJGtOUEeJovi
CsmM+qTlskfzWujLNXxTdLwsFI2tzv0lpFky6cx97zggUXltI6e7zXifyiPp8H7IZsx8kNauTGq+
ESPW76ExzdeqaaudTAxtY9azxywcndKnUrETqchm5aOhS+hmIhwnNeySxLwzomLYcraNx54MaOYb
6FmDNjH+MFs+89YR9R2xkpc0ok/RJsKXxzhHQRbJlXLaIyjW9RNdDQ772GJa488xGevxhTHa52RW
+iHpe/0+EovaZq3zpHqJpKosN4x7MrzPMC96mEQ7s23FlTsP06m0pR8wWZjDQjdjrEuNFvQjWb4u
qcAcUUilxNorWlk1nzUv9veSGjmkO4xemAwongzWLwSNVpjINZ651ZuRL9cIrILbkNzh1HfKTTal
6WaIHWPfdiyY7IWxUq9VxBTPtoLI0el3A6hwLygVVuVAN7L6ZoGRxDHVieaslLCOSTnnB2Gm+sGt
uFwcTVW6JGcWczyRlJNBhDCj02DpE9Y6elZ+bUcrfs4iMfyx+jOezbGdToXnjUc5sqEd45osYcYb
ezYXUWhH+ngcBNcXkcS0RKAdEf7oGbSDY5n67tLAKCfxp9DjIpi1Zf5kjXq5IwIiORIFWG+tvLJC
aBZR4JtDuhfgYa/SeTUN6UWPWI5fAqeQ9Qa9d3Pya11unGpQe80hNqHpgNlG2ajex76dqmtdxfkG
rO4IJETpQVsZEiEmfLY05s4hFrhShj7UWxwOxpZX3J5cBy3RBGmXQYuuzkuvd0+LP1k3OPL0a5Xq
pA/LCF1koEOhemOlx4o1J0hQZVn7NXHneEdP7T4maV+ydnXFg6ZTX2AKT9CZTlQnxEBxv5jWXt7P
eHZMNgnrEDrFjO7I+zy2mueMNdtG6hg0UtAEt5rNMjiXAq281cgdCbnDY9V3+RGDRvfHoiX6Ic8A
lmQtL7KpKb8cOv/T4ls8L2XW12ZCJrvbYWFVE8750IFQvMEATUhsO/LKZZrc+HoxbWyMMNuG2Kkt
3Mz4ZnHriJGjtfAzhp93T3gobEYjoDYmOfj6fhyJyYg0R8QBuvQFBavM7K3pJ/aN4GBALNGle3zw
y4FBVR76LnNvahUb4SBbHurI9jQ6fF+Fmah3auDxMR1bzvXKaE6IyEiOprYx9gJx5z4qNfvct5V2
r3iAZIOOkfIicvEE2KgbP084zBgjOUl/j4yT/0dMz32rG80G/J14xvF37qBq7N2xqfYdW+oJuYxu
nu1Z3/cNh4JoBxNEcsNcLGnmYyGNFeGYJbvKjJKVS/QgIg2fUA//1JaTjdxCv22jEgWuTOJxj1hD
JXvefld+ZcrXJFfsXBpEjcrusWGUgwr6otVZJxptdOVHhV1zsqoOPStrkOR6noy5WP4HW/an2utf
NKww4/XfNqyXtOvWfwAw/9y0fv+5HwIyGGQ6vkyEWzYEsm+d6Q8BGQwy6LF/Ku6/K8fMf3anpv4B
NBl4Ad+gFEY27/073SmqtF+aN/pTrAHCwxhg+liY1+bupyINDVNjS2IojggSl4sby2WnGR3DnKVA
Mmv3nAF9Y3MdAs1icioaJa1g5EYKkqVSn5Zo4JgBBWQg9ZKg+wNfKNxFMqIZQnpC5UEgw8tSy3Yx
gi5Lh+Ucpa4aGObUXJCQuC6+SxOx1iYRqaVQrq8RRY9vbuZhV2tI7tu1ielzCuHTvIfP5IZtFs17
b5pwBbk835qLnKsPG0plz2tFXM7lFU8TkDGxa/Ur8XHLju5VbsoBX5CCGsKEMrFYAh1yVcdD+1FE
y6CdPNYCgps+qIU/RtTDzm7yXdYx+hjF6bYY4rllNppo9ktCpVXB/2JPlJyrnu7XDCaWMNNtY7iA
ON3Ym+LrhZu0R6WrRHxPtKeD0VMWjQXbvdAZ/3WILTYcsibJ8db6J2OR+O7z3Mq63KO3wdaqSVZT
jkoYtUWigyslJm8xvVBIjsY0DwonoskAARd/KRYV34yuqrYVnR+yJlc1dYDIwXtehrnXGONN8xbf
mbsfnGXT86vVgtd+tbNmvHbZc3Sh1GPzkGN0ZHFkVJspisbnloQLz8/3RVvoF1zU+Ln8Xd2OXsYh
5jAgZYzdWE19S263wRemdvWgH9Iq1JQf3Y2Omj8xfZXPegJm3s3LJDThX9EyS/tNK+fsnrkIqcdI
rzelr1G1I3Yn3dw3X5D4MynFqrRJ3bY8pn7Zn6yITB0h8vskz+TdODNGAHhBSFo5NXtNTA4T65KO
Wz24TOfWqHa/+2JX9E0F0TWbmdXuUcYUCvrUF2eM8922g24V0ivkrHCcMmg0kezjufK/OrFcmwoi
AW9HmFqv8ci8mKm10q995THR7DOhnYBy81NKL/W7tuN+OjXN8mga+UOm1caL48R1HBqW/Joajnh0
PC4qazKtHTNoay19R5RVc3FszektijrvdUHysvVrUsSDMYn7V3QpW3wPJJwmkxXIejqPFnfBXHb5
zhwXk61eHFWHFkfaEQqXc4kqV7zMxuBdC7ecqMmn/uhnjCFKS/msparuoQOzd2NONi2IWZjnKVHz
NfgqxJhxbUOWT8T1MNbZc1Mm2QufaL6f58E8D9WSH4ayrK8lEOSvddw7URi1sXtKW3O5bex+ZBMH
ZaFIazEGUe25jMF7HGeahtZLM+f0Qp6veecvukNYJJfEIZ/bCM2Zl6ankm3pzcAm/WpszfQJL+U8
BiZg9Ustx/TSJ7J5GOQwfYSeWp9MGZf0KKn/ggwne2xHpz8TFQ5cFYVVRqK7uxg7USTFra370bFe
qPf7RY8x5/rerm1G+90e22bPIEU9zRkFHAqaYynr4kgNfoE/Vm5IKtCD6ZvusoyPhl+fFcndaHFM
tinW8MdQTngFJTFPOrLvoLRZ8QnRccdOS3dHoQdFeXaaL3VkD2e9mdJdbqk0dEprussqdqUJeQyH
ivLgDjaHeh6qdPkKRnC84w2JbmbsoE9Ix0Q4WlOx4TrpN1UxZ4cJBOS+tjKHNf1QyU9EAeQYdAVX
i7Yy8F1Z/2FqSOUWr2DlPUe6uZ2d2Qqaou1vXQEmAUmNIojeGJPAY//7vhgJ2j8daCJfZbZvbMkf
6lmOlyQqbmsELtdGZcTPhsf1v9h+s5tNhQ9Rp3K9OKnUL34vfcwVhXGn5nHgRkHU2FVViXzv5/NN
3gw1zQIXKoyY2NosKJOKMJp6Ni14cU91xR6MViQNeTPKy9CgL3BNjhpkOgAYcR4ajSU+OgpVZojF
IAq7xlFfAeDNLDiJo0/ZkmTZoVNd8wWJKzVvJk/cSyCOkF32OWPPe8QaAuIBY9KDaLPuPkZmf40B
GwXGgDec8YNsPnXl4KNRcpfLyDbjta4GtMVCTPd5WiFD4epxr8ppoklHKqJCnML2oSzt6aTFxbiP
OkEYRt+aJyM3VuhW0zxOtt3d0kZFG2Xh9zSxWt1xZ6tfHH+ovnh96b4rTGso9HoqNohyf7Ayz7ZA
4hCA9DWhG95wVnNnb0hn6FGo8DxDX+tYLwmZTYHe5eNrXSCsAG8IXDJ0Fg2jZmI1j4SY9NvKBZAG
3DuliXIy+V5amJDBgzdPXlw6ztaq4uKLGcfevmzm6DKIyDuPXqkF+by0x8T30FJJg17c4P6GBKTP
r3tL928yr+guEofPdiC+h4Q4rb9EPWbTzJKIrHKX9edYDk+M2bEP1wiS0Jxqsxd05jTc1XHnXS2a
r950c8iHwB9Sbtc+7/E5n3rtIUls56VJSd2aJapAFjUEcK6HNolUyxKRNaF71Q0CXPMajj7JoGRN
b6SXKxFkke3t3R5VB9+JKTXpMDRgnExIwrlyvVf6HwIHUvPVGrrqosWl/dFDQRUw1DWvpt63OAaV
cYuDXQ/jqLysHyD4LVPsF4r5UZXpxs8a4zJ4fXaMjcpkQFBWt1VsmJ9crx+3s6uhPWoqm+YxQ/nC
6mILEMCA2ZYSJFqZNTxOvbtz7dj6SnOY94Ho62UzTKP/Udgo2cumM3Y6puIHO8oSiwVnbd3KqImS
wBhn/y6PS3cPu6EKJ9288iIGX6FTWDrye3Q9ljOf/N7AY5ZqzVsypEYfaIppbdQ37gHFZE0eZqfC
MlLdbY0nkZC1ujlkiWEcZrIywsVGEzhNi7/sI9G6T9QCxsNs+pkCp2i6716hDS8FS41dJOtnu8nd
rZb5d7QfXcbr03vqjgnqvMGRRzJ9nyWnqW61IxPyDsopOh8GGNj4v6Z1WzQIiKPpZAwzw3Rub2TU
xHw1LXZwmbRvI2rTnSDW6Dw40sqQQ7dutjHJ2sxQh1rDtRnjEeua9hE0c3Ez4jSow4hx5577Xbkb
rUGyVmaXp6XCPRhV7t24wp25K7jpCwWag0QpQ4XVKJYndRYhfZa+EbiiFfJo57EI+WZD5yOZOglb
a87swNUrytexAxvIfvDeadskmBZzOjq6AiooG1S1ObQQvhy+ixZnSZDMSGMvdY4VHBsU0zOVahn0
hj59HPU8/qTLKv9kGdSAFip3i3FH09zUsvfPi1yDjGM7OtJ8Yn7AUWgi0K+4gzHGiY7pMCIvgGmY
nbIeXwAaUJEOlJh+dWBZGXdvZsGUxAeGCNIGfbvZeFfRSJ/OaKs92TmSY5i15gVVj7r2G5RDvvxm
GW3mU1JOy5aY7vh5QZaVWc4Dg9FpMxjpNYAfwau0ToV0xeeU1QqLeQZ1DQ04JVnhPDOsMY6KOWAw
Tgnz20HrtrW5vLaJYteu3Xk1ChQ/GZ1NDp0W7RWSwqovp70OAT2Udh7OtAjnNBfFNicCiY/F3A0K
1Tur1WFj5hQ3Wp7ejFZqXjrbehEdStp57IcgljLfSOkhXily3phiQrxWsM/G1FMH2PbLE1JrE9Go
t2M2rE4o5W4SZRmPZgs3MsT6WIS6g91YADwLF20GaSsxIC6VYmlMrLbLxj9Y0sx8UZoxo5RBSV/4
3t6PbPcGW68Ma6cEesDX71UjlwKIbvQAENg51FqkTraBhy8p8pQB4mSFi9dym+sS7L+16+1U1y8h
eBsb39swBXXVx9clMNudLzN1w1It32Revk2XvqBPqNse9QrWgN/P739dKcLNNnAKfFuOOnDg18bx
p8Ywidh3p4OXHrOio63TZhc93eJxStuDJJ1AL5uvNbVUyS2bYdnvH/zXVcz64A57nBWQhnt7BYX/
/OAM7ltHLXV6FHPVfl0yQo3qNE9wA/vy/vcP9etuiYcimI3/rt3v3wmBKfYdZ04KHqo2mnLLNaIY
xqu4evv94/wNPL8+EEScNUoAMrnz64ZRVkphn3Dj41AjdILkZR2dgV1jXqb9LSsReEmjnyDlVlbx
WrsxHTXW2eSG8NC1uUYMWm5//5T+/hGz6GZvTK7Tig/8NaZl0HtSJOgyQIiUy0Uv2BWa2QqUtnIf
YI4eJ+3XmdXy11q03wPs/7ulDEDg26qr3vu/ihe+CRL+qWz4/0nwYPHN/ulj+hv2/lP/mvw8ODL/
/IEfMAfd/6DbOhveNV2YJSVf5++DIyGsD4RzEVjHaGmlObBv++E8NFA7wKTk6/0PmYPpftD5DymD
wmXjuQIefsg8vgsOUIigH0Eg8n8TIPxyGZGVQlClztKULzlo/V+Pi6qp0qRSnrowbNEWjtCpVmpX
OJP/WBQw8eQ8g0UZ47g+c1bDn1Mq3c8rXOUbkKxt4EWSQwUcZsUEFqmAm6WUfcueuVs3WfmcIuwM
TFSFI40qOY3RdK+5ai4xZPkjlNFPSTQjMzgMBbIyB8shbhM9j7Qbv7AgC1RtBjMvZHhQee9mjSNn
OExgzObxGLsDVl3w8QgET+gGm/Ejqm7d+qiVlWtsa8TvFgajqV3OvJeWyTEUzSF7J7qnuF7nNIUR
Yxy0FtXftwXjBPD56TWcHjCArrGYKLOd6KEsDBzi2MdZMoqKu96gfQEYlj54mQVpGmd1dkdhcN3P
bXOkBosRBEbDK+S8t8YQ3MFT2dI9UgCEfjUipYWOtLhGecqAPNhuHIDR4DyZJn1szgakYoLYstKb
rxMQ4tpxnqqJGllqsfoI5XxYdK5wCeI3gqdsuHuDzmRgJ6ZXPaB9YMdiHTAR6SbneweLSXupgR2U
fAg0YUYx/s9A+b82UAaNyZX6n/uRr9+m/zi9td2b+vlYMP78sR8iKPMDiRaOS+4YiT3f/MM/jgXX
/sCIF2GI8Q+Oy49TQXzg3uriJ7IJw3a/nSXf/cim92EdLpOC6RvMqYnx+ncOB5zRv06ZObMYVSOq
QnAFnfMXaYXRQPk3EfMd/FGjIytbs99yi23lmQQF+zzrlLMfY7tjhKunyXAc07K/S2ptLPYSEZ8M
W5a6BYmw+DwAKZmYxhjFGvUcAw+JrPSO9lJHVVpCsvabLFxmbbqOpaDuxEgTPcxGaT875fiaCxXG
/FUPRFvaH3tZLXdd6z9UNdmDOWHpdJpOzm6KQ7MLWlzPl2FaB8le5on7zqHZ6+tef/ZZ+EC511Lj
viwneepa1JtV4XF5rpXY5Lgamy53vi5YMW6EJsR9tBCjVSDRf++MFhdAXZmUkGNBkw3dHm8h0wpm
1SNeoGXioFosMr2/vVHfyKVr1BKffwqxq+OnJzG2R5vewttztJOVnBXDcUHiG+J65gc7e+oM/ESr
YNYp/MJ/GrOlicMy9/RnF6HTxalHPyR/mMNUx4fdT117HDXSwxfBaD3ACaV2Xdr7xAZU5B8lIIZx
SaSpwZSpQ2fSZt6w4tFi7WUYTHroHuh+4AymuGq9jh3eZIv8UckcHfYYD+K5LdbIDDnT8FOMJ/ON
V+fa+0IgUjibTXSSyZz8oeUdRHJMLvtvz69bnxXf7BanHf97NFAIl0gliFRCW1NOO70dyj2ypxEz
Tb3gOedN7jyGEiR6rHP4PjWuYk9AjAiGnkXpFXywJIHWL+RycDpGNbvEJhxhby7rejyLsHuUWiVP
i1Udx9ZCj4Cxdtj1aWw812wGnJ2olYcPhu3lYegLvguYsU7Z0HUbHh0bUtfZ6RZehf2RyIn8sSU1
4yOZLuq5qZPuysOF9JCBAd2hzm+dDSRgkzX/EJ+jxkqeiMUEvEVmx1mr+bA9JjbYtXo7DUfsZmG2
2NrWXoyu3DPWZB5sN5i9cDQ7q7FyeVnKSe09q/P38EXM98nB4cmItigqVqEgqTexkaXEDILpSK5l
XvF3+UNes1vGAWSElkkzBUy+rdxs28eyu48KX13SZZKhSULJhr11dCkcYmy4lU/enphusWvzxHzM
B48Ucw+yWyAdBOu0l2nh7aXQu499ZT3bfY5Pw9afuCGpLFRjMyVBhokJNj70/CKOlj7sKJt3qbdg
HnaNOqSvoFGLkIXhdPJaDAB5dds5S3HXaSbLGaWY7qaWOA0xGhbE7ACbkCeuFrF+S/TTcmIKJvNA
MhcLp9w2P83oRAO7UDT8hL1woc7TEFhod8LSgJAcusB2dqtmcmtUPZYePcqgEk6dtm9qs7sMzEBu
wMrKc6lN9m1vx5j/kpHhne52On0nWRxZ4Gm+dUUqKmyhadbd53HR0kskRPxVtVnGTQOai+KjX+p1
JUUpRRqqqLDWqQxoYKjzM68IdBika1mLvTKuiuZjgwI6206jSLZDMmJb12S5fGKuqG+XrEnYL9cE
/yIeIP7DVnujcdn8M6OtMLtTo7D+IQOmDsa8xwUAMx+3WkkHP3FQCOQUk74ZHUedJ0Kw7hJCHJ58
Xr8Jkm6Zs2NdVCs6aInb08BAitWOs8LsJk8iaV0JewH6BVaGiVtBgCzrNmxzah2HxR5orJztldEW
2XnsM6nCsU0pzDIDH6Pp1MB7/HHeJ3pchpMqXmEsNts2Vcaxihr3ulKD9kA3z+E/GAge/Gmm/HHL
vK/pmpf2FlYkltkSoHQ1cZgbzsip1DlD9PLtZGlkH737cyFPecUVCqdJYFxcr6IascLHGf3dYzuh
3HA0nWN1XF01AetJhnpgb/ZzzPFcl5hluBwm417Y6wMxs5s3zLJ4JvkolwsgsRH806T55TW3bXWN
k6lSmwqx7bZDrndpPWH/GUP5P/3Tv9i/kw24qpv/83LpCQ7Lf4COILQp/QvC5ftP/qiYXFTeDqhi
PpC1jzL5S783Up7xweHG51kMHlCEMgb5ZyOlf3DQmSNFJR4M/N3aMv8omdwPK/N2FXVCt1rTxf6d
komU2l9KJiYuNGwUCS6NHc/ylxFIrCygoVmcHDvCMs6VV9oAEoy6OwPUsHDj9WiX/Gwp7k3gIWQA
cA2mMzY9XUwHmbRato0gp+xa7tsfAZJp6J5y/zH1+nzPqifGy4a79lzNdrMbCDqUTFMT+9hFuMJ3
QzZEhGBp1uQEPtHD3Pil7WxGH/2SXRfzoYmsE53AMDL0i1vOPS/+JMrOj4LRbqPQd7Jnf5oeRZdH
TmBFHUKBflxCXpLaYVLXN72VDXcxhtpTX5WcB3PZTds+0nIkVVrU3NuqSa/4EVEjZHbHfV1pd2lU
Z90GZ890aM0G8tKkymDuTP1poTw8MxdVD8gIzZ1qu+TWwHDYBP6yvnLoAd3WKJx0k8KZ3aGqGEGs
cdx8jBPb3hnmDAGt47ddvRFnX6SfKlnZQcw0/+JZCvF2zual0atNPFYjAVyp1X+UdebeRpVgeQeT
nGW601pix4HFK849bQGRARwPqp21NWgnWeM3+YbnLPHl9FZoVZjzDQ0aSzSbT4OU9UGkyZVrKXRJ
Q3ITgz3tNwbGzXzjooPER8YCuMzjxUKb147kkJaQrDwH22FU9AdSovtPVodeLKiBT2210WjRBSo2
xG1H9etP9nAFnuzQZ/pLCjx1M/BatojOHqNS6Sd/aj8pqZiussv+3E6ZOokEVgM3ywR9LoQN0dsb
BrHxfWeVJghit8ovXlY01yz1GeP7FHVuwK3CQVPbObfS1CLkDe74ErURa8GmyrY21rcrBntvvQGc
jTHb4rCgS2OQQVl3mn3W7ZljhqYn5isUzxFWTyfaDKUW3QmzfwZdV4Y2kY3HhB0CFsNez8e7GfJr
8wpTrPusT83wDrlH3DlFbZ9Xp8VH6VhsJexyuLI7toZYtwresgmcx2Uw9M8T9uVrVvUaIkX9zSoL
pMVT1YXY7ZrjmIEly1NMgrTbuLAYkXkvXpwMDwtZdSHk73zrNOickcsMAzm91mBnO4hEZGvl7Ak/
J+AgdXqQIcXAoDUdIl2SU4OFT3lru32xTctu1O9GVuuoLxL9qm5YfMK2UGgnauOWIvpl6fwX6ly0
m6a/bV2dGYfvpDWRlAgq2z2LCGOvx4bzhHaUJOL6TTcGDKKZm9db9GJoa/Jx9G6S3IJu49OjACgx
DjFnzj1/AyBGs0uuGb+fUXFPwJPhovBlBvIWDnE3GZfO75Z470VzG6PRq1+KVKtRwPUK4ore7TJt
iG7HoURc2sj6okZz3HSjM+8G3SfjzkyOUi5jc2csBEcdBtzofuihwTlLUqjkNu24vwazXtkM8c1o
65pVckwwrW+beq1tXU3bCFzhT1ZbKJv0d5BWrnaICZDas/BblXmGtrMjNWISU9OOyL40iIkjeZ5t
U22KrJnOXururBLmNJNXMbDxJkZetpl9l1QF6CdHosJgEgM7BqFsRkl+yqQJKG8Y6v1osbMaRRFf
8L1OvAPZsjw0uW4fbRYol5lt9CN0iWTIz9SrMThBQsDZv1TeFq5WscvqMxqYZyOanU3VdsZxXqJl
a/OnzhgUq4vITfK3bVajMOMrIDGIJVmyHSUhGZxUbXNn+q35gBEDtoaDfCSxkYKEql7UPtJQe4R+
LuULZjsqWZKcz7YFs4cD4jPybnJUaYMIjyRgbWfYjgjmZbzOl1i9I83HFTy6Lg1QTKnrpvWwJyD8
qxU5zcZxEwZOiVOKTYWU9RgVhDxVUCOv0nz4zI2F8rvPIYMsDWuYPKq0hc54mlDCF2n/1QBmlW9d
y+2urCLyd2MsPsYuhgdTK/Rzqrt12JZets9dja5+aQ//h70zW44bSbP0q8wLIA074LcBIDauClKk
qBsYKYrYV8fiwNP3B2bmTC7dmdY2t3VRZVZWkhhEAI5/Oec7sgXASmKoH9VeswRGrU1Hs6/1k76g
EY1FkZ7c2VYRok79yh2QuTLk8Pey1U18d4a4UrWH090swdisS+DJhAVpK4A8xX32MWbLCOzM8+1d
1XL20j2XIfHo3akTRgVLEqVPyPr3vjfQLTXKBJXDI3qTtknGfln5QVHibVzWQoSOmRlnLC/xfh67
K1VVXaSvSr47Ta+CpGrnKCex+nqw0Guvo52e+lW8+WKoTonTv3ciIf2rmN8Yio6RbiwGlAteN0af
nvxeJkcmh1ZYxf7thGYJc4B1a1Um84dxcr6QDFjhSZS3yZJfRl1qX+Y0v1dc13OsHBZwenmbeNW6
V27BEk5liYMcGHz33lmBpdqFgCxKJNuwLTKXrzaYr908cl0v3QjC7bzmw4LVV+pJQ/sEfASYt2Jh
NujWAhjXnhu6DbA9qx4Bj27XhyrThfaNSYNa0Gh5/hoiHEagMRW1h7u8wBBsR95ASXyEVPUAiovd
7TqtlDKyKO3bqTB6bivHIEMtz/Nmp4OL+bmA2SBkbVy7OxbPGonAeb8+W+2onsEnqLOH7uoKcAHk
blLlB6QsnnIDpkTTGaXzzNFfIvhTUzocF7wEEQT29ghHxn1dcj8HnjsCzoFOYoGa9KqLv44ZAGs8
p4zWIs8T834x/eS9M0ftIAf6PLn4HYvnzkCZD7iOlofjleA3LlCxgGqneUmebAAXoZcjJu/bQlJ0
VJZ9zPoVyoRO4iOGjNGg0QM9NbNBbC2cxWOVRoPZM+HemcuIfps3l7535LYf95eUDbf0RgJNC+Iq
F8hSSbj6chpPSOnGKyAYGlaazt26VH0sdgznxZ3hoPthjbp22Z7hAOla5KHhmbVGF/p7p79IJ0+h
1uZ6/sVP++6SC+T9SBTQJTWAlUEWxdCy2D4cWcoiwGL6O+nofHpP7rx+GZ5L2NBhLIVxXSEBcXaw
ppZvq5XZe1c6ABQQhO7YTCJK9muY412B8EQ21nRMMhwTpATKJAJnU93ai4tRggqoI4fShV1nE774
HMdpHtCwxpCRRstHlb7YNWSOYtCDrB+Gbxzea2Rxka6Qu73ZXlHwYDt6teMbjbtdWegoekRfpNE8
AJED9YZkaBhcFrS2m1Z3aCt8lOpFOka4zW9aZ27pKqvheh4xgLup36KMYC35RZb9WESQfDaai9tH
gi/tjDytw6eOtuCdWIf0u6Dm/mourncV22ntBtkyQSvUKc1CME+JuKl0BwXK4n0bKks+A0qGbJo4
9r7UULWbytFPvbmsWJ3z3H2xWnuaA+kTMJcRnsa7xBQ3JT6XnyYw0ACfnfHKeZqdM0z20dLZ7rdp
AngYFEAN473WZSmOHh2lbYIiHKchLGyg1lbkuHO9axavgPuYiQMN8Rg5apquVm+aYQQk84UEAPhm
9ayC3IEA0hRt+rp0M3wUHN0wdrKGIVNrtH3UmdMAskPRv6MoiTQ3Bc016d47WaDqupXZeut3a/vQ
zmxLAs7z/KMZDPkIbrX8lgAzTBDW5+LcLPBNCdgCsNHG3d7jfkUll7hfrHWYUbagWzK3aYBGu74j
ObiNltozqP11N3KcGBMPOMaCo7mq97PbOoe81NB+gqLftaKcH6HfWXtN76Oh7fK7jLT4XZ5X023O
JvSKQ2IKeQB5WLwJq//EyWdt+5VU66BjVrkbLTZwh6CYYEI27MCpGOz8qs2oUcpK7yighvJHWrjO
Ci0inaOsG138Ic387lYq9YO2FOoGLqSy9nNvN/vPpvY//f+/9P/sPf4Zh7+tS17YHPxlWbL9pd9b
f+MXH4uvz+v+95Tv31t/T/zisUJl5cpLE2jSH4H4n47xLXOLvvzPrb+t///QW//W+DubTgDphcP2
xXfdv+xKjAnSi84r+DQR5JAFRZ04d1Y/t7drOfv/orPYhgh/smjys6AVsvxnQYoLYFMI/EHkwdJE
IxbNqE8eiQ63mJmIpWLI+bRwBa4RMv9bMND27/3l52GBN008+YxIfrWM/uHnMQs3IXHr/LxqS03m
GSeGBgwskXeKJXE9xGjlLOUbj/MWz/yHOdB/s6P+6xLKd1jnMv9lCUWZiO3/z79sp+l4/SRK8pX3
yHtVVtKlv5z8a3jkYPriVTzFpv5vv/J/c4mpXwhhJbHK/bvIYpBD3s++h8S7whLPq3x4JwmbYB+R
EYWS6P/b8KXNxsxNyo/j7sU78Necp1zXAKuw1DqmdAdX3qY4X9jeRJVvEdsdT+7LP1/WbVv55y+V
16vlbltEsdmz/U0a8IcvlcpEX5NYTcexUWQwjG5M7My6djiSQRCSM0b3a9z6vDRP3lIYF7TX9VPd
tt4MjLVYa8BZ0ruArzXpcSeHoRISdHltKKG+UYn9y13AAO3vn9cwsOxyC+psTTcJxR8/b41OK6FO
G4+OR5z3o1ZBK72SSal3ewYJyNe7xJjPTOQXuks5OMYjz+By2TKcj6aO3P+cSd86oSdzXhNL9i59
Usm9JGOTSK3VN25VlsIun3STYGpsCMZtBVyuAgboQAUfTYmRRuszSCeLSdxt6yjjVus9IutGtIVX
rbaoi7Hlv8eZwGO59lPjvPlM+JfQ7Vc1AUXszPyqtxyoA5wSbpjRuYojEULaMwxTEV+6nok7NOC8
s1DjyUVLYE7BWzR+cpfSGOyMDDYlWlEx2V9UvczXtZ6S0obUmqUka2Zw5NtB0C8Vz6mayI+i1Fb3
ouh6n3jprn0ZcxNjD0OJ068BTJQT7YtPVvS9LiX6OdHh/9usniICW+a8+r2uLr/mBVVTTKp4OqiL
ht3i0RkgKWRrRi4S8bQ1IcFCvbjNgAvJtQ3mnJ8p4aPd85uyd5t39Ngw9EWdxU9Qv8BajP5MruHI
dWRqxnVjEvc4ktB8Wf1OPM3d6ry6GoFNBBuIqLNmUpbw7xDcI5RGRqDECXz59V5N8wTbUWpl83iT
FfR1Zd5siiiHX9ZcplYe5EyOc6Dh5UwRi8RZdSpgVlD3u8yUKSqRcT6nE7oXv+U8DYdiJNazQvvl
7qbatV9BRBBGlbQ8/F0lrsXSi6cW2zvq8jrjzmANDM4XBwp0m4Wv39pUMaw4ce1P7hY9wtPdvijF
ujVIGpbD+2ns+ZIElNLTmOZkhM+wDS/ZbDNP87dUpM/rb6vBCazRJwWj8LwQN3Yqg64W+u3nnxni
GJISqV6cG2t61Phdv6TeMIVzIsR+7CQ3cLo9Hi4hzO1RyjyOrwyGVy1Mrhn3aqd8AboT5SxLchJr
Rwh2vp7fDp0rwS/5+B7VA6pIfXNTNiqe9mWOyyW2NP5CDUtRP83G4E2KcbJGGpSUAIUPiz7mc9gl
pBRd2rZ2yl3aOBgc63Qc4mtzFQtCeuiF06JhiWSKuGb3M5rM+Vly+dMD5IjpINl4IddEZQsBdNIC
nMks0JzJ4TrLx3azYaoMDB+ey2XP5CLoNqPmbG2WTT+3bh2c1nD852MsFnU1JI16dHFefAZK8rVr
y63tFC7dGn5QqeMMbdPF3WEtMO6ojofLnHZo+wekDt8HunDM2JZkJQm3Vl1NHqMO20eFvxt19Mk7
vaF+7kcaUMmxya7VOzMhd29bvWa+PjKXuDbqueILV0gBwCol2aFu1+FdZOmWMKyNSRZycwvMUrhD
SXiaJNtRz4ufrFoS5WKQMgHIiuCHvnutDQ+iL+Ms+9jNYE74g1syfU8Pn+yWAh9wavA/mOuP6sJr
jnvZJOM+O7pazFt63by/EqaMwyr4aSOdEtCSbH2hM03q8pmCvLnqblvbaF8W6EglcN35VTV+8pQ7
Lgcm5mm8Unr+TJfPg8Xu2zrFOv7eDHjGyW+JssEWEdchr9Hm0XWqCN0tCeT8GsAcrMp3UDGvunhe
ZWt8r3pNW09rao/+yap6ZNmB0UpF5270xdk1LesN1JYDJaBmJyja+HrW2uQe5Xp6Snzx6KVp91QO
/etSEQjDLWg8gb4awxxX0S1IBM55B9rGWTSt+R1IAQ58in88SmL2HkzXL7yQAPuTY43wXK25AyOd
Gt6VHW/jKsGW+U6Nphr3K2LjimYzbBQNLTqQdIZEy9oWTbPtkDBhxfVt7Wn2W2lY/PmWN1b/1UmF
Gb8Jf84YFnZt3OxX8OAlOMFiRDMtC+0aUfHIpavgUq0sqL8x9WqOmV2je4cZARp+yA4ebRyJPWYs
X6DmUYu0A4wRa0b2XxgTX2snRB9lAOQ5LOwy6W+RdCynhUC1W00tvBYqUIKfTul3sObi2vlM4Szc
lZuGTbC6yET3N+DediuxnUd4kDbGrYUVAxC2a3Km54J/ZzL5NO6QimsGzcTElqXgHKygAcEP28Kd
M2xOCbqfLdhaWSBf3LLNSKo3C877fuqPSzpxDk4k1MOrdVz/WqAqCXK/4SfnvEzIvUGrfd9a/HjX
mQFyeAvv8abnB1vxar+ubN3H4PMI9NKR4DTshNutP+sk4w5z7RNY2M4244ERhVHpMDXtB02+11bB
m8Oweu4Ic+2cV0B86l5mDud09Rk6x8aDgDUUKx4Vw0Jfc/j1Yxn1lorXpTmVRKxtsYtez2nflX1/
pA1V98NE7Vv5ZKMbKyCXM9IMtyZChMWfujEgXFuB3ovmZTaRlNyZzpY/mpEAVAXztOX/1ezPvYvd
tSWj69YdIPHvyjTZpBCzrzPyDRJlk9ZdyBwmdecsDySZOi9uanCwLqwOr7Fr0N6DVCOXyRqN5HH2
kL5zbpbutY0BVXIuesZD2WjwLsZU+xj6ThzScRZqx2emysk0TzyZauathxufN3knBuPR6sm9BhCi
yLzrPRtFaKKy7YoiH4W06zBXDcbWJ+mg6jmqHuLtG4VawNc0bvGYpeRr1IyOrgHzv47p3cGmlUWl
DyDiydAW8AJcJ0rLB9fKtPGBPUTpwnqd0yT1L0zEhcurqhUrY00/6ZZsvxRQLo2vuU+1nBzUPGDw
MBx1wQHoRJluAyMmJiILhxl/8uyya6nQd5Achr/vXNh9yoAWWAH5ikvEf7pQ2Y44l/na3vD1d5fG
52QpplT7pjSRnbUhYUkqSU2yF9YhrG1wHOMY2pcjzv/S79ywZviFoERc2YuMg66yviQ+R7oFZm6P
LpMEytVgqadUd2om4vqSoTQutc0Rg8GPiIkchQWhoFQkg1sVHyQ8Omwwm/go1qYCptNNTcgTOEPA
rT/qvvsgXeBOKHs+cV9TGIydfieGVr9DKDOFk14FrlyqoxqdLqI2jh+UOy77nJdoiPKE5AXbvrP1
wb7BdVp/4dvmvQwM5MybrzrYRPXuiGMcAr9yo0SUN2MBUsLiUt3pmK+/tpo7vvSNad02Ex70AKIU
BaTqDiVr29Cd7q3KuFD51ZGpzfqHQ+Dv2fpVp1SZCJmQg3lEh/hH8oV+AgTiC7FHHuG941gz8Wqj
XjYU2tpE2CVvYAlrbNpOkHTDl/C+4jQc8oZ5solBycIzfcNompu0SjltMrfnjlxZ88WsaUvyf5di
ztkHUXaH/9xGbV3Hn1pjH3W2B0gNAxAjiL+2/ZhlcsEbrwUp/ln0T4rgUnhD6l/8Dn/rftCOQ2WC
fkfbb9O4/bn7ITCVsWgzYH2vXQ7jEf3BYyd7gpdsZWyYw611+TwO//n3+1vrz8/dBKVoLlCa0in+
+efSkpcWlJr2qPLSfR00UkQqqUq1n72U86up6uXiugyqg27aqtx//uni71cXVCpdMQ84H+KvaopF
5kxPDLc5zvhrwVn7vfnob6cu3ihO+yFp+W+9ZbtpbZW3afsc7p8f4T8Tu3+d2Llb+vv/rNi55WWb
/p/wtfhr5hKKHf7ib1M74RJVCWaQ7w6kmI3g/f8KdpDi//L51eomDh4fAuL/E+xgl2BihyKHZ0pn
/MNt+Ztgx3Z+YcWtWx4zAN8yybj83wh2bO/Pt5jtC9IOPeI1eX4dJosW0qA/jhUYO7XSVZ55vVJM
J+uBRccyxNv6FA2FvNHotaO2okqATwNzYQeVcn3RTDBaASvFoyRs9TrmszPX16p9QvUQeOSL3zRJ
fUx7azz7HdQmrDlsPlBEPLAAa4OmTrSrIfONHRQD92HyW8WrTAwULSR4HIy2a3bV9pp3pVx2/HvG
3uw60p3EFFuHvBOIdfg74KGTI7SeG5ea+Yx0EjlbF3+ZWcGh+Q89ruPOxrVw7CT6VJ8yl6Bn92zY
MSZ5lqIUF++jY2ANzFH0VVOfB71VLzfQARL2MHrIEulHqiH560qpRXGeG/tFX9cD4CUwNYl50Gqn
fhbLlEcS5ltI1FQEG+CuR5EScZoDQjAHa196FYN1h/2IVVE9GRWrM66UHQ41/EnAXtkFHloTVoax
HlvgZAE7S17bLQFxyZDf9YvQg458B15kcGlHZFw7W2+tKGVNE7KhIlm0GhWAk1Kei8y7SQ16LpqM
y4YxQqDkHUQ1Hlt7LnYxFu/dIoCd2LyzYA/rBy3LjQB88RMoBISOw/ZL4OIMh9GKw3IZk6BnP8db
fnyrpAgtpapzC+/iqqViCyxTRc3q7bUMRa6zdnWI0Q7IPxOuXee4R0F4y7BA5fILk6yPNdaeFitr
drTaTiSb1t9ZIzRl0yY6AOX8cjIRlT6Su7CepOFPoecBB5DKQPAktSWUSrdBbuDOdnwKn9GFD2BB
0xZG/p04Gfuqg0RNPDn8ecfqwlH2M9EXyYEj2oPr1XZhWWpRkXePjXSffLVe5+bs7ZLJtfdanekR
Y8H04LXV6+rk3/NusA9b7CQ9+oyTW+TauTPFTxu3ejgQbhVyTzyi/kaJwS3h98kX0eTNfkyQjJok
deG1Z9XrEx1pyxKtwOCcGIIZ3xd7Ndh/ySulFW/rgkaA5Usb5Vm+HJ0aFOW6Qr/W2KQFWZ13oQdY
7JiubN9tuBcB7UsXsob+psmhIoZIxSG1NnxiIswPhs832MDN2bso9Pck9nztTTe5YVZW7S3/LRFS
P6vE6wKndbVH8q9J/UFrbodemWWXaiItqZZIjvMCRE2bif5Rr8GUs5YoLiv7iVDK9QYVern382Km
s2aVBi+tQmWge1GtsAoPpqbfU4cQOLMWVQSBJQ1IoDLhIFsEaHq5ezLgPgVZ4iOZMBPwFZN5JTV9
DDUzbb8iJuEq+oQymORQB9DB4FrBqtnpTkN8mZPrX8l4g9miGYg3po5oS2RfgRhXY9evRf1QEM6C
DXvUz8YgZ4ddsUtY7KyxYUWOAkpyIEQNLnqB3BivNh91vPY0nBjC1a5rutMDYKBbzS7esol8JhxJ
QOM77Eojo5jQW7me7SqdowfSZYfU6kPFbDFxKzlncuyZQ7rDg44PFYu/e/ZXj2Fc71xcRpsR7vcG
ciY7ynUu3dBmxLUzO/FjHMpLtjAHNMb7EggCcuPMOCyZ9rPCo7UvMXL1g3edzfx5CaiQsh4xml3X
ey/ReoIiZBsuW61IhhwQMTt77ZoEDr+/PsjGVEdvG46UhafRT6GmoNBaIhP1f9jDUAj0xO1vFtPb
40R7Fd3WaWAURqYgnYfYTJOg8kS0wed1HrWDsrufkyxpKNYlhjKfWwe9NIxz7JfFnjBVJHpLS9U6
wKabReUf6eLvmtL87rryOk9sor4c9eTP0kPCw+6/XCz3RPpN/SjE9FzCBggZtf9003kOpjgbgjkp
H01jvPLsAb6mb56zhgQNh1zUm9Jz4eH192XKuCW2WGLiQ//oe2JGMoG52llH0k3tMQtjNrhRhwTo
eiGs4mCr3t+h3hLHEn2EtFiMLwxTFhu8SVkbV0RkQvU0l24/+Oxdlc9PrDcdFX6De1m4JK3wEmJc
gD5uFjzPRlLu2dwjA6mch7YgdJTU1Oxq6eQp6eFQTJMFz3SAD89CRQ/RH7ovZaG+zfE4Hr2FnIjR
RN6UlOl+NIf5oGql7UkHcgKvmsQd0qV7PfEIWrHt7YMTKdXRaw1MeclLuTQEYURsoPaqyxiHu3Z5
MlLteRSw8TtNvVsZkRdWOY4nf1qJWs+yPsJm5B45f7MzMSXzIdE45WZf27B2kCd97BiHbLWcfeLN
Fuj3FpGf3RqHxMufCbN2TqvmPy6DhCXXbQFSyYeltd65rEv2+l657uzWNfZO44F1sCv97KN8QkfC
m3zlVN33bg+vyV9Wq36DX7dJQbMhhp+U+Fon6qPC1gsYQYHnaeYn+qCKqKacyWxe7jruvsonRKYX
kAs8aJHbQ8aAx5HWsTMbiAKB12Kc+WqNM3HWCC5Q2PpJ5MiG07sgraadswJ1cuxcLBsLRv/SkAu1
1ufemqQngrzZmh88RSVtMu7qtkexe/Of8vqTw/4v5bVlGTYr5P+5vH78qV7lH7fhv/2N3+tq6xcH
crcF8dwlaPHTBfi7o1h3kbtv29rNQ4Z1j+L5N++g5bLydvm/IDJvG11Bm/lbXW06v/isHQEH6J97
ZarxvxiJ/8lYbNifhfMfOmN2dbAYKa9Z2f3qLv5zYY3AUgOt2LAe6Mz+edJsbyfL5YeP2o/0Ba2L
Uo0yUFVNcfFm/0Yy+P/mTnn3gGj8odN7eR4JJ98Ry7He2M2onZbYcuPD1OTp/Vh32is9MNHuboOo
w/ZjTgXHAZxxX3vOYn2x7awwK2JaSsM7oYnzzVucRXrzVRI6xLRbK9bGOlDlte0Nwh3dy9G/zSSS
7AoxDZW9i2NseXvCS9Cx79q577uvpV8Pjtp5dVUa5DUp19x1ZiyGyEt1wCcodc32PIDbJQ0hrws4
yzs0iWyKs4pMsDMKSRO9WSLZtq6N0QAgt2PlH/BeLs4J9hrBFyjTMkIe4kXTWKgaXjF1IZuT5jWv
Y/89QXrlhfjIlMRtk8KBcwNfwp3EEdPnbTjwESRJNY15BQZ83YoakV7FOUwPOJWeI/eTnufE7ABB
8knByWHmNCylQBkwaiTo9JiD+uH97Dsv8KtJx7aS9JjJ7CFBHMmXNeY3HbmrR0rGp7zJaEWGGWhU
JWhD5iQlprVK0mfEVXMSLbCbmOHeNHZ/lTKGfZZJVVNxSEZDCv1yPQleCIn7Y1DxzLh5RgzryIBC
ICiUdUpU8QQVZKvVjfwMOv0t4Y0XWQA9Hlb0XLyINCIvuKSahYiZ4LH5wCbH2/tmfTCFuEBzfyJ1
86Mps+FqhWC8EwVwv7Qj82UcXtAGnaupqY/FkKEABHGvCKXcyaUlo6LV8cd1632aYMErzOIJKxao
3V5r0BhNP92sdvHTrfH9LBo2yLpCODgCqZU0DMUyEjQ62Z+i3TsTc1hIFBIiU4Nq2J6n9Doey/7G
H4DMeo6tn7wmy/a1Wol40Qj+WmXnv2W8Bw/V5GRvPjuts+qXJWo7R7skCOs4kZOfsRU3d442PDhD
ph7AUJcHZBnZrs7a7FiDn9mNGR53q1mQYeFU5BXu2CfOhXTf96bYJ5UDsCbVxGFy55+NU0BQS4cm
jDk7drBSszqIVfbWWHbDnL4GZpOwAaSfkjikcCfwstrktsTSOfpURoZG9pFvqkfDIYeuL4snrYxP
FPGsfWVLrv2gPUPT0gGvqfycdg7BKq2dfWz24u/j6gW5MVBvz0i85dTR1IyLXlxTio9XLpsGNqm9
34UWfQeqNDLh6MZ9w6GQ9oHD9fmEepjVj3Y0C328LMbEWqe0i/ae+QIpMx1y4q1ocvdWk/lR7MWe
DAzm5I8SE00w6AZS+SxvzHM9EkwWLNbAT+PGKlZglMOPsewY3sfTdJ/PBWC3idsiEVs+nq/U8k6a
ra5HCSaQ8zhk9ZHSBXDTgaxNHJe47nQVINdxiEGU8/BhdACWdgmevT25omP6seQSUyiLg456QQdH
eWv6jkTzyd1ikq2Fgc6YEGCntagOc+a3QdppmAdMYuS7Ajz7kpOolTacEkBjGfcnuE2taWQHvW7j
sc6KYlJuDgyBiQr2128K69ITynH4gbn2yiP1TD4Q2uyyaOiwh/OgdfZtrkPXwxCY45rM3oEc9mFm
ttlT1eeMZt3WyW7MfsEhU40riB2a+nsG/F+70ix8Nn+WuG6hN58NMewRRU7XE2aKi20J7YFJsgdB
28nCpBDMaSuBK3xMwHHh7DTNKG5qtSe2BUZdDBhziAdJyvsw3BLk2UT8O/WeDcZy6LenljhF9wvO
YmsfdywgtK6ke6VOBKWWRdkij7OhpyZMNsiPnb/6JNq5RGZZy0s9Ns4RxoT40ZtgvZRNupgskLxa
/vDNXfJql+k4ME1rOtml4YfFSAzubjDa4SNuWLHl2qBdLaOTMqYfDeb/6K5Y+pNJyeAfPIPBeeAv
txl+y7tV06ebJRN4w5eRXWOtSGuTzM0nz/wUH9CgC5Kl9dlE3ZDn4641+gP6DyLxrOGG4b4XrBbt
jkCfBUpPQVAHlUrXjb0b3ctl9Om5Cp9IbDhHFHVjI44d+Vra0okTm+A4QJ6t73DBVT8WWNWRvg33
RwObBqguMneqhmG58E0En1nOkMMvlrBjbBWi2ThB+Ex2vdZ+qM77ymq7iaBgj3tdtrSUi0BXQa5m
BEucun2s1FkruvfNYlmiK74yVIkaZna6oDS9+g5lj36N+riJan2BDJYNOtgMBiWER4pd19YFgosa
E3XC4kvz+Z3HgnLXrArOu879vq7ID2r2WAgihu9mUxRXThsz7lkwpMQWAWotpNhr7gFEHxmxlXNR
fIxuKfaqXb8zMcZZvArOMkDMMdxNIzZ3OPm5egIca2vMDBeG/j4uzDhIJ0PezrY/8XJneOPqyUtj
OB+t6H7aQ1buS4eCYVL2c9WPRDYWkiW0zz+19jbdwKiGj360idKVOTEQWya2J+f0vnHK/Iswm/ak
++Z6PRUDl8Ervo9VDNyDLDRO7Wx69hciBwim2siZhKkmakRz53Ouu1n5ZtaDGVTm0pxGJoj7HIRs
AIi13jMyr65Ng3DsYQFJNlnLm0wRvk+mSwCT4DPMaVEwyen8J0QPK4Yvhia8TbeRUuoRhccFa/n4
E/DuFx77YrjZ9qmPnUfk0oxb74G4ypNbKpK+SpF8GelD7p0hzl8YajywSJiDpkxubXZVR3QrCR1T
mrd0HeTm7dIstb8KcNmBctye9tiP7DV2TaZ7Hs6ycYJ1snbVssvciYYyacx3By4wYaR8z5AjjOZu
MoibxrsBE085/ve5kPrLqKsfeRsPdysUsjyacHcf83aw2IW5E+vYHGwbA0MC9RjzBcKE2LQjfZM7
Qq8unS+cy7zoUg84NTVKDLM1A4d51YfsLcwnPKgJ3ylrks2N0ruHtjUcHhmMfCBcpVjHYDR5zcO2
f2jxrATeoF+DAsq/SUbcb3XSncs5jVcY64wRusR6p9dzHmq0kj+MJCcObEUUWCCyH9WpnYHEwYxJ
8zHEJ65+6DBeQ4iW8mGdIczEHJ437CUhdNbu/erWV5iJBo+Fn9moo6GtObezO3nvMZ6SIDWlx1bQ
yZ6Zvto3BrzGsK/mMnIyqw3aBo5g2HdeFTWD1Vx6y0ZKvXApblVBdisWBfyU3tCOeBh6n0nbpORy
V/tMhxJonPvYm4c9BCMzavlch6F3tUPu5HF16BilPXOaFc+84sZvJZb6hyIf4iPw/+ykOzMVb0wW
dldPxPsRQR7Tn7pz+ZSYjACvJm2pcIGC4BfM2ptdqs84vrJSQBTtiX2tFNhURUApq8YEL70u+y8D
Ae7PJH+O7yzzp6MvG0Eedj7c2RCxvjaWQ1ClJ5t8gEOIraJy2BVRXa1PoifgM6d9kPNjYnDCBvRJ
owhX0VqbK7Ql4hmPx1Bc4T6uqsiPS/frHPur+y0ptGwNJ0KbqH5GW/Ag9kyn4ASoJLIL2711ERy8
TN7MSLjxxodyrVGXybTWbspaZS9g3+t9H/uYg6tVladxrFF7+HlCXqxdaHA3q7l61mOFsZA/esS5
pM59JR7wPjCyqbvxra7qZnNs5nt3IMCxrylJy3oCxjpUU/WI7YykUt0zDzNiruu8kd1+qYjdaxIs
HK22lnBT+tbZz+iTvqBi6fvQWcm+zqesiKbcAABRr7jUCD08IopL7k2kV8vF9/K+uVNJqpxQJErv
SMwj58ikWKjaVCyYuMbRxPr8TrmZ+WOyK7xuth/A4rkF6otxIdm4l8dcpJXYYVyd1qtS2Ro7j9yI
yrUlNA6LI+eoIu+V0sm1jkPqOs+mn1Ujltyk9Y5At1vjDQVvHOpaHifX2TRlHZMOvc8j7EBz6JpA
kYNC84D+puQFXE+DBm0KJ8xFdQO9gNFpsHHdNJyGheH23LennnsyHAcruyZdOwtic/Q+qr6xf+g1
/JBdj6OFCWDVPspCxNmLYdhjUJElfjPwPOJTXFcndImU+gndJDm6Y7U5IYaUXOms957WfNajDFAe
Q3vJtFCacn3VKayvZrSpOHPKW+iv+qHhnz2vZjfAds7ab6myq8s8G84Zwt4cmJXdhg7iQdQsaWUR
OkNQGeEeVAddIeGvMv7p+7y5te2uCrHT21/B3FbRQNo7QQxGHiW86yjOuwUDXg8PtvROWltPYUPj
fhmSTOz7QjdfHVvBVi36lggFTiayK3xGlk16yBIso32zSZCyyuXrlen8VgptOgBeuLNUKt71ur+b
+CRob3QTBaS54CgrmdyDE74uaGnRnaDKiLhvun0rlBP9F3dn1ty2sW3hv+LKO1WYh4ecqstB82xH
sv3CoiUaAAECIGbw15+vCdIhKTknSfsBdZE8pCSliW52797D2mttiOpjNiW1gkVAN9CUbis34hqf
Uin4SgsoTJCuvTwfBOTGB8jKwyFOcxupugJOUGXQ0j2t66fJ1CBXCQ/8XaGv28e09snywViCrDu9
yF6s0/5eD6JJ1Pr+PE0t42Y6DQIM7QrV8AQaoDDH8EMtivitj3JFBiY4C4uKS6duH0heurdV44WT
RRxY56EVmBMtAvGm5ElyGSjqveMsaX/Kga6DjPFmpKsX4xgayhDHbuXchqgpjZqlEk5UGMWHiwji
dA+ZtqFeC8TmEiQySjD5l5Vu089ZOWcGaGNlCJ3pqwIa/twJlPVFuxSKUwSecL8AxqUb34tGbaiT
fbA9C+KPaAbFlD9BJgkG2rj5DIb/yvcAlq9Xr2T1PucLNGEjrVSSCSpCwCwhWp9YDinKCAjz5SLI
zRnKNFNUoBRrhM8MC4cgf48mAhoEI3Szuk4gy2W35PaZqoQ2jCFGcB15XnhP/kFRxqXRlM6kSpXq
Ni/wtwE7a+OVSP80Tp5euKtVBHES3HDewlHmdUyIBvNsdY4iJzwsg5X2sChIRYZpBuduU1zay2Ax
RAXKhjG+HPt+m4I1tIAfaQMk2ckSP6xR3zj1gtU34jVcMYh/27GxXiwv0JqvQmik8va5Isk6JN9z
o+vL6ROu1Cc4d1cjm/LClQ/7zmjVrHEcaWmeUkyloFAOsnFclV9ddXVTq60+9BfaU4wmKM3kBnBT
C3g18GTn2W8A+egQZ41dxalGtHSbn5BaBVi5DrWruPWvA3TFi9TOqXv6HzNL/Q4JGP5fi3cUe2n8
0U80QNYIjOlVbLxCfp1B+Jbp43SwfGrQQPuepsvBmqy4A48AWQ+c7wYw13Bt0RTZFgqkk94CAHPq
TL9WdBiCwKsqpJ3ctn5cUWBF59OZTkk7FXVN1yLU5jj/S5UYpzHPYEt1H2MMFqLfupnANV5NbVqv
M7+gkZYzYCkhleYYV3IdeA2hzlSIp6b2DUov6R05dxxrFe5nwHUhpVpLAwo3QdlFzSel4qe3oGic
C/6DX4Wx813ztEdUkDAeTgAuG/2ey9bkclX1+gWW4nJ1BlmvBw16aQxt2jSRKG8u14GN1LyiPmVc
SaNILVAW0kQuMI29UetS57RVS2BfC7y8QDXPNNqCR4hdYBKsJgMQvEgoN1Srr5SGLhs2/AjokILC
wOBm6ub4OhGYqcXKvkzVqjit9dCe2KEVXaYm6T8offIRzBRUD4niRlNjdZ151QMY01eFzlpkpVpz
4jbxw8pI4zGJGRsOf1rz7EHhnxG7kEBcLwd3tWY8B6qRX0GfQYkog0Tdi/T4zFdSbxIkSxXEDcFZ
ZpY5DTaeQuaioNM2NF/Teuo+lBDfnC+mNZ1vSfs19FQyZwUkGrQDBnA369+myP19rB0Yg62mRQ51
USb13Mzt6iO2Dw03y8xG8GaUl9mKZJSiLkbI2Rg3UUblYaxDGDbJlDCEsiC+gTw8h5xZN8qxFqCf
OLE9dWkPF4ofXq64H1UQaqdh0KazXE2SL8AsdGqyg/X6JdRgdxQ9voNZYi2zO5QbBucLLrxsqNt2
Q3vvIru2Q0Ik2wVwN6bF4TIDIDzRl237DT+Lo+VRiqZA79wltT69QZapfBkE1ncvU1tIuv0BLN+k
oR/WjQFVemDX8SgNlPoPpzHLe03zjfVt1jgJ6Hp7mZyRBV2CSy70dLxeu7CCJfBLj60waMapBn3t
KFi36Sl1IvqmlengVg0ysxqZXAbnwbT61HrmH3gI5sfV1EtOASIW55yDdmJlOaRMrvNUwxg+TP1Y
++gpEYTdPqyTaj6dLRshikmD+Ei1NU3IsgOwu6o1nJprCOzQqoLR9QofomhOqUMmiKUEVnlpxNif
oVVAInXmTZH+IEkUQVtNLgyfZgkIUaj84t5BdE2NzEqypyw1VlerFYpcQO4B0QxLhRxfKziyW+wC
DRqNq9/Wgal8qhjAGjurcg2RCWxYHOMpSSMS1BBkord2o5cpRWF2D8riaV2c1as4uF6naZqNubDc
YQFIGI+pRT1O1QqQi1khPCGszJcldP5fgVk6HO1yUZynjg/OEY1ynFbHAJ3rCdIYw9Gbj2aZFiSf
FFTyQPwBQE61gfsU0W/zavreAjFib+o1IDnb9pFu8QZSMw7aZL1q2gCHnsC7QQEcSCoUG2Pabb7X
uNcTSgQPgu1/uKaSf5mGVgEHTkmFL5iuHhqv0p4XCzzwMbwLS+J1U73PV4kaDCME2x9zM+M+xZYl
99F6UD0PjKC81P0VeZklqvA3WTsonmn4UG7Bl0DblcKhSPCa6w85UKdHF7JooJ7q1L0aDHztG5TM
4WWRO9VHTdNJhoK45JRCyklv69J0Yg2fEQmrwMwXHMra4MYqa7KCQz1zvcUtGX7w/2C79egKXdbW
PC2s2uSbXsIWVGTeYtyE+f3ayw1YA1uhz0Ma6pOytr3LBZ3WsAcipxUhvPwFNRoctbVV0C5FgunW
d12airxFsHouLTM5rQfcul5icJmxpcYEO8FE8XJkKwZAkEEAL6+yaWNfVLVSTMBNhdepGoNxDm1V
uU7WSf0HjfbowtCrtBz7AziyrQywkR4Ug4c0XKW3Zls750tf9SZ5tU7PkKgzRnoKdzydVXVx40RL
/TPZW4iOkjr9pODfXWfJqj4tC7x/0pk2WZqB/9j6i2rkuB41aWoZNJ7ny5uycF8GlarCeLOcnlu+
WYwH7Vq9cSuOhr7QfFp99YvEV537uLHoE2nN6tJClhG2kmk0NqAnYNO4YC2sIrvMfbe8obsrvIZe
5Rvsd+qkmrbK6cJpZ1679EeIwxAZOAvSiio0G+NV1j5Bkjk9tTPI3lJtrU8GbPQzn+YjyNNgRgtz
eqOQMIxbjUTbmu7+Rh1bqmIPUUDBl1XW2ZcAqZERoQJKbVljgaZX8/LesRPywKobRePY1KrosTH9
gO5ALhuavhNIUdZVeE1H/rg2Kd+QY1XxNBL/VA0R9HZpTDHDNT9Xpg85cup3dRGTB67CJzfXPuse
xtocxJMAYNuYTMnMhcV76HoUPGrw13SmRMqYlobkVFND47w2QAd7C1q0UkIFxJjBnCjrISq/d7of
wIK4WD2n+Wpxb3nlOQJp5zhWxVkFocLXQUMZRNMHn4G5KqfKGg+5WQ1QhKu4qBunnC1RaHiAn+Oh
TDRUu5XE4WpXRSDoR4M7R0fZc6ogDbiK4Q8xqsGrMbDLGyEPCealQaGJMhiJHtf4DP+D4PVrrqs0
bS6yaPX8/6tsvYW3vqv8/aOOK357nwRx8YlcaxEU7Z52+N/6o12B+P2BDqTEXwA3FkKYnCpdvF/W
Jt17VAbfvNLmVf5qBCTtg6J8nf/+m+5SCgdcCkj5tw8R0MntzxGJgj/b0WHDp/wiHn5PwX1vbX42
+7+e2Ft19bfjHLz67HWJZm0AIix4KfYnDzUHDe4HIICfzP5oiL3ZGyeO61LOVWnkFQ/V/oNF0FBT
Rx/bNKk3i6dDHfRpERRFl10ExN8tywB+73aTZMD9RXCsEwGaBy5M5Xfz9G8nvIGD/IudQPFH0+iR
7+YIuGN/EVRVPWGRTFfgscXTbb0e7QQYr4Fnyx0H+wTciYWc+nYnMMnDRXBPLHxsGxXHfu4ERDuk
bYKAz4tcK6Tiu0nuLwLk4rRUWIauYjrE0zubACK/M9adlMGPC+bttfBzwwgZOiyXJjCnziYc7wQF
inWDhInVWZ8enQOV/gb6EKQOguac0HYPYYrOkdr/8h0uBAfAGN0T3br0bvo2wb7k7A31xLRNdUPH
spnl0Zdvc2HoIOOEfkbPfAKXLi/J2QsdAIWtrer4VvvfvW3jEUFoIOhjNk/ne/Vp63NY/6ZD+POT
DxOwwZdrQJHz3pfv6CcGigu2oWxdot6dAEhgNGn7557oGlk0SzO7VcCi7O+FjTuAioSmWf3ziw3I
miQPgWGcsMupa+4u+iPHmIoXhNGIbnBB9M0GAA5WpY2AEBehyUXjNtk8LOj+9+8oBA4cAfZBZwt6
uAvQt5LdBQhvswPIQyjdLI92geOeQClFb6Lzp6vUsxjRAMItuQqEyDjELunebhGEm32wF6wT7kLo
Id2trejdvaBDB0M8I+USGRoeIfB3mLbe3Quk2hDdUZFxV7br1De7QGTn/IJVgMbNohl3mxU5sguu
6CwgV0J7bmc3+mcXLFWTDpEcvGDkSFwb2JZ4jhxE1+H2IHtEYqnbK92y98hTwq4LgUW5E0HyCDpn
F1fx3RPhmLjJCnZDWA/x9HAvQIUuuQpo6pmarcMfeXw5mJhFNogB/G7z9M4saoYmHS0IHkzyg/AM
b4/CkUEgYLQVlxuS5v3u6Z1ZhL5Q1l3UlRP0NLB71p+z3L8iXehHXRV32dneDb3bCzripLKhE04z
hJcu6q07T+HIUYBpFbonIU3Xmc1u2XtkFiGbN2QNAhwTRGCkSveM//5esNwTcCqIzNjbTGvv9gKc
KdKOgsgiCLtoHjmLtoU9oLOQ2KIzB73bA1CGGLL2AGeRNDFJAi7AzXPkINgk0xXqTqCz+mYOUYTQ
pKcvokPS6NsMyRv/iEySozu0d3I1bJ4uUOuRIdCIoWXjJsPCELg0t+7W4WgTuIZQj9LJ1vYuhQCd
jSI7fZ2bXxPdwLvY+MgSEDxTS8LWaNsUe+/cQ1ZBehNgBxH1onxKTmbzsKz7t4FLQt22KSOY26Rq
D1cBeiVJJ9kgdQy5uQpfUrcKWJj9VVCRuObGVDV4wnpnEPUNr5NUqKQbJ6TSdOqGXfFU1KwP52+d
wBiiA+vtYtM+mUINkJLs909FhaqpSCi/fwrcE9xnAuqdqexdYUUzUEqSXQWSqqgIkDDcRoRHFlHV
FFJIgqmvf5uAa6r7TiRqqtQUTIsEGUmB3a1/cAhUqCcIJbkyOsehd6uwlZOUMwUOlk4jgQZ/2uZh
lvurQGbd4qBgCv7MvPOBfTIIIqkjfxQQ2yBaRvFi8xwZRBxkKM4oNu4wOf1zkToxdqm9QPJE5Ysm
Yn7fObAJqPGfNGWXVejd5fgeE80/hh6pAEpohcXwvXsiQOIBwxPJ1i3+qn/RwjsCNf90FUR9QXc1
Q+DM3j0R5gnOMjDFHUCrd46irsPFKWkXdIiEYBbCD9rGjkfuMlg8HbYgmE22CK0e2gVLlXUUWAVT
p7j846bE3O7fEUgWqQ4XJby63V7p3V6gY/0NAew/PhE2SAukl0GidP7CsbukkHtGzFnrbWqZBLsr
m0sRewElIWpu3Vf9ptZE/YHIAQ1qCi2bZ3ME++QvCHStpF0AkoUcILnjbZR8DFQW/gJSVopAqG6e
btl7tAoCldFdXP/egybBbuhcALhG3SyP7AL35wklHZJO2wXv0/zJKHXGWmr+im1q/HPsLgLaojRP
q/7WVPQuftSpisgeAlFqJHWuCOTNuy4CoQVekoNSU/f7Hq4CLNmypoBrgRDZtJ2fHIJNFA2Gb5dy
+wdh5N84Lz96W0Z+EL1uWl+Cef5e88vP/mDXH/L299u+j4vX338TnS0HfygoIbvPnv+giPzPAYpx
EyPu/XIXM24+Z/u/byf49qMPPms3q90Pz4N5NsteULPYfPT2NW9nSxpo/i+afZstZweNKZuejD/f
5PffDt5z7/v/HwPn4dG4ojgnPW4WrJP4cGBX9E/IDxzO4vyQd7Pr0ZEdeTSLgu9JFgcHb901PEiP
nURJNntNdvMXm68D0MuPHMfzlyKAevlg8A1AW3bw8Tya1bNsvj9y1/wgPfK21epD8v0DZFPl8tvh
sncQa9lPOWXVg9eD73ML3Jcd+WyeZN7hK5NYFLho2ZHPWfEg2I0jNoqqU8LZ/eBd0tof+ZG/OuoX
rzP/YAOqHYRX9oUvoiiAbTzfveHmlbkY8MOkh45fg9mRFemwltIjJ/Xhtuhge7LDXr21TR0STnpg
Bihfwna3pptFFtfv7gf/fl9cJyX8sMfL3OF1ZF/7ZhbEB9Zji/2QHzdro1n8upu9WI4toEJ+6Dyf
vfhlPi+Kgz29hSxIjx+8+IE3O+yw7YCC8kNzF9CifrCzt0V2+bHzPOBfiKwOFr2rYf+K0RMYFY6G
FoVh6aGTuDja3Jq6KbbKjnw7/5bNjrwnwGeijic/dDU7vLeIOEVtSH7g+sP5bJnmfnB4rTO+qDf8
ivEv51k+P7BUaIsLceNfMfjNvAleDq4xBheteL9i8J/Jm/+IBf6dk93pMI1mGUTWh7cZGTyRx5R+
9/8h9CT5/nd+cLjiHaRV9q3vwgiP5DCq2SbzpIfO5t4xicGmtCw78P0cspQ2qmZHYcIW0CU7/KOf
vM4/XORv7rYuuyc7/MekRBDsvY24bWf6NR/wVnFsm5eTHf4Tqz/P8/mBS7GtiMiP/RM1B8nD80cx
83cnXLgp28ZB2dd9miMFGx/EfFR5RfJPeuSAyOZoe28Ta7JDP8+4d2KvODyaoLJEvkp68HlefHh6
7+Up6f2CYOQ5yF+SOA8OPLctolv63VsEQmNvtwibfdK1U/31yO9lmn7AGN7mn3a0KO/9b4fJNfEX
L9F8lv3nvwAAAP//</cx:binary>
              </cx:geoCache>
            </cx:geography>
          </cx:layoutPr>
          <cx:valueColors>
            <cx:minColor>
              <a:srgbClr val="FF9966"/>
            </cx:minColor>
            <cx:midColor>
              <a:schemeClr val="accent5">
                <a:lumMod val="60000"/>
                <a:lumOff val="40000"/>
              </a:schemeClr>
            </cx:midColor>
            <cx:maxColor>
              <a:srgbClr val="00206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28374582-5055-44CC-8F70-DF842430EF61}">
          <cx:dataId val="0"/>
          <cx:layoutPr>
            <cx:geography cultureLanguage="en-US" cultureRegion="IN" attribution="Powered by Bing">
              <cx:geoCache provider="{E9337A44-BEBE-4D9F-B70C-5C5E7DAFC167}">
                <cx:binary>1H1pb9tItvZfCfL5pbt2sgbTF2hKlrfYSewk3Z0vhGK7ubO4b7/+PrTkxGYU24PxfQF5Bi3EUomn
6qmzPedU+d/X/b+uk9t1+aZPk6z613X/+9ugrvN//fZbdR3cpuvqIA2vS1OZf+qDa5P+Zv75J7y+
/e2mXHdh5v/GCBW/XQfrsr7t3/7Pv/Ft/q15Z67XdWiyj81tOVzeVk1SV0+8t/OtN+ubNMyWYVWX
4XVNf3/7RxmOJlu/fXOb1WE9fBry29/fPvrQ2ze/zb/qp8e+SSBZ3dxgLBcHTHPGHCr03Y/99k1i
Mn/7tkUpPVBKSK2kItMPvX/2xTrF+BcIdCfO+uamvK0qTOju9cHAR9Lj91/fvrk2TVZPi+Zj/X5/
+zkL69ubN1f1ur6t3r4JK7PYfGBhpil8vrqb82+Pl/1//j37BVZh9psHyMyX7Lm3fgLmHqM35p83
C5M06bfwNVFyDjQRtkO5eAyPbR8QqphW3NnAh/c3W2MDz38q1m6sdn/LDLjlYj+Bu03W3bq8vV+3
V1ApfUCIYyvG5QYTPcNMHgjlKMHpFjN5/+wtZi+Q6Bc4fR85x+ZwL7H5I1l/W6evqUfswIY1Y4ro
O2NG+GNoHHXgCMI5I+w7dA/V6QUC7Ubm+8AZMH+8209gynidVWsY41f0Q9AGh3C6VRrnMTKaHQiu
qZTS2SA3U5o/XiDRL6D5PnKOzeVeYrNYJ+E/psxe1f/YB0wKpTTd6g2igMdRgj5Q1GY2FXSjOPc7
Y2PSXibTbnwejp0htPhjLxE6D6tq+n+eh/fL9ApeB6aNwe04905n5nUcICQVI4KxjQKp+2dvIHqh
ULsxejR4BtI5wrM9DOgQxJlyfWPuV+kVEEIQpx0pAcEGgbkSEXkgEeRxBa/00Ou8RJTduPwYOQNl
8X4vQbm47d6c3pbV7XC/Qv89LIIcUK6JlpxuYGGPbZstDhS0CjneNiSYhdgvk2k3Pg/HzhC6ON1L
hBYmy26v6/C6qV8RInogbUkl53Kn5tiwfdxBDstmUcELpdkNzqPBM3QWn/YSnRVsWnjzigE1cw6k
lpIyPnc3iNccmwvm8A1kM5v2Akl2o/J94AyR1X5G0ufrckjW2c3rKQuHm5HMRvI5s2PqwCYUZI/e
Mj0zRF4iyW5IfoycYXK+3EstObo1pf+q4TM7UAL2Seiti5l5focfCCG4Lcg2uZlB8wKBdiPzfeAM
mKP9DJwvAxB+b06q11UYAYaTOUzLLR2jZ6mnDe9DHYdMLOjdzwydl0q1G6LHo2c4XZ7spQK9j5N1
YF6VuEFo7HAh1DYAmGjohwmotg8kmVyNbW+jtHuDusluXiLRbnx+jJxh8/5sL7E5uQE094vzCtGz
OAD1TGx2n/jPlIdShM9ScxtZz/1TN5A8K8huPLbDZmCc7KenOUmSMDNhdb8yr4AHshlgIZBmbhRh
hgdoACocxeV3nuD+2VtUXiDRL4D5PnKOzX5GZifZTbh+1VKbPgB/pm3kmt9t1EMbBvIZKQz8jN4a
OTGD5nmBfoHM/cA5MBd7acG+hIjOXpveRAqjiaPF92TlITK2c6C0bTvinrmZpZkvkWg3ND9GzrD5
sp8R2ud6Hdzv2v/emHF9wBm3UUrbasSMmrkrTtsOY0zN2Mzn5NiNxmbUDInPn/ZSS65MUwdvluvY
1OvXQ0QIlGEU3Mt9nDVvFyDkgHGCREfNrNdL5dmNzOPRM4Su9tT5m+41kWEHxEZ8bIvdNkxzRMiE
KEq278805uQZaXbjshk1w+NkP23XhSn/LzTGRm6vOEHvxk6vD0YA7QBTC849v3yvrZuA7KVS7cbn
8egZThf7qTdnr116dkBVCpvBw+9kl7WDFIcgMLvv54DNe1ieeV6e3djcj5uhcna1l/5mKmUcr9O8
CsLXbKYR/EA5UlF9T/2DfHkUmk2lAQQICKo34M2yzBeLtRuj2fAZVBfHewnVVK01TRneb+NXCNSg
IspGa4bYXUObujdsG4XNe45t5nxeItFugH6MnGFzvp8VzjNYluY6Hl4RG1BjKAcw9Jw9Vh1HIt+E
zYN72nimWcT2ElF2g/Jj5AyUs7/3VGGug9BfZ68HCuJoxxa2RkvnZu1/xsbmBFzBxBhMPz8pzPMS
7cbmPLwfOcPmfD+55nemCatXJmrIgXZgyBTczubnseJoeuBoirTT2TI5M8V5kUi70XkwdAbPu/0M
qs/XYXb7inojDzj60IR8EIs9DAeUPmAU+SlSoQ1yM2ieFWc3LNthM0jOD/fTmq2ran0dNNVtXb8m
88wO0AGIIiYM190Pfaw1KKMpItFc68zi5/OXyvMrbB5NZ47RfqrNp1u00VTV7SuqDpfobUZbM0Ep
8+5nRqaBfuaCo83zF5H0i0TaDdGDoTN4Pu0nBX0eTvC8LrM2Lb+maHLewjNTHy0OqEaFE0TBvTnd
EAQvkmU3Lg+GznA5309cvtyWqcnq+wX67xMbxGnElgz/m+edaOlQTGnlbGmdeUngeUl2Y/J9CjNE
vnzaT2cDOF61iiZw4gl9gFSjW+buZwYMJWh0FijnqOms1EOe5vx5UXZD8n3gDJLz/YTk4rZdv2YP
4FSlkUogJttdcqZUoQVAwu9vPQ8s20NcnpdnNyz342aoXHzZS0W5uP1Wrqt4fb82r2C7QI3hRMZU
P9vp8LU+QJYD3vPe48xM2Esk+hUy93OZY7OfEfPEAp7f9uH1KzbO4OCtYACHii06P9kxdUDR0oR4
7Sd9eYk0v0Lmx9g5Nud7qjfdm79NGb+i3rADNMkyMR0D3OVhbIl+QUJASm9zzBk3M+2W5yT6NTqb
kXNs9pM321RtF+vSoM3pFS0b5zgOjT5mRrd080x3HAKCBs206A/YsAAzhF4u126c5uNnaF0t9lOT
7uqf/wdooXeTowPwe3ww6xmw0ZLmIDxQamsJZ2htapgvkWs3WvPxM7Qu9hOt90H4it4Ih6AEDtci
A93WQOcahRM2BDU45xdV6uek2Y3MZtQMj/f7WVR7X9765jUrBLBx0Am0am6rM/oxnUYZOcBhaEr5
LDx4XpBfgLGdwByOy700Zh9AoFVD0q5ftVEQauJoHIPeUjR3t6E8pJ9xHYfDHWfqJNg4HpR1HqY6
L5VqN0KPR89w+vDHXuL06bZ/1WsEKJppuCOgF5vYDcrxECDkPBxxHQDaXvAwA+hZcXYjsx02g+TT
X3sJyZ9r9HBkfv2q1gxdUDBV0na25zNmMcDGmuGQ1H0HwcyovUym3eA8HDtD6M/9VJo/b6v6zY/W
4Y2F+e8JA5wcxN0o6CC8Pwk9Ux6E1QoZK1LSH2H3Q+v2YrF+gdPjWc2h2k9a58+wujZZFb5mZIAT
NSCdJcctNpufxzYORzzQ7oFTuXr30dsXifQLiH7MZg7PfnYP/DkYXLDm33vp/16HBMgDdGsw9Yt7
bEC4IWyjYEvJFr37Z2+qOS8Q6BfQ3M9kDsx+UAfXT1759tDCPfrkf3rbnUYTNLwQyJvHOoO4AB2e
CA3uu6dnOejsCrpfy7MbnNnwR1P4/3S/3a/vvvt+PeByXa8P7+4VfHD93dPv3k0Xlx3Ohm6D3o06
PZrt/W4/ufn9LROo0Hy/rXD6iu24jSrMFm2z5t/H3a6r+ve3llIH2uYcfe+4NwXlUwLgOjiS39+i
GQHndu9O9XCJy4schHrZRHH8/hatCBw3raAfcXtnRDUdlsAQHJ1HBRykEQVxrnGf0ffbHD+YZEB+
9301tv9+kzXpBxNmdYWrFJEz55uPTVJOT0RYo+EymY0Gb5z/xvvX60vYG3ya/r+ERmVGu1jeOtSr
G33IcpFbyYLkbTh+kbLJ47WwSlmtsmKoBrGsWS+DfmEZj3zzs1Jk1sKwPrZPdSCHZhlrKyuOO50m
1Xki09waXBP3Mv8m4zrqzRJrlUR84du2oLd2b4bmMgl6O1k7jsy9a57yQl34Kixy7qY0rCCKyGWZ
vg8oqbts6SeyjHPXdDJN31F7KCCyn6Z0OGMpz6J/rKo1GPMA0h2LhLjv0Rqhb5cJjfLRlFZhubAj
Hq6RTdOwCVTg3HqdyaLiuE5FIo4T0ValfTxWfh12izHMceVVQryQeaunH09RPH/8fLSlTs2RHEw7
zkbo6f0HGI0RdypFVHgT0ZjH4aI2XPLA1ZpZRbQq+84v62UZ1L4IXEtYY5596AQfKragYlQdP61V
kFWxa0zBS3qBQ+YF3ntaSGzhhzLaqHdynNnU08Eb9APaMxn7ILRYUHLrRlllS9jSH23fLlaJI2pO
3KyslfoaS+LV8NHf1e15bKbnCo3GeJy+Ymg9mD83bwZjG4s7N/6APafcluRJ9VcgPJb5bheFTfg+
83CPau0GgcEZLffpx4PgmE3bRh6HexO0AO8EHXoMjS/b0CJ9wG8sO7ELvpAdUXINRbLqEzOGdnIR
WtTQcx4XQ3MVV4SMgYvUJsGiPC0JCmGPJZEMqQnYlukGLbQCzACoVUiiIc68a0+PmSyPTJGn3nBo
eWmlh6PBKXug8vQjf548yqUK53nQYzhR3eTx5AM78JJoIOWNUB20fDVQNdJ4JcuuqcRh6HhCfS0b
rHrhVgoVwK+GDG2pD9vQkLx7ZiPQmSWDv8T1o9ASKCpOe+M0xGNpfD1GUue19Q3N/3ZqHfd1MClE
2psAl7U2XSRGsQjTamC522vGIZUMSdBcpbmKhkVm0TK70mmQltmykKZkl2kbZtW3p9dssqcP7K2N
BBPNzATFf1wWBG2Z2ZKm85ySFGP/rS/rEpuANDHBYpG+49Jy+5K31lXO4mJSmroz00uY+81/ulio
d+MgFsc5XkdwAdP2eLGcglX1UCnzLUukBRsewXqNndsOpB7kGfck7H7lN7iWMI1kBota5mlJ5bFj
RVYbu0UAaztZ/iHAqCwck/ZM9HFu0mfMCp3vMVRH0LXPcLsVmyKiqT/8oe3reZflOhv5t8pjykoP
o7rKk+ZDMdZhni26YiggnGWnLd4zQ5GaYenE42BddXnunVS6TCJ/kY4jGc7SoMhqz800UV69aCSx
kkuVan9MF7g6qIdJZFY00OyUjDrBt8ah1xXFM2pKkZ8+2gCIukHPaUXANODSgSnIezgh7MysaLM2
/2pLIyO5yAnu9Spcz2u0Lhd0tC2Ydm/YWM+kEXivuTMnOfUcvNV3NVfFqun48wot5lYcDSkIRqSm
uCxpMiSzbRH3cZV6gcm/5iW0qDjkVeyIc0YDPpzxqhmwHNprk/FLGvTDYLtNUHZFsIDB79SlX4ye
dVymIhq/lFZTqQsnVFOA0Is2TfRR3MgJHlNxjS00tLZsL/MyiscvY6LiLnZJkkxOK8TqAyCT6QC/
5AOum/7ipH0P7LiMBrxUI/FrZ5nLilcrZTcTdnHvhwgwirvHa8e3hs51TB/hKwyCB0geWtkUG9S5
TON1X6msyFe6LWl7JbgZ63dlGXulmyRpydKF5Xtpf+wLONe/MyfzxJeWtBSbzHZ8xBltkRmEKE/b
hrkJx+rbuBwEMb6wFa56m20N7g2ZT3WefB1pWpW+2zNi55XbmcgkJ7wpOhiKp584t0ZsOonJKPw2
Svz6pydWJamCLuXd33xsps3YNWIyf6yyYzhv1RZSffUiPmITdqypK//chmHBPn1ajOkKtEdKwXHj
LbPhuHCFHROIkh8rxcjbprC0Sr+kIktr7tamkdatKYIC1iiIq4welp5twg9t5fiwOHkgjX/oOzVr
jYvzI13SujXzi7PEc9RVz8vEGdyqo6q9rB2LhItCjr05wyYigRsR4YW5KzxFJ2UPCPahaQNEFyde
FNeT5rdoJHqPI912Prg8LnnfHj0947ldQxrnkOlIOLu7SxE5weMZx8oLsq6o7M9tkxEEsbIsGYLY
dpz2rUCQJY4D2vXYtn2sOV78+i6ytVQ+bWneRB3zrrxeTVuaFeGYlsdhzvhkIouxInRVJG1ehUej
HGJondelU0xNByeFdtq0gBo9PSU2s2wOIiAHbhNWDQiC256Z6oJn6WiijH126oBDt+rcnwSoLd5M
qnunx+hZGCCbF/STisNWTialzAs4GiugCONpL6dfmSJGH1KiI1sch10yrUMxdEZdeEWPT4UBn6Y4
+KmqVrFll3yVO2XLq8UAf4HpPjO1WQaAqWlca84oVIVI3Fwym1rdx9ROGjN85n47Waq6LLC1xmQM
zXVNnJhl7lCbYvxis2zyj6llKADpVZr4w+GYKlr7K82tpvuMKLXEcnR2xLH7eDvCmmShpbHFRJfk
k3VrYDaPQ5Z3MGs1IhI8MKw9gn8hx6JYitQXWIq6tgOrXsikiaASgWYR/rVZn8kUTm1cT0XaMx11
EC4gurKZdJB2kp9CXdqNQg2qsD61qW1gHTbhLQucvo0XyCwDP3vOLMzc0fRIgTOVjMAt4WqreeJF
IoMQMu/tT1VDsUPqAYcFwiP4fqyPiHJh5KHXWaavXJXwAQuetF6GkAVGD6vUlX1Sf7BV5XjRyquF
A2MAhWwvS1Rj4AFSC4pf9xkc1RY2v+gyLGWfOBl0BVo0weHH/QSEFYUUL3qIdHtJTGogiYxj+KZY
1VOe+vRqC80f20RMfnICMBK4nghR0DyzQThYWT7ph09BMKjEc+sm5vnC64gXXSg2inI4LIJS5Y6r
GdNR4JZlERanJGl4L90c0Y51VvqpJc69NLD5ouhM71+TMCHHndcItYztzCQ3IkrG8jI1KsUfkhhp
0r0XLSX9uHSiTMt8USB+rJpV10mnvSiLwOuNq1KS0neclFQvs6zUdBH1dVN6rumdYozcIGtL0S/8
Pm6hDO1YdkPi9paMRLTSjDbiSiX1IPwF6WnTNUe57gLqIX7z/PqkDmxEZgt7TLpxRFqLrZif9PHg
NW5R5ZFatdr2+VKmVj9+6pRh4ZdGJL635KJmdDEgPzWDq/y60ksdsi5e+DLxj3EspF4WhnTjmacz
Qo5oRwO28q3KCchhHptUfB5k68fWZ21I33/q657X51ZVZ9YlPIbd3MhSqfLzaLd+ZtzcGBpUH3U/
JvGRF4LdWI1GOKlxdWw4CxZ2OVaF842mkZPdBCw3bb/EVhmKW93UXUcWcdJVNDquvayQzhJ5gEzU
kZdasbrQ1Lbi+KhVOauS4DZwMl5jlXvKnVKcj9y02NIjLas8+AgKvlbkMMtEntsnjfbCIHmXyT4u
/MOo9euufddJzw/DlWWECdWlrMvSnKhIBL6zwl5RPHbzdiRw60nlhJ12fUuool4GXjlGw0nnV1YQ
HnVhCm+ziHUnYGDbPGzkX8ZqlKxOsDk6y1t0HGELvWhyRF3arQfu9Op9wmwbL/Xml1YYJngPbRwC
jxtNJYpvY1No1p5Gqsx9dkx7y7LtxRDJuLGP+iyiaeJK0U5+kUgrxHR8LuFU1r03oPqwiGSgpf9+
6PIutz9EnhV1ycqOucXyk7gZtNO+VxGXoXYLrSdOwi5rGcRfbN/zrPFMiKTCSllDAZN9DqtdBPLM
4l5pJ+9oWIQ0+RBFXeR4h10EQ+AfmhC3KJQLmKxJpKG1EsIOiR8MYbEkeRyVzjKriSWzv5jPMjwv
jRKtPze+UxSLEnkwVpY5TQgPsqAqmL4E8iNkcYtCTzG9CCrMfpEHNONqFQXdtGI8qWO8mCqorass
tSeTL9rad+yF7mqDDTBmiDeOal2m+Fy+mWpQyxHLV0Q2fuBLKg9PSwKKJDOj4QQPzUXA5J806ad1
zoSOwCVZjVUCCiuLnUDcFgUSmmJVhiEirUXn0MEuFqETyMYCgqIpmi91lDVhhvWygtEcBc0oaH/u
RPYkcgik8/FKYWfhCRxvFd88q582mCqtCXk5WPhdotNpadqW4qNwsU7RQYYWdSvMcTufsuS8+AbC
LcDvZJ8bdRVL4Wm+EJ0GAeTmdkCxFtvd442VxlfakTVNzquHu8VosGvKxTbG1XKU0794JeNzTsLS
utoutbX5+P0ibz4HpoDF5zbLUwhAMytov8WhysPyKMz4gEkXbMTf73F9xv2QXCEB94125QYoM7Y1
thoy76b0TzKqB0+6NA7aQb3XaWOwSi1LE3yE5eDYygVoDq/VbkyGKej1U8nwy8T2SfFNb1bQ5NAg
2LXNnAIWIkdb5CZTHT0eGmfKzskG2s32UF6cYH2UCDHiUNrJNPleDQH2qU/L6TGBCBR+OZiC2MHn
0QpFU59ipnxa3s1GGpuhgZSY5PQtNCwrjENJg2N3VXUwib5ZUGvsRvzDJNwI+9AiMoujkxHl3T4/
8gkYLXLYhY2BTuvIn5iPqgO+YWuz4htVfobtU0lErJh82SLYfV+By56+kLXTi2h9By9JRiZ1SEc5
yZ81yg+6z03iJ364ynwH3xsUnPr8OK4Gm9ZnfLNXwqjStX20XXIdtSXE6UMe40vgAQweHuVhDD/f
0mJU5DMit8hpl3lh1Vm4IJXv4eEyCvCHDpZ1koPbTEAYgLIBTEFzYht/UucG/hW/i4dGRc4qRrDY
D6dcV0lvjmthSJouEi2StHW9ygdtSDVt8PmgLiq8IGiUyUVaNPjvkHYg0STpKKiiAlx+ctHGtQdS
oCsjPJ0Gvmm/qMzrkQV4wzjt/U7DlEernhcMFsYpg6RxDpMULjY97K3M09WJ1HBV/d9E9RHsjZ8Y
E8fHWzo5qpOgjFZNkCDfvR5EhY7k4zwKsBxH/E5nCuMkWLDK62Jv/MIDx3T154J3QaeO683Ue+1X
WCKe92OMGcV+V8lDNRIKK1eXYlo+2ufTrgFfNW3xDX/qVHGHFaANm+ZbhyHDS4kNjs8XIahQyw2T
EbwymnDjTLugLAaVnvOclviEGuiUw7ayqbCvNiTLSGVSeqsmK0qPnfheMeI7xg315iEtB2tYSBGD
L/VojNQ3TZE7ZYs6ATEhz9JYTfpUiy4ECe/HTg1TyZU3wOdVAyxNtEJmOy1eE/KJKmCNE4OLj5LM
x3DcsYxZ/t0hPPOs086ryjK80DyaSErTwN2d27HHVf1RgMYavMPei6whWKkul0m1BHWB66xcGySQ
+ip8TpGSwxlqgD9aYsSsVJZObiOV3rTdSlZSbL7NSka1ARPNQxLy9rQbZerZH+Ox6ayrEsE0WIUx
L7T6CnuL/WV1+YgViASZ5uDlmQXjj/RyYqmSEPEqImudmi7/qvQQFPSb6BOVXChV5IO3EsxUtfVP
F9Ko9w7h0Xgi3SoB/20tnITa5Rcwkl1cfyJ+Efn+wpMDD/rLzkZsU9zoNmwL9nflOaAmjsq4aVO9
sNhYxV9G0TBh3AbeoUeyT6lBTGnbUje0wS5PI80WLX5p2a1rd6hM9cvtTDZYFnkEgniB/tJhmtad
uUmSdrJ/evAna4Lof1LesEqnT2R37L0Xsel3khILnxj8Yfqgx8FOpIfI3KfaRph4OVTZR7ToXYz1
QPPDCIo6aaVOp3e2WxYxJSyRxk0xeGvDh0/m1PIXZT+U3HYpK4nzoQlsvzNuRzKw52IYPc1OuiKb
tNy3xokOrFAnwotAWFafFCPB/hYE9YcL8JaT5HGISuPX7YNkqeHSCmwV62qTsWVhNNqxG2V5Iz7G
G4MVb4jGAmdxsBuspJhIyKpUpRDL1E8L47lBoRrrqglljjnXHap47WnI/CmMC0SPZ9htMonV3Cmc
ZWL4EdeTzaTkOZvKjMus66c9aXsji0NXBlWWpodBlEAbV5sFAQ88Gb0YHaf4XlFRKzoLGE9s5xni
a5bQg8uBfcAOZjBuiv5EKwc1agjgq9lVYIyC1Lbv99CGzsDMFpaYNChpQbwEbhsWk+zPZHePc7vp
8bggABcFT/fS4/kznrVsemN1lQ2qamMaI3DAkAJ5ADTp6UfNCHRoE0G7NJ4Fygr/VVNa/6B42Dlx
4XgIJe/3CIl7YxZF7gnxHnd/TLtbq2ACtQkjIGxEKQDZ1jg+LctjCgHdJNg/Dv5EgqNQDsc+Z49l
8VrOQN9G/hUOTsKMhZJO8XhV4ZL+w9EgdH5unX9+IFooQRwoRzOQi9MNJQ8nHwcloUlKvMuiz+Ao
/Bge/8QeYpi5rWY/PUE60XY/yjvTDMHdEmlTXNaNW+zmRGafRMLP6gRJ1sZidME4kfaD4oOUq15U
TruKcm8sPzYdH6Jl2mSTPeclTINVjQL+6BmJHu90SIRUaroJhNtaoqNnXhYbNLE6e+DFZbJRqg5x
HXS8b2IPdj102hAQBKIZoJmawzkgtLCCSZAo50UzLtoCmf1KptxI4vYwLcMCpr7Ax6EfHr0IB854
seg29ax8Y2afnsQcRgCHv3hGcKEGKFmKP1s3g1EFRc16q70IqniyTONdIJRXMms+DpbTCNzu+3Kq
S6IAgtO5+FuGd+2505GPx8+ze0QjuFiludi6vd4PisglBpbVuGWFa3j+s+eB8p8ub4dioBtO/GQO
eOeBiW7D6GLjlhAkT2jYcQK9yKpichhPP3CyLw+2KTYEyk/TbVfoRxFgNGd8ZjeMfViOMj62M6uM
5cJOU5t/VSUU5jkV/PlRgM5BBQ8XOyDJnJu61GPp0PjKP96EIq0EO4J9xIoUL0/PalZbw7ejQ0Oj
GD/1FOKPgc4LKBmpAy/qc31NItDUW7ViKp5CxZKnUzrZOW2WLkgqSma7dpmg0uEmCEWrRc2z3v4c
dQRG8Bm5Ni0iDxYcHCaWQKNxh+DyEQdHJh7vKEJQL7LDoDoqR0aC6pDJfuqSaHAjeWP+qcYMhfaF
qXxwvtpNvRFZrFtLv6bpGaIItAb5CxPnYKTeMQFOhHxIPen75nhAzCLNhdeHMe2HhcdQCvu7KooU
6VkZMZEVh2nSjKxeEENUlS6dUoICfMd7arj6oDd1xlghSeLvvSylRX8e+0Gr0crTtCqk4GoitJAc
IwGyw3SZWFGOLbINnGwLwwI33oQ7yBwcODF1Z143KVB8t5pdkDK4FKSsU3jStcxCoG2Yg/wlYw2W
G6GfauwLXiVTkGltYq4cRVvgRnKHjqEbV3VKRzerSp2FS5XbSdS491RMAXceuNsA6y6yQ8Wvw/qO
hTMFF3bR8uIEOU+s2GHuGDwyjZHttKcEVZTQXyR9ir+FdoQ6QxIlnznCcc0v1FBrkZ9EilgTSVG1
JfjfYZMf6m6oeLEM4iYFHQxmyEb1w42C2jHewmqM35HULXAMQ7IPutC53R36BYxO8UkOuh3NJ9RB
pkobYlPC1IWpKxQ3PoU5WHB/iX2ONodVUBaURouUIhj+Z0BKXDmnUvUd+0plP9TOhUg7L/+YaR3F
7DDKKosgQ8eVUX29QIsZavyHmRmA7bLr2VgOLrHAmLQLhIxUOotBDF73LtZVXY0uyuRdiCxfOyXq
tWFAqiNBkrr7pkgaD8HSE0gEMje1s7T8KwMjZDWusykFbm1kgTq9r945KfxJtMqCRLEG0f1d/AdC
fopfh6yenOFmayR3UWpmJzFSyVKjUyd325KolMLC+saGGCyOmdvFVqs/wbkY5yrPtJWs0lD60g18
v7uSQyij5RB23lEoWn4cEj6epGXfHoNhMZd2qdii1zK4sMM6IeCy2/KTh019LHxpKhfaF3yLyjz5
yyehWWYNIZnrBaVYIQkH1cUyeebk5KuJoY5Zl6t3qgvzpS2CAOgSq1xFdi8OIxM278coqckhsoX6
0BkIT7BjVXod5M0VoyI/K4Xln6VtVR/KCtQ4GmT849Y0ehnozvlo50GBfoM8vAmrwlsmQe67g8iy
pfR0ceqMLF0NXobqdJZLga92hmwhosxedfjKEwd54reyN80R+jG8m0LHyVHc02R0Bx3JVRARc5UL
1AzcBNRR5Vrc+J+7fnTWiZVJUAxN+qlzWHhIWE1OcfdOELrGsvg7AfpwVdYV7pmJbO8jSM0QfVQ1
1zcUJSjkWTSnly2LgnCVD5l1SKu0vqxaASIEpmBZDX1zyqtyiF2Zds7Cs7UXOH+FLdPDCTojmuuK
iYgemiavkX6FaTC4Lc733Tq1tNOl5VnlaarRJrEUtI4+9i2Pkb+l5kxWNS0WnhOYNYmq/F2PezjO
KkWnHerJqbbrt91pjzD7nNhxewJW3joNYx6wpQPrd0O7jmfuODo0QDqfW393edHdFpbVL1hIx3VV
RYah0yFHW+M4Vti5QZInLjq5ymaZj13cn6rGL3yX0Dy8GKgNQ4xUb9F2POGnOECS5Kdl/7/sfdmO
5Dba5ROxIVGURAKDudASW0bui7PqRsisRQu1UJREkXr6OZHl365yd7vRmJu5GMAwnM6M0MblfGf5
NOodVQu9CtvOJmCgX8LVffGWorhhPqaPmZY5A+Xp1UlpOxNnoRuCnMVzf6Mqpj85ZYEVPcju5ZQs
Et4MmcZ1GaqELAF7g2I+JAFt+/0AAiOhXjffW7+X91PlZpnKeS6fx8qNr9qqjiajXWxa+Fo1SYPz
gxLMwQVi4tlqS5nl652gU9Wm/Waat6ZTWwLxqXvBiyHGRCnj3wuIG0dFNU8X7RUnVvfsbeKRPTfQ
IQzkELbgoMWcFAsZUSkv5TniZKiT1pfiTROArYwDNzZJ2EzjXbRGcoeFPopSUW/xYfaH6g7+IXhO
1ko/06FXe7NYf98oE73poHheUb8/b2O38f2omEuasSu/OdyQfTXHy5IDnrrHWYuwSDQboSTLck68
yphjJKTaj8DHflLGk3gW/SzeA6uCp0YXw7vZzPZtwQDPTDzQawbDw97DTpGNdpwfgXtJEq69ORM9
yc+bN/T7oPULOMZAc99UzmPYyyxWJK+pOXiqUEYHNLQsUjX1zV6Gi36G5yzA+Rt68r0+2DVRMH0C
Xzjeib7SB9+14rHr9HZVTs2Y2xhLLsrzrr7pmTef9MLWu34q9JPmnH0JpMHiQEdnbpjrMHnAtd36
wbxcWR2vx3q1wQA+iff7IupYhrIdzk/QMeK4EV2cCyxv9xvl1TMHpfNp3Pj8hA2/PGCyxdebT2Z4
q6J614oiPEN594N07kSb8c31Aca77ndbSYY7CWngrrSDGlM4VrydXpvxk5oXVqLo37azFmy5goFK
grXohqcy2ESHNbuzeRBLfvChRaZGbeyWmzKAYqDJV1JQeOPOLmRbLVLXWWDwLF5AtfOzDAMTz7mH
JgvtnLRCFeeVqPIO7E97Q5jrX9pZv+EzJQjo2n+ZOiCYZombGysa2EJD5dcnMSj6eSHFsqZttXrX
sCAtzzU1ZtxXtA1YKio/vmLFoPlOeF0vTl3FVQZ9mW2JgQ6fcbF1cdJsszBJFxT9zUDgQ7hyZIxx
ryNvnfV5FAYClG+1vx57Nna3gWXkPu5FrdLI6mrIK6H0Q1PWpsshRbvqqqvlUGdE9yGcmkXhk31s
pml7cLzXS7W/QA8vE6PF60Al7tqwlvIkwRXoNvVjIJc07JbCXIPFaaY0WPzyaY23waWD10Zn2AgL
P1t9QMSrGQTB/BLWqEo11hGt5jACcCp72J0OZo7iU0it1zdPW+AKahJnR08sJ4rFzjtyBqViP7au
11llpnB5FKSUDZxBZSt0oklRtjIlTNjHOoCbJ6EVa+8H55Ntv0aodlMvHql3XkVj+5Rq6AvXcYvl
NINxb8sGMG6nhs51irf4ytNMnJ2a29aRSGwBbn/v2S4Df9TJi3tM0bC7nWfW8DlzURO1FMT/NGA+
cMiu6eI72uXMX9rqLCuoxknXg35Ot9mOfRJ0DoJUvDTy0NcsHPJyDddrWYO+zRpb20NQMp9nEfeq
GFRdo/2jLLWCTLqEsUvoClU+mul8Q0Jh47RrCjYlMZMBKEJwiS++IvqrEYAmgVaO7oeh8IO8NBVd
aAoIV5EhhWcAFrk1iavowRE2xABmC3d1m2IlnfEHg0dqtHvBIjTyKK9Uq5KwHH0rctnFflzlitoh
DK99YqLlGSJzVxyakbO30pjP21aVz2WlPpdChU2CMqF7XOE5yQte6L2HzcPDIhFpyHLxdtU62t7o
oF52ptIiVaPaVBLDPqqSrgu7R923UaZ15JKF1wzrq5m7L3NZbLt4aCEvlra4hvLJvdS30zpmGzYb
diemKniMYWzSWW3AQWE8YMAk8OmtX/1ByXs19hPPpzguz9PQD4/LOM1lvtjSFEew2WWckM6KYzc0
Y0b7sd3JsQgfe+n5uZir4UoWIbmm0rIrqiCmDuUEUV2gLMooLZC6XuJlv1lK2wT909ou84QZp1z5
0XADX+M6H5Vei0RMq2fTUZZNyqLJqET4XQFvK4yay3GKcHG5A/n+uBV4bWUBPX7cN9D9Mo1JuSab
k/oGuzw2/zqSbVY3wBc4heIBu069W2IRpUuvqpemLv3PYATtDmYisR880e1iFTd3pPF0arqoevX6
7rlt4FArUbjtYlo0n4aVzkMSBsPwKfAKfVpoUNik0LbhaQ3S9lQoiosuPTDvtTUpivDgtkFZcjKr
X3+RVRB/lkXpv0o/WM8GinIWqnE4BqCyXyAKUHlZ06xKgsYbr6OiCIBbsTheBiH7wuSlSHd9d9m1
LZ3eB8NJnbdRDYEWJPcQHfuwr4d00rWdoYFtA0jMeG38NGixjiQRqZvwulUTfa+qapYJbXEOSdPG
FU8lvjcFLYcxUTkVHrtooXGGEt60GlhLlqdODfNvClVblUoVBN5nbLyrTgThqzmQWUbZrBpyqMeQ
Pl/8DDt/M3JJakfUbRja5n0xXGF7QOW5G5YCLq2hCIMzJEV9pRzMLokuAWnOdlrUu6SzrdMJ9KdJ
atPaL/PsMFcwKVGnLQrs6lcDNc0kUApN3jcmOIE8L2Hlqu0GMA876zd0TjTFrour+Yo51G8JARyZ
s7YYSZiTsYMX2dtM+DJPbfspVsamcgqmrPXI6N0sa+w/QvXjAm4lYLgkmteq3a8AVSesfv2a27Gq
GkA5AegJdwkZboJq9Um6FBeHoOu8UOVaGSQf4JTBIEpZ1VUNk2ZXmggSTyfTRgKk6fxSxpq0cGNN
gamDvthe+2np5S0d/HXKUFUUEkuaiIZNpdpfytbtiUebnt1GS1DwRPpjHby1sLOSPjWE26bYQciT
1ruW1RANIkW1bZlKlq3qpiWNseGGLqugq/E2WeAyZy7rjSs6eeV4AUonnRYrfHXXGrBWQWJhPxfL
Ti9qrF/LUrKhzFZMFcg7SAkFvU6MHYdo3pXAav1xqRbSfZ/GyZowr+DL6vo8HKEBPhYehSa0VzBw
zX2mHSNec9csSuI5MAIb19LAYQ1twsB+j8v/1hERe7iPU9O7TKjKhq+hDmn1+INEJuoihMytuFC2
1C+sukLa8mIpgI/hos9gHm7x15IVno328HtvmG+jP4n606LWilRJz0HAEVS2RbNG2CKwHM8vSwVC
gZ9nAEp74zXCcyxdymkZ5X6D6oanhS2vGZr3gC+96bKwnRfXXwULLm9L6gHujymFGSfoisdgDlUd
5REMtHVw8pZldAP8UfUMjIPaoRx3SvEG6zGZh0zCHXVNYTIDdFcCK6YTNUAUZ/t6jjvnFNhhA4a3
TmH1WtqV5WVvWd3maoUTSIA76Ad+3gD9eF6QNiqgzplCqCXx2ShYHrstYHvokd2L4kv7TOD6mRM6
oKlYwhbMnRwumO6r10ugLLjyKy3zIZpElRkN/4xNNjpCFN2ixX24/0+iLs0dSFxzAD9dnwevCFJJ
o+W68Z3rchV0MJEZAYFakfaxEXaNjyMgXJwEvXIssf0q+72ePbgrLVdrj9CQkV/V5hUSSyvriiTC
Prpkc7C5h6kmqwVAIG0OBIoKsWhUGO51xOYuKzpu38lWWKcSv1xH/4HLWobZit6sXzR6p+tkagxK
g34jBtWIbvwqB5zQ02GpQmm+lsReGBcgatqnm6zKHfJjpiC7bvE5TEN0FH1aeGwYcua86eBPQ/yp
NS0DYRkXtBxSEIp1iAo1dtNNxyNvyagXLvMrLBmwcyRawf2XwmsyGgAkn8LvBHLrpkTl3SVsBA6/
thACbbIGMs5jGbUnUk4DLPZLiNAHPH+qg6WEumXKeB8KSGVkrvbIU+DBxLYkSQDP32FU7dikCwiz
9w1GCoyNQtwvxBtwnZvaRb6ydw4PO2Oi4CJv4Pn4RmCqAnnYqPJMsAxPn1FcrtV93HT6groCWh+A
YKKTZnFYv2OJDNw+MKx5GNaguIZ9s/xaah93nq+bhY2uWMCMbFttE1V76zO34XK36rbCJSBeB9U6
7gaspnGHEIUMxYMP+jDORDOsRx+kRZ2t8Oz8tgYM+cZQTuzQs6aBbVKHj2NRDruZ9t5rpCc/ETH8
kZVuNyQHps0lyGW5G2Q9aZ3RZTIIm7U9jPuiNsIcy0jDNTf1G2yqZbFanK5oL5YNVMOp6mNHd1Cu
oP96AQKPWWkCg6WXIIdRJ7OKYXsMymkEKOjddB0sajmX1Dc888JSxTsYNNTTauMZbui5x1XCpRB/
ZrriZdIBgN+O5IJ4J7Qj6RNgalcnkSwEbDJyrKsMG3oDRxjokrutAwOQbJFSUS4NjH9Z4HV1vo0W
nylD2PxgZ+lUZgL1fZ2qPqfFZNN1Dt2nGKuFubJzr1XWjoY/TKGeFxwuDEcUBDVYoI4O10Fb0Cte
tTKGfalwXaL9QlwRUtF319byZIma7uAhbFJ40+gb0jpLD/0jFi6tw6nRabyy2mXL6popaTWfi3yp
at5i/dVBe9X41IW7OVrDF1JUyt6AuZIByIChc0mrOv9TLeDESDoYRG4GOF+8PF5Dh6JAUKQtxsIL
u7zzm+pJhlavKfZNoDrg86wK9Mgv9y26XYMVNHRAh+KGt13wOsL9USZmaT8FUze86nkYEnQuAfcI
pycMXKXBkG/1p5KsXglsZUlKgDyu9YLY0QTe5XNfLuSoG0zqTNcyvp2XeTjN4YgMio7lGbxAfCCF
x1/AGNcxhkEZvSu6Bbll3vRgtKNHiTbQNG0MXy9ozetg6elB8cTTxA9TUPVRtgkC4NTVwu77kJr2
ASneOtMgtzKNoc7SMQiXHPDFv+rdUMGzuPqvVeHsqyhmP1HT4iHSGcq8423xHXZnL2Mhm5854P7e
Z4X/PsAZ/+rhI2FCLG4cogivyALxawvzwV6ZGbOOL28wTs93avFckfB58HzMg+1OlEQC0fis22M/
0D3KjCnIeAzTDD59Xkeqf2tAdmTcolAZkXXeElv5wwvhLXtsqoB1KQOrf1Sq9yHRwQEqg+CLW8D+
61wq8EH6HRuU7EwGbR7pqldUtEOnHjSbBhbezk01YpWf0DYJnik9IpcN84J1TTdCa4AQOtwyB4uP
268UGRKaBYNn5+roLVXXbEcYzN38XNR2Db+EPRvkoRl4N7O0YNqbScZNyFaNxUvCZQOtDb6NRvh1
5GUwBPobYCP3XJ1qGWnPHhdnwWImEbXhjrF+5Z+jvp+xqIxKtrbFOhZWXpgB58E/kREXlSWMNgze
L9ikAePh9nLIaGPSwF7PQlhUKzV880bi4imD0AoDYT6p1ckKSmpdSriYVFlczO0YgyNkkLIpN2+8
NwGfUcLUgY20fhn4Wpgmg0DMUfchylTb5qZphmkZsmlFjzA/91SwTOP7IjfjuwTfomqXrgMDJEs2
VWFlOBSIbzYiBWN9uRIWlZ5o91VpTTz+tpByo2FSF1zid/Dox5G9IvOEgvmqcVPRRqn1BI/N7u/l
uV/VZaiGaCYTITuLbiUQ6aDJ/KrN1aFDNKms469yUJdsU/fD+NFJ0eKBkwGy1H8QKn/V5C9HRIwb
YuUlOwzJ99Ji4GdbAsg5PnvIS3zrfhzR/HDVBGGvIc1PccUWmOCMZwkiH3UDUfDHJf/eP+Huh/L4
ow/Al0EhWVNW819+/N947/qlh8H0vy6f+uOvPpol/PnT09Dhn7/9E7ysRQ/T8H3+61/98r04+u9n
d+mh8MsP/9TO4d80bHj4Ni3t/G9++Us3h1/ai/zczQFvhMTT/cMK8E/tHBAq7L99mesvy/zPH/u9
mwMaM8QX/TzCWAEI4Ze4/o9uDiQO/hHDvOpB5OXMR3UEM87v7RzQc+Wis1PkpeHEQFAK5wHZ9tLR
AQ3bBBzUeHd4+GEcEf5/09GBfYyen7RmBrcMWsN6yNEhY+whPfPr6AqpQ/x0qM1hQJwwowib59XW
izSc51cXyXfumQZ8/TbnPSquVDbRlFjr5In7UqXezJ+44fJE4Di/tkt7NvzCbpHoho46SFCr9knc
GDC0F9iIYmTbsaDzsrFEZgaqo9gpQepURItIY0HvVWG8DBsDyn7GZe6PgPSlj2NCYDBp4/c4pjd6
WSOnV9OKpyWsByx1A0U107xHRHlZi5gXKs4NHI+J9VEZ/erzSqVbaAKwsSHJ4Wh8wQ77gFDVu9E4
fBSq13aovw/ljFoS2nuKF7Td+xWfEtrjehArAp2sx9fIb5BV0HGfrASXh74YkAxRbmeGxEet+RF+
njkvJtwaI4q8nDskgxr5nUpikyjCrRy4njJvxJcicRckTJbPuATcBo8fO7zmLCs0/sp4OAejGMkr
kEhIztLh0DCtdgOMylk0RvitZPcrX+b88smGocquBYrTjUZ9AufhlKgW6mI4+9t9ObT3Aq0F83bC
IVtszVchG3H6a0DzZcQJBSqSmbeVz/A8gTGKF56Jof/u+nE4jIEGD1k4ma3S0TIRbfmlaImP+yCe
8A67OQ/6VqWTB/x72eB2bOYcnmhDU92I6QkkogTPHUHjIO22Q+W0HVaOuxdMOOgaxkfuk6ePQVKP
jmeOjVOmYowD3wX3neHY6zwBzdE3KZX4F5iLe1PjpMpGsmNAtNj5DSqOAYLBKRYzzY26jKIZf4uq
6qaefIkwz0Tz2FRNGhXRpUzEwFraTqVdGN5gPH+3AvAPb0jiSbvW7/DD4Nlv+KkpQpsgzNtn68xR
R5kBn+lwlyZf8Qxxo+0aMqlI9aRfP553VwI8mxbDCsbHbVdWGDLYKfDoRwDzJeLtyfPL75jkGNUR
/pZXGJ08xlAZLnOhHGf33CIzn0QcBbyPE8HM44lRsr4BpXzEC2ue3IYnv46YJ8izFqcVtvfrKsbs
EPH0GoPETiO49TDhMJg4ZuPHzegVJsVK8KdKdu9w5dK8AMt+aiks1qzAoG3lVJxcL/wHAGuVIlUI
xl47kwazUvD1UpprOXhZpxluqWdwDmU1XfGJ2H0ZUf8cjAXys/NGcwl5DAHLALpQ06OaHDDKevzS
rr285hQTFRUDVD5Ttbl0ZZt7mCdea+p7U4U3H9MraLbt4MHSDfTaIvQ0cHsxPw+J1+Fxs0rIU1l5
/d56gcxBFWIaSj6kH8+WdLh8UvTnCFEALCEYAj1IrRSCoUKBhecHX+u2G5QW+6lkMkcgROzgDGkz
VO8q/RgAlxGOKX5fsw06nsMyJlCv5WwT2+HjMc8w5mEeYBhZMIK5afziTdUhOYQVLnUjOBbqaHJA
6ASrFwpT+N/wCHz5vUTXBojpmD0ewWzuENlKae8XJ08v/TmuweuENtzztXknZe0SApvyuZBU5vC3
1umyeeRQhpinwxb6ZxdXYhdHGGQ9ei2cCfijdOuxfKE+xstHsTj4Ww+uie1F1cLKQCy+zF9NyqYg
SuPZC8DYh1OCTg/6uCIEmcU9qkZbd97BG8IALt8Si2LpY3Fb8ehILMW+WOh9hbe/7De/d3s1YzFR
zJg0HHHZiKLUSIj7mEWxGg4dxwrWxagzPtYmKizNPyYtiHCD/Dx5wndXd2je42U6ZPfUNW4fFYQn
4Qx6UDYrBtNoFay/UMbkgJKiGr3+bCNmb5ZYfkfLFdwahxnwca/xSnqZyQ5fCc1P7FgfyZzZecoI
GjcnLQtBTaBxwB31ty4D9dXueTF+H2P8725pckx6lcBjYE+MtPUOGYEvHIaGHH0/4K0a45cO6bhc
kuqOrMtNPMxNEqy8PLnalk1C2qn1M1BQsHjIdUBXDkuiJUMCGF1tLtkNNLBgUY5Xtk1IFGy6eafN
YDNfNSJMQd89hSXEgYmvqrl2YPVONXKcPAGnDwIZ/Dxb8gtyT6qhnu/QtyQqyiTy2zLeaTCaTeok
zCXWCT3lG6uUDwvmSE6qWN5A4Q1fJ2G+sNoblqQMrPzOx4BsEVYJ1HcpJsZ6QGk+7MD/WqEg1KFR
jWogKXYNMyQrsRVlSD4X12IdNrJrg36dbiSSvfGxF2zqDkhCzeTVwfKRVktp2nNRiWBOtG79KB0d
mISb0ETUIRHUF+ShR+7hVMXR009Q7HfM+nOvqgsO/wuuYREsklEUXwy9f3UPtwJBAIRFlkNcOwcj
XfW9lthcgp4/LXoIMKww61iNkf73x724S//puND7YMTi3uXFYb/iKeEYdWJWy8FfPxY7zMGgll/7
lcjEKvn974/2azUCiBjDpn3xpFOGmDW6+P56tG1F+LLe+uXQOgyQCxIQsiA5cqrej+v6r4qA/xt8
/0vZ8O+qif8HiwCO7gQ/PZN/KgKyb+3b+vbnC4IvjdJ+fOZ/KoDwH3h7PMP7slmMMuAD5v9PBRCi
OEBu+6OjhhddGl38XgDgDTQYuqgO4MdGiYCAzh8FAHqaMkS8Q7zMMaTIbnjBf1MAoEHOXwYsOrhE
sEkj3sBRWHjRX4aQbICJfKS/Dg7Bvte5mXsFFiNYl8Ru3ZDaWHfzTo3urh3odvFCAFR5sUj7wlO7
Bk2PgDmDzX8t6gVcad/LCD1ZvPWbnaMLlwHAxQtkhttyvus5uWSy2s+MIPcaLLVC4k5Mexd4MKBa
AckYN7E+FMBkjw06uJ2tnbebtglntGdZgBvjcSpAlID0PaFoloAE2NyRZoEz6yKgoSOavoKVqkHo
HKY6YsNmv+LkaBIg+36Mt7o4DkTPD70o2Qne7M9NPJLXuu2w/4x9BI7b9vtF0DJHO4ogUXxSt6Bi
edbZ6d7w8mtIJC4SLHmCPPg95rrcCSGrzIUBPPBA/3uvlN8V5HFkKQUEk95D6QSBBSzIOKvduOHo
laH3ETryJHU8X6MTRJAsFCDD50+FWa5Bc/ZJZfvHddz8s8UmkLSyNwmFjol/defBdWfG1WvRgcfb
/NmegJ8+A2Afo3EwSRsE99LJz2MI7BcPw6NtyPZJIveYqaCqMsnVsgOnZtK67lMMwScbFHkRw/YA
zvJyCrDlhvhqeEiCfbzF3m0gCdnNRg6P5STaFzTiYy++DYCJLsgfsmYA0h7gDMXPmFQepLVN3cGd
uoHCIacZGbW3gfn6SYnZgPCEgJcGqs1hI4SCt4aHgm884eE83oJ+0q9M8qdoqgeY1XS99ycHd1gB
wWGLhX8QY8ThhOHP7aYIgk3B+gz1rDwxNFmIAVGm7p6KYvlCPET/UjjmgvsZfp2brh4rOFtoZVGc
VOOWt1X/GBAfHiPd6yqjQ/AwtbPYoQME4odBFcGQGvlJU5s6q1piILvbUez1GCh5LJUPf1jtQB/C
Hov8sYFPgPp2uSoRy0QHBE3C5xjhvyvWRd5nhguHwxF2la5uQPyHuJfDzucaLs3AOu9qdWOIJnCN
FyZh2MzuO7yWG9lzDTfIdyfi9bqlGjRj2QOqtnEd6AQbfqq6xv/hP///C/2/bIX7Zw9OP4Cd6e9W
+gPW+br+men5/SO/L/R+iFcgIz4FeQjZEx/9if6gepAi/wdlEXrBYKH9WM//WOkp/QdFDYfuxuD4
YKvlYIF+p3ouzTuR+QKUCLxLRui/o3rCXxER+0ixXfrdIScN6x9Upl+xAtKyLTKNJX2cJgW9VW3o
bofCFjtSurWdOCtW6nvwP/qLiiVFIxFJHqgY3b5nxKE0RIgWLR8s6AWvaFc05/TRI4CoHOEE9Wny
4LZL4c4AQUAMei81cJLKhMAJcRwqK3foTYbyAPTJmaIH4l0l+hX2F+n2aAsnH9C1cjug38KUVHC7
foMAumlky1d2S+Avv7V9W7dJNc3rmyiVewPh7mpAUdy2tEIUvE601PAXtd546Q+g3hdaNW9zubo7
Ih1oLd64T05vSG+qUsZpAIj6zejST6hq2bGknn9fVtG9P6PlRDK0E31G8HaT/wEbfoDOP8HhxyNA
ejDGU0XkBGzupSnST/G6bmOsIcUUPSLkLY4hkqEXX5aOEjFY4EMkIuc4qWkn7oZY0XO/UlyaiviA
skB6Zr9VjcsRYx2OYlvM9VbArE4XNnz1a0l+Q2eQ6aFyxOZh3TTXC7ifCuTC3L606HS1LyvwR8sE
dYJz/Ty3QXgI1XpGgJQ+0YruUUJ+bcZofP9pkvwLIC5+5a9x0cgUXgbw5V15UBD+Gh9SyLeUwArI
FA5d8cm/PP0S7VBefYRT7uD01celCfQRIhIq66qH/RiSx7abUP2DUbTeu5I+boMIV3t7Wf5OaHQY
PhYO/zXi3aLf0CzFvyoJXW+rJQIDUY72DrLDC9qx0b1AC5EX2aPShd/KO9T92u8rosleGtj3HLrr
5pvXYUwHs2euvC342kfLedXUP8xLER7QChP+AwQSshokUW5DcCaeEtUurGHKFc2JsWH9UleoKNo5
WL8oXQTIDLb6oEE/IR4AuKTMskPXV/uASSlvYkMwmSZZH2TwFZppo5Oo0NGUSXCTV5yVXQpRwy5Z
DXd/MsSN2HsbyC50a7hU5b19sD2eUoKuAs11VwXj2fGW/gY9V33j7djB9r/qi4kV8vvBbrGPeMU0
HYRV9VU7z951UTl7x3vfXIdyvJgrAvBg6A60NQenQValGyvpA6lnewvnPG4orWE02DhYu/AyN4nc
wMqt029oPTK+i1KWZ8ZgBPRKa/9DHPUvaxb4aPRKBZALAnRJwbP8AK8/TRgKc19Rmpg8VLO33c9i
6ffEn9oXZ1ee6RikMVolYezoYfuyUr6lyKcol7LVVV8bNdgbFdHiNM7e+Fs8MujNVevtR2AnKy4E
1hJ1z+iWAH7B6LBN4NLq9y2e/XmA8znx5nLLp/Bi6esG+mA9LZGpd7hUtxB3zS4UD5YrtzMspJcF
dZAnHarZB+tKaF57y4jvhLx5A85su/8YtqoBB1XXkbvWI3gbX2F7H1ruvXLSTb+Jxp9+6+EBAmdZ
A8V2CpYsYJG+fu89uR8HTboUZOBSJcGyRHskvgGLYK7mt9wbB5f//dT9IP//XK8utx+VB4895I8p
msXGl6n90+1fYUSCzKaLB6oV0Pzsx37i9EgeG4THr7XfwE4YjRN5alxtKrj+lFDXVveV3SM6ge0l
wBxc4OMbixOHFf1NmgjRIjGuCtjF18UnzRwuxqOtfxzrhfxQrlBLokP3v1h7/tUFwMOI04pQJ0Ft
uRQ/P11Av0n0GKrK+KGNAMNt49ubUZXlbowK2AanHutMAS33LqQwHyZ9BXEAjKx68yDvX/lrVHzH
3ANTTd3wFtjYR6THgq2gainQMo8XT+jjCwdQ1ZctT/7+5n/sx3+5+QxUru9T+n/YO4/luJk1Td/K
xOwxAZ/AYhZdnt6IoswGQSPCJWzCX/08ServIxa7qTiz7ohjgmSpACTSfOY1dD7c43sfixbWpTt6
t8gbejQclIpemM1RcKDULO/huS0X2aSmKymGct8VgC3pVpT+SVCnw2lVUCUcwSqcSG9sT9BgM+46
BEz3KDIRhrZNX14tgUrPBQDl6xHUvr2CV6ZeCMDRMQxTFxHVsT8xIb4M67xZpmuoBUChBE0VCkIe
TXVQ2QiN9dE3O0GaygiM4FSlEMkikt6dVE68q9Hr/tH65bJvR3C6KTBHpIdEGaw7255+WUTr7cou
XKJrVdvWdnHqcOdUOUJY7QFEcElOl9f1CfLZ0Y9SsNSJCabr16UXgQ9+biPQtVs/55cAEqPTBVTe
LfVs1MULKHvr0G6SZ7NWC+SYJPrBzAN3KQu9g+ihgcdxihbRcuGaaNesXFift+jzAIywi/zOBDkR
kxP66XdRZE8OcISTJk6mk3wEPte2NpVLV9rnCVJPG+Rxpksyac6SzycCQSKz9N1MoApAzGChQvAa
Dh6FDezV1LvzoblNpNWhdmWywADdsTdLRB8hAaCqirwyD5CA5N4RitUPvt0tN4vFnoTkuTpJIB2Q
xWTytEmlQomqMFPYAcAci1Ucl7sOCUWWqyXMx3k0wd2lXfdoj+7wq0+Fa2zoSBZioxBsSfcl4djF
UHbethDmzDxwS5JtCWBH7uC6UO+E+NAfUFWdNvOCzNjkFl+nsYIdIlCrQoHXTvekccYNGoLzuAEu
0j83HscK8yvZtBVNp8laIBWyag9Cpjrk1O+1HtPum5ryA1n4MG8mO122oTN/s0ByALIIALGYM2Q7
UHTlngyfyZrZyl2jay+eoNoWwLCH/LSyMvOAau9srHxnafZLYyfVhT0BN1jXfQ76enDSe2VkoNWX
enTIF9Mi+wYqCvyizBvoyQlxy0TRnt0Age46eQYFat0aw6gDHMh1p2ZAIcFQBUh4UMbxykno13RT
Qnlb9TlbnqRLbqI6CmUDrameZTAn9hKtAx+AzUZSUr+LUaU7Ac7HqbNYmfOYOBEQCbqhdQ7SodPh
TzjfoG9VGdsFzsVjISv21a4paKKxs5tro6SCEHtjfjozEYIVWiHVGQSYpFp7luN8txD5gNtp9ssN
+n2AxyyRTbctseWhM6iRrOCVLC9wooOToF+MrewBjK3ggoFiMttl3FLuB59BTT5Z+2iu0isymIUp
YkQV0P1201GGhxBVR+YmdRb5QrPqloKHTNceYStoaGQF13LMi0sB0u7aLsS45jAIGZlwXm5eF9L/
ZLZ/y2yBGPyx5XwoYf6HfHh8KB7eZbav/+R3YhuQ1xLFW66uE1pgfkiTf1cwA4qRpKaY/gY2RBti
/P9MbB3qnjAlgC+Y1KgpfBI8/E5sHbJhG3gYyShFTMTg/z0Mw/vdUae0WkfDAsSgq6HHiJzMqm26
WK5xCA3DzVZpNi+Hnk7EXxoKx6V2fRnKsRRwAeEENILfhxKLpeiDLoNxQHjDukMBEshjbwZXxYia
+F+2fAb0zw1fPxKq2g4isg6KMx+Oft4FamODEx1mqwqvTL8dLhAwgCy6kDzVfpH+TeLBsT4+HjZY
PmVl9GqxxDKPzpgpV15jiTY6pHNLOylqqu6c9kkMPRBKngc4cQzvCRQde2fS1YEZIpHz3/s0kct9
48X92hsGd6RVXQLgy9L2oHPaFFJxaz6WCEgAAVDhHmxsuB8XynqFP9sUkafyFFBkcSNzRL8ltdmv
VueXp0ht1zvsCNLLiKrZpRsjLL9x4jLZzw2QxTRWCJp2utaHntUvCOHLfZK77b2o4wuzn9PtKGS5
7iEbHhbbyS9cl37NOsmc/sZWffFCybq6Wpwx+2qbKV1TSho7+pYlYNJiWPdVOdL3jFAI53DYB4OJ
kgeSwlsrgf1CoqfOhNVVl20dIPEFfPDBlLFxkL6mM7XGeGhmcHMrdwojH/iaXT2pAAsSfykmqLFL
0q/Mhnbhqg3cnans9gfpezjmmylpBUmfmEdUz36Enu3N6jwp62wnSgG2e4yY52szwRFhZTpF+di3
ov6RoRb5LQtz+zYEIZesR1ORyVO6zlbIpIFVKQhfqcVk6bRrhwBkKXF/8pgnkooOzFx5Rds9ADEA
KvBcILF6NsNwuA/mBXHrKG03kKKYe9kSq5ULRecKwbLbZErNdTRl820CtmOrLLP9gdTvsKsms9tR
DjU8kDR+8dwWRbJPyuRpbrN6EyO1dBaHAfx9a/GSYqsYnKSM5EUji+Ublg1EBVgEnJsLsl4rNVk5
7K7BNDZ5mkXmyqjQr/JT7yRyodIOY6m2zpzm52YW98+x8rvH3JozyXlIILY1ujQ8ZQjUJon8p6aT
tN7H9rKUJvQNIZ9NZxpB6rpnkdFNqxwsTqjAnzZRLfdGHYB4hFO2VkAWEBF0zTVyqf5K1N1ZZrQu
SKEuRt7GDLIHingRHxY/nah3NlBaZpi5fnMbjYSHfqKuvWkcrRVxiMvUZvVM4Grx+XCRYrCGX1Mh
jJ3XGt0F4tDLY4fVzZo36z3W8LivACIjn7N03S01YmONLsItUmnptveW70bfOpf2kthbe17UpSGW
ZTuG/vilLMOeWCEcdnPh3pRj8U04UWUf0pw2grvq4BfOT6WfIppAxR9Ypt8jciFXc1DbdHQIoTZ5
XORI79n9nK9n2fjLeTDKeTrheMY/hcJbY5qryCBDvM8VoaLWoO/VGDMQVbPp50Fld26bBXEnVwi8
BcN4J+Yu2YaWEvHGIxeAABohk7PyGpMaWBeU5X4cFl98nwwXuVm0l2yYXsFINzOVxhzsVEaC4SJu
2aE9mI9LfDvknhamJeWJL/1GR1MVUhnjdUwtkoCwJj1NzsJI1yS17KD3w67hD6PPQ+852Y50nez7
DHE7bwdTyhPPYoIktUo6lFNpq2Cm0X7JC7ROAC6HKv9heHX+JRyKdN+aJdtwVQjvMJjU2EQ0G1rt
zY7m1dj7zil1USK8cRlopXlGEu69zoEFZkfNuTVN3sEuDFNALphBqRdLaFGEqwAPqEb/WkR+9GWe
+/HJp0serEqQbzs4o1RTJRXRVe9CN8p7ipe1MstTwMThtiv6pVwXTQQzBdJbdda4LuxWEjZrB4Su
2sg2hedEE2ZdKgLUFUoQ4MajKPwJ07gAtmOUXxaFZPTKK40e8P4wFjeT49a/qG0H59wIlaAcYT34
cGGxbNDOlMm2RWr9BJWA8Ep6qf8gC6gCKNAOCLcrUdwYxHgoDABQKtfo0fM3z+iKF9jb8h74y3Qt
wRQiIE2z8UtcJOgxKMIIi80jBzOBacz/NLLfmhh/jQJdWrv/PZqVKBCR/PdBoP4X/3Q37BBfMhCp
YKYBIZMy/RME0rygI42DZmh7Noqbf+BYQb+iJ8bHwS6/9UT+Mwb0+JNnor+EFRSCG7bj/jttbN2T
/yNienMmowFj0WY0XY4vHVH9UegB5z0XBQJJvxJzqbMXzpLIMTcjBXQg+l2X2fN9BoSp26nZkXAp
FAprT1Mka3SIK69q7F1taC5XjlgNZyXJkEkFMJB5Mn1tzQKrl3Xr1j44mTSCcmysB2dAIAbmag9j
jU5Gr+wrS4gaElds1sb4NaF+3G4RHooxH3GhyUH2W3rTC/aOiiGhriaOUgDkpPBGEO3KAW2SdD0r
sK/G+o8Xef1WKfgTC2PpHv6/CgiuT/HAsdG65L8eR+jx6FSonSAatHi/kMwdQoklgIBYs+IMIzQK
YwggCOhYaVm8NH6bzncI+2t/GZudkufB8i2evn5+S0eVOW4JdLXlCTTmPGA64bH6Fon5RMO2jZ8t
aaJmWrtwC04X9KGhFCQg4tCCKNDAsrIVYMagh/lFPwk1BbPGqwCRBe37IHrPyE45zJWZbJcoXjTG
auJVbLtuSYgIWxBkE+Kx5OyXy5JbfKwgM/AaVAwUbOu/hO3u+2Gm9Ye4rBuS8eDW5LMW3k/CKMmn
1KDR/sscIVp8gexsVLeFjKrl+vPRO5Jp5EIOdn/ol3kwAsjN9Pv+Y7bP7LHh4k/RM44INmIBtYxy
FyVhkxU+OSJzr0YFak9LCXoSn4ca6cThlpMW+4jP7+R92oDoHTeiJdRocjsCpLgekj/uxHLi2Qyn
zH8eVND6l149Z3BP2sKgS3pKPLZ4fzNR+zDI2MQGtFfJOekrIcv5/ooA8Ax0BITzJEEuoy3fzLU2
0RiCRcuVf/507/Mw/XRsXCCrSC+B2nxwVbDTUubAOe3niUpl6v6yCeuT5CSqe+ZdXDV6iOXs91iy
fH7hjw/JHPL1f+wAlM+xAhz67kiXgXF/gsPSB8sqExJDioh2IKP7+aWOMj/9kNiV2KRuHjphbBVH
A5rRi8vHwS6ex9FPhHkA6S1eJNIaDYLL6N7H9dUULpEJ8CRtSy0EPiTYMGVK1EBkCsmGGCFnExXh
TZah5emuk6G05Xk+xG0wH/rRxSbo8PlNf3gxHsqgOPnRyLYgVxxvaFaYBzaGR+VTOXctd4E0fI7P
kjUb2AxUhV85sG2HCkOOz69rfXwxGi9FrmjSnsRs4+iciQzLnOrWMx7hEVj2AtzaS3tQ4UGdtAha
OJSe5YFlkosHZKCQvNk0bduGQMaNyR7uUtTJYaxhg7J0OGLSDt85JVjIM6+Y3b9jEY96CLp54MPq
0MskhERiHb9bLx7rtgDv+JgEKSKHqyyYu+VaoSzDpFpm4vhhH6oaUxNMDFJWkyohkZFj+PPMZhnm
bjw/MQGL7MWnxc83pJGrJc8Hy62yl7cNGLU3dhdvQrjxu4pDOIBAZQSaUqDgacfBM2g7n2O4dKyB
N5IUkd6iDYXH4ryxZwxUbmBgdtOPZWbd+0gWLBFjYWeZFiowl1Rrkttu47G+mwQBBUogblb88oEX
pxad20gt1yz/0PtepiVTs8VZiHvUeNqSmiYI7O+QHuus3Pb+hB/Z0jliuBtabcujMn6Djj0SDQxJ
kvgV7wyQEGoNiPYkgEbXGdRwzfAL+A4w+vAcKLLPECWRQ1NjZvNJ30ojPpKiSFz4e2+Yku6mg0LM
YQZqWVvtKIRycffJ4pBL/6PF7eCygs1pPNf+pYMCSPOjCVKo6pE7NOmFdMsADqGlpvIsgZDXn/b0
w5lLE7IsDB3AJNyNggFXLuzQIlrMeO2hjsBqqwOKIza6HGWNwvjvBwBX9GrAJ5DDzDamGWk3Cc8s
mX5qivUm9lvqHZCdds9LRT0XGY0ZtHb/+Y6mbox266QIpyVrplwFRdlJFo8x6J1Uu+pMdcLmODsV
z4T5mR5VN89HRs4DeMYHxrFL8tNStj3GLVYSmlzKMQRR21xHWpqxngW9zA0bvZ4uVdhxajlIqzNp
ssjPiltaD5WAzUzbmOmCZI3NmhqQNmTWxHYreWeg6/hCKHxWJHZd3OWBc2q4Uzo/NcU0MIYVQGmu
77ExWtGXQAK3zDYLxBc5nkRUHLRo+1Lq2I2mocPfZlqG+iGysPZxbsBrocTeA5Us7ljYA7vAtl2c
V2dBmnTcSes0Lo9GFto4w2kIaZxvqeZKWzCAeAj4yYg7wdmFkETHLc08Pb8c+0zfixvCVPWhcQiW
4Bw0KDFvnAVq4mGgQsntZUUa6LgNxhTEEKUpi9/T3uWHNU0RzUnN3FCPcYMcUvbST6N21loCoeec
JAR0D1k34VWDKIavp6gOrYe7Oij538YKAAtAH+jYGwgdF6IM0Gys87mdwQKsliQnEMsgB+kljYsO
X9oiV8ub8BRxI/zx2nKGO0GFgVFIALSo+TBMpsqKCy1JwBfCPGq5P+pKvZ7VTppqdmkeLnhHToGE
V73JzDu8gtNw2ICsEnpnSmQCx8g3KZgg31M7uw70o2siBbPIBEK8WS/X3jxPTP9AUbV2t2FB2QIX
gFdLMN8Dewe2iJS9oXmNfFt6hTdPGkHIynr9hssUY0sL0qpQg3GSKlNCv5japqvUepJKGSNaQkpw
j5GheDeNG6SVB8vC0taXJezeuPoSkoa7KH6pKpwCakQpdl1bNmK2m23nxBl077juqzD8R6Mew8ou
OURO1iPVugpytln/aQFxgTA6m+3MM6OElS/kz20yJUl8nldJb4nLbqKuyuRJUSFlJnYgCesdBkh6
XpqYHTKHIidFseisWqqFvzX20LfW5eLhXXGvGlgiwFtz3ke5mkzD6ptLGLo2W25WNj1vqbRcVGjx
WypGvits6C4CWGXwmblmipHFsDO7euSTpDANf+vaSO9LAJZ0ubPLdEQISTVme6rdyWf8ugRdlMuB
UWQtWHanmFADfMG5OuHtaxu/AGUs9xBItXDjyWT0XNrFd4b7Z7vkOBrmWnDKw32uWXmBK/Uh23W9
tqqbfCh1BodyO7M/zEFiuFeTOeMYhNpP4bmHuulKHimo2qpFH9rWIRbK1/n8VAQ0Ii9+5yHs+npw
EMF2KhwpqfY2GEgn2egYYJYgbqAmETjxponGMtq6qDU2X94s1dKKw3/eDvMouGORjQajVBWJYGFn
cHeYPEHa6xH8Pa2LdNR/m93KYeIiS6EDZ+z69HavIK4v9wBNTMbYEW3Yjisi0dhkfcINYuW6QQRZ
dIUvlqgvgeuU2UaFULWNlVisGZeGcpTtF7OY5N07+y+/rId851dDXz999ABDVTFtflJ29Zfdf2f/
hVSApMgF/ZOikOONNXS2v1qBSY5VQALdYK0b3tFfrMBc4FQ2JkWtMXc/3hmCZY2bTwaERHuO8Nj6
733BQqw/zHYXAWCvzt7cwXz4qqOJJOfuT4ewOKMIx8Hnd+JUUX6DdON29pFPGPIrQsvTCRsd0k/c
wnB6sMpu1Qmc/9ZJ5HjG9ZtzWK+AqFd7sxZz3Ww/Goi5hquW+65kVq/e2YhJRPfaeo9YSbxMK3MQ
tb8J/388xTIP/NC6h5klwH8przP3/4azWBXkPSwgy4Pqg3CQ0zlGfNnaPEx2/Tv6NmeJY+btGBdV
pU1JU32g1oVT1N7Xcfbq2t3U0dgi/1OZIObzw5vDq4rMkQWDx4WONZEbp967b3HU1MdKyEbC4m4C
HT62HOAshwQVNraGAroEW0lqzJEV7bJZjrHUD1aPwdnSxNo+0kuagaOHnoM2repKkLDLfhaC79z1
HtImywrxS505CFAc3O38ZkTbN0Xqf/dKhbfUHq0+zXwD4k2toe4bj23SU4rIPsgpbtp71/aIgkFQ
6Cg6xGaMvSwLUn1oRMaIJfwGyRLP1GxFf3EOoWtLQqKSviZ7StEXJg9KXAJeVYvXtnpDLKTNGT3S
AyU0GSEXMUAoweiTE9eriTtt4wS46L4Hq18tX0CjaZtjNEtAYpGYVRHbjMKjmvtXOHaxo+Qu5Dec
QDMLEtemjGpltQ9hi3Y4wIxXy16761v/ccRLpNr5dibK87jKBo5FeKA6liproUOWJOy0WW+Hh1Rn
vfSGmvNwgw4oEifwY0vqBrRLoomxDc3WY/jZw7Wsd/Va7vHxD+aU+n2CuVbFOMIu1RULPxz13VtO
pA2n69jNwmo/p6j7vcjeYGDZZjJ9Bz12c0yff0ZiafDgW/U1uA7qQ2XCN1Y0C9DbzCEpajExA6uO
FJYdccCtV0yR910iypIj2a1fIwemZd2T/vXdXdBEE0/sZOBv2kOvqKPTO4rzYUyuF9TFovDHkAsP
XUiEh+JiPHEJR4e7RaB3AT9kqXXxqW37IU1OarPUQYXZ0akcV6M960Q+QC/Q/15Qr7OmNRy/VnQb
N7dx64wRGue4hGsMLfNg1rEaguulg3uXQoUQJvczL65eB47TmjzqAJ10uJPK1UsEQXdd8Cqzhg9E
AxIjD5klSY3ThjYdWNcIQzl739gCQdENXib6dEX7NubQ7CvaQ/7acaBy3vnQZog3O4jIyMXLDLz2
2mQEspdoESU/8Hv9aaIShFlGGQiOSyvhvpCiSIQODSnixzqYd2p9t2/LI+/oft3Jfqx4qa3CC6dA
Y94Z4p+I0sS0jvFDx3WDVgZzQa7TmZgg27ktKFOgs6UdlhfFaMVDt4nxILQQDOoKlHc3ckTBHG6s
MYCXwpMHcT4wXAO94UyB5c824VCR8sUiTNuHocV4CaxQ3tcdm8s8ukhYj1aXI+rt2cyzAp9qRjar
PTI2E0VUXohyQ8JLEk/eM6p0C0bXo03+BPxhxpN1QvksfxgSa2JQorfIRyFcQKyhIP7ztCk0cwKD
3xlxgNICgcEUxybZVxk3Dj/F5Cxo7hkITD85Q98s16YxmObaAWdEOgI+Dy+fQwBHq7/zF+lgrGeM
FuNPj0kn3cJHK4qSyGTpJB/muQ7k47pifkQqinlrXUFBt9pMUD4Bo7aDR28JweOKPh5BCHvAYjXk
vCeNqCF36vyB6YRGQsIXtdGit8qaPdk/1MJD2GaL7hpT/wB4hJ7ijGnZ/PS29MpB6tBKGkWI4D2m
ibgnbroBYXMmBhLp3KYRObOekoBQx/LKdCfQzQzIojNuLzQ6BnJEv5QlTrc+ri982rUEr/OYxXtc
kaf+xp/Egqw58s/yENBMVy0Hm+FiGOpMaMuJnS/ziq8J3a5lr8qaUkeidmmzi6/Ht6xxyuOcVdpk
g8UmRcDf+ygMjuzOW0SZdBb4lljIaNE3XWEDNsdrVtlMv6oLFjJeF3EsJjpJEh399ZiUJa80tXp9
6305cRJup6SPoI9Dvnbx76opjvDBZWZG4ROoN6yO12gkcMkV1KwVkFS10BkABpk/ONWkM/T5becI
J6UD3cLK9az8vMZ1XNKlZgRkB/sJGjrCs44LrMGkxXtCOT5OUafzzCExZOJtgI01Eoe9vuV5/3LJ
46qaviTpKV4XrsYbC/t9TXfGLSDAl7R79DAwY4d/mxoSuiBH1+dP9/FSGqsEkhwpFornx77TdhLX
y0B14hFpWr0/VUiwDASFbNbsXZ9f67Ua+EffhfIbgCHL8WyBaNDHrpQywaprdanHySl6EhkEoKAJ
rb3OTViGSVto07QF+nn+0JeuB/SjR1QpkOu6s8m7qULozgaUfV3hUW878+/eR4lenw6RhKc4E8Aa
jPz0+e1/GCrgl8CBQvD3pONvNiV/1PanFoJhjH7UAxrZWKFvOaB0WsjhSgr1+aU+zDmHwnBIK4hO
EFI0x/VuwqgUL2y/fgiTwOlnatAozQFxFnqJQG8f/zrljlsoYJwsRFyAtdNNsD/AuVogikFM/f6h
dhO9R3UTi+26x+mSA8IO9ZkVhX7MjtfP/PwLZ1qzvWK3K7yTz5/9eJjpmnqe7mXQJvWsD07oY9lN
wxjGzk9qEuTNc4Iz4VMA3ocd8PMrHY8y+HeTp4WMw9Uojh0Vr3MCQ2ChmfWzx18mv+hqqVPzNHMd
DvnE1lHj5xc8ov4AuKcNFoAoc7BEZ1fRj/7HDOqyYGEzmdufLVJ6zCCU+fU2x6Y4816jtsFtFD5o
PCeo/+Rewsn4+Q0cyRvRtvGZxKGJnShMax79eGdxYzDTtSh/Ngm+qOWWXtaSb6l6JGGGVKoOW4Y2
0aGxDzeLl/67KG54nS55FT40m+RkfBucAhAaY0Tpf2YVV1BPyBaWN/9v7CerANVLpwN6sUqtHAcj
rRioD8th7quhAstgsvAhE9BDzzad6CkeAUeaxpTwjRLdFpO51O5OUlrLARLneJlwGQWMhs3CaG1B
FgP8RR/n4CiIbYRy9BFf123NbYm3Ar0itGfXxA1FB00onr9GfLalg2WI0xk7CWakI+MfxFlLZdIe
8GSnyFLmlGU/H/4PE07gPWP6nsBRzfk4tXsyi8Qwl/kHhFuHmDXGIp2EI1w6HQH8Lll/fkkNw/xz
y9VbLQK69GgQkUP072iO0yibO1SRxx/4y+gaY5+Gfn4BtwUJpktTmdqk3ZVhTxI1WThoUoSVhb6b
z2/j+MlRHXZB7EOq5LFpvB811Uq/KUfeZfIjryh/nqZF2xVfEQNBP9pW3V9oUsc7CKBUTzhUinwH
ZU7XO5rkEKjiNKmV+jk0GKrde5nQ0yLL0Hr7GxnBPlrSfDvkDUxJfEHnDRXtoweLx8mUshzsr6Xq
zGAT9ZbfxbuYMiqZbpqNnA4rGt4F/yco2DAvJ88J70nWvBaFCsq6lGBIeXT/Hmw9vrYbC1okEXYa
k6Ekgk3gKaky1IbX7mToMkDQIVCWnAwBImHkrgXdkbvBsKBtrwzcutwDlGvdKbKGQu/XJAT51Jyg
FJrOcldWZuxefP5yj8abMcAg0DFZp0g7fuyYel7chYXfT1/7AsNtZIArWhVgrsaKOt3nl3KO5rN+
p2xePoALVBHZR4/m81jV1FQtN7oL3Or1Wr1H6RQyiA71e7Z6tqC33rsEpMMowM7QVdLfP7VDrysE
xoh6zXfPFbqeSS5Ys9PZBSqJ44mRZ72xnCuWKu4OaV3kI4IMPQnTNi8j0mOofzot+d34o1ukm0iG
zGzWzhIgbzDshqrQL3zxMq5ivHbHxVtpYrCogOIRrkUoaT++mUaLgY2/2nRtqgvLv1torEjmbkbP
g3MviqhyOKvZKkZKIJ8PafD+9aGniJYiYHEAS/i3mrDc3p9KDU8wBGYdPSEeLr7jI+khqkt79ADP
oXap8SfohLtTiNQ4dq2b2o3KQ2Hn8n7ApRthZFTsaJrGyDcBSUQcDvPlrxH5q7qWkxqSdRIM4CzD
7KYohfmEipuqV5iXJ/OaXo5/NXhRdZZAj7vgREoWsvVkyDeGypxvC33k4TTCHsVDvi003Q1Vw/ze
WAx0FToJNBGBnvba5VTKd640nAvoiAO69nOzpScu7xMl3VMpbboEWd15qEPlIy28zpI/QU14ZzMa
zCkq641pofnWijub8/mhTirLQ8zaTyhhxErtkW4v70bh9PcpQgjgoEzDLREP9eofeR+qZ2nU7Rff
VYqwKOoP2dRj4kWTArUr+kUTGl9haqx6txhOsYLediMuJzCRs+xbD9WQqnnU55tubKu7BXHnDeGn
FjoHvr9Gn+TG7WbzEe9P9dMSi/s16b1+nUx+cZYLlW4R9U3PPp8R7zdrJgRtZTYzj1BB2w4ew2kq
yj8CCHv5zPuarkM7KvOtL7Wok9+a/tfPL/Z+Qb9dTACU08c8MdxxRBItLqFdG5bPvikKMEKTeQe2
01aYZ+QXg+v05H9xVdzQIgQ3+fm1P8z818cEq0PLhk38GDbReyqsQMkXz01Zkrg6ss6nXeFYAN8+
v9DrN/3rGH59ShfeInFfaHEgHyeRE/Q5GzXkBPcslACJeTguVhUJTwrIXYrb0i6i21RFBkB2bOXr
jTPUqdyjbepvJtkB+wKs51+1fhuelnDXvnLeKuIkND/vi4Lgxe7Kol7ZneXeoFBZvhS9E5yXlGdv
Bnu2YdKSp66syjJrzLfjK6cImceGKHyqNzm9OGsMKay14fycofq4zvAt3VmxZz6YU+cgIRc6f4mF
jkB4DIkOAwiDGBdEfezjkMAyhJpcQPXPbq8HP0mdZO9UmTxMy/SA5jqi0EY4bXo7xqu6aQ3/AMYX
1sPnb8bTu9u7N4PMhM7qAAMCHEM86v3uZ+VRQfsgwXOgX3DgkWWLMFUAj2ej6JJ0m8EtpoMouglr
DKMubingF4eKutXFUPvI0kNsMK4WK3YPCN5TOGuBDxeYJSAAnxsX6VyK89lBNALfhTtqoPKqMnhp
cNyRBl8v3UTbBR3gaC3qUNwSNg7VDqHul9nP0ktH1Ok+p1J8SOOqviq8TnabKlI9kt9J/9X07PzG
KLUtoD9Z486xO7DVDoK2d6MMURpKGpMHSCaMKIcupgUgsiaDG8mZ+MX1jOA8TWb3m6Udslc0HRB2
/Hxw9dgdjy2yrcSgPtmssPX6+yPf6SkJ894Frnqp612inJbd16kzg9RuSvPSGjVi/PMrfnQxhSKs
UbfgkRwgeMfqChZsubbg6PyV1Zl7StkMMlLUz8YZhcpsRyOiY6f34va5dkx5n8ZTd56iz3SDT6Kz
+/xeXqWi3j8+oSbbJ3bGMK6tYzBgOxaeCmJEc+OJBgN5exX9rJBeGzZ41Ht4INo5FY6iiuSq86gV
brLE9w4JcNgNdZIwXNPwhO/eVjAAsGAcdOmXEnppqOQi91N1aBxnuvT7JD6JPRG7qCOE9rhSs2Wj
jFOjCrlqLQQgwZp79R4FSASq8s64gPcEO51ShnHuY3h3jXoAxxlyjPUuHjm91xX6GecFbV4iSqeA
yCAbiT3gMCK3gYeAvPcGUlNiEfWls6fyJCkkAjytgP/KTKRdtPap+l07YVrScgVRN62qib5S50tE
enBhqC/GOlQKImntg6tFDNE6AZyCzLfpx/Y3/CrT73Buuhc3tXHLUUMGhv/zt/Nx/2GmhIDmgK75
vJ/jLdmxRyCw05j/wnAbhgF8ruwRlMe8W7TOMTmVeF5Ur82UjMd5yHC6mP2h/hu17b+asKiWETY7
IFchFerz8Y81AlJKFWoR8lcEA6zfvL4Qf+kTeZ5KDFrMBQNPlJv63ewn0bYOo+lHErRDzTxZrLu/
jMl/sWADJJZN0JbI4nxA7EJTHocKHfRfsTD9L41vqVtbGsZGUNg941zsL3vZdKe1WxYncnKsi64U
HGRCdtN1ii0RgGS0Rc5To3deQM433ipo0vzLX+7yQ8ggIOY5UPNsMNMklUdDNhTYH4SN2/+i6t3E
X4ksPLWmkojDljKHS9sfcnpKasG8NWi96iVZMLJcLRHyrXtHVOreQ7P33BRj/tVucVFZ95wCuzZr
JcMdZ2KN8RzyM693/T9s27u5/vV///fDc5GWm1SRpDx1f7ImbAEG648X/IFue5tUz7/+14mSD+Xz
f/EP/5ENtP6PZrRqbKuuoSHM9w/fwoBVwcrR5QVNRhVEs79VA7VsOJhUXT9l830TFPxNuXX5OlzK
rdBD0cP7t6gWr/nRv7Z5XaUH1YJdPffAfSGr8X4FNy2kqCIMqwMRDd1q2ORfQtRvU6BuIahB2/uO
0exwQZKQrrBO+i5jzzgxR3FpVz0RRwF0bFMrt7iBR1Vey9689yIqGGQ8FKwqF2WXpTeck9biDHFn
A6AfG/YqUOKypne7sifrOptGGtZOceGP8sIxxn3U1REJpReue04htLWBbgxt+tKbfXpZMI5r3cxa
UfhsQPpQHZk8To7UXM6wFrpm3ZPNtSPEAvCMXk77zcWHtu3SFyWzfFMAc9+KKrgUzrQHBYcVS1y+
hHl5MVrAsrHHgBjZ71w7v4AOcu1m85kZ86k2M7CeSB/mGiXAqlmePFj7MKOeKuFjBqKQ847kukXF
51vUuIe0DfyVZm9uCZCwrzaCS6tzvueDfBDmQvc4Hm8RoUGqwLqG7AWtJJcvWU2DXMVdtnPkrOEF
FCR6+B2cXgNOmuNtUE6QUG0/PqH99TRG4BesRBdN5jMN4zhZJHR8Y6T5YNJldL30FN4Hsub5dOcn
8+1Yu98TB6XlST60TfaA3vClSGgMr4jIty4PpMO3qpuvSUjFbna6HRbWmJm5r3wOABvUzFd027CQ
qv4fe2eyHDeSpetXuS+ANDhmmLXdBRAzySAZoihSGxhFpTBPDsAxPH1/YFZ2S0yVZL2vWqiUmQxG
BOBwP+c//8CFMhL4PhGRLwG29Mk2zZGjMbGtr3oCIHAuXa9lUr4Mghk/7hJ50DPVDdf3QiMyk4vG
oLnT73pj3JMWdCU8DJOYj15BB0OVkyffTMZ3W1ukN6TgXhncnINXky+ZvdkpWfPjEoH2waQhfs83
0ZV2vJFKvYxwZYsoUjs71TMcYquF12hPDyXpGdNcjTAP4Y1EdfpSAddvC2N69erlShkYI2eJTM95
S9WCXZXXmrc+GaqhMxKzY/SHxR7koZ1gBrQUtmkD+0Sah5jgt0DTGfbkPWX1MCxXDvGe23FcmSMm
am/fZSVAFCfLw8ANHKHfIx79r7459kG5siP6uDgJhtPIHh+sqWBizZhed2r4peX0YEbYf+UpppMF
+VmMmZgsCpHCDl2vO/yTs+9bT3VbZTsk6OcGdGjXr6/jewYJ8tVgNJ2n1JXzAakJEb+Y5zSG1nzO
Ig24PqN+I8VT3ZsOy66Y4giDZssOIaioQ+vO6tTWtjrCh/aOk9K02zyZi227NOVtpTXzTk8KRWRq
24WGVpivveg+z0o618LLCRhB/ofQk7gZ4jg3kClh5UA7f4lcLJAo9YzC2WdWW2HtFT2Wf7krW5he
I3XGYTwhNLnKP8MnxLlmKpi7OrQeZrpp+lluW4s0mI3EmgCzgEnGJ++t03fbc4Gfc7UaO4+a9UiK
I6Ub1jtbNdgvUzXL14oAep7KLCHUsA08dyYZYfGdXZmWBGmRmnYneptZO0bjuP4brzXBleg56VMT
Bdd0MiCTuDX3baW8DQvLsI2EvpmYiN1iojbAH2DRIb94WgMUBqOFiqzkN8J4riznd9j8j6XPuosz
3vU9YACYrLAD1//+XR2WZg7ZXmNeH3B1xnoO4iQZ2dM5tVt85Ugw/+6Iu/vrdPhegvYjxPLXuzHa
A2RBl01a9DvMzbfGAU2BWx1ASmEcifyEppw2jpSb37zTj8XS2zutmqTVD4KCjniNH7/X6LqTmUVY
jht9/uKvmcLrdpyJEVI4gvL6yN/03a+/3Y/DxH+9J00P+DtNNf//43vGZsXcsgMmnHs72dodpCOA
7lBjroayGFIw37colivZsbv9+q1Nk9/942lMJY0SDL4hKNY/GsAmj0fit7zq0JXS3GT4Pt1BJIdF
3+lXJADmB/RZr2NHPHg+KnXKVMdz6xPPLCFrJA6NcLVc4ejAqYsjoO+XWgh2ssVt9mp0BoKXHGMl
jLFW6+ymcuSuhDg1lfGjDpVu40zWGc48NPQaiqxt180z6V9wdT22h19/058sIYBA3bBpLSnX3+Mn
RpH62LBZ1SExup1V63e6v9yVCx5Uv3mfn11RCz4QpRXNgf3eUMQfsbLlP7JWffTV3TTdzSK1tjoJ
XkHl+HBrPYan8WpaoeY7t9fL+yTmDLWW+Fu7MhXXUoWZHeReY8KZsCM2dhweCDk+m1LtgYd7LHHS
MozxnNy3kzE9xbYx7zGfarZIFNKrQZfdhXjMx0ly7A9Gap361Cu3owPN1qrSbxE4GaFs2OnLyav3
kwYjC/qOFw87Zmsc3o15SGZ666RCx4AYNjCbCfyUcYwxLHfu3K5ZF/xu39M+S5v5oiuosX59IX+y
wyCc83A+0sFCsED48alYXGwALM2sDsso3sqJiZ3NbgyHSYl5+PV7UWH/4ymA48l0CvqIj5Ltx/eC
fJq6BcneB3ISLyCFpxIzvt+8xU92Fhoxw7LWP33jba7w/Y6ZMHMpdL061L4iiCCdjNCKltd1p08X
IC947yfU8fjQGGcYNMnWrchHnKJPXZZ98RxVBUapJKLizDzQX3PI+uxOaGxuBHkgizOaWzdK80Nh
OkzvbBMzFX3prvG/2mLP8ZEx2EpR9eKjhWVAWKxyKCacfdj6AB2GBAMxfWh9w9QQHmmk3+yKJUg7
eqOmNQEcrwo0JxSoYqT6FWD1VQK7R+8vxIEmxLktv4HVrZ88sf9CHNiHsf40frwplYGoC9lAdRAF
jYJKSniX/UAFr+V854QrkFJubYrZO5e2w3i6w3ltEUR1MwkiNQYDDwcgYIwYOPVImDdDoj+NWUPa
m+4uAWaC52iAJ4hR5znxjWxjS3aipmbE7GbzI/y916VbXbbTD+TcU1WRcBpKokryRH+EudUHDcKz
vVmMe78ZL7HtDEEmWZ8W/n6ESjK08DUrQ2QAb8ywl0ei2NVvZok/eUg4M9b/YXFJ9/buGo1xC5gw
quowehUmH7Qf7sjHQUxAwGr8mzsi3qEvbycVKDSyYJgmSEvfP5OtZc4MQYbqII2u2orVFYI8uhO+
MgdfcH+WmiW5zDRIymCbQtD5lMbFDWmGxK3WkRPUFTNYPHLgrWNnE2Am1wcQa790ubjWlHdbQCKG
Fky1P1WMJs2meyUT6DIV8xXmXhzGLLPYzF+ica1SSfXIFv0GM0Ki1MmLoVzdKmgju55b+tZeLtaE
vN7mB32ZnxxtjS5sRrUjzQIsGkrscfKmu7cmKKoYKo59Xp+qYXxIexpJL8eYCAsfdG7L+CD7GGc/
yw98uJBECd0RNniC6cro2MVvFULrZv2LVvJvIrUuyGZQO2GRo7E+Rt1kn2t3fIAVRAOBsRnPU6OF
RUu1hGkG2YU5Dq0NP43591Ob2es4DLcP355eZd8j7OICZ0V6k5r0LP5EKW4V1lOWqMvI2DM0a6xE
qvKkqey0QOElb5oHuO+LE03xvow4WQizZWHydDhjf1MI+3PSjdUpF/ZZdWpjGhJyJ40RsYjpfkQe
jZ+sfS5668lA1v+b89j5yeNNrYMnIaNbVtR7WKqYzazFt7I8dC5WMh1aSp1zT9FIRniYb9b6663V
RtwGb/xN7LI+8xXj1XnEg7DNeFlbmpschR9aU3/jKWm6m6KPyZA1vGrrT3DBCkFKikrzsg1iK922
FflTUJX8m0YS+7vEnIuo/f3riqopXFzzbGjsMXioPyqTckuXJtZGejowViMmu/CorGMaQ87DxKy5
ITFltpsND71iB5VGf5EeLak/4HE4DBfLHtJ9XTjTNpW5uWnH5apMxgfkzqimBGHKdj2/Oh2xtbLp
LyjUskOeom3iEKHJHB5MZ7pbq/ne/ft8/Q/C9juEDT48/h//3srkjG1z8v/CF1kXafWDpclKpeel
f2Ns9h8cSjBZ0L67hvHm//63sZ31x+qYYaEAWr1trJWX8S+UzXT+oMoQGFVBkzV4GVv638Z25h/8
KEEa+Lb9Bbb9X5A2V3//hDE7NSjuYTGt4m0sE348QF14LCVWANlh6kmwCxjxJ+5m6VixG0NJHymh
arAm4zRMnGNkoIM8VkblIzgEya9CY3SyaWcuU0lItl3H7UErSGyXAWmgpR7oidmBctre9RwlGAnV
vTjXNiVvb5H9HMxG1uJx7ZhHdMaMbMYMMn5AqOgYYFfkXftJVD9Xndc8N5h1yS3qP8aaYyW8a7Ix
rJdKKnEu6ScwzyKG1uH8MLxmb2ChILddrq0vMaOyJNwpne+MtvcfB0hkRjA2OiSFvvOmSzzZ/mMJ
/fQiM8M8RnnJqJpS1pW3sVGx09e2rL0TbiPd147Bx0NRlbhtigQMRWDKi+bIwu2a/FBzCKEu8DUa
3wK7MoxYHtDTiQfaVfvFNajyayaVB1Ml5sdl5EypzBoPWlNHv+SUnUCTwa4TNDgiPGbMdYg5a9OG
hC0/gzHR+Ev3NZOgOwGRrsZD2hXNsxm1OkZjpuTHrEnAe6pt+2WOeR0QHR/AFiOfFt3EdKebscGu
ktQYPJsOtBDHn/jWVs57ernZPBeZznf3C3tRwTDq5tmx0vKqgjB1NnMtu/ZUJAKJOv4mi1J1RLGY
H6vU5TWutl5PMJyMlGeSsJ0N65p/89cNLZBfyU2cRv6jMax3GLYiCnsqz+4JZGeerscmwkOfgLOs
3Ohdkaf3GjBLE9Rzxm9p4IentDz0t6FdDFyXkbwRYj4mrcDgc7Y0O3Q1N8ZWrad1PBA9l+ifJLIt
c4dNj1YDVC7fEhgh+NIh4n6ci/HSL529m6vEscIiSqPHxeiye1eRsxOgAaXGE6XxUFkswNWui1Vb
stDzycKWGc8ufhPDD/78lynuuoh6vN7uEmfks7q9YjUgFODO+mbvmlt/JqYAbvpg3RQowlrg3Y7F
pxkoiiOOhYairOm/Qiwa4y1iV3FOkIaMG9efuMF1w0g0IL0Z13UCyqv5VOHGl4ZEwmKsrliiDp1g
5V/XjY+cxs2wiNcyRQgK8Xh87nQZ0oUo7mi6EITDaBq3NlZMJIbu6zRZvCV5CNw7ta6TGSP352G9
RbCyzGNpD80zOWL8sr7VUW/BPNm6tIj7WSkfyFQ0z7LJose3JZxqLtc37+qren3Ys3WRRo6aqD8G
LskI9eBuwsadttqg0UwyaEYQSfxHOLZcuB7lL2FghceCGVy9viqq1Tb77ZFAOg2HNoV8Gc4JR2ar
s3GkIm2fF1cCf9roS/GYc8SDNdbRo5bpSgOjyBISVFrKoUK6PJwgoCCVhpfukRyMKhjTkq+Dehod
NhoNRsgzP0XQAAuMzhLgGzVWvI0klpyKEcR+Bic3AgTLuPAntX8NJc+/XlqHW9inM7+hbkS2KlI8
6SETwWL6LmtV7G402c3sp/Hib/SicQ+OLfWdXpBXYbeTtiE2UJOrJxnf1wQ0HHcLHtNw83koosCQ
JR9oMdmxiC4fk8vcTc1NnEEBTuc2JTqQZxm1unX0qlzzyQ0nHjKwkKUd8xzkJevZMjBkEA+9jaow
xLJvujQsdBy9k7x9zvWopT7vkLygAXtwTdY8eQZjtINUJZcPHVar1mEa2CJx2fWvpzxnRWm+wY0q
DE08RNh4NzjWoNchrbMskhMmHOk+w1xjPzC2WEI1cpfwcrFeutRgaxbRzJqKCHdQzIEXbqvsCvtF
J44ehLUS4qGlk3zI6EKhN0hSB4NSr1kvouuZX1SsUlhfPBGl04ozCafioUSugqK/BN7dKn9dOa5A
gIazpOTXG3HUfY1z/KVTYPc7hAKC4om1J1NbZFe0ZGjwhKu3AFCseYjHvEjv+c6h0a7rn05QnIdU
+Y/Q7V2+p75ue2oUbX+vUHVPOzh37G+yQ85TJOa6Hv2588Km9fxHzVy4kX9taVmHCygRpCNLyY48
ORxx02y1oMXgVBJiogkoeDxdRZH7GQMnLi9E1t3bE1cSgPu4cvqBPFpbJru3nbWuE+HsRwJvH0Vq
VtXjyPgl/2SPq8CmsFbrbqHGdG8lvf3iw4XYZuhOSaBlEAOj4iuG3/5RNtC8Aw/uHodzFLMDk+gi
zoRss5EV1A9D6NVeg3UesI9IbuE54riAD1Q5YqYxUEIEcV3VDCbqxb8qYWQxjXGxM+OSpH5xv2TF
n5meki8ZFr0WP3KUIk3tsaY5WZXOU5OjsTrXPJNyk7DF1OA4hp2FZiudr3VVPtaxkCcG9oOOwbg3
rsYHpnwA3T7W/noQdU5VPKRz3Fxxxnh3ArodwVNSmTvZmmnQCtGfbd2sr4h2jkPitpKPKcQ8TCmr
6HNLritOqu11B68zlPig627GMwChRJRYrvb9fMR4orkiMUOW0Z2eWHXo+z2xKMOugUW701Dp3SFr
DLLSxUuJcemn2SkajXMCy6DoKERdsqtmPOEYGgOH6oOxafSm3BiOgXshk3+boMXWysAYjPIgBGbw
QWo1HjbwubnLK0MR9UrUF74L48nOkH6F5HbOxHZVTTLDaMA/6oDhSYpwnNHCxOVP/KvetJZbb1ol
5xmsUTed2kM6acATqBw/WkLVN5ruVLfpknsn14hYvYL8YAczdkauWUOP00xGkOXucCUnpd+4Zqyb
QafZ00uBTc/H2S0/WpnbFtcktlv3bZ6s1qjd6AFZEp7r4WX3rZulj0sQVp0dqQEBFgXGtrXdFEbB
LHezlvkHXbVqM099uS29ZkpCBBOMGs0uu/HIDZlvuF7O1wwXz90yjBHneKpv43T86PsZjhQMkvZu
NH4mjjUkn8b9EkMIuyQ2zhyiwH/PzF0mhLDE7zudy+r4lbO1p3J6zQbjQcOoPxBj1914abLclzgF
hbU7lLt61qx95Cv3uiGyYBu33UOL6UkWQGZ14RaXbX3T4wy2yfOS+mRMmi0ZMpj+l1KcDOxHDrZf
d8fcH6zr2lywTLenaoua1v4wOXUdTG3rbTWfMWTGjgWhsMzvrDbbMAw+aTjK3XIIzJR8qtrF5Owe
C4ZO5C2Tb1YBfBpaJ/feekKYc6M2U+wPAJTcsA5i03MXTe0mo4u9IZfpfkhLA1l6pV9ymXnX9Vz0
H/G40q7nksE4hp4urxupXb/0BF9Tl4DfnnrUkvss7esn0k56yruhVAzdYSs/GJKkCHc0UT04OJ1w
8rqbHL/hwbXnXVbn5XFkpPACFPc0aW2ORatblKGSstsRqGfVweyOoCVLP+z1KE9C28vbkM0/3ix4
HuyjOOmPqrK/NgSQbo1ejKFodCTpuFodZ4QlL5HUm5aBaTc9URFvqa4llWCqV5s51/Nt31qEzbXs
KOz8Et4AJKxASw33oHfkzpVJgRuVMaODR08+XicDvIgAzWvmD2wknuTa9bZ+UWNeiC02DHKmFiem
IrukETlsOM6WVnFAGqpI7cuneJdkBu7Mnmg2uMGSExsnESFTdWxG+95JNDYmmToHrA3GRy3vDI9j
D1OWIB0ElDR6e5kl7dZ1ZH2TdjwXqdmPjw1pzseF4ETYA0QBLku/bAEp+cfMTXeOUegfkdqC7AmT
xFjtlNpr4cdGWqb+KxLM+Dpuy3Oi+u4T6t3hqpQeWFvVhRxe0YdyMPQnf+wcyXgYW61T3rZz+qlz
mkE/4sTv9yetFYtB1oK5Oon5TPFGDIU1KqeYxi26jXp/pJpVxAJOeKJ4z1FbsKlHWYYzAds35n1R
YKM6Jegvyxjth0ZhaXqAwlgfY9wt9MF89kgtaHfGkM3wCFIMT3ZETtvlVasjPd8h2F/ERrfL3mP1
GL7c2gM1aCITqi3kwxQizkprDtO2KeaTLpbpMhujeKAWLZB4j2sYGEHJvxk+vAfraZ1xl/QMGuiV
7Pbern3AOBaAN80OUe0XcgOL1Zw+LdYydE+k5iztzipxSNnUlV0QaQAlON1/Bzn8ZOL5htx+P5jj
E6CmQz7JDATC2/uRxJiAWC9GHx/sycfrO6pWnuPgi8g4CxiNMcVm1OxTM01iuA/RUm0bp4vwzOrF
A/4D4oxun6ry15/qJ5cF6StcMsp2x/qH0rYyh6hOMis+kDJEkT5x+jNyqqlJyasvwh76YQkuu1Ac
aSpunn/97m9D5XfXhLeH+8fUkFTT9xzEanbzoVIL12QuaIUygXsjJ07rlej7SyZW5CETpGw+5G6k
HcVafuNPbmVXymob49ZyZpVj1ZP3cXKA4IvRWYvZzbeOjPbLCOX4dzz2n9xElIMCdRWkCDLM3nOd
lI+/jon/zqGKFBkdqPxx+0scKAoBZCO7DaumrLYOcuyX0srnS9uDVbQJvXxKeOWlrNrwN5fw/XQS
ISU1kGUCuaL54hj+ERPSMPdYBuqGA+QiykZHc6ZLDyT1iOMndaCnre0vpgTdV0u45rFR9BfVWMti
LyRHcth1zdqDcWV//cH+MYhePxgDOJ+EO/IOmdL++MFcnLdkKdvkgBkGFWrMGKYYmHyO0mWokZpd
9aFJCs86zsikwBPMustPyjLUZbCUT/IftJpHXZ/plq23uligvdxr2CRtYwvm6g7Tf2ruqF5r+BXr
qXydJ1srI9CS3JXTcLPmuX39qylNy3G6DMuKAlRzM10I62ImoTJyjNY67gW0n7W1MMrNA9tt6IB+
fTneCeUwXMR6cSWCI8sDQoR2++PlSITWppjaaHszsdkDjXqpkpM3rK0Omg9B3iyZi7PhKe1DZRAN
Hk5lwsea02H5MPkOVys2Bd2JvTC0zQqLv3Kx+BPj+jnevsFDpsH4PxglBLnrYRzi9FDHIGAhDDUV
b2MstQ7LXPLuEOcBb5wcT3ZyVs3y69uX/Q8S/RskGoB4naD9eyT6Cmvu4TWfv+d5/utFf4erCGy1
YcbYBH0A84IA/41A+3/AyrGslaWDchnrmP9FoH3InAZEYF0n33wVsv0vAu38gbTDB34WFk/h+qr/
/18/5KV17/75e9bOO7tTxoUYAIA9228UE/EPzgWbUIKUlHRdJUAeQjTl7j3OK8vOpMXdp63rn5T+
JdPG6djgNj8GWe35F8qN/gA7Xu3NVrR7vU8hFn53GX9yugJb8fx8f5SgX7HZCYHWHGOlhbx7vqbO
nu3c8Jyjq+ymvvX9XL/1FmfgM2iRDfdiqD+kwtIsBjcRVDnTJ41UwZsmPi/6StSAuO9QSrU09PRH
7qeFRvA8J+2I7jTpxHOZJL2Dgbdqlt2iHI2uC6NJ/Rb7Jq/TNmjwNO8wMhfdYLlY9QldzIgd2aa2
3Fx+TGYVHwhAQW8d+nbRXryoo6C1kGyXqFYr/wSsILaEn2bbScJ494ZEDlufs+9uEc7w0a85GEfZ
loou3yhiMN+s/VKS23UhjbJmK7PA9UKSJ3VSs5GyiJ2KjKQ49WZd5Ds8DEmvygaT7IeWbEkCRXaV
jB6nKNb2Ml3kqY0zsR9o315TPZG3fmlPG8xfrkRcn5ra6R7cCqdV4U/z3u2G/opERHWaNKVtUndp
ZVD4mXNe58nXVZzsNLJcobkNor5olv+sm1lHMd/V9WbJi+QJR8zGDfTBHm80XIbulyH3J9LA5m47
pmq6jt3lA7Eyxa2ch5Tgcb9y6UMdEe/w1bK+yK7MAr9JOqpY21pAyPXUuegwBS8EkJthGXnlna0W
l7RNU4r8hlzqzvyYxTIJJsJDbyn4ttYcGbsWcOVh1nWyqrFVOU5OY+9Baatd4+JKGgrpDCGYv7Om
1IkDwdjN1sXjLqA1bLeT3tRHa+lpdTBuuueqt1eek8sdqnP9FDPgP3EqeKdEEAeziSq9eGrgNT7U
LnZC7ShcmxmE1nzA43w5m5UxXZsK1QVkXWdnoXjdli3fXjJ4Dwu4kFsjrXuHDFFl7RbqZATT9I4v
OcseQZ2cwp6VFjAOghXsqvFMiKC6ssdu2BZW6u+tNim2vbZAOxlTky/Um5ekL+UOVgnHs0wTlrQs
3Wg34jPC6JSG7AnlsxVqU6Fhd+sPWxsy1AvU3SQss3n+0yDq+wa9qrXxpkkeLMCUMcTmyHmmUyNd
N3ITcTSUk1FYj+acoPdyq3mvaoNMEZxKOi8w2tI1QttvizrAhWbeFHERr7yWSHuwJybIgYWZ4BHv
MoGEya7t7cR1PCp3kUgkRZFcx7lTXQH7c/XA+5fQUtk2Q3e7K2bQKOS5kfWKVeVI61aM8mEZm+ra
L3yfy7e0WAHYWUTEoB8hw4HHEMDca0kUAYRTe+WQYsfg2h/v3UpP7b2b184x7+VHPxmXL65apm00
dtYRA4cat19SMDbAgfWZnXB8JlHFY7bmObOOw/5SCTJrZO6H8ViNc4DZvfu5ilx/2NitnLKgFsJT
ZxzxrCNpd2MdlEjKiOxR8KWv59rtDcpNpY517NT2pmMTKcMs8opbu67pCFUaG7fIfcd7RyrRBZQX
agIp64pbYmab/WiADeO8p2ptJzsB/NDIBRsntgMm2DTywRAV5WPUV+0lHcy+3k6FYd5E7dheE5pQ
dxvXbPVbiNH1g4uJQbERQ2pt9Jr/7rBG/a0Uc3JSiy1vSFVP7lIDfUlTiuqBJHcRxvNQbspmzLds
z2y+dpfnr1lMxgiQGdUX+L107gBCCu2pMeNlBC9t/YtB+Z8C+ZfIu+JGwje09NL/kw61Pc2lGJ9j
LylCNcO7F70i4bZuNovmAM7HQ50cdAOXuqBvE+sq8RW5SaOSH2yzXjLmKU5yLyAWfqrJb7m481SK
Qye7+M6yrKZh7tXn0OOIKPxcE7FYBha6XHsv1zihiHSclwSilaBbntRN7+EuHsRihGAwmx7oSU6y
za029VpOuHvH2xVxr76xv/sXuttx17pO99nBprwIY19frjFvMxE2mNlR5sa0xb6n3bI3TMfMzaMn
lSvBHyw69nkecoJf8mAGX8fAbklgMumlUYWZ3brXiFYJ6nNnBgWB3on25GMoEh1V3w5XPWrrt9tG
OGdyhbkgMuvB5Esq4W67xHnNTH3cjJ4Fw7OdzMdU9M0xa1z3DvMZwbuWr2DrwIHE+Jm3QJLXWcTW
DwB0Hc9e9DpBp/WB4QLH1ibShkoNZlbVbJvGys4zJs17q0YqHizLZNwyjuWejqk3nkEIdBgewKv0
fEYwSP5IEZl/hpDc3kvDnK7wqrGKsGuS6pmeQ70qs+iucqwSNrKsJ4pq6X0ptLx+ZZXaJjoRN2Xr
yFzlbeckSq67WqH54ziVV6bXTl1gm4lrhgLpmbVFHzlbGxJW0UDOUkvxQlsG/dHJ+r7atk6bf7Fw
vs+3s1+ZE6wT7Pg2WafN2AQVUOSRsrsjhr/Ysu6bPCUNZFA6IV5dkj9CIuB2JS/wxtStRnjjZdad
Dzk+g/ssKzEBMy3pLgTwJOZNl0LoDKC7GreQ3awjJVb9GRp5v+sHrdzUvc79iiD1g7TjQvjZtNuS
35mqr4ZAoq47kbUeorK88dpOXHdsZzxF3bxgXQ19i4mXbhBX5vUEugEF5C/Cd587TTgbexb49NME
NqfMizQ34KnTLFDKKUrCocDPdgt5s7yMid6f6yyb72l0YNEVSjeR7AmT9pfB0m7oukvsjxzWtmff
JHadbKaaR+w6NZC04U3adV2IPoTpkF1a8dYvEIPikOy+jtnUfvFgLqoAzzP/5FrduBaYtiG3ZYZe
YRZLbzHQlsvRI1agJiN9cK77Ul+sAKn4YASTtriYPGaZugYFs+EesI9koawsh6R6nC4/YVw5a/fK
tEprP3Dok1tdwyXUWQMRvquFc1KZ5CSwsFtrDzmWzdNmGqMk4mi1qL/qwvQ+TJOwEO+4GkN8ILAr
T+ZstIlvYsRaO0V2A5E6nzB+dstzVnnTIyBYexHm6H5uIy/b106MoCIn4u3VEpGG3MBticzr5IRw
JS5B6hOB61DQusmwT8tG3OHgm5QnYnz92xiP1m9+pVuMifRYPzZeVuhhVTM87czBQTwwtInZXzne
bNTOX0X2f9q637R1UNroNv59Vxe+FCiaZJX+wC3661V/xyUJ6w8oQsyQ3jzG6KD+p7GDQfyHpWM7
ArsIKIw+7X8au1XAJ1zke7oFJ9R4i9P8m1pk/IE/BR7nno76Dlb1/ykzU/Ae33dPOjAN/ndYymA7
ZjIrXZlH33GZ+wV//nYYpnM1mmB/rHn4HCZnT5hzZN6T3jefskmtuwxo23NfW+pjbnXUoJ1ftZ++
u3o/aebEj6ZC9vppkDNivUES1KpHWT/td58GnwNc35MBKWtbQbTJF0gQg1s7WGGovkbMP1rDs6sa
8C5ZeiAobSYBPqKlc60QAnr11e97/ZbfkSDEKQrxEY8uT+yJv4n+JBRETLtff+I38Pa77vPtE+Od
ANML6yXiQN9x261V/Mv0uD+bmCnEyCCW4iP0FA87eneubYqJSWR0SkS3LauYGFWPzlBDSZg0UtX9
14StUYQ4LFDakeDLZg0tRgUuZHyQG/yP7qArncrOTyjEdB14L2mvGHcywGeK7dykMlHlbyDrf94G
zLN0NPMY4yE8fY9Ys1fGo9YU3Rnaqs801wPGw4+WpdFUEE5w5PU/NJEonn59Md+x3FZYFU/GFWJl
LfLH+rG+u/u2PsVW08XVufIYZ4s8Gc4VJp6pFyWPv36nd+j32ztBstZXxh9nnfdunTUV0H8rk/rs
Nbr10r6holHP1hnQWG31dgCGM/UZC4HMtMfyd4tmXRTfLxq+JZJexAnr/Jjd4d3bu+6K9Vdkmrpt
br+UWP2/5MWKzNpL2W2ZLDF007n1+7FoRyNo89r9sy/87jj6s3U9MUzHBRb3jDzM3Kr8CK/MIGzS
ozFrNNVsdG0pXVqr2oJZhoZg+M3s4F1SEAoj7tK6bSBJNpgdWCsk892N0p3Brmw70m7EEJUvhDV0
UO002Ltr5TBX8WnE2P0LKuDmelraBGN5a0pDQyj3W08wZQ0zKEZsjpH0nylE368AN4n7O5WG/Y+b
DDjOInJWSj1Juu9Jk470Ul0mvXmDQLCJfG/T+8myn/rJ9Hc9lN6Q0aF+r3CkGMh7SdxQimrfGfiq
F1YDBZ0+69IUWEMj8x/jT2NG6vvcocJs7Lb5iEc4rmcYiOCUnEEVSHszG4Mo66rz2GjdLei8uY0J
3swCbSE3klo7KQ+20xcXI4vv4nmtKIsBtSHU8IeeEEgKKkSkgUhng73BGhYGHKOXXcOAYl6nD9Yp
AXG/XmJyS8h2TawyZNGlRyhMcwnBDqtA+hBts2TTKzSH/sOga0hLx7J3SWBsh6PFqPihTeAa7iNX
Y8qKADv6gv+rVAF1j/Z5KF362KYzjqSsNEcBSPI1VQ1GTY1Z5h9SKB1uoForPslIDuHMddivAOVt
O5YTsSCy3QkxCbUtQDQhboyx14bQ5qJtiUPhZmj8W9LpY30Dw6I/cNQYqGn1bHV2c4unqdSTKwNr
Z/q03t4PfqYZu84plxfPqWGK6hPZFyr34p02TfoLAUvjty5uGhuXnh6ZRBUbKt5NfVbzcIzjdo4R
f+9kHSUbknrLQ8WPBhxAkoxTVSosG9DjkA4RUbbiiTWRT9MXUYhxY1XupZMzbRhm/X5kfIX+X+rA
aKyk/r/ZO7PluJE06T4RZAEgsF3+idyTOymR1A1MokpYAvseePo5oKqmS5rprqn/uszG+mJKZCYz
AUTE5+7H9+i9QXeYbW++ctWy5NH9MGFphGucUi/SfuPUgST/2k3GTJc5gjCP8urNoqyitxFw+2Go
xU2v+kLN5yBtlsMYUMhyKt5No5mVV4/CI/bOmRCxdOA7IAraEN7j6yp8NJyIVF9I2fDU7FzmeSJs
YbtEtzBv2B0fFXJ9gjsjD3ogJ73NFTVFldlN4cBauHeNJItu2QnbLtxiv0aQNG3VFfsyT9sA3gmL
V7Sbx9SlEBQIhYPDSJQyJIiOQxdpGq/ZlOMQ2HUU36i9U5IqC31OgpxlLCWHsEgg0m/GTscdp3qj
APIep/53YxjR/BkbWMyLpT/4N44RxdG5tL0edjpaSNcs+thhF2yTXQ2YqNhF3YhAG7Rdme7RCQuN
JaAr6pCQHAKWNyMeMsNsUs7BrrSeoRShJ0FkVKvEUQjjFq8su/UBN8VzVmBBPtlt0Oc7xUT3YRl6
m5M3JQ7mJZmSjn5kL7GS/oARqS4fWYztcxYjHAG65R3sqp751M43GUquuPN6ui58Tpicj8q63UYm
+PHWdpx8G0d2PGy9csSYlXrdKjwtmb38Bv83cLdkCvJia2sSzycTQ+MxTj3lhpZSZJvTKo2AHkTK
QZNv6+Aui6ZMhtS24Loq4OIZFwqq5d6so9jh7QZevWP4slSnJKWccacCmUyb9d9tzIC6YC6f2G7A
sKUEFCDbkvErsfIaG2oYfOTnhYZlPLsj6bwnnU/WcOPWASnuMmj6a2coWZLizlP8QFDYfFoRRYzl
62LmSFiNLvC6dZOzpBeTZqUnmVnOF2eOEF99k4t3D+0aTy3dfwhPxYAPY5uDRe9CsNIAsXGE5tPq
rMvibHzsHHf6WrcJiThvwhfITBUvLTM8fo+TV7hj323kC4FGeY9uZz6ZvcG/mFxwzSG8XIx+dNdl
6bGdLWs6lV5MEee7z7UUzXpxZlnTHby8o4R51hKTgmhW03UylbyxquOhe2EFw+JKhS3OJp6S7ZbE
1lyd+i6IrLusHZR6II0SMKeTAC6v+7lfN58JxnJCQCRDqqngpatqQa6HfNYvB6GwgW0KBnM3E88n
3heDsRvplPwVQ+PwUa31SdTHqZFbp86hj9+Xrcct3w7sCmL+G89UGGfJbQNXj+SPXSeCr3taZc4C
u0QHvGJo5v0M7Nfe6bGx1ocGN1PIX8QDZA7MdZ8MJe1TRFrh7I9p6jO4cHDxzJTrfPkhl89ohw92
P4vuErPNzS5VXars0We1OHSlMG+aIG5eJSJMQ4dPklrnysfFdMGoHmMGa71mYoOr7UNNWl1hyWv0
m8qVc4dOLqojft1RPU9uEXfHIjKK73oJ1mcIFNsEV53p2/BCdNLtKbUPng0RFftiqmNO9ZLHnG6x
0jID7y5BoTJny2zAinnsQSogTWhhDc0wKYBiKLlNFkjywUnib2x+K3gg67NvckntpvWJvcscg090
HpdxxyIzNRezHSwY/UHej6y0zOHZejfZ5zYAP2RotunnJehb81vflRiLCtP0xlM6WfwqxoYJU+cp
hqhR87VMoaGAACwMnPrrWXv5Y7ZmoHyvO4JSGx3iry5fjhLMng41LPqKGPUsr4xegBpImrIYLzFN
IfSpOV2RYNyqu28iWBlxPDq7kWlSN+FUn0a/YRXQzWMeN2b6grvE9nEdswPTH2s6WDDd0NzW7hLP
UPHZiOrpaxILYwxzr3PVCeqXeT93RrQc2rVmdffDdw6lNrPvZpXD9SjcGtWImYxwryWQkDlkQDmh
0SQ13xoJxZS5z+IVq9+/g6E3Y4XejjldzofFb7j6lZzxUutIi47wXOc2zxOjpif4GFzyrHTBJ671
orsrAyLx+8Gqg2zvF9jyN/PwGmuKFa2Nm5v5g2OV+OsnSKvyWkZr+WUTdXiLdMwVvQOqxrfJwQHd
O7VJ/F15bY2V2wJOSxBmroIFtMNsxNeqNeppC+mUZwa7sYHUXB7x/ltqGPZd4qtkO81CnEBXcN9r
1/XwZUeJ9yPl+c8k5S8mKRbTjP84Srmuyv7LLxmtHz/zxyBFSKBGhPE5lRLGChz8ML8r5LQGfBAy
WEVw2qdBTWOF+YOEFHxAHOc/Wa6PIvjeVv0HCYlk12pT8YDbQyJwGb/8ooj/J4WcdNcvhzrHFZzl
+D/boe+QqNjPh6J6qRTqpk5uvboOzJCuC9ynAMOd0GkwXBy9StnlnnRLsp4WbGIBFiFlfJTJty6C
j77x4gLCgi+SZj4lS1OUSEUe3W+MEXdFmfpyI4taX1ES0ObP6SKbq6pbxLfMjucAlVvhdcSN41Ei
b4yjfUgNt/ro9b1nnbomgPgw22k7Xbe1W+6SXs1g3axco1eAxa7NQIYc5uARaONKDBpiU8veMDSz
crG2DeT2cWAgayEsn+Q4Cx3qzDd/Q5cf2CHasQQgwLYXUax0MAS7SXqdj9V0GjjhHI12aE+ggbN6
Q/H8jAnfgCzL0L+yguepxORJs0RfhEVcre9KL9nz7HR1SBal3g7c2klgUgaTLWZrmttJYUHYDlWe
Mcz37BbQiglVCGNN3nYhT3+10AVKMWjKfHcwkaNSh2jBwm60njL3ssqvb3wiUI9oQYoQBt16OfWt
7Ax58dp4VrusxWGKcDjXh5ZC13xnzdZ0XWUyTyVW0lzD+i737oL4YzLVxiBgH7N0TqpmJohSj4N3
WYa5bIMFnYEk28yDUw3kezdBzPZkPJn07AXjBX9/ljL5n02YceqEcdjz6m1tOfJ1JJX40HVsLfIm
MOZvQbkWYwaZ2X1nQ25NpFvLzinMR/z05t7tU/Bum9qLvJd6yge5wVQ0Xk2wLc8k59kkeK1ioq/z
ITulEjVjRzvmPcewdiew8bOJUdNtp/ORJr+UQ1E+q2rLMC4ODcs0z36msJjHAgdEmqoDjYO3ZoqZ
qncHmWKjzS0YSm1SkoHu4ehwnJOhZELBvhZZ4ShKMfa73NbOqZjpX1sIyX2prDp/s/rGtPeB6lxn
0zYLHVA+yuYGilULY6MLzHPHcWsjbQhH9FxmJizU4TPGRaTxpZLOncEn6GwqWcef41aKS5xJtg6z
Yxw445Rbj5e7zl1G9OZizvclaadDMik/u2UE722KxgccqiyhLpYZs4WZLOLTPsLyaZyEc5P2UYa+
0Ofyiuqj5VxGC2CCTGAjH5IvvEdWLVFA5sjjGzfpgBkP0gWw53Uvyayiz5hfA+r+lvFQA7TeqUaV
Z7Ir9cesW24cOjvu1yv7NjI7wXDPxkDYmJjAPQ0Vtu5D366dvZ/WVssnUIvvlanFbcVg8CWuUygy
jZyuqlHlxy7njK5TN0ZbGjndA9TdRA3bB6RYMoku87qY/B2YHd+68pVHjk7clsS2SeRF7hX2UueK
jj/jmGXd9Ow0RJeIEczT1Zza1mvhEFui/mKpOEvmwn7AiDMAjurs74aHKTjs+TT2asn609Dnb64v
g7ClSNPfGoNugpXPIB9reyIqYHlj9Qb8Nn5yMJ+KTaVa52tfEPYpwWLyO2gbyv3cQgCqydnQgoI7
3a3OawCWU1eWUWO1RlnL2D/ODtAaRP3R3wzAN/eEMpC/vaHnPMIQ+alPWrC2fD5PjKvvuayrB9/S
V7QDGqGjouDIdKRmK2w3HiYcIwUHIHP/2+yWyV2Q++lxjKryG4fWYJsLink2dcEsf0dxK3Z4YdIO
mz1go/BP2h7nreLqfsQCACjTnLR1DAY7Cqd++eiLzOQ87sRMGbwmvclyACDVIOzPVR4ToU0GA63J
BC8x06Dw6vhTsLXNenmo5gAwgNdOz2z80M3srLq2IDV3bAfnN8qDRk48dv89VpMRYkFZdlWeMJjA
Cf1ilUsBnBfhaKR07U6XTrU3UaLvrLat1wY68ejh9lYhDYSq2dPNF9NM1YgvVPO2WzkP1UMmjaon
mZjYIUVeBip4H3+fl1gcy7H0Xm2rX5g1cWntFh45YdLrkUFOnEzbsuLJ708Aujx/dK+tZomB/xv2
XuIH/RhDhbv4CObnKmjru8ZECSSyOPLJBon+Dfd9/whmtcnCxmJ00wlN6iExuyIkJkGA0hyt09LS
yRhKix1+gaXFZKO3QTGsrmfot+CWmvZqKavpPvcMNF4VXDej5RAz02kSnWzXUNeJMBsaR9np591I
4JYEJE1Mvn4Uk9nNG8NNggcZzP1x9Pv5VM1RCmU2klM4Jqm4ZUKgnougap5jv2zvSpTST7WKAPbM
DZIgLTUfzVbqHUe17ACZXe8iApEbwjtdsiWvJqpw7i3Rn8p8GetN7A0f4Txi4EplB189dcrQdTgU
NCIRd03nxRBh/AieBUCyPoTMry9OpgtFaRfxHL+SNp9jP73I2XM21LK7B0wNEOizJlrOdGO7b9Bs
hEEXYJnexT1HFTcTwbNenO4o5MJC75direqLO9IKqXKvvLSunyJvbOONQW5VbeLIx/VBmOtqaKp2
39XAQ/6RGbF9pr3+i80xmyukkH8vM/4/fHjVz3vjHz/y31tjdrkoiTZ9Bgwj5U9bY/nBx3YsGLi+
w0P/tTW2PbbG/NQPFfEnSKhtAj3wfcGv800ae/y/szO2fnVoCvqceF+Bv5pIeXu/0uaLxusI7brT
FXsGUts8JSbaIsFjOW4lGDSMvoWjqfH6ZTgoq8gL8dzDrDfpnaiL7skqZE9AhxmBsHY5tFq2caE3
lk3tP6Y013Yu4MispGItrKdZlnt2HszbyzLQRxypE7hDmh1ALp3agYoXnM9kmcq+vi5znZXbEeYj
p2ofd5gTZfMZ9PQoTuzL9LWWUfSU2U0Net59MbCSHPBReXEo5mAbOBk2mLUpk8z5gB8IO95T4qYE
BNNkmNaR2TpfAlkc7Ca74RSbt0tccazFqL+okQxtbUF3pilhvMZ6yYGd6SPbkXZcY+BkgkR+KOcx
P8xjm/tb9Jz0xACl8eA19iN97Jqcd2MYqEVurXuwU2ocKOTAJp6QQTjW9EfsswWXCcn/kl9cyozM
XTFG463lROVrP2nzYXKTcjxAPuy3SUdGCrOVttjGxnqhE5GEJ+ai8YXtsf4ULeBKKRltcCdRDjdT
eNI6/KESccJ6oRayuZocM0dDwS8rTTXu3LjGKdWZLfnrisAVZOoJuwoNhptUTc7JjTrvU7C61q33
oToVVAzYk/dh+7jO3Q17HcFzfiJZto7l7XVCjw2OYf2Y9d4mfR/hO+/jfP99tI9OQmcGA/5js07+
53cRwFr1gGlVBmCrIRJA40QwaN/Fg7Wa7Tu8LfFlcfCZKoe7cc+znJ0xMuGXYhXomUEXKBLVXD+a
ZZtcFDLOS7UqF5Gg2STEMtwf85Epy9Zqvdui0Kgdq+6BxuiRu6J7iovmXRqBRt+QEI5nxjNtcDuv
GkqzqinDqqsk7xJLtaotWBCxsjjJkH8TTKlP61b01K8Kjet40WfuBmSbkubWrxHHEITlrmfrF/eN
9UTkaThNWDr3Vk75wiYoo+7Rl+ObWPWhcVWKSDMjGnEHpCeo5HYR6ndZKV4VpsKlPEStqpOPOHwY
MYgRDusWDl/OqlB172JVh2zlULd909D98pXzW7Rl2qw/DVTHHKN3ycswBPJXvSph46qJac53N41D
6AyEwCqaWWMahRgC17LQqProxk2/mYygPJVBGj/3Tb56rPoof1CrIkcHeH0Y+4KaWZ/r0IvksHGk
EvdU+qJGvQt7VSmBPPkO9b+XGpPMZnD6+papU4CUJPLfGDfpUxN0LMBJg3l61sGmjPo38s6Sqfw0
hQ7r3DHDJ0qxl/VlnvQzmUInLFVMKUMwWpyktg0k/ZjIcd0k9eDCoUXK4GUV4DDd/lBb/xkZ/cWq
aJGCYMbz75fFu9/Kcj2SfvnFf/P7D/6+OHryAyo1I15IjesStIrtfyQrxAcHjLpJiZPlMlBaI1R/
zI2sD/y/8N8wcqK70V5tO38YcIIPBMGgBVFjimCzDnr+xtwIuvzPcyPpeyyJNmxEpHQmWb/OjYBJ
dktRC3101ibdLc75lPssX0/46wBzJUuYONuLtC32U+9yniKu3J6kT6cJdnA6gsIkF5B4m67PHeDF
DvlkVKcBuudbPfbR7eS6QNc0hFng1BTtLQUxk01hdB0ZUfyPi5tjDzTszjQwuWvy5jy62FcSdF0O
hmlVn2BitGedNckNKSex84xl+RhZBll9CcVn1waiznYga5pHGDJzeRQ4ZLmn0SS+IH25ZahM0oab
Csg5rrs6gKQ9zDwvkvJIiCD9zQB8+DYtRnqNsgsbUlfZsA2MQF7RsBDhhfY6ntc4Rzp8rxR27ypj
cu5IU+aX0Q6y27RK+uuR2/BgRtkSRiKiMb3qx3mH1qSw5SMxrc8ZziEzC6HRuoASEARnwgSRAKji
2B/9lo+ZchY8vDy6xbl044FGW9KJFnb3HV6+ALi3NM/TEhR3vWG7e0CMxb1Y8uouG/wWbduX1mYk
BXIGM1WHtB5GoZoSHsOkCvuw9Ytr0gSx2GnP5YTdKqo52JuIZ4wx/dVQyZeOQfej2XWlf/ApVMGD
DvClRj3z1aFsB/vTnCtrnw22fwCfkc3huETRNQHRdKttAVO9Khec7WP34LmVn+1cN3LOcNHFd7xC
5U4W5oM33hVBXm67STYHzuB3chjSinIKy17zqMOrCTnnIyCP+ZbGQScMCneHxkZxeqE40ZEcONjl
nJ9J00ZXQZ2V945gOK8QYNNJultywIoB+qD3JSmBRz1gaMZGVhwnUYSiMvtQqSx7iAZM5YPRedsI
tM0Jb/tBZba/KyTP4GQQ1ZbtBgN6qpqjYxZEzn5wC/WdGOGbGQUGfHioP5ukz80HLnIWpXluTqxR
xQbwCUdC35k4k1ty65bOfcXVFkLRv1QiSjaF37hbI+leFqBXm2X2jH2CBsXs0+dddokTxgPkaXMw
UyDtifGCBwaJJ0+aByeva7aFDj5VnwrjzEg09vcZaUW2yY09Nlw3XLbIGK62DjX6MKj5JN1mQkYq
rDHOoCCTUdVTjzcsTmUVH1xZ6Nj86Ef5nO4ZeU02yz5deO6wzaYkTnz2aDMDnlAbgT88WpZypkeH
1cyRGweGg/nJZPyV7YSTpRe3Fd49hI8oeZ7lUsATN7Pc3pdBhWcuh8vD64/pTYDX6RnnaiU2OWVs
Y9hGOKnZtFUQC+fALrPTVK2GrxzHPH8NgBhZHlqi++MjAqKcHnuVDuxPqNzL7Btl0730qghILOV2
GVXJnjNx4M/q2g2W7dhZM0+2IY3jV5qfYnKMiZny/RhVweUJ113sZr2YMW3p6cyf70/ai7c5Llp/
BxgQmRWisi9fh4pulDdPBaZyX/mMgmHEQ9NXZ3qHbDAaZaR6bDWQSYxjTGQXNEkiMFc8lWoA/S0a
G63P6lts3NBw5t378vPPSv1XKzW8aZbOf79SA0Jg8WzTP6cfSe2tP/T7Ku1zgl07aehp/Sn8GDgf
PHyIrMQeR+Q/FmfxAXofqUZrDdQTH+f3/LE4owQJibGPfyB8upf+1uLs/NK66HAC9izS6c77KZm0
/C/hwtZ0KQSD7nJeEBmbDS0+a/UV5yhLc8iQ46sA339jwLt+SGtd3iwTGTFS7MIMy2DIdibjw8es
VwuPCWtWt4BVYKW4RkmMDQ4KEz773JecHsF1AMlw/NmnVTzCxrGJ1ESLQuIkl5GqzCsRB6a3qaz8
qmaueedV6xIgggQrV0S8QuUMhuLCiLZMod33RtuT4ih+PXQaS8nSMfTkLNW3sGR866Jzy31OaX0Y
Qq+wMrLEETXpOG8PmK4YepVV9AC0mQdZumY6B/FVqaX6wuLoXy/Kjt550/2Of4CwProw16LZvZ2i
2Y+ByQZY09nPi5OpI3lUrWW8TVXbfKfVK7glwAAHKCpa2qGsqOGsitOd2tLhgB+nhdkspzMIG+zw
WjHjCu3MgkZUCVIuqPt1XttAUDAu3MSijC9dvRhvLNVryRswnhvU/fKk0+ZlDObmIZssF8ivP35M
6r5/5Nw8F5vcWNqvMvLil9ZQxLIGhwId14XSRXYKwXjwy1O+Gjc2lkjbU+IEygsty2y/NPSPAIyT
0zMbSotPusy/5mnfH4Ml7fcm6YG3hTHaFb7DW2OJnbNq+xqv3LJc6igfWeq9bu/NfmdtWx7F8Ho0
qhpfaqxesOs0Cc14zcBvY2+2tzo7v2jTi8IWKhF/6MxZqjOjgTGKw6TeEclhbqL8iSNP8qz6lNji
VNY2TCgY7DQWO8ydScAK4pgWFq9NygV4ajAWXg8SAQbfoljDROYY7RO2XgSVVrV+6kr8cottxhuH
BNH3NLOGNqxnu0w5Lq7OhSwp71KXp61stHcVt9WydRY9AD9jf1P3IAjZGZo6VITvDKQZjZwBDz7+
FHmL5W6CIZZfG5q3asy2joslh0FxRWnXcakXTAOjJ+Nt5eP/XgonuI+RVENCKbs6KcaQOO3WbRFm
cqJApWerk2ixukAaNBKWmUEfJIisC/wVt9tnQV9+DKosejEKNzbOUcO8d4eSZn5raFfB9Smm4WEk
cgeHTCvztcdrV4Zx2Qz35lA2n1stwA3XRB9VC7GdtFmvH7rJy/2jtBVejNan/QbjCvMj9ktyQ3An
WfN0pv0JJ0lyYX4rvw5uI8oNCWQdh1675Ec6Y/zPGd1b18R1tTjNIG+fWDUhU2v4RgTOqMTIt7AH
K7huZfGFmr7gY5vKr8BY6q1btzbOW1f/5tStxoiPjFfuIj8qX7J4wEzOjIzRSEmj3ytCHJ4h7WX1
iflxv0rDpLR6IgxXiTX327pv74ELgFNsUr/ftQKSBeFFufPzeqFaCnjtMg7ddpZ1upXY/3bL1Ddn
VZne2RGdR5tGkvl8DpJ8yzDwWGtt7YVGUIvDSPr0wRoN51ClgkC0EfSR3CFoiFdLJcgGkifqaIla
hwFm6Ozg9XV+irXd3FAzwDQ6qOwVwptKPlivyJ5VmjV6w6DbnniiRcMpiufSD31jqj+Pnq4Joho+
5XAiYPfmCN3dSsBOb5XjoXB2Zjbe6UZzGbAzCDYZKEM4HjQO78nENZ/dSU+/4UaaXrUszWu7SyN4
wlPna5QFejrCILKb20QHkdr6Fiww9srjefD6QISmqDn4dDXKYTBdyCqmYZGrhq2nd5aM5rZjWeb3
OPjzLXu+6JRh29xVJvvvWRRPcekMh66dIlwB0hw3XZu2HtlwXYbM+VxEgHn5tqAxwZA03WZb2UOx
E1UCPygXKJlAJKg5usi8cUsy6+1Up8+LAf/hqAFAKvHia+USFU5a2+z7l2HQXXYbzZGxsYhu35oZ
lk4sfe2DW+TiwTW9+I7H4nzwfLWcxnj65MiyfGg4XD8MZhdZSMRwJKfWLV9so/WZK3rldE50rD75
pUvAt5u4rZAtyzv4Z8UdTPhm38WFE/apkjcBvp+wGhcLL1Yb89hmyYN5oVOKToJh3/geWC27KwhR
BYK36yoDliB5sU1HkxS3Op70jdl2LmEv3v6CkMKJB2UWR1IfPUq/dZnequkpHgwf5WiMkt/sxdC0
zcQDsyOjqa40+MgbkvX148I1for5w9/QP5fThPUIizikuDlqls9KQiMnEG0sx9ikIS+TRARmsx92
TR8NO9U7PI+G1FwuqGEeJsyECeOU3TX50LI3t+zbqMo7yUNWRQ/TEp0qN7Ou27mKq7BcpMe9NlR3
8eJB6ebzfGqr2bwKmNkeeVx4h4z2z1vAkKON82Jy7vNgSb5FvUxXLByD17aZCVVy/NJnvXj6Hswj
yHgdBKfRHLpPbQTHbjSd8cj95EInG6oW/6AXFHxFMXywRWux7bMSPWigMuB+sgUnri6zcbjS5rAD
WCKOWZPL24G27esFzOmpY2EE9WlNN/CF30QFv8rsbKtiQOg0L+mQJ58FZ+5TR+DzUNqJ4WM25VHD
5bf2CUmmmkQrhAeZIFN3UVBNn8mZchboTffVqlIfXCHOrh47c7kBMmmlh2XCZLprW8uqHksdvKRW
uZIjE1DIl6ZrBjMUpW8l4VhMwWuKAeSRsU/X3LngDLuj7QUgGxfXVQ7hdbMRVxZ2CdaxwMQZuiGu
m9YhCz+ffGUt+rFt4i0nIF/v7cT19qBavTApSzeCED7dL4xDsksPjLk4Dr2R0GNhO+kXqvfKEsel
Es6unZY2hgDrzs3iXmOIJ7t0qHB2iuHMJWuBr0e9wLf6BXXulb3v/KyUUb5l42x9CvrBe4IqUJ+h
Cj81pad3hd0UJ6/BEOMNYxF61fzg5ssrD0BaInEh9O6rB/TlKxwddhCyhU3YOcSkAhDkrufnSIP5
bpKFccWXA5+2rQECq775bi8OUnRfN6Bvpsb2sSUNaX5sK93fE3uhDGQYZEJcvg3i+Ml3aYOBB7vc
J/g3Vgjs5BTG5p8j1P9FAqQxCKzLvz9BkeSo2i/fqj+foH78zH9rgEQGoZMDeF09aH8ec4KF+SAg
MrkOILLAcjwOMX+cpExyhhbTTVJQHHPesTP/OkmRm7EohvJoR2c8GfydMec70OvPkSffo5CFJI7n
83LgmX85SIkiqUVk4F9nnN/AqENV8fXwgjgmy/YM0tpLm41ijUnYB3S9mzpXNg7haRcXAYA3jGmV
ZspxJp0ABfu6NMiQ8UgzejQXfGV+3qbdYVBZP0cH5adOml458TRyQ4AYyaLhyOOc1/oonHHCjwAk
gAlkcmWOmFuAOk6+Z2wSdhJUyLk+3Qs07GKeVvZEiRztXNHIpgVuSh9Wbt/W+jFrkEPsnS9pk733
k3lIgtuU0oqpD7CpMmKyjCLEQU/gmbWA5QfzAU8mSHoVqYt/7pr/k3AO9Ggdl//72+Y57d6qskvL
P983v//UH5MH9wPt1xZcJYuysJ/6NQPrA3x/16L+bg3cvtcC/HHjIJ4ze5BIAMx0CezxNn6/ccju
yoAqWebsDCL8vzmC4Cnwp6gg9yvBNQdhm6O6XLOY63//U9QO5hPOQSdxL0EMhb4tTLIGSJDgvDSx
gb7tnC9/+oD+lwzu//aCTGEElbyMO9x3EtSfXlDxV9dsb50LfhpG+CuMmDHbfOfmfnOMNfz7//x6
P4c+f/yB0NH4vMBcrhaBn/9AdqBLh+UX62WVuF+ygBews8x86pzxr0iMPwcC31+Kr5rvGrsvaQj5
i0O3JeUTD8qUF06mENa8jHhkv2Cvd63YvOmXJfjkqcy8aSMmtH/7r+RKcrgaANKxdfrla5waNWph
tPLSWRndDH5N7sVwSqpDRoKgP3w0P9G7fqJ1/WxFfv9DuQLRtRySE3ief/lDZ/achTen8jJVLi/k
1S2J4ikThKbG3oMgj/WvBv09z2RnNAFiWJgm5rHtnJOlEiui/u/++a7gYnLFqsNh0P7l6Z+h7mKR
jCS+L8mfS49jehCG4n/+/16LFAZyHpcwF84vF1QMyiRPtJYXu4OOPkij++b1xfwwZNZfYSzXz/Ff
i9r6OWM4RwB0iH47a3X0z9culZotJutBXjhjfO8sqIQD0vhffJv/8wbhRchhv78YT6lfvkwG6xIE
UC4vy8rrz/yRqbzv0jdkLiuE/j9/Ub+Ug//4k2wLs5Br4yN6Bw/8+XlD3socF8O0Lxn94+TURl4T
WAX8dtzVNAysgWXom9ykaYCMgfP5RBWRffqLt/E/r2CX3QwJ7fVWxdD/ywUT0Y9FzFHJy+z31tlW
pclYlQzvFTYCrtAmIFaolNW6gIkHovTvN69TY8bhCdIe//O7+d++ATTagG0L3zTpg5+/ZpWzRS9U
zc0Ls/qBvAE+Yc5SoOgxP/79l3Jx4eLTZ2mxfr2i5tpvK7JU9iVl+PYQBGtziYEZm4glFV1/0QL2
86Oexzeev4CYv2RlASfx64vVSV/lTVMzEdEr1d0w2vq1tKmCWNbak5G8k/8X1zLOsT/fMetLMrJn
dusirvMFO788B8FrSosJQ3AWEc1U0i+JioJe4kRDWvYB2zLfq+3A5kz8zHp6B30WM12HGJiI7/ip
2xwZ8LbH9ydILxXOdr1Y2KWixFjMbWpWf/UhsX3++T2z8Hs8TbkQ6bi2Gez+8vVDcsnkXNjy3OWi
oCg9WfZV6hp73MZq2FSi0HMc5nlG0jisslq7O5Nfdt8Sgy12QKN4j2Qi+SIjxF0GOUX/beakziQ0
WbivLNpkkq1oM0Y/DqlDArlxAJQgoUSCelnaaYBlfWtxTZ2AOxFO6tYGnGkt5elHj2avWNrnNuMD
fB+Y38VpbrQ7jDt0nYCIwh0QRI15NDt845sOShAxqCBxsUbj0bbZCKe2e8jLhtfw+aTdLtF3wM6F
2MhR0oSFn8e86ZJqHb6vLSIrkQxbQETh7RnQDpD+PsYmpknPJ2cYf/03leXNq1eXVn1G7dMPGCnm
O2QFg5AakYL0s6kDvjJvIam7br1hxEOB49rrlftFpWsLxXuWVHOK/9aZ9bpCj/jlCq2st5pGl+PY
eM1D6yJFOxP+Ki+Nofnz/B0dRgYOK4xJROPJsBtu0tn3rxBfkT9mySe6tshoyVSBZGn37b0DYo0A
P/UkfWPCdZFH7CJePlmj03370RFUuABpzbntvinsYwTTbJotlo4pb+jrlraiemXVGpG2T0GET2gD
I898Wno+NzkIxtPvq1zJSr3HrEhXJ+HfNjvGkmABs1mPK1vScKM3RckY55ysGxNA9/PdOxpWZBad
IZUmX4rNg9Iep8yJY74nJ9Fd6Sxy15IPnWUkBsbKZ2w4ishzzyvzgCo+JgeHTo5NfiDFwpsBnaWK
XduzLroVwRuu4BiObLH4tNkYBSRd/V/sncly3ci5rV/lxJ2jAn0zuIO7N3ZLcrNvJwiJEtEDCSQS
3dPfD6oqH4mSxVNn7AjbYUeZBAEksvn/tb71jeEd1f6SbDPZrDddHnGoMSpS/NDdacGDJIhE7vyO
7PFRI1BHGD5rEWYj8LxTwbq86tBckhED0I26UYECnCgN51NfN84nN1GBuZL4Y4oQV2AL4HY29/M8
UP03Y9d+qfoeeNycThf40YuwkWNtQPMsDH9r0Fs5pqj6DzE2HH5LMY60PeZaEUkUuXekD6VITDjD
5YAGs+kERkc/K+2EBOYyR9SVOpJyo6PZ66map7ucULsNwDghjrkOnqViTHJm1GV13QnpE2sfqfIr
0T3dm2/js3ZMT51I4UX8PI2LnFIhUh3WM2qSzQD4mIegTeLJha4ut6BJ3ddx9oxQYkHHrqW38Va3
fI88SUVB3cjqCiiiqk9BtsgIwRAnL7GFUcOr0adO7hILW03RmTF1XrPz5eA+kxdLbF4l5hc3Huoj
SKt4WtFNmV+qooGx55jzWho9r9GPHGKv86F6QRTvdWHVg5DJ9dbbLZtRnBIjcSlh25baBhZKv8Lh
hXXGNwlkTwiKrdBK3KhcahSLGmhwLe5cUBnT1wii84asJ+16CuryKcW6DKaygotRpcQj4ChdwaP8
5HU230eKSSAyS2BifWtsS7iZWetrJ6K3daZ/K0K8Sm+FHG7XKyz8BnmDKBkvEIWruF7evBjO2en6
e3RakxNWaY8bKCIdlUpiEIW2ipODXwtJUgnS+hlv+8Ysa3UvcrcR676SW7Wk2laJ/or7tX6Cdwhi
LgAEhGbPCqmI6TuI+uU1qxJ1gJnp/dy1cQKJWOeNerGZnddeQCm7U+KKkEsGteayI/s0RSQnaWbG
JyEX7vimFh2+afdbvBbkOlzXzLbdl7iFIbgmacWAN0r5cKV3ffDQegriuq9GR9/kaYLvrcN+0a/A
cGJWNx2tfo4MG/fXSMqVNxXtvpMB67GvnIhWnWkT3dQWy28zRiF35GUyBTEbszETNbPtyDlKymwh
IfSzcdcLm09fJU6ztzGvj3vHyMWzwM3Ln4YnR5LnVhXUX5uY/Rzy5ZVh1TjqSFCTonwhwsQXb5Po
7ZXsvS7aFF4nN1VmD19Lf2hi/DSa8xi4EeE0SSD3pPmg5ajGOFUE0mTJZ9l3nzLhWBvHRgSyjiam
j6di1pR2m85gIffUb/1T32bp2i3SfJMMQ4N42523JFqL+5mmgUfH3B7ue6ctb9AVv5nF/DSatnGZ
d3SsmVc9eIYB7FxbCfMLJof4C2a14TZWHm+OLz7bND0izpUdewPyYRA1VHYK6R1dB0AtHpxClGvp
Mo9DZwWmuu9I9Tqzm3q6QFpn3bgzAAW4U7kyVvCk0gxzzhIYVPUkhdAUKC7GtrUvoR0Ul5j11U2Z
gj9pa0O+2r1WAJCYrc914PZnHY7DJVHITN2V9C0SwiiOrwaFegBLWsF0gd6JgCTfPk5D/zkS2nA7
dDGGPaX0izaNnZd8cFGztUUSsFZWyH8bXJingERg2guOddSCIXBpfsTyk5kOgsxV8F5V6qgzdBVa
BOqEmPCdwZS31djMkkkC9ZkOFH3xcZsUlXUH214gBLDmW4Fr5pxW9XzdYWhBkRUPz6qgSbLRpbTT
44jF2iFySNeQ9keDn5/ckUblDhOW3HPK1c4zb67vaaabAR55hbPV1Dw93ysGz2lghX8z+kZeKCH6
3chCeFZlsqQBGiSRBI/K8SJhctvRxTAI8mNnoa3j3uuv0XIP2ASzCCGSZMp7zscOZcJUOBjXTKZR
S5+I8GxEXxGUWLYqWhdVbV50Hs6X1QTF06fR6dlMiMbwtTaJOd8GWjNvY0FEl2035sYq3HkvlZfe
yNJo7pUxyQe/mOxNP+KeArWTgpx3sebqCaDMEe9eaInBS9dGRK9GLzvWoQ74wZqskbRAgEmoWj9z
TsH547Vrp47SS+Qs473eDtqFA0Uopg3YWFsfLCpNXFE5WwxAzrCuzRTsjGLsvkVFMj4K3+peByfy
vgCPdNOtjrpMriVhsMir6sLD1Olb9RtJJE0atgkd+j0N1jcnGeMrmZUWq1wqO9RX+FZXdV01YTKm
9Fdp0LbrnNX5UiuGbGNCl+zCIGbPHs+LD1BH0p6sHGV3/lmu8Cxpttc/JUQEoiWJ5+xSR5CiE1pc
FZcVyXcEvZqjdp0Qn7BmzZaGvYcGW4zqAQX2GNn/qYX+j2qhOOI5RP/7Uuj/a3NIpJ/k95XQP3/m
70Jo8Ad2eEzslDvdb16hfwmlAzTUqHYondmcg2AYUoP4qxC6hKDyI9RZ4KlBDVpkWn93ECyaC+gs
Fwz9n9Lrf9JBwET/4zkMQRf/YkOLStpx+EvfFULY8Zq4AJR9cAqfzD5H609t1fW7OUrGIygMABta
nU3rehimL0RgeOdObjc4cAxjuKlxXK6UFNon1gkd4YUdnKALMs3hQyDMC1d8GEvbOyG9kDdT1qd3
AN6LXa769FDGrvFSi8jfFJmXHQEXbrpJNp/RxxLJCn+Lzlk2jIgMlJhfdcFhI41i18SxmJu3dCHz
Y4Ac4yzyrGKnLLlid1BdwEdNCVKKylDLyuRo9BI8TFqyIhPNaSFQjL0jIHDwoyhDLwmXLKCG+GRF
yLiHou2O5vWoqeDkpbl+YUypfjFZE2esvrZI6SFSb2egLHpaQEAIe/MrY3TVBZWVu1kH8WO4EZ37
xkavpjfCegPctrDClmgfo6/MdVu23VUwGfTaMyg+VIuw27cYS3ZOoYsvA5amrdUiIGpSKEGUQ/J7
AtGgw4zEtOxEOWb7AFhaONgDaaHeZADpMdVj7afRZaeS4bqr0/k1IDXwaRE2X8e5P+2tKWtPLlmY
16gEU85NZrptIhYtfXSB3ltqREoR05Tti37nGXjUDVIqYRNWBUvVN1Serb5ogbUEyk9rC6cpvWLA
Z9q4obWpr3LQyaF0ogvqOSXkNNzGuZeHcVPPj3bfNrum6Z23OIDqLTOMxJ1L4jbF8ujAHra8MmYk
TCwRWY7eAVL5xpozdSbsKXuIpzR49hq33GAdE8dIuMOtoNd0F0R2ejHrrn4xSH0ks7W10kea+PI8
U3pxa+Nd35XAMAN6sLW+d8YC+HdeWNb1DMv4IibzZMshER6LJnzvBhwMhYKqQ1+fSqs/d4dUvwpa
xkodd0uTeraLVzWO4hS5brEnp8Y6cxHWoBd302fle+lTIxLjVMXCuS4hF+9HAEYn8DDWGRqDet+q
Or7s7FreZTNCgLGUxaHU1EFUERKVoHL8k9kI87kCcX/RxDZAGaMQOMcLu+SIJYstRATnshDDmZkM
NsORGoamd+Rhxd2nRPksGdOYGxtTRN6nxhq+EqxZovsR7H6n0jnU4He3ni/8cPIq88Gy81fyUQUo
gtg2nz2/uqt7a36QUky7GbTANY0DtyLsEKauo8kldAuGE2FaKFDXg+Y2n4DhZFdwnJsCH70VvKaR
n+yqnh+K57S4hxNI4Blalo3e5+VZFvMSB8vCbacKgF12Ud56luw+033tW87CFAvq6oDhxz0CQd9V
nOzXs+uxrUmLLL+2DANuTVTsXVTeR5dAp4Odl3UoBXHkiskSimqQHjzoT9uJtT6k3zkCpRmzGyF1
++s8NhDsclj7M0DhFdvm/MnTtfHeq4R2LTjerHmhLLEka8HmcA1xpbUjVDa3OWva3s/WQbB1uqzc
RXLQL3w/KHZNcd3TxHzSoqEOc9cyrjM9tvaV4SP5Kwa9P4FoaF+tbuIvsfVw0EdvR0Q0UK3CUBpe
Nct/YtvUgALE8EBmMHRT4min+HKWdb4DeI4kYJocKIr96KIf0QDZo93bKA61OC4Rh/lhEPT3bCJs
oOh5IPBDxg3TnEwLeqTlfFZrY3NBxKO+MQztKaPW5aMvxzyG2s9DUU96XdBWLmiV9DH3Bx2VptQ3
2PCalQmg4nNBXPIZsVbBtVOSByIlsYGrOda663TBsXtetXawi35yqa3sMir6Vzp4wW4tSks/9exf
135UzsXK9AsX1UUdPASsGqcZwMcjCrf0HJDDS4C0cM+KOKPVk/1JEkXPUBqyc5nhc+nQ6J+Xym6v
OgjpF5k+NA9alBYnrJQCyZeM6XzXROehrd84srEe86E09y5Hgw05ffU2GZG7zl6sLgYnEJ9srOyL
LGO2n3DCpPedydF+hUOblLcsiHdA4In0nmL61kaUXBlGyiROGRtvQTPe6mC5ybdw5nCaOrGRo+mf
AWdwQA0UIDwsj1ASK6fwEGhg1nmzat5NsaV2JH50hzyYxX2hol1q4O7Jp2i+ynsoFiRJoSmdOh3z
itJgfjrxuHWbuj8ZfWySfBHnL0Nj5iHiW3/VGyy3KZ/4GdIxscdVNXLkb9rgOXfdNCyrQX8qojba
MzMlkM/NcEIjfjWrTHsVtqcfRedr2zL2JMiRqjg4thZtXTuW18U0+Pfx4EdbQ2/026RPdS5HXth6
mjQX9Y7XntBHfq7kPL3qs2L6J3Vpxvkz2jH8xsEIZwu5tSm1M6fSSdtYVS2Zm+STf1O2GJXSU2a0
VL9ezJas/VkW32FnQamQqaagqmAF3XUTN8W+TvikV6PwKGjOaPlgCUZ+8wbgID/0i+rGHgcNGDoF
YdQFV9S38n2HSMdZ1DrMtegU/EXDkyPmcRD16Ih7qJo9+4h9KmMGED4PguuhBGoXTVCLOAhXkjgC
TvU43efmQ54N1SuGtfERwfGz/6fCaAliRm9EFPaiPhKopdAiYUBelElstYhjX1H3pASWmnVnb9w6
Tc5HJCShGkblXzVdM7lP0o3eVDpZPhbXgRenTYkpthoMtTUi752a2PWQ0yjqCzTsFC4EEyh7r6DH
AYb7qsmnGIq5tpSuh8wM2eTlpMtMoFDa1Hsmvqd54cwQZ1fRmBRnXuIY7Z1K5iTaFYTG4Kce5TBT
oog7J/uC1kJq904Tjc4GdEQES0NL8/rQeKkVVpo+7dqgrra9Kx/hJgyrdoyLUMcqTfSP/Thq5rB3
U4Hyruwo5JFPvA2WoFsKQce0tc+pTILE1DXQzTllyQfN67U9e5H7aoYDlLimd2QF0W6pf8XnJHCR
b1EZ0wnrb3NqeZvHGVwNkrLhk50H07FdwkKlramdUY2LAm/ZblHtJA/NIZEgTQ95tOUAOYXYnLq9
X0DjzxtirwHi6GvU80ScUrXLGi0+zHYMYCWKomNL7Pqx0+Nz1ygKWHuGOE8itwun2GtelOWSvjk6
E7FMfbrNqBttYK7iRaZsuhkiW4yrOslZyACzrR1e817hRCfRwKScrkf6G2kqbKPJmEk53YKyNr5Q
TnX9R6mrypOvyl6wxfdRg3mpW1OHTsviP4e4/9EhLjAsukv//hDHlq5r09fuv+q3/0ISpsrPP6Ln
//z5vw50nvtHoAeQo+zFpg2jm6PZX85Xz/uDFjkazqWj9U359d8HOv8PDoCorwKL7i/NL9phfx/o
fKQyAY0jRGEYGE3+0T9wvi4une+65xywdOD3cNRoadN0s5Y7/77VPBFdYbD11Pc5Gtsyfiti7XKc
UEcvkNuh2pepfqTPsAki9WRgPcwsGX738H6hdQnet/aWP4FeJMw27pkgtXdt5hosnPB9kDY1Uv+T
gifBaQnFmBS05UhEyTSov3YRXQgMdjvPtKvNYD7bvcnWLGQ3Fl/ooFbJU912AXwgj77M4pW3nX7F
mrkkZy6ZzK+0D/k/0UqrEnTdL5k02RYRGIOw3U6neznX5D1QRtY2kxPs7ZrYmhXpRucUhKuJmnRX
L55VaVmhnmN0t6qHyc9BFxrWfmSJLakZ2aZ1FitIxmk2X1PcWyRxKG99akoOAn2rs+RG5ufMRNcU
mMUGfzBFOJYvN3g2LG0jY6y6kr8AiewqcAlSQfZaYnmlrkV/BOE6KRWtym9GDSRGQ/w50OBN34kX
Zkx9lxbqKpbeWWZUn+dYkQWVrxt3KHbuzJ8xdDS6SDt/LUdbx+aJpn7Sh9cKo0dM0eq8koODll1g
kJRcbN6mpMzEZRb/2X7+j0HvA4PewmkHpv/v55XHCSttFX9fG/rrZ/4lL4W+6CAMoT5kUodZ8k//
RV9EROpQ4OEj8v8sAP0tknMoAFEVAryBwouZg8/rb5GcziyDDgpV0CL2ZnL6J1PJUvn5bx0OMjUm
EgOBBo5CIpoCaxFwfKdZi9SAJSpqhpMqv8SYLJLi83dP4xcTxftAhPcXeCdbaEerKMXIBUigQSZa
rlTwKe1PaYB77cvvL/VNdfHDzTDtorwxLXA+lLneq00miIGFQwv1InMKdBm0Lf/Suga+SRz5i8zG
2H9N6sjv9B0Lt9RmlgpnSqsj1bMmLr/UTe17MZExdoLBEZ51rO/YdqqvRCsRdXauWnthHeoL97D4
k4How7Q7cyF+RXcTBBbEP85RdplxlTU1nI6JwwzeEnPhLPrfkIuEu2kYoIaeLTC0grJJ8tsmMOO+
Xbt2hS4h5I/Afpzig+YMosxjSyP/Hi65OiuiRuEc6qdi2OJ7LKzyzGNrFzqjO598A3vzi1brKOhJ
xYEw25ktexzHti7xRIj5LIPjr90OupYyHVt9jBtcgKDLFukvZjJ0wN/eyH9mjQ9mjaXaymf+72eN
LZr09Av60j/3Nocv//f//PUzf5eU9T/4FbqDFRf1KsJzKtR/sze8P9iUuATskCPB1LDUjf8uKTOf
IJLkO17Kveb32lrT/gPVAFsadJweUpzA+SfTxjsxks0yxqhB5+pwLLIQwv84bcTDqM++qBWAB8VO
lpoEtVckL8G5jR2GBrnTVue5q9IqDBLSk797Vr+YU5ZJ6bvv3EHTu9BIeD54mwkHerf3aJp4DsgR
7HaDMvuNN4FZMFKzoOiVlvv/xaWgcDHT2jaP7t2lwFT2hlE63c42UF0VpjGsLEkBAvpX87+4Kx5l
YC18FBfV8o/PdDbGXLCv4ZA5jimH7LkJ267L193oqQ9EgiBYfnqAWLJhmCFFBrr77q5w1ai8cHiA
QRoRDTSZ1xSS3bexd8O4ikCE1dYiGly4CwC2P1CyvVtyvr09y7HYHzOK6aO8u8+OamNkia7babUN
lDAbk02Foe8f6WYdruKw2mJz92nJoAt5dxUZ+5bsm0hxprXdlrFZSZwQY+P1m4y88Y+Ew++WuW+X
Y/VhyTZMhsl7gTSgLxMpRqd28eRi2Mrbr8CT3xBiwLQsyjM3YjX6/cj8+TE6pgn9hIRhwzYogv84
XMDOZgNdSrWU42AsQTzhZQX15vdXWR7Tj58aV2F/T24munbn/f6A8yxnjSZXO4s43JWlaefxQqOi
473GgOl8cE+/eorfX+3dS3NtPW5ip1A7vx+MVVSnq7hnJRRLMG6NBR3uS/759zdo/qiX/XOg4F5w
IRiw10PU/eNznJLc9YeBz85IXPuSnkLxEOsqOrj1zPEe8xlsLsgvk7/GzYfwq9P9o3CsvcK+vetV
0G/UCMCqHTzxOo6WdphcG9AQWbS3czutgPwg4Mqb+YOJ6X2u9DLiLJ0q3qKNx3XwfsT5ki5Z3fEZ
pYOy0fRoQ06ld3T6jaZZOng3A3qaXw+hxdPbmFTuXgjtG6+U4YsTOkRrTas+uIQN+NdZ4d+K6J1f
DE0Lvbq1fOEO/17++XebyiwoSHdxig47aLKBROqEaZuMZKa43UY2sbyHjZut9QHaQUiQfXUcq6w9
R8HaQzcaO/pwGBiJSsuQZlT6yiKzgyhgX6cdHk+c1cz2ZLqzdphzSvKU5WiVeY4gqWFRFBLY8dD1
Pq5jK0VDwsZna1lmuuqt1ueENB479GWg0gqOWpET0HRzzhI7v1eDL3FPT2gMrTnftpZKw0HrLuvA
m/cNrCUOnQgQx6hA0ZFM+qPWNjAfKjqWkTO95ZN10/ldjtQmpkDpJt0lv7na/n60/vyBwGJnY8BX
zxoMYePHJzvK2FEOZ8IdQZkn9CAJEV+wItLxTs3kLCtVGv/4k+SKpEFQNFsKF8G7Kwbt2PvBnHe7
NooOhrQ38Pheg8o+by2ybUhtePr9Hf68tvvLiQhh2iLbxwb04x3KOOhRNqtul00FpYR+ARwRhLzx
zXYKf3+pn4epT6ucQxl9+6Wa826Yxsrps4EguV3g9w4tlMY41IPyPniAv7wK+Hy2KRY0tPevrMS7
V3YDD1ADMNSuGsyle7go/tXvb8b4eR7jbmjI++wWOWS+l6Tn5NQYRNBAMR6NOqRfkm3R3pOrJ6sa
3Z/02FIw8HXPIoPKfyQGZFfbefrRtGTxfn5cMJAt4KN0gDHRrnvvIWma2p7T3pM7m27sZiCDaUsQ
T7e1hy7115Y92wfquSQf6/XXoh68m7zLhl3s6P1FOc/WkcCn6IM3sLDvfv6bcJrhIbKCRUH+45iK
bU3TosSSuypWFdgLZxPo6PSI825OEb3FdYLO7blAiQeFHbs7AtNp7aa6GQZ+VZNHVHwtIFWdcn+E
njC80GAx1w0eltupIm1cdKmzBzQxHKupONGv/Whz8esbCHBFWmzp+f6Xd//dhBoZbVBO/sBDTaab
uPXEVg12fJ8wi61F42VhJA19XXpux4rVlkdyjT75qXcnWzc4KBFF6xGY6sJUDq7r2avvEOR+nQGZ
Hi0fzPog4olwgExjreiKLblQ4oM93ztzzLLKMiy+u4N308jQFfzB9SR3E1S2Iwr46tg5Y7WUCcMu
bZnkFZ7ULNMPVo3kC0Zy+cEosH45CgLU9w4fI2aqd5+7PzGXoMKVcHqSTqxU4Tuf2VZdeYCjV0Wg
f6mLfnwEapS8Ep3YqT5GDGYmoNCSiqYgWBkdrWNLxQZKljGUK89UYp1wwd0ImBMxYWx8nSrDYKr0
aHujKNYzAtO0AMEZunSjd/RzDcrrfq7hAfX6rTtxodj+Rt8NpPPBM/956+ZjHYMazA4BH9RyIP1+
0OAoIQYbT8+uyYrHigN+nxWhNtPkr2fkpL+ffn4xbQOVojLNvp5f/J72JAvA/4tecweh5S0gd5JV
G6mNTeTXB1dazibvJhiutKSG2ov38f3GvoliRViDw0hq47ucGOXHrJgX3/DEacKZctQeuqv5x8g1
kg+G0C9W38VSReCrxcLExvvHJ9rF6KiiTF+khNNz1PlXo9fcgKd7Q9P7mSOvG/7+ob6v8y9fDSw6
nOQGpjLHfT+nB70mxzRlyHIMr26Uxb5nQno9kVO/tvr5K2FPd3VajGE8CTY3to9LUcYtoqH5g1v/
5WBCOMbKgn8bd9mPt56qrneSnu938GHh6MJzQe0ABCT4Gwlzkr39/s5/sWhSLqX1QmOB0Mz3M7Yb
ZHmMy5yXPLXjLhZGtJ6Vn3xwRvzl8zWoZDCSeLzYEX+8q0waMSwZROCckdu134+QkKosWLsR8qZB
WnydhIuF2tSAgYhiUNv05In408AkQRX8/T3/fCjHM8ypkEM56mcqxj/+MQO4RxqWhE5YfadviPkk
XamdL6Ye+FFcGtpayLLaJTgayX5Q+gef1ftk0m9jjd0QD5t9O8bMd5fv8CKaVqW3O4RryWfhtYiA
BygzlzI1HEIy3dp11+SH6wB2pgDLSu82QFMpswLIAVS+MLS0abjoEwuGkNl1wEWcGCfQ75/SLyYa
HzklVDuyQIyf7MBAUdLJqdxmh1ug3SqbNDL0+cGGvXz6wSP5xaXI87I9jH6U4fAY/fhCiEyRosFS
uOvmqHyzoTNdz1UCEElz9f/FbbEHdQBJLCW1n2Y1gSulEz5YI5SN7TXlendbT150lrXdp98/wF9M
YlyJsghbRAJo358bzRm5AMbbZpdaehxGXSVuIaObqJUlqaljSWOtTqYPpo9fPkrO10Tc44sHmvHj
oyT/pqL07DQ7kvX6demM0PGyEguNTon79/dHt59f9m6FYKeBK96DmWF9a7h8v/D5uV2reDYYInYL
P8lFwUMUcmIP0NbKqCrW0G3M0GVPXqwbqx+0LSdHNW7m0bNKhH0OH1eK+yo4RECUH0wkk0nYVrmv
QrLdXOQQUZN8QumiXeT4UeU2TooYdhNeApwb3JK1XhCyiLZ6ZzC2oIEsQie0JNiR0OGRNQLwNKNL
mRh3rjLxXhb26ICmNcrR3SC8TMyngLZM+RXikU3bQHCCSc7GpLWisE3zNrmXBXk2h6KiurYjvrK0
N5oujGM5E9i2g2LYy5NTVsq/sDs1RdcufZFqy//W6BoMrcyJpLGDvAorDEjxhe9B1wuVY9UZlp+m
uO01/CjHttLqvdHmBIlPcQtsL0jSh1LifiZpjgTiAxqRmNQtVdf5dsrTxQkHyLE9z3qOk7hRwL9B
tJcDzGIy/KYxrHsCmM4g9EU6dYdSmKEonWVzlUI3+OShNYT1EXXjevbtur0VDiGU8PVlNl1hLuxv
q9Ruu82kYXS60esSYKICB68ObGJH6FcgIbc2uhyxAncy4+WSWQD6lyVqA5yO8p+umfSaG+n491nS
FOuxKGtrLW30jmgFhbMvfXVNnXerekc8RsIsngrN12+6yiWfmKyCvYYpdWM1waUCaVU1cjsmXnUT
eRRR7YQQUVJBd6adw2QK8nIbq/5o9dOwNpHOZTleB0fBT1XZaG0JBf1igxfeLGZh/ga8ZS6aw01g
p+4OyGC9Ysc8r7IqgNSI8OSz1+EptNWUAQ3rP82N6+x7a4H5I45x0uJBJ2DHRbJ55QRluzF04kpg
sMxrlFjGmV8WyQXRvsgZPZpSENoextlydo5mEO+DTRE1QXQAnpmvxyxXbCoA1BWsEqGU3nydF+Oh
6Wx6UvPk8B/5ZU51CetcS7zQaIaznjebEbTTKksinHPYJM8GKwlT3uwVaOcb4jbHjTH4yXaeW/R/
WqfwtsH5ndm63kRxIV4qX+rnVeKhXe2ADI961765WlOttY5gbp+C9c6ra+fQgvJaeVU0Hiw9JaBt
8vwNRYqjiTEtdYRBDMH0VOqqearSaE/z6zZV05MzRggQ9IBCnYqeSleLW77A0j+QOIbkSWsgfToa
nkY/OsrISkM3rv2NTpIP76Eh3zgDxktambhJW62/auLWv5Eg2laDJc+7iUCsYlxknFr1VTaD2OMw
ATUGim1flX7/ZstOkTI1gCoM8z7tZgBRdVPNFkdzU29hckED6+7y2k/mlcngeSxN3RpDr+EcwWLK
JAGgcMDCOOenZmCUZRP6LT83DrqKJ5J0u3rrGrN/xn+pNyMfxCYC2zLJc38a4kE+T0nrSZhdJkk8
eThLs32GVbDFIY1oSyN5VOw8zaxfR7x8Ym/lhanC0m+9fjVBLMQNq7kd4mrPb+NVMfUO1nfYhPiz
6ybdty1PCnlvVYRLsttdQlX/yizwoUdllacH4szajUNi88kYTB8PeI+NDK3ueExSqX92F9Ptivqu
AKKuF2fwKtvXTvqxuykmeG/Z4KTWOcgN99bu8+gtoLivEKS69DgFfKFwnvzxnj5T+daKFm3yVErj
hQjdNuSI5lwG+KmfyfQdQiJsp13HjuXOR0v73Et+zwQlAIeZ2RznmvN0Olb2AaiMfKQKRxskk7jW
CT1nJCSQ3p4SkrlfG2Hn23zUmievMdN9Bt6oOGBNyLcp/tBHSEUT50PsFCEU8ZLMvVnycRSm5hBi
aqOad11nDQrXOhBli76WEvKGU2nQbnPOTSU2HyyKqy6N+4cmGpbwZCc1fDLwhihd17rdBGsIthbK
8qRYxqA2HFHeJ7fAonAle60i/pvHqT0QucsteiIPkrPYnPlT3bx/gCqnhos4iuJLjHZ+WOtivqi7
xe6d2PxWS0AY0FP3tu9MZ16xE2mOrkiSy2yQ4oXSnQm6tnYuYcc27qYipm07qzHfDvVolzsP5vdl
UYjeWwsHPTsfUcNHxdulCA8BEyzVpZck4nPbx+21PbfGnUx53mmWI0sndnbnJzxUmC/TmcbQvBZO
Kz47ywlzXbmz6MO8ydIdTzbdo1Pm12pQdozWbo7CyILzuZficwfU8qlPeK6z5zWvtRG3DfKkhMdK
XGx0jKlG7FTQyS/BIJ1LG1LhgOA+iC9HEFiC/S5RJF9A8Nv+uDD7LLD46F6j6RywsSnCIUBjoyV+
06ziKiEMx1cKyx0+BONO4Le9TDGo3Qs3iU9Ynmssx24e4t4gqM8k1d5Y9ejHvzjKMjdx5zfHqdWj
MNZUf7ZIFPfkFY33vpYxL8ZRurcEPy10Lb5UQeNCCPcdduCV7tOxsJriQEQh6bBdQBEnBOAYHZOy
4/8Q9cGiAx+KLszwikLp5TunjFXJRwTn05vv9SBeYttZE79ZHIy2W0a5gihMz8V0btMy6R8QVaE5
GGr+yMLR8xu/a8UnK0vcWy2Y8QWIakguJ7esiKuBSPZUNEAoYG6oB12M+U26vG4ThfY5VN3oprEJ
pkOTNm0BSOvkVGvIqW3JU/Mz8Al6rE1v+kyqnTaS9byiaB/dEE5tHwDCVueuNfAb6zm/Ycs+3gc6
HZl5IIT7OKNeSDZamUxvnqDMt44UHOUV9RbZrkAGDuSCaTVJ5eRZApoh4jO6sROOXCuhZDMdyr53
E+6dkTRrTcvU69qMNOas5LLIs9pYl8ZcX2lWRhEX/QXvWpd+0h9cC+LuGsPOW+1rnJl6vSR/rRya
NyxVxoMdwyjocWp+dftMqTWfXnPNbDG/1RigkXyY1ZSv28xRX01f4a2MSCzea0LwWFxWcrnTie1s
V2gRsR+Re3oTdDqzmef2X2GeNNddVFH4b0xx6vpJPOOsb66Nzo8vIxdUUBdgHkhxyh6Yx5bwX3RI
B3Ce3WOTphhAWrCvzPF1vrhHyDd/Y0ftXXAmjrZCRS2TGLpd6qadpWgIW/7LTJ7BKSJBAUht0e9t
t+TVsGyeW60N08Px4vTKtaXYisqW963oyeOek7curv8/e2eyHDmSLdl/6XUjBfOw6A3gI+l0J51j
cANhBBkYDTPMAHx9H0Rm1cvM7tfVta9FhZRkBEd3ANf0qh7lP/VN02xi2VjfnSBxdnZDYJsIUL0h
9E3CQILTMPh9hWw0bbCWHdfhYAkwGKKb7hlC1K8iphezTMjNa/UjxLg7bOsZu0idMs2h6zZqDPJz
i/6jj6mk+LLp+LKFe9EV7eEpvct711pYr+uZdje5WnOpZid+dGOzPgZTNibcdMUCr4FlYwvm60iu
9EbOc7nJuDbv9ER1J2JU1U2S4i9k1GcEDFj/IaF+BJTpHAuvWpkT0voE4nvTZrrBLc3nD6tvtxWJ
E+rrYPMARnll3l7rEKf6e6DWPVNNfxPK8rGNa49tWcpAKvN6fvUnlVx1UKMAsJuDC3lmEyhM1GHW
1gdfLR/of+JbIbyFnsSaX5Kp2Qk3ek445N+hUER5UfTHQtOtUMaafimE3ez6cXRuRUwuzMa+/MD/
8RDlY+1pbAkjWypIrmPPFyE1792PlGmHCNO4D+kO+iAX5764lKYcssx7mWAQ7pFLgQjojHKhyGZi
sZlK7zIf4aY2zGNsLcb3VI/VTvqavieLsYCkGa2NklyMPTydUBVIhck8u7cMF/Zrbjv7ypnqHZcT
N+Ca2s8wocJlH9Av9FMWo/k6AVU5ByJYcC0I+6khABJNzLA7h3sXP1pfvhiO5z3MklfJkVRZ7jzm
wrAbumRL+K35Wlg1mVGTDNm5zXkbkJJIspB+SJKDDRUU1AbnfTQ1eRexQAgJsJjRSAFJZNpJ/kH5
VnGTYLcdiEfloWODCV0m6z6P/Y8h08SOS3FHzXa+9rVBOYjhXwjbiZ8pMGfMAJ9ccAuk5ckfsquv
d8umEJZ/2+NHo4clhSFbFmGBZ+wiGqeuo1QFNNCQfj7Ocy3vXHL5FTMa+UQIlhVJhSm/lLlFJrnN
l5Lrrqs4lpZazmXEDk3eQWvI34Rpu3sorxWPnIloQLs0SBpjpk33K6f5RN9mzqnOk4Aixo64XkBM
7up4NqQcbzrE1MdKvy/uoDsCsKnwzfY2tIOZBU9YqX4ADJkDhe/zgzFpAdQIi+SY9tHV1RgJAjVk
yl0Z5V6VEjmRg/E2zXZ3rE3vu7G4X3FXt+9MrCXlkgLiBb7aZ690tJ0lx2Q7eKN4mF0mlhJoDkvv
YFiiZIrThnFoOkia6rIbzaqVvZEejO2DVxiAHirbrS8alb7g22avviDf0N5h+jmdcmMJ94T3qJO/
C0Eji9n6EC0ydOQwm7mB5qkaPsve1AnD5OlnG+tLE5mwyy4tLoAbp8vrR6A4vnrrmHh43TIOOdSx
lzwlyKIeywYg1BJMzTeelmhnC+SJEdGfvyLAbj4xH3MyLURq3yTF1H+Koh4++7FHROjnUfws7ApV
oYfP/K73ufEd3gFPetDw031PBvydqBeHcDvOqDEC8NN/ak6jidAE2eltl8KpHssWjkrYp5Oqd14y
yHpnBwpFA4gnb4/UHBlw6qqsH1N3LBxmzDp+h/nIxwTNBAzFy4PC2diVztuosuah2Mie7xIGNXap
TYVLy+MQM/FFc2yF/W22OAPnRr2SBvj5RmXJjuGVz7xoBJiOtkJ+3KR2MGt7bV5HgIENKWUvkwhO
eapTPexSoTNGZUzHYagtPOooVR7jd9nJFHf3CD4tjBNH/DTHka86thYYM4XJ9f33X6YjwVWDHrdA
Hiy9jjPNMxaiU5wn6j1WWOoaWren8eeXKGAZdgX1GDLyvsxy5B6cBWBYqmKiB9BABbqYrTMZdOQu
zi0Nq/Wjo3BU8BKyb41U3PLzFZ6DHtI1epHf9rgY5F7MGD/uAjnIn9JFGw1H02nSO1cz0qdiliax
36p6pSHPeyigLMcRjWv6k0qbfsaYTsPyxR75oQ+m1Hl7MJXzXWdVzIvnzlOlsf+rgRXwmnDtov2n
8wZdht+i1Ab+/VKZ/WfG6SUL+WbX3LPsv7K8z8t9MHbgh8ZgpcbrEKOmqKTYh3mXl3M5VOh/Nyrr
NfK+9cBE56R2kx91t0NE6ditkO5tM5A+XFMcuHkI8/yKxKivbYz+iK3KXCYgHqm09KhdR8iSIOoQ
lngDn42cFkpwVfoNO+nuoMRoPYjEn054mbKXZUnVszJt+bus/h8P6r/yoJr4+/4knW4+ho8/7Kbn
D/H1v/7H/qvukr+GYIzfP+a/PKhUkmEn5SJcWY2rCf0fHlTnN1zpSBMeHp/Vr8hf/cODivb7h1Xd
0n/D8GDjNcWihCPg33Kqk5f5q67LkYdIDp9MR0JGvXZXkflPW/DArCuaGPzyYPnJN1WkUzj03IdY
Er5RMvrYETejird984XxRh2hsRu9edcjDQ2rRsRUbx4tYvrHflWQKoMSzWBVlcivUK+5Kk3QhTo6
4nFB1qsOVa+KFG0AzTsrZf2q/dKrVuXKKtHVGj/LdrFWTdsx8a5QD/x7tWSbwh/EbaUyxWejiMFS
bbvtNZNs5qqWIWpFrRSXuTep2lwVtRxprVs1NgcS0qb2lBcZsxqfQJaAPF5VOdD4KJoIdWpV7EDG
vbq2oGFlVfO8VdcbVoUvX7U+fVX9DLdHbFmVQEb5rY00OCIRjqtWOK+qoUA+rEeDBke07023aovZ
qjIWq95orcpjQx/C3lnVyG7VJdWqUCoblYRo/eewqpf2qmNSdrzWS4wfpkTjRKa74UkBBytDqMxX
JXQZqmTLqxpS5FZdBXLpgGyKynKJVx111Nrp0FhocpNXG9dg1VuHVXnFl7MTwUqMH8S1wPVyykq/
G8OcjXbBwa6866Cjqa3pS+4yVVu8jZwYH1jU20er14bIomZt5VDJ7rG1tPgR1pFzaxcg4kJNON2B
uH/LXafJzl1dqrc44HaJUTV4AVZYEIusR4SbGtUrlYHY9qrgjINf4MFTivtcaTFIlFDuDoPlN9+8
LOcJlXuyfKmKyrl1IAvtdRPSnF39euIbJQJ5AuHshFjkb5rMMvjlBeZocN5EP+jNprrp+pi2vqXW
qxs6E5hSW7/yWmLxVJSHBhmUM1mm+nZm4bEzlZe/eybzxWaKk2rLzih+yU0e4WDBxHYSWf0I4QGg
lTuB8VufAIy7+XvTxDwRKEPikZUVC1CxHLrDgNB4P8MMPo+0hVUhJTPTFvw/r58S3cEaFNt1B/vn
pmt96Iq6Vb7MyFzfu9GzjppljXmUEL47YIjk36RyuucXqEUI08D1yJHB0KodTH4DnxLPxAxvrkrm
exPc4oszxnNxcMCDrma/ZL6CGOF7FLXOKcqFFNqTNCsia+Z1AOPBJzQwELeUGWfVdpZi3kyDaL6l
XH/7DAzlaoHkxBtPWe+ujXvlS2NU2XluEQpoqZB7Y7SaL2fiPBmPdXP59Z3luHP9nRwNPn1pmt5D
Av0R3F3nuJEVp/7D7yREbRA/y3VQq5xqfOpBeIE0n9mKZusP/uugyg53ePYmwT+kfNE8OlAF+w02
3XmrBz12QWXn77/eablDkwIR+4DiYWPmvJJNKgCKHtQXBb0JKYJWpchBYHlhXDNfVbXuMQZhew8E
n+1jTW3U1WCm23QdpxIzGT370AAs242jXd1oYvVEmLFqdqUCmzl4aQaooHYvwJbn25aSymus5xTk
tZrYprwjSV8HTvwemOhkhLgp40Fj5xNJn6/ozVWxKxPCI/WC63FxmXpJbwf7ugTo+OvVEkrUjxmY
az/qi5jIi4ELE6onVy9lKs7JaHs7Dl2fOhLEdT79qNZWn3LiXb/wBzugbz6SX2S2dRb1+XKmTuks
2/l+1Pon2TKrS6d+rzIULUEjXeDfmcPIuT65TymODMshPYi8++mo4DawOJEMTMSV6V2n3uL0kO6p
nHxJKD/ZOPrkn2it4kYXO4TxaHNp5jryzaq+DjzHiPetvmqD8vcr088z/TfG2ZXcwwvDT8DtNbRd
ergfMzGfM/qs1ZRvejrmrcqL741Bmy7GZOY7v07Y1ijfTfduXeQhDAx7OzcFogp75YOUJeEbv2jT
jdYZn1VCJWVrfrWVrG9bmjVuc9KU28oUxhGb7Y/OGA6V7zzwmCyjQo4Wc2kSf9MS863X/B/ziNV8
qXqxowBpwA1TYQQW1rzh4Mwx0uxMGTWuWz+Olm1HMs2XTyEdxjX2b6vvYNcM02OVj81N4BV7fGBp
5DgLL3DmGrupHeMwV3NBpsN4dmeGdobWYzHN4qj7pnVQ3IQ3uj8226kq4lAPSMwnC0n3uv7W6iMb
Q5iIp7nQvZuONz7bC1ffODL+phuijTQBOcCYAek01ybzva/MRAOzVau/e4h2G6MongYMjR/QCawt
1zqNXFbrR4SqWUAgdK/dBjaNSMvC/cCS5SEBwMLw6ut2tKAuBfFjK/rPdIa/R+HJfGaZqghx0OQy
RNVgwlWpFvh3izRhTRruueSe/8DbCq6JGxv3FuSNrTLHirTtSDdIURXNhiQYxTqG2Xz1jllsqcM5
zqIuQqtpPsayhi/i98EmN+SbHpP312ue9gFnCYyg4w+iGd/a1Nrrcxs/K6PBW28VUGzRNylPZrPc
2eTEcT9HLpchJ6sqefNznsNVb20G7Aon5XMgZkjwPyFPyavHGeu5mNt1hgDKy0bRnW/UEBMPlWbs
TzhZ8ufcg6Ni97b46mMv/0Ivo4yUsuuwSvqY9ayGJOHaalf0fGwirO28DPrZi/P6AYAVNqO0ZbJa
KZuq6fxzIxv1Xulz+a5Mwzq7oG8ihwkLBmW2bEquIu7kQ4Z6nFa0Y8Xs24LQnfLkJFmVGDe9GRtT
mPaLe6Yjdtz5SSt0LonkZXAn7eIanU+PBIIpLyKIEdJ42lYW+XjCa2XzjqniJISK2sCIWBSPwQkc
aA1H/cZmz7+NW0ds476NXwK8mlf0pSzfLn1bAYwMKu08JL5zZFIo9oZet9tsoh+9VE5tb9Nu+lkJ
07wYIhmeVZepA7CI9tVtB9ay3As3HAs523qq32jUe5GxW46FYApDRdZu9JobGJj69lDjU4uabsjZ
9cwxey+oeXELjw8r+XevJ9/bd7G6FK6m33Vx1e0AeXb71sTeNaoijpgZ7ia28hhY9wl8V1ayy7e8
6+pmk1eSBbZqu2gxCiPMaMjaCZuq3Lor7P1SL3dTlkJ0YKUVmmNs7Zyyl/dLwYxXAK3kySX9y6zY
9rd5r9hXFto3awB3BeblCwofA4g7D7ugcZPdWMZryTFAsK7Lsg2lHFzimOrXHcaVJ2h9qbyJlUEw
zmGvK+fFaqb9pKZk08NAnF3LOwMVNEIWTPkeh+Qe8hLsHKPb1rJOvtpppp2eR55s63Irs3zcTvo0
3WTSoGov7+OjauNTlrRXO3acDXiQ/Dgv7nQb57hXWW1oKUwkZN1rUHB3NW69UXOzNedDeXyzp7Ig
Tx4s6ijBqozUN7HSU7aEWKxp0IqTpAXYDMw2mREKVDlPx4n5dzk5jCoFzUWicLb0fsF59Bsqupyx
mHIa1uQ41hvhZrifoIql848UsI60Qxcyq3ngafjKWfpB0wO5ExRaoheM6pEev2VrzEt/TnKn3uXS
se8QFt7axcq2S+NeM9pmAVENwzVla7kpIc5cWq9xvgPynaPcrJbvpFyHOyWo3s0M+dUlM8s4x5R3
vpTWxqMz+wZiilqP7v09Qo95QnBprwmjytaMkVxnzXsn6haHrRjzD+CYM9uQzoYGCR9DaIA1k1zX
YWn04JBlNkUx+gKPSkBYSNcUD/jBU6DBXYIRd7tYDNrIAp+eqWRotwIImQEgu7Z/pKXZo8lnwc2c
LDQo58Y69CdIKN91xMJPr3Dyk1JVzxzf2weL4ppjlwePOqEaPYQ8Cf+2kENxpLDOh4O02PPJZvv+
AHp1eS07vbzrU/GDA2gitrUJ7o20/KrRVHG9yar0RysET32tFZ8ekVvuWfEw7EY4uLvO0LtvjC/u
1mTzcB1imETMQFcryx1aNpekDw2ztG50O4AxNS9caWOlXlw4M7cQ36rTUkqfwMk8lJeiaj0Hx4qV
fscQoidhnGfTThgpjwI96Ng4cTSsmQPKwP8EmMCNQyaOcWXX4L8OeLm/wTUn+p+yhEWet2yNWz7Y
3GjUVfVUret86np96Eys+Kn3oZjbWI7Zuv5vViMALLjinK3mAGO1Cbi/HAMOzckslXJIUiZf/NIm
DCX5L3dBtRoNEO1W0wHg3F8eBKbn1ZIw/W5QANg1hqhE8me6Ghi81crQraaGCXdDsdocKEb1OD72
p6IbBecszBCu0OV9shokoCuhZK+miWW1TzirkYKOZJqcV3MF39gzB7944wVpvQPf5x/LX26MX1LG
f1Sff6H6mJjJ0EX+++Tx+Ut+/DV4/MeH/ANXYIArYATEhIhfb222+qfogzr0T5XHpjNL9yzkHxAk
QA0MxJp/qD6wC1aPPYCCtX4Cq+K/kzQmvf9X2Qe1B8MAKd8ASgLLxr97gdPBnmTFgf/OI8Tygozi
HGfL0GjvW0p9M6eibTdTU9+QNW2NsDZaudW5greKs8Z+NPv25MT6aL45KRdKTcydctEJGheurHZy
eJrZ84slbfk2FMD4uR2yXm9mhNFA+jwlmiEfNpObVnLPicXAhd3X3yoZy8vSBVDMfa1SY1gsOPvY
kHZqlwm7OHhdLqKxY05n2J+HvcsGgPNGmk+oOkltQziZOXbb8+y5kMt8lRwC21jGzVTk+vd8LHui
g3NRfLYoU5cscSQ2DyWmSxzXfRIy+fOziwaufwhIt/CO9dxBO1yMcWr2/Wzyt1bPZHQz+hy1W6yX
8zHRKlAB2Bom7cbnG0QaiBcE9JobpfVgkud+CAgxXJe8kJe2REDJPZwDKsVpF8V9vR5fO+8gAioP
otyul4QyxWG6p8gSL6Fmd9PQ3FmF+Tw0zeAteCRiHSDLITYc2JciNhPL2/sOmP+d12X6om+mXHSM
uAVFEWfLW7AQgIGT2tHujZpJtUlgwkQ5xu2qKraZX+LUee0bYpjWlaZ0OC4EkcC1OFksp3PRSo4B
W1hvXcDCMOnErgGFyAaT2dXFpa6leXyJjVnbyZiogoqcfrDwV7aj9IZTD8cxBWdJfL4+6D1Wj1uz
S8t4g3Qg1zcOMUDOqc6y06YcGaig26BEWxzGsdHPxizywerCru/xNomwUCY7/7ckTk1z+TZlUN67
z0G1gxA8NxfWcw//ueH9/9T/4c82uGP89ze84+dH+pfyvz8+4p/3O5gJoAyAGdCa47Ja+a/7neH9
BkvEcMg/u/6fMAs2rYC6jnJluixuyfahfv9x87MN6Cz4m9n8Ow4FZLr179z8gEb97ea3fgacm3Ab
2EPRmPa33EVhAPxwvNg9s4jRjgmoy/YWih0zn+bjMvKScDJFYaGuwbMqH6nkcoLvxOK/UkI+j7ZX
0Blq1LB6XWN6LTwtu8X+T6VoCakxxrrjQmSh0TqoNxqH3OHKPjyh+TUBIv+sV22shdXvmJEiyPo9
kkWenz04D2hEbenv8NxUR0F9R+TlYxuJ2Ug2lSjtzUo33mFNNumqDcaHognoT8+pNz2VnI9P/WgO
+9mV7Q3cefVJh+67LQaOskGvf6Oz3QPPkjXvEOP1iMOci8um/7AoeuHnZdkFw5dr83aZ0+mgN7W9
44XSzlWuxfh2PLlLSSfTO9z9TlXxmtEQcuf0JXMNSPf8oqWp+SrnaaVVNBvis03UZ6l+nclKXoex
rTZEMF5LJwueJ2eaL1M1WfvGDF6nyXe3Up+j2JLiwc41SgHGzjx3QnTHEfU10nP6E4Ws1dFx0+wu
0MqPYGjRlLD4bx1sXLctZRr7stbkdwph4+McO9aOlqbya71zbZfcN75WyEAb+X1XHwIz+xpHs9uy
hp/eHMMHkJhkFJG13NqiVpT+u2mOZM28POV3U7+KTLy2Gl+6ahsM/amSRJU0Z8tJt94S+PQip1mB
q56q0FFKRCAjpJEKUOsykaDCeNAc13fkcyt7d4eBg/UzkjuPNHNssxBoIoSKWnoQAzlw7HVMOzO+
eOrdQ7cwkqtdGMX9PPfLJVYpZfYLaIfUglUaZvrk8FWsmp0A5Hg7L/F7C83KHpXblycH9/gp5bR4
RwqZ8Goaq3vVtd2u6vvpxwBMlipw3RroDdGanwHu7jFMlG3shZerE2fS7DA5VX8aYp8dxuSq5DPF
LxWVDUYa2AxVEoJb9G4N5NU6zAZPP7PZ0EO3CyCXdpWpV1HryiBMfLxr1jQTEWW1bGLJLFqGY93L
6FhJ5U6mJjZOTWh5WAszuJUCZHM4NDauM46w3S5Q0ylr+aa8Fp4xDM3+OeEgIEJZmOnPmmXF1vfL
4AB+2j11jvbpLg4JyDTNc7pwEtw3nQaReVpIHFmYMXdergevKPBFKDvvtonZ8gj6PlFkHf27BGW4
MxErfxS04t4sk5Bp5EoKUFTHqQfdUL0FtW3da0XsEQ2D+jmC0U2iqlDzba00e4h8Fms3vlvQkS5i
Ld3O5BLu8U7X26XlKOK6RDWHycJujd/gWuLP2vulGl+wd9YYyCsCIzlFQaiCSXarNfiEHBH4IvID
fiS35rgZmmXQE1FVuDA7OW+NReacJ8HcZspfnuXUTqFUrbFLgVZt0mDmJRns+C71q+7epbvbiP3u
KSs09xpY46GjXeGiOCJF9USf+shlzSrNnI50j6NmKLe+J1+i4Tk3+ilkDJgf4Ss3d6KX5pNJmf07
zqx2o7molaPq1NGfqWo4VlCfHqe8pbsejcSaGv2OgzaaYa0eErvtTjOFMBE3T/2Mf6qK2GukEQ3s
FjeFNtgkltKPS2t8slx0z43dVkfyLuZR9KMbZkYvIqxFZrG+yPsOMMImzponyEwzEQvTGh5RleYv
oTe0KmvefJhzFATIwWz7OoCdGySXlDIgp9hjGG42WcyNXDeX4TZLx+m5KnV71zZVErm+dO90bAJs
srgRBUSTNzEevW9WraeHmVhGpE0lGWwb6C4CseN+4yG4YDoNtC8DYiatOKkVAbIYf+axVp9tJ6uv
Pbxk3HriV93KR7KIZEs9crkxaykBdvRaFzUEY76ZSzKcOlFee9ZAN2kA29fqOnDiZTLcLxWyh5r8
5V43suDSp13RhsMYL1s7cbu9sJHOOJL7m77w6Qf3UvsL3KncKm/6AWh0beWh5iWMC5VGHQ6oU6oh
/NaNo14b8h+RbTTLFaBHwD6mdr+RGeTasNwGd7+P7zQrprsqHTVuWABOsZXb70VJk7PvtdnZiKtq
v+i18aFEYrNYWp7RS+LIVLN5cKTbCBIkMa7YzJgw4y7+kVH4uujGkelBD4POMtwtVUi8wJXpBBsv
kw+K1q5XbXKIDo5wCme3Su9zhvsq1NpEveiJ294EVuvdJH7a+NxB4+DAfRNP3KCfek+zrssy3o9J
hh2xxBqPgblgbh3Hp3w2xerBh/XlwlGmkvvkLlT6BL52LViXIQ52NfhCK04iUjE+s7o77hJ/KLe4
3kWk+/EJH0uxr7HqHtddEBo4LkrV4Ojkgkp3o8CGmwxjHpooYoQKYnFKnI7bt4rVR5rpzV6Tunu7
yN77YYBZ/97REnB2+u6ht4TzSIrnWZ9tqBrUqKH0WN6R7qxl71Mrs20dTz73Ih1vMC9+5Es+HNOc
yGNbZCtWhaXguJSkAiYt6W8yhCs22Yl97ZOqvl9Wzzw5A0eSGH/AMWp+w9+rTvjXZErwOJavRpZp
h3KRzkk0WX4DlG1XW/naJ4b90bVfJg2+uk4sZptVVhx6iSyfAj9p9uPgtxcceQbo3IZ8RBt/+WxF
I1ZW6R5BH5EJqfXQwy05pbatbmGMJ28yWKubellvmgV7pu06y0+SVE+poNvcLHLvsYj5FgajYDmN
iTx0c+tOclfdApR/j3t0ElHb+Oub+lQSo8SaOp1maoyeaaZiI4wNfWtrndwDUgl22VTE7904T3t7
yrp3ZBk0u2AMkFNNefRUPu5Kt39XBveVQBfGLkGbK1aZrBzTD210WNPOMGI8P19ugoDQVZGUt9NA
kSxEDvJ/Qp7tkmAv4XZsh7pXPlMoVD0yVBW3VevzqHcMFKBMFX5+qevB2EM9ac7YcnfCtZq9P+nd
HZZ5EmaTo+3T3Kb9LzWTk0eeaduZ+XhIkMlYTZAMuUfBn46pXbJn8sduQx2bg91AvfeAQKlY6pxm
j565XCiHyaPC6YybeumqneOr6WP0Y58exBZbfVxA/gX/n7RV6LLw3Tj1Mv2oirR5d0EK6Iy5HyKh
+Ypv5KcYRbvLEWbraK607jj3uk/HfaEdkqUr3AhOr8hDg3qEu4bKQVjftkvmAVhfhLn2E6uxiSVu
UTzSXNxQTrDuq4v8wtwbDZkOyR8f2U6PG56gKjZu1vY+FjtMm6nv64fY0vSfPingcJhLig0G9rjU
YydbYn9dyOjRbYnUPziEcSwk9RmtO+5Xr4OJGYuX+p3za3IwpzjeetXYAHie+wIPATU2LGn7TatK
lm4tdTJvbap3lIaP3hrc0h88OhDMkNVrfjbUYPyYGq+8kBvkhiDNknV3Ye7iaiFb+OhP8ZhD3pF+
Wv/IRiGxe4iqDMSTN6VFYd/Ejp8Vt8PkB/WTmiW/NbyLk0Zjd1AxKYd5RyQJwmppeDKqcJhtyAAV
HppNgl4wxPkAV2GevhqyJZ8q4DtkRnDe+Jj6XSPqsptN2RzZnNAPYkjgG3rvZzej9Nu7tuFf171b
f7O48qxi7nZ8RQKZAYrtiCa+zzwHxSVppuqzi3Xjrs4m/0hZ7MIVzGHu7I3u00IKJWxZ83/adE3G
IR0VzS1QILVl9dldO9FaYe6KjnV6Ix50labY7GDGQ4FW48EuBwCtJIo2TH3mprYZYTj1CxIXWXFw
u9LeYl01b/Wqxzyr0zKWYaGmNimdNo47Cyv0NL6eXjQ1RCRpv/a4JCfCeQ0bud7QzLDVyyLS+c1d
FUHTKCuH+Ru9RZckh9oU6mUwPeIaSDYyT7I4GsaFIpMmMSPI1f2ms2hACwk7uiN2yca/+DyFcf2w
zMVXS5gh7Bvq2ieR50+JXw7fBkZPzkyg+en3Sx6Fs/Q7f/1lx4JqeYi3nL4cyjzOWgzMHM/oJLcu
4sdxzvv2MY6FPmxg9eb7ESfBsei76jokATm71mhfurQz3gwCC29VnbzEwtNPtok5lJ21rh0ssyFz
UgVI4KPUb71ANI+Ed/pqE9OG5N3hVbUfqrT98JaObXazTOCBtVSn3JVQXxZlS2ITG8AyeinKuXzN
dfb2fq7ivQ+7OInm0TD3HIWGZxRr9SmJvkUNJm7cmkmz4TuqdnmHWr6ZumphfTk4LDFb4g/D2p2z
AWGlvi9MfUz8mkOZSz0hqnl+AcqYWrxrlxAX0NsF6wQhD3Pb+xolHR4JYqxD2TFdlvwEPiE7Civw
ztiZOcAiKW7oE/te+vXynCastkLXoPwwZAteb3WnmGlqADjHO1/p1GV5y0Wba9aq8Fww0MvyWq1z
krXwvuoWdstGq0NWMQt2j0y+UcYq6UDBl4H7H8wB5891kDWc7uRYDNeEP1ZT74JBa24VtVQ9gez2
rR6ULy5GkfcW2TuXw1hr8BQgGdWnoN5Tl/0eTnd3+dRYTqt7g0aXg5viPcgqqc2vQzU109OiNJwu
oTZw4B3uR723PLjNo2d6DQ0j3aRu+ZV0PknAXwqf9bvc9z+FLfvUxj9xXpJpH2teSymlmF7+JP/c
/x4E/0vH95rb/1M+/BfzlooKh10YKB3n74Iyqq/KS8tQZ1B2zkYLaGo1TMkrstba4B1K3k1h7WW+
tic7O3TNnZMaW9+DZT0u274etvyo+2DJyaH9q6L1vwXlf//eXMiFsE3AUv0dnSZoc6v02FTnpunO
XsOsGB/A5f6/fwP/ty+ChRLKBAss/f9Q1B14rxx6pTpnJqA4/udq5a7y6t2vL/OfHcy/2MHAY1+B
8f+9JPn0VRED7r++/sx//eOj/pAlfeM3QPGesdpuPT7ZH77bAEctXC3WIdgYLJ8//7mRsdzfXN/A
co8rFx6ksb6t/xAlLfs39EPeToDVHBBYcE7+Dfq87f1tI7M2KgVsU/AGW7iAQcr+1YjrzZ2lpcqp
jposGNL2RLCSXG5jTaFaDALxLTRcFsKnwZznSBCv23AKt/ZeEnuHVtgEE50YBvpKMjv3re0+TYVe
bCFu4axIXEhIqrO2VIdNb2KaWO/MmPk/Auoijmajl9EYUOrXcs/cMuB8jlUzHFlGJnsHl8zGxVEV
YWejA2iBxzlLtvsYYuwaf9tEDihtBVWGPvmOfK7f7Kb1P6quF0dKRRnYMnc39h4yyYC1VNJvdkFI
9A/VnJVPZmpJsCe9PSShZbr1W2qM7f5/s3ce25EjZxZ+lXkB6ASAgJtl+kxm0iSLZJEbHBarCh4I
eASefj6wW1KpZUbaa9OnHYtpAMRv7v0uMsz5RIRiwPIA7v+30PcUk7gCEe2qaKLoUjWaYyft/POU
zuLKtMHalLn3gN4wuIiUFCO/iKK3PG6X+KVsOMweoZJZUoeskuGxNF5YHsYE2F5j64dKVbRRpVXu
XIMUzrkfTNQXJAyWGQXvlN0bPkNbj3MAWeFI7FrUYnLJauexETYW+FqKtZilPAfp1B77djYOIeS4
k8xi45S3DCkzq2YbbqTzpk1Fdand2Iu3Nd5GdtgIk81Eya1lOt45CgtnL5VZ7KyaMbOY2/lBDVZ7
8RIjXOHQ+uJOxfShs97dEl9Che5l7cMMlIr60813yDunjaEmfZVIaL/1LNNUqd9EwaTZVHZ6wFNm
7QlVCJ8HP0EtkYbud4LMM33ptZVesIAg+/PVFK8nVKBburlhk1BfH1q3aXa1ayUbDSMW87RjMdWD
pN/oJvjmN+X4Mxp1sCMDa4LriUl9y30jH6QeGUQy43mKEUg/YVfR74bL0JHW2BEXo8qGG/xrAHgY
0sSrJIAErBgXrlwkVhv2i2CnhFve4eGuLvloPsWToTqkM7I+wMnIHqaqZvdW2sOdVTTBjawTF3Mb
sW8ASkyj8A69QVzMDkTHPBB0LJE7z/00ntBT7dLSYjg5T429w5Thry2zpgii8iwOuie6qqTqilaW
7Jlj4t4vNijCB4sAFLKhW5MZ0mTNxb1hOIfAqTOkx2V9aVzrHT+hF55rqsX4Rpn5i5s03rWoHA5g
3zSObdLL0NrnHRxRlv7BWAYfSDHqZEtG1Xw3D1N7zzjfL6BC2uF8liWFHPHWT3R19rIbjBHWERX3
BQZhuiVl1txGeRmcGPJb7B5w6TE+jl2Uf1iISFVKQHocFJuL5skCgZFRK4us7Ki0WMx5p5KCtjU2
BR4/QQwTpKZNMah5F7ppCWSgikLxOsf12CGeMqLbWnuF90I1YNW0VERmPwAf7MPvWPNIcElm9Ggi
WMWmNORW9AhYGfBkKDULhr9BI5GyTEOO8Ul0QfrNI+DWOPjlIEizRjjOfM3ve/xQLHrRfUxxLy/I
5oLnQivnPWNrzpUi2IkczbgTRM/V43Rfdp78rqXdZXsrnAZynXTtsXAw0PKtOjMMCZt1Mn7lnEeU
dsWEfhoYTVWsGWBi2BIj5nyeffzG37LFrYAxyqZgKYC9E8pBdef52qpcil4Uht1NhqhNbCrUfavI
m7xoi5HavZuYPuwcOfKPIofU1jh8xmuX2cSXfPStm8Y1ME5nVUN02IwYf5+yRL2AE0D2mYCdAVkT
bpwsZ3hs9ex1KbAJhvMGf18xorovrfyMuNn0mFw61XmKnfgmVMrbVWMnY/xAvsdNNZB6tOnLHmlY
6lrLUnrvGCVsHJ8UjJUZucm2iWBR75i9i0cvJ0zLtdrZXNujY1C1lOWtF/fV1R8897Zz6+HVAaqg
0e8GN3oJqMrrxtxkS2hV95lfxTCNLKuCkfxHretvnFFLaKJ0d+MSfgWuhBwsSxCJBT8o3E0MxZ6c
JTBLLtFZYgnRyiOvvQOVYOwW79NpoFr7mJfYLaY1m9ZzoyOPzvCAEVF8zTwz2bQMwl8Hs8aA1i0x
XqlDoBdW3fkCgwstcz3h7B91+hZbtnlyljAwSSpYt8SDTZ9JYR1kabVKkSxsoX7M99DR0m3MEqnN
l4Bnmm6YwwOCZXqXPUIBh5AtcyRZHYHqelziyrzP5LJmIsQssXnEB2wvNwqC62pcws6mJfbMWuhF
EUPpe7WEog1LPBrUk2jv8gYWDzXpaSb5hDwaiVSzP9PVBoegtcG3uovpzeaPobcq4vMIZGNvaR7c
lpC2xUy7tZbgNrVEuOFFVdum7PLbTBDwxnyhvhAt1tw7jhmcfc8syYcp0zPunmRf2zHQzQrPqGPl
7jLOe8OBkJyxNMcvYdWL2zA0Qf6mrUslsOTP9T460aoglK6dQCCsE+78eyf1pj3o5+Yd0tG6bkEp
YIbpHprPlDu5BN4VQRs8ZEsInrnE4Y1tRKbbVBAwritxjEX0Ei7xeWaJPjUvPWwkyDdI/srI2RMk
7k1L9N4YV/VlKgN9YxtLMh+nP8oUg5mPNGOS+yazezIsBowbMrKJl5PetA2WsL/2M/evBoS3ngMW
EchxLbKXCZRnACoy18QpwX3vk7nGTd0M3QbrqPNuTWjrJ4mUe4WNmKl408Dh565ydew9si31I448
giCi+EvrapX8V3Lwb0VNUZQvfMt/Xt8f8zwpQST9Wt7//kN/Lu+9P6HTt0gJcHgGoi7gz/tziW8S
C4x8aqHVBlTAv5T4iK4wvyHMAunp8SIWtcCfS3wSq1zPg1KHRsoPiJr5T0p8wOp/2yPDlCc9Aqsd
Jr8FCBgsuoRfvHaJm7CeNdv4NNXYhZB7k+rmoNq/UQiS2GNMpgRGhVpTZTUMkIW+x+578B1E4i2y
wkNjFmBn/Sp3T/PsSXLvh2om302I6QFBTiH3hONq4yEL0ualxqHtrOFCRCnJbTkEL8rIgUl44der
nBRba9UXVK3QhnqXypVKYNWOzXyczbmTxJhXwZZtgd1sB8hDMcdDBcapDRWSVN+ovwWp9j4+nSed
H+D9nymFEXnlXbvWvmM5G5NFsnUOLMqMNijcyyhxEhVDf21h9uy8FszoikGtsBncmcmjSlP9MMWi
u20iq7guNqpy602VAWrBnyJnVToiYpuTqmvukMzOH1+z8az0IQJ6frJUk9wwVtmjim4ArlQUt06J
2chqY/qSbrQyc8P5Wu9k51kveYDGOLGb/NG0IMQFsXyLQH3cOZUONug37fveSpvjUGm5iU3rPnbn
dgMdydsaGjXvpIz83vaM/NYux6sjmFk7eQ4HR01e/AH5Qu0lgQ9rNtSECxakx1OU1tehYWiz6uMk
ujBWlrdjXNq8tn7uz2Lc1lZV3YaqKX6mgxvsBsDpu9aB8Bw1Xnu13ODDQanG0hYAhGvENUAA/oL9
/yXAyrhqUCCsVe6chpHCxqNqeUwbVF32FEw3tvLG+6QVgH+y+FtKsMK7U7njhqHQDatnvXHgEiwl
t2RSp4yHoZqKx7zJCjbaeXtr2fR+HZ/IOgyyhyZPu1tjIvwr4Y59Qr5KyFhrTbcaOtdGTY61NR1e
qQFkYyOGMPoy+x6iuNyv8emnZcUmrUxTjCBKmTd2XIuTFv33nP//Lupl/uANJWZ6jJrB1YM/9uBj
YWbFHabIa6DQ3UoDyUKqmBhloD72s9GXV2FxRXtu352tTMobnVsrTmO5YzTfXqrJnl/Z88OzNLou
Psk0NjfwpugnbXSKmzrLxj0HZ7Qz6v7GJW7lJGL3MgxtDV7ALQEcVbQDfjoxVy3zIWMGDMlmEiCp
+hB3pDt3zwYTH4wXV2iaYhd6N3LAVI83AntHn97HdnNndOAzaJc2QS6vzBbzbemrj1Z53rFIq2e9
UJFReL8VXpPvMJJ3dPqJdUNJiS99+ab0dyPCN1CZwJbnXrzIPsDhpIPwoMbBuIx+EGzDXkWbVMhX
HobtnUX29Y6ysyJQJkLliWPsWYLugUnntQgTGnAAuA7c1Dh5jGRX8BNemT3U294rmn2Ou5LB9mnu
knNXdLRGHY5XzH9lyIoAlzJBcLIgYCAlo5giepeN6bSWjDqvfmjnD8p3oiOMZCBpbF2OjECmh2LK
533ZERYMuabZz9nkXmQzgM6wx2OjZUhUq9mOD6PsnnEwGQej1s4topS45AarWjkKTFWGzINNbbL3
okoc7eKMef+2aPxvxE05W9edgy8pU98dISX0ZcR831O8JncI+N9LqdjG1hik5sR8d9XgkC7SiO6t
bXjL4L7UplG5dUNLxYrNcrikRZSvh0LmzG/j/F7z2F3FE887IomAiHh02HNPVB+hxuEaE0N3TvSk
3wI9AXshOLB+rBucYII88ojA1bsKxyN4w4C5833khJjRFDsP1FCSYW7uDAI4RVodVYaokiFwR6SD
KoNrl3o/VYU+I7KAJ4yxn7M09E18JYDk/BWh8UUVrmVSMHdZV72DmEclrrEzZ3BrVJTFTsfwLXi4
I1eY+uc4160pD3oou1NRirjnbDHqj8yAkLOiuoLZOcUs3e4oySqswtXkHzLa4pkKqXEfJg5sSqKQ
WyQbufTYRA/O19ZMmlM8F7pdUbU63zqu/mTNVCdCZ2GEngQDprxrDQWSJQCmgVNlEf9R69DY0RCW
0SGsKb6Bhd7FeZ8/Auyy6XgGsJVxxjhsHcxj/Kp82W4HSxYHk1Ls3WeqH6xg68EMj3Qnz5HdmGyP
paLam0eiRwbFJmu0h2FYUahieODR/rPMJKN3wNTjpRva9l5PVi2gVGmWYzOuHWwt0MRIdJ/m/kWE
dv1eNyJ55UzG0wtr4YIXp7gLKdl/CjpVaIZ5aF+Z4A0vBlGxt4XwjuB2kaEVtvvdKQOH9OTYrnsI
QAO+DcCUNL3DseBpu26pH/RG580iHwz5FFnEx/5zP2jnzOo5/26kVKSnorfgu7oqGR/IPHWfOUeC
rULXtOuRMBosdz0Vko5ixtGR/ODpI2NrIXkYRZi2snJYANs4KgodG/dJ6i7ZknbRvNIFZbd2rqKI
q7iT3toKihkzf519l12dXfFFPEL28lGfcVmeEKQVeAhjblaFHvlurm2AG+3Y+nSKoDBJFrYCcVF5
PL46ox5/kHFev/kSQE/C9KlZhQF749VUa4MotnS4B5fKltZuG+NDCk0cDqAdgOegtA69B3fu4Bmj
eguiqaRen0MC4M3OxhOfpDWrUa9IX8iplXLlV3Z3TSXqOphDdo2BTuVH7jnQHL0llF5ryQaPVx5s
ba8Rr2HQhXJbJoKhiDkYzr7PZXINAyVolbS3LpEkYaP2JS4rO0bQ4ZgDCrLM8s567OoTUwh34ypC
yvXQtxj0uOBoquc16QByWws8erDtui1M1kCuzFY9mH3bbVrHCc65MWD18HChbCYvVcfWk025KvKy
ec2atEMMEPWtuYbZXX3NNI72bQfihS4qrecfAGjtS8jkYsPc9JuM4uDJi8vivWI4Sdo0jlWk4HRw
Kz1k+J8gxvJERHgpjoknvEswS+9tcJocGx7NKWZnZwbyaGv7mzeiA+1C034OcJAReVfYE4vvBmlj
WVnVAbwIf5vNfeYfQCPpq5+F9bCerNh8HwLSSFXpqDe2b92DE2ALXKeTJV77mQJyG4mx51oSbb/C
i29+D2p0Y9uwcCNmeFUafsVJUz5hkXTbnV3G003f9pq9kWFAwmpa5LDAO49plN2LuU++1qV3G+kB
tkQxgFAytjg4EY/pLiB1NCBDFSPTJgoKZIa01dYdCCFj5ZuRt6+xRqmV0wzyG2E0Fuj1SkXPpdQe
srtiRDxiGrap12abCPhYUXTbdta8HWE9H600x68tnW4zKzvf9UL0ZxOFn9s3xY84tXomj73rwRpG
WsJwuyTwwO2apwjV8TdXVuFuqEidXvFtzouXUfaX2JqyY0SZhfk2dFjZJk2USnCqMv2u8LuV5Kvy
F2XEOY8We7xUyMJe8nDKv7AAj/cicQz6g7A/N2i2UFmQwHSTNUWwjgQ1YjFGJ3+GErwrm7o/+ElA
pivJP9nXlvlAs0IXisonThzMvEpZ7hbV43yTGaY6jci7z7zD/GzJJPkI56QDR9F1h0LVwy4K7PJY
55G9sbL5RWkkq2vTMpv3CAHWvV3XiN9E0hz/uwX7d4T5i179X3bJj1Xfxf+zeQck9P5rp/z7D/7e
KQfunyTdqOuQqvxnrf3vnbIpsCq5ksG8Q5fKjI2N11/zUwGbEpyAZ+j3DdrvjTI9tKSlY7tKFIz7
uSb7D3ZheKX+tlHGBWA6UHNMuOaBJRzzD41yINqyC8PauJHSHB58RxbbWTbOsSCAfevBltwIpvBX
O3cRSZKNszUpgY++6bMuyqrxi87c4sZurWJt1h0lSyIGCts0LddlZZLEh2Bwm3XRNVL2QWZkY4Wy
yddSls9jn92PFov/bIz8tYG0mK0bFS1qsmAVINRZtTLj9Kzh+z12JTcRdwsTJjsqbuU4tF9KO2Dt
73Vyw1Ap/y4MEMW+/ZRW6U/y+Woe9v2DDjRHVOU6+3p0JDxOZIxXgpL7U4WW40Z78dBxMhbZfgCr
uEnzEt3a6NIjRFOxTXGynmQTBruu7W2ECNXC6uPjvG1cw5pWo9ThZoDEx8kyMe1baVHqwywasRVK
AsVyaucsGv+Q59ZVCabJWJTNS5GZN7jii03KLH8ZFlvbLGYZVtdomzuhijUXDBrrkqdFHWWw5sd6
HUHSW/NlFTeMDLKd5xjeCemLuw4rDh6S2dVusjiyD1PJChaN5QTPO58fa6fEOKzj50Cb1tNYOO5x
kt7wWpqVhXcd1a/QdhXeqkZbYsu0FfvRujZiU9wMJdzDx7Kxs6xH5gwf9AOIJaPSFQHlxrzroeSB
3iurFnQPxvNhhRa77lYkuuprbZf+bRAFYjkoagq7Rg/1uC+stjngkpv2tNBY2RPsLndTUWLd8DrR
AZk2irhb+XNrDysSS5wzmxSxTk1cYlsjmw0e5UBt2H6yXbplQGArY2OwZo3mfaWauWkuVZonPLsZ
/vu4Ylb8Qa0HXG6YSqLaWEZ2bvNaWaFzbWYEPCSetVViMK+HjYaGBrhpVuxLelAowJi6hmHcBWEs
+nkvZ7zw1wB7mnafRtG34tEYtAvH3QjSnOe/FdEOWDuGtj6WqVXmVo6YLmNSalXv6jYEIWjmwnyp
WPo9jFON0UqnZW0t8ve0QpMfTZuEkVu4Nvq2DbbskoznOHOSbGPNHmCCzi2mS2ZiXURsVH935qie
NxWpLleaeLJw2cXXjNozFT+HGNWKWwOZLehXpQWbrtEdmPp7Y7hms1LhRuhKKIqpGR/g5xnbZCZb
a82prh+bMMaaYxsNppuE+c3KqV37rY4llu6oiO7qWNd38Fn9LXBztXZjsxz3vABxmUXrsPquaWcg
PR4SXap7gE7lczDVeOy92sTBL1FcMY0PzIbzPQUR5bvh0VeUnSs8bV62ijqcjaaBI5jxdOnxlc9g
R1LH7jR6otgiCqrtrv3glfe1D8vVqyVLsAFUdjpEX8JcTTcqVzCqaizyr/89EP+dA5H1jU2oyj8f
G9/+GP/n8mNKPv7Grvb7j/1+HLJrxnvGNNQOPt1qv9pzBbY0B0WGNFGXE9j31+PQ9vghmzHuEnzl
edh7/zo4Nv/EOWkyb4Y1KCzG1P/J4PiP0Y+oQfj1aKsk+xpQbZ9z5V/mxnUq83mMWOA0Fovsd1lJ
5HKl5JBh7RgYZbCycVuk+pDYVVsYRwK2lNOsA8crDxWg0T1rR/29sSMU6oZQDqMfPcw3E9PMH3WT
e8wmPbeZ60PZAdSG8cR2U8tHA0g7PJQVGyhLtd+BDjJ+ETri+UUow5zGwR3A385jVohgwt4iS2uU
frRLwO1rF10grjN7BGm6miUrmnUTA+IqTgmJGTRHHoQg1mqMhVbR7GRTfHYH3FX+Y4zGrxqJsiSq
nTliIbuZTrhURfsF5LKLaIytaS5ektrr5n5fKnZlNM+CAcZNghkB4oyoPxDsNjuvVvqeNVfJCa3H
lB91tTG/qZLV5+W/N+C/dQMKtsr/6ga8vDc6fy9JJPprLDdiquWHfr/9PLztEiivy13GHcWe5S97
Gy9gpcP9B+wQDxW34F+KUTv4E8mZjHWIv3Hw6OAJ/cvaxvsTZ6hNGp3jSVrZ/8wuyi//VdjIr0f+
xdlFUYp08O8iYYEfpk0RZ/PBi+C3QhKXJeC3SD8V5jRgOycn+JeP5x9IKXls/PEXwgDwhWPxyn2M
sH+7JeoQPWHocEGWTmnzgIF6wCo2/n+ayL/jPvKWlmWZlA79m/XH7LHOacVQO1g9NWrc/WhN9QO6
hGGdMDLbCmPkJGwbslHq1Li2GIWe/vWbZCP3d2+TTmFpJlC+8SH/MQO177WP+c7rDmyz8mmHOWre
gXcVh0E6bGCtuDlN6QSqHSwGAawqtKHDNyox4JgJ23msgCSgGQ99fWlHyF6ryCRNwJ9HcnOsjP83
rzSUWjs3UP1AmybBAn2cdtadr/XPutMZUA2f1A58UwdQsGCGQbqcCtepv4ZJrfchFG2iMCJc6Lj5
6WTZjmBXF/VExBDa6tsGhvwXawLN19l9SJ/cqne/YNq7xtav4XzwjthjDM95T/xCm07lOTQJw2hC
EN6w/8FixZj53+IExLwZCX5wnJLgDIKY554LSz8YPHIuhlahjeGjggQbQaky16S/SHtvkS62ZI+2
FgkfifVFV9rfsDCL75x6BrklA57XeWSxlPLIvyKJkYXb4KHiYbTkr1o28xdQM8khFAWJxiFjW/Rl
9UNbdOFp7tnvu3jRyKiZeTl2NzynoiA6I53dR74dMiBans+YstAOstv60NXI/eARRZWMpX6Ku7B6
7QXmaVy1pTi4Y8A9NDbhye7K4OyaRnKoKdl+jr3ST6LhR7Ro2heXAvkcThF0yKgzv/T53L6k3Vie
p6oKzkXh84kEac3qXxYjOyUXgT4HVq62rQrzNQZca0vxycDSjQN4VsjvU6tqPmTIP0agq8loTrHT
HYwJjVkp+/qDBGBNLkSn927S58fK58vVHhEDU5+yhmo50UqYZW1+VK3vM9Ve0kWkMe0NJJHXaDSz
nct085b9prPOg2j4gWGNYGWC5ndFjlQyHMzqLZnq4TkMgEgFNXENisHZXhWhvzIXyQHweXUbZsvN
btTOnRGJYS2ZpW1d9CKwteJiPWQZl+IANOOHSTLUXieWvIsk38RnJIUsld7g/GUdk6uezzWL1LsH
7AjTGr0vVlMjKRmUheGVbJj6A3vNfCnHWD9ZIwT/suJmyJs62xkow76L1DW/JDIZN3GUzzsG9/ka
n5g4gNHgo14uUdrS4ceCDN/NDCfpiWe+Cajgek/Xrn/C6SD/NfJCFJDZ62i0+BaTpriL/J8CGNGw
oqkiHYKEausYt86bsHT91QrD/jmyuDYB7mfkPonK30iJk52sqh+MpdWtSh0uygn03hTzRbme0e0Y
hKs7VdjyLuhG5458LvNLmbTqtXdcbC+dXBJLsnmHP7R6s6k6QLsazuPkax8IV+oHa78cq3dKG/hM
ia0NdGokbH2+OT/mJmir1rhOWpVMaunUWbTp9kW1RnbVOLWArsMOWZsozU5TDqTEHUVy6OCv43gD
m7l3sJR9qNylRZJFBrtNE3LylWIFOrfQno0Ci1F151qRb734WcD07nWoyrH7SJpeviZoZLLowDSg
lAeoQka5tQWD1Asug9A5jZHdyyt+Hbp1Oekn09cgy9yeZaIJlXNT17O74zrED91ZFqEDFTZM0Jzl
bV8FiIu5wk4S4n0nWuOhEvnVcPpbiTtn58ee8zAjY1s53mTfAsl8RGV8Wxi1vYHPFh2Iv4mPhZU9
tY40tzDN+m0v9bfEL/AWDv33LLYwAJQRKEUZ49lwocWbvTrjhhu3LLqmdRtG3XczIcghSlr8cnUI
XBM72jRnwYZdKZFZnsMMV0XJLUHH+mIEatBrrOknN/VPRobaLclBLq0UjsgjQm7cs+ScrFlyOOze
ALMxUc9/RoQB4tx0SmR1LUTMQJZXXXrJ1iqM4CaNI3Vp3XTEIs8NW6cQz8BBwSHGwHicNV+kZQ7i
KDDoA/sFG6bg1G4xejPttlnYDKWZ7nH1LRz7Qtzggg1Iszcf7YJBjSu99kz8hZ1vLT57Fr7j6K6d
OjDmVUF8TLiK8m44WCrxdq4J/q8Km3PfYh3DQN8fIzIKNtQFLi0vASQbHbYf8Ph7Ep4jzjwOcECr
McccQ+Rui2SzvpLMiV68y8jRG3qgzjE7vVXgT28+HODVaGfTTTlFw8rPs+w1MAjHWLuTq/cBcr2R
AZkiaM/x47U3SBvlvl0/UJ35O0mgnXdUPF9Zd/AQYR+cKbZRivvqIvNW3YwztmMWetbRmlS7wX/P
XdVuowhLcsnkYaU70zkpt5me5pHAepA+A1AGxNj5xh6M6mQ27vyukCQcLV3MXxTuzYghfHCYZic4
FqBt75PMnjdD2C+xR0qS9pIXXO6QHnPiCLYtWJIHjzEdxYE2GWU1xAoLWLS1MRQMRfIZjzIMT2J3
069oC9lvCD3uZKjxDJIOu6vjHHV3VDzkpsFZnojxmCT2ROTCMJAmFAXPuR+ZgO254nGuxUd/mMLF
vysvFUwAzMOjcS1w8N2a9axPmpTofMW4NWYdBIX/h4zq2zicvXMwdZa7liOJoCx9UcwUMs4uCi3m
kbQuryZf0W1uCOK1X3t0PXLlObg1scPl7U2so8xnApWKH6pY9CXSK13MfKkYMMsTZaUKo0FAmjuv
2BYBDM5Zkp5R2bcfhZ264mK2cpgjQlnMyHkNBiEOY5yx0xcVmQyszmDTerEzfCNvp1qTNL3UBap+
QBSeb9x6gHvhDwVcginHXhVqL/W4/Ir42NhDcw7qtpLrZmqZqLCXByIBZbxdpwn5VqSlJQf0iOqb
xUq2XdMzZst3w857KZHS1OYcys0ZUWdbIh8KHR7OqkOkDnh3HY0W4GeRtRw4iqfwzzLPwT9rI7yq
jMEYVzplghcKRfKTA7UYRm/xmftyN2NfvhqVUrzdxMaKnSWZv4kEJsCCIi/GYTypbxN+JEVMCF+S
CSMPvAVV4W/FV51Y5heIe+13IE6pv7EQE1AnFyHUl2nBx1CGuo8TxAgSQCgYy601kEuWQsw42gyd
z3kzAwQQ7bgpqpGHcZOiPSayEXJb7LQc7kFRGdcSL+pzYrH/jgoqDTRM6hbY3/IqiEqzDZeyNKwZ
oa4ctuw/u5SaJAkgXx6DujbveQyW323lVsPGiEgFAaTIozLiQYR4kpejW6X3sWmw/sdTiyKYYJ9y
LYpG7xcG8I0YUt5/D8b8M86roth6VS3UDFIBKX8D7KFeN+VHC5b5yo4kIVPFROwVWsg9QqBqW6ZJ
sDKTEdoWMUCLsJ8l2TGDRvqbVvJj+t/oR/UPOiXzH/UQi+mFfslD2/cZRfzLYKSxgqyKIqM7RCSa
nUipYT7htYseNa2bh3ypaGabYJOBL+at1Q3JGkB1CYvsnP+voVnWMH9o2357JUwzTV7OH9NY+8qu
Cvay3UGCDUX0PffOHdnxSxIZ0WFaUhDGAZ9sF4np3osqBvmtYx/mrnqDQMSFWRLjxlhYA7pX9de+
l/JuSKzpaaTi3v3r7muBOf3di/WZnNkuCfJ4mJam95cPDpN05g2G3R6MBMs6C0r3UcNtXgszje/w
srPUx+pL+TBwxWekBm4E59QpK6fqPVXUzR6JX79NUP7pt/nZcv5iIaQJtB3PYvXEiyJD94+Nb4TU
wAqSqD0glqjtdRAQzdr6fX2eR2PYN00fb3g0z1uNTnrB51BBpYrm1YuX25QQwyv+yPrEVmg+9KFT
fVcJjiDfjdBmd/WMJaepILB2jrH51x8nbL6/+zw9crUZXtBUE93wx6R2p0eQnOuxObBwQW3pJYjq
6yLQu0pjJ1UJKYlBbHs/B0sPhwSf8c4wrXc/VS9jGaF5diiXDAexXK+K6jI0lnxlhF1ektnOboQo
7DcLL9F0UZEqCbOLY/8YuiZ0aImHBdKS3hc8Sg5RkDh3wsRA00wF9Srj/zMF5LwDtaRvZEw1z/Z3
3FTLE8aSvXElLNB9NBxP/4RHJxCsl6jyUWHwjCX/iLp3rPJj3/MAI/iNmp1mmb6ErbTBUG+5Qpqo
4En8WauzyqgfyrxeninBUrZDTv4aFMwqP2MPpZ0hWp9CsvJs0z+nfU0NajJyAPQ6PEezgfEmYFj3
1th95p5Ic/OG8xLUyIeUIKMyprabtg4Rv2LdKzvMUeKxOWMB5Vid0coNb6i0nqtQkplX2yo7ei52
D5wVAzFm8/IvQgr6cCMQ2rChgsHtA4em4r75jLzzctA0nMbU9I1YwgdDFiwDQYQB2Z88hDFYTJTy
3mSimIMis6adFge6bx6xiJFeSP1EbFqy5modo2rWRUD+49TQuPlYi77ptM92TQKnu0eKtBHZyBVJ
mEO3wTnSP3dJ/uahT1zPk6le/TGH7dloXKqfn12QjZj055kPn0PHuDYIOI8mBwf5DED6Mebx0PMd
8jI7x6/eJ21U71Kb1IYW7P0Vt222szu/uacT9c8a4eGqH2n63ZzUwhKpFhAu0z6KiadRt/R2ZRzk
67johnEt53wisBQyETqyqCBYg+iDtMRqQu3kPRR20z8LE4O2VVrVu9M2yV5IOixl0j1vsE9wAnSg
FV5Qj470Ijmhel6COTqUPE1I2sNv7Xd0RqFEmQv9Z+YeacGQm6vJ5D9i1yBqEgv0q7+4EVq6Q5IT
IOuUMWdirWqmctbIkTOxBCuQOvC4dLS3YLis+utITMnZHBmzEIhGZIOpmlOiPbgucMr3DQfovkTi
t65wID37kmjHbtTJ3l8mQAGuw9siYz7kgX1+ghI2//S5S2ewibN6Zcl8P0wesZh9R7stHHyN5POt
ihHAoknYyrqE7/zw+aonGTDEwnDHhVHly3fAZPxoLrfqtDzfBfpTMCccUzhZ+v9j70y627bSrf1f
7hxZ6JvBnbATO1EUJcuSJ1iKbKPvzkH/6+9z4OQru+qrysq8RlVZiUSRBHDeZu9n70ZRpK5Cu+Hw
7hMmI6p5TcjXKzfxaDePein4ZirY5V+XsxhAEYnSzHqmE+nZXKoUvcx1LJePSg0lKgDbpzlyp3tC
o/3zchmaIyMYLu9G348ddJQlVNGSU/O4THxY2OK2GODiuwaTk6agCwZgkeyRR2H2JNn93IUIzJfx
gBZpfAx2Q2fLwJGPXg3y5sSfdhlojDWMh+/Cn6f7mdutXI9TRDEyjMzC/Ijpla4iLUl/JfmXApg9
u09J1pHXd226nuFcCc0ZKpmeH8aZd6S7WG3W0cwtWAUDI7jQhTgRZbqzrjsNkk7KJYh2zxi2ZcEd
w9LceTAz13mi4CFoUrq9/NzC0Sh5hmXN62yx/V85gCQ/cNwCGtDb6VOpcZuHpsjx43JRWI7NY42O
PjwukxrN5zwn5VGlp84Jv6kwGfY0M484i7Dru2V+sxySY8bstqxIUdF07Zuuq+CA0NP4+vKCYqmR
erb7cWlCftnVKskTkUJ404kXP9eVmW0ax/bPfisBCRjM0HD8MFMj77o8D4UVP/Q2nRYqn5aHu0bm
SpUH1ZcxotgRehMAquY5Ww2oxFGKN+JDxyi5HlieG1tJ+7SF78KoIuWeVtdzI9RjmNwFecplzkQy
SDxq3kzw4xyiE1YnCr5YTb2pS9QpQIP2xfC5JOy5k187chbfY4MMXK/DQGgIdf2Aa9jT6jCMdHk7
SMXyw1Le+gET0gjm6K0YeqZINsek6xnm83I2GC0jYEirOK145DN3YoiKPs9+8CLN4agYyMdsAsqQ
ZsrM54FN/joAdrB2Kyphm3Z4Hbup8VxDOVwlaDEOgHnzw5TrkKatrgRFThFbqO8AjVv9JvE+1DvB
6mlTDPhbAVn0gHEpk2uQEWe9ys1nrYANHfIce62kT0CKm6tgax77y0iwbxla+mZNDi65kugoKD8l
TxOC/zRJWI1PmG9TjRQn+KBXBTf2XWtZTEGrnJti0vvqyxJm3IJAfbGSkFahpXC2XKJ/TIbLwJqW
1An1mB2RHJNzwF0tKjv6TFc/1eDOCtVPyJEplACEKxjafEJbPu81tHfTupc9H6bO4y3uuY+ywOLU
cvuaHs/iWtP08DYCefti5qTdHErbaY4DG+t3QE7JnaVMvwJs38Ps44POkc8x9dLk1moCzoeYkQn3
pGA6jRlzuvcColWRgHXfVKz4HbksOVbNjBsXMSrlZV7Vv8tCUHI0ZGkcQBjRxNRJ/GB65Ze+d/jU
ZkhdB5M4WIxzGZ9Bm+t0Q/DsXqlK0MZ140R+ZK5XAXVL5ySXQYPLBEOTcqKqQirIiXydvuMLn/xs
vs9MRurLPy43JnBZjhjN6MSHAxzsVnOoHMoZ9u5okqQLngUO+FBxQydUlZHn8JDpHa5sNMVEys4Y
Xe9rd6YjG4jEGmX2vbPnyt3GkgZ2GRR75DrbJp0pespiPZHN3W9qk50lgwTe8XDw8nTYd779NgsV
9Kk2MUhtSZ51PF4sqzr/2IbEIyzl6n8REn+BkGANT1raf9AKHMqvyXv5/vOm8o+f+dNhZv/mMfay
PBsUrU2n9/8Wlb7/G6U/jRSCgMUp9o9NJfRaD+kAZG86Qxtp3U86Ae839p7sFdHN/fCl/R2dgK2s
ar+0dbR0Bn8FGgEkvz7r0V/bOrjccTJjj1fRsOOGDOv8He8ugR5dopv1imciSJZJTvNaduoEyiLT
OLuxKO5nl2psbRggoUnb7L96nVE8zGQVfQl0kA6Q0DIGZfxUsRmrEAEosqUvhRNSM7qG+SCSwSV2
DXvTPdhZf15naQEZTQa5S4KU/+SJLL+Jsesf9P69qASCU1xZLzwHUT1RoGvruc8x2maUAu8gZYtx
lUgNaLhm4Z7djLjgR2RqHuO92m2y32MksEiBhHreTeRgM3GcEqJzmhH5bB509yrkzdoRoTiDLBOm
byMi8z38WFaQGmSepdZdw+kDUyIO47OVer2/Re2dYEItc9dC9ZRVH7VkVlRRf146OdF0WMzdokAO
H2Dyyje7TVh94QTgUByy5nGq0+jdjCm3ExZOq4LsFdTd6JA6UycFwB8uM9G7V8eaKsLb/LEhZJL6
6i5HRHbxrWJ8tHNr3gE2Z0RTHTxvQHvR4LHqy46oantiS5t4V6ORzOxTq2BtlRsrayz8q+sYIL1g
qj9ZwBaIppZyaw+TRYMBfGBVstE5Oi3IgnSauxPRx0l4mKXRHPs5J0aTQXlA8LHTeGdfL8xyLbQp
f7GKuntCz4b4ojOGGd5Fb7wmXha+tvAlDvXgkL1cBtp5mEnwaEtccdU82ewwARbMkdF9zrOpbpAN
FuI8hKI5xb7ff2exMmNGn1qN0zEHz8dCPd/WEFFTpjMBnDkDstk9XjBhrALSU9+bJeJCjqT8REkB
FclMB/klTQmZVVGhaMuyxoqupR+UBtvkKbnhULA+o3tLHoPZ4dUs3RNPtEvpDo2ZfTLMlAMYj3u8
x0dGLsVE9ovZ9s0eFn1/i+KCooWE5DcWF+Jo6UXwbRCDJ3auDsNyZVg0Y9uBIesN1+Q8rIkPrLTX
NLLca2wn2I16cCElEr45+7DrymINGRNmFOlzwVQdCiLFdPnM95h9wugUX70xlffSmOKjR6JUsDWq
AbxvWNqgVCmVN1yu1bNvNfpDhByQeJyGf29UkX0Pnb2jfmHydKEjw4uHKYW7HOu0kbIhzaMgsPl4
8KjrZFBhn+d/Kia+LfrSoJ9SF55oMOr5udRBm7Y4N7R2JmcFUEPYEzx9m4bemo6ABtJ9M7hXw085
22xvXlO44N60RfDEwsvrt3Ls8jc4C0jh8hDrgdeBnV6zHKhAuUrnqeucjgolMdp1C+iC8KJEv9h1
MZ5bWus7dAaIIqncYJFO4LPCPtv6VGlrwf1yC+WIdTSBlP1pXLxeuPz09OollA7Bxq7nTn+yZzkU
1PHMWZ2LyVBzP3TixcZ/8qhlPss8SqLhYOEz66PSvWcMDBlVmdByZUeru2J6RF5pHmhaGxAU2NZY
8eWPQHNg8/5haiOb0gpyFMh8kaCBVsRhJ8xP4ws9J2Za7HE6Prk+PSLh5DdZWnPXKStdgKfOVeY6
J9WOaYoDtCGF1/ANFiSLFa+R9kvM3uIQKqOewceyQ3cmHxJcfIGy8xFTCYlywOKXAlEA9MjTeur0
z6UyAobKEpih8JL9qZ35DMNWP6WLe9AIMn2ny/jTuFgL8Rj63oSQGNchyU75FrPsTZ8wJIY4E/FM
PbhDml5bPIuw0yDvTSdPmRkLvXpiZl5AzvDa9aDTZ+tD1m/MxQoJN9ffezFcD1CsTBZ+mCaxTzbg
eY/CkqdWOSunwO/vTOW2NOTEOshGALPxgiw+isizE95ePb/Bp5P3wTjYO5e4HZPL6OQqT6ceCRNS
rPJ5UkfdaU6p3dnYRNYt/LbLtFhDZWWw0cLW8dhMU3CD4gZLLkra/DFTzlI3EF+9KtaPWRIZJ/gb
zVaTkNlQRI+GesyS2rfyufyePYJcNsQ1VxvCLFgdK1dr5EbTJVdO14mp1ac5i7o13QjW2CB5dITW
cEvgkRVYRrEh4psVRV489XkYPjrKVWsrf60DuYQMif4UYNzZUA3H7/kYvsfKl2sqh66pvLqJcu26
yr9LInGxbi33KJW3FzkCT35N/+wo3y/RCxg70jFcBy5/qZl5HwO+nJuvBcjdKI531jQHu44W/ruL
zPcyD1upnMZDi35uJdiCXnjGaOe0TTAlN2R+3IjZzDeQU7KTpdzLjvIxA3iKP+zF3BxUUq69rLtx
EeaXgFXxlYR3GHvKF50oh7Rh6FfPZhinvMKHQvmoc+BZG61T3urB+OL0AnOJoWVPhXJgO8qL3UJ5
3MnFoM3jUJm1e11NULxyh8YBww4CzTsGN2yb8EUfHTlMpPYl48FtOSLHbHYPWo6X4MdY97918l/U
yXC/XGrUf6+pfcF7lJS/phz/8UP/kPSReM/vMZlN+OaymfnDYOJbv8FUsD1QDQ6a1kAFIP+Zcoza
DzsKSnHdcqGGqrDiPxwmgNj4bUQ1eK5HYQvz6+9Uykuaxa+VMi/PloZfyV+BFI73+8sCpHeheE+R
sff9qSSVpa/8tdDRyszl1JyTwWLkG36ZyIZU/JMo/qTzFF7bulXBBY+6i1W5CRqRngg4Dzv+lsmt
f2UnW58YK+XPVUlg1orm4tCE7XPYhxCxIAe960yhBYNdPuBPOB3LF7N1x2tdqDTY3tTEVycsq1MV
R8HZnkbnvdSbHCehKZ13Nnr8RwgUg5fWrbRv2Uhzn7F0Gr+BqAu89JhIe7jElbcVhWSwNqYnHdG9
f+f2Yfk8WHbUUndpnU0krWkYGzOutGfNdmBpsY3tt7VPAILXCKztRQLpF/HgeDHEmG+GptN+d6nK
+5Nse5+PpTLNPTmp0Tllykt2gMtChpap2ob+MDg7nO1gJWT2u13M5SkamFc5/lKJ29mrSCVkMCOk
ukHBSSK9NbyYJuYM8FhQnWzZ0XfXRX0lQEz37saQ0Zk+9tpby0AKyss4fkJoj6MuSXNciXPfeC+1
TPp27RFwCLNCzDTPYxrqzS4MojxZe5A8zYcmseZmpyGMeF4yd7uaIdHKzYf6zY6YsBHcZDyPA4uF
FagIPou4CoznIHOYX08mc0ZOkorRZq0GAQxm2A0ItD8XiTq1W3uthBhs1WUOM83pgVQRo4dgTxMN
m/ShJHXXEKQ3IlDj/+ZGyvcaIoNwVw2h9UwH4oKfodjJvHOtht1mMCNfdNqCFGLbB0DqdIxc295m
aJvHEalk0egEL36VWR0jlzB4MToNiJ7w+wrMGZitZ9NweBvLoGnwSEggGiCwDlbcOu818HF5Z7MS
AIM/yvkUlDhxaEiM6mRGRjaTRTTzhpYxDpgvOz21Gc3CkcEnf8AAeinaehGmlnXRh+i8BiZpq4iy
rdg4k7DSjT96RJb40K/NCwUh4GHZhnp0aOuejN6oStuvaYovlcxk/hnZEr8W1o/I74hDaZt1pRGl
0a9IceRfEFbErx9d9eb9uaXamk18RGvBEBnabUNmsu2CWB/hhwCKkG395kbEJdtazZsI6cCuqE1d
xAW8oktg57gj6Nk6DDnkvVXTK8BrOmCQHkTW+mvMcTRL9mD2M3tHw37Xyd7w2XuR/Ozqon5rQB73
qwZx1R5EmGM/Rimk8Iy9ZHVILM7vbeh2lrVuzITfH1mQQe6mgjFiDIjls92mk/ay/JV+PnfRPp9o
G2CYO/yxDpt7udJMy7ig36SZyDMEiAytB77nrOib+akdMvY5Va6+Unxf6jNJJ11e2imoToErSbQW
Ff8cTAn9MXAWJP1aNSd3+IC5IIJCLU2HnCeUx558bxe6Me2Sps6/z7PDFZm6mrqmDMKvV5Gj+cUd
Av+hOnlGMXbK/j2uRy9j3twG5rwnaXS4AVIar32KkJXCAVeaThi6z3VaMpAL7KA+t363JlEAd7hj
ag0ZryZWoq5g+7meiGq/uLoXntJgCl74MqH4MmcxbinhsqRHC4R8rd3JkMwOc3zquYpJzfKL3WwZ
5lon+e+xS1r5kWLYtYCMcFvkQT4++a4GB8UUXNimANzPjqDSzqjQNd5dkVUW0eCEm6zbQeQW/uAS
ezEfGSuHEe/EfsDc8dEg9bC2BupIa2uHgwr+lCSXR5hzD1apPt+JEcKLQKBwdinre16wGB4GwwEu
D2oRGxY29RUSD4N+Qdj1AcWtRcSzH1MscmI8lkZd3gD5sEToszytAMfH5id0ot5OY6r9zfYK6xiK
NtmnvW98zeGXv/hRN3osjZD0NOTCfrPA7z53jjMd6qLEeg/hdo1/7JNINfESm7bcMHtVOauBn9xN
Blowk+3L2RhLgiaDsdxB7Z+2JR3qt2QRFrGdkid2XR5s60V6RPS19TbB9TghZ0CaFKBtPHRU2PeF
Ui45i4gpXARNTK69s9LPCKV2wueO8GleRFDj1EzHUimj4PzdjAK7IlBmgxUuwRTSOOcQGpvH2bbi
Q68Hd20PTm/urX4jmYreD5j6CGbowmvZC54mExG7iVZ3N6MsX4muB0nd0nNHd32XWOc6Y6/3Kayt
6mWIc/EE9vCKnqm5oQ6PQLRJ4xYyaXgqPdq2vBtb/6EBD7VPMO9v9SjWXyNzGElz85/nyHQ/MwIy
76rRIUvWGSDYcH8wG9/3YlQ3/rAfa6A2XW1epQQM7RZ17GxzPdbhkhB1OYVNqz/KmODJkbZnm6dM
N2RqCaR5fcsWMB/0Ut8wjBq+hEDSEJOitUt3etF1oCiZ5NFtsL/Y9lZDqvaot89wTfy3BMiC5Ci0
9IcutbtVoWv1oXctrmrUdV9GjvcT+q/u0pr6l0HAHUdeNsG1HsYatHwZktHmAl3u7cB8mgINbs6Y
Go+Z4bbfe3sUX6Ygqpp3mHl5/5i4IoxOrZhxqucZrKFGvJqwGB5jNj443Il9oRQcz32LyJr1EWJz
lxWOtLQH8tTdrUTThCbIK77lLWk+jcoODp3JfEyTtn8DQopkq4jda1AHzsPYDRFckZK2ZKU7LGIB
RWb3aA5NdqCdrj3aQOyQYXfDlo/LW/Wot461LMovSdfaa6eqCRqpafZ0wZyx6om45jqFvvpmmNEh
HVJ51ibHfh1Qz+KUBXYP4FYaAHfj+CQjG58lzJP7zhNQRgcMwZ4JJUY3CO32qnq0z0Pc2rxDFh4m
rXuOQhUMHYefdmFWZ2LIj8/F4Fd7Mzc+h6ntofF0i5UwEcYh7M02Lsq5jVH3XAcm9Nd4ZKAQWUE4
byK7cVeAN21jhyFbpw03a+vRj2z36geifaqETd8jyDTn/cTtOpsh/HhtDxU3c1Z1F31y9QY3r9CS
jaFEDVE5ObuAmLynJK36EpJhSoILy9zNaOap3Nb6qK26FusD0+E4vhbMSkho0qdnXYj+NElL/0xQ
Bg8oAt7veQIhYhllIjdtETxard7f1WUX84+mXZ8slEK32IEbSwqEHLZdVQJBjIfKOHYgZUg2IqZc
hO7BR7l2rjK097oEMr9CBPMSd/FrGhbhGiucT0Ex9tGnviYZzZMjPu1GWkciY8b9qEdkagSxv3M7
l+8BKd0A17MgkGLte50rdlMWO9wJjHjWAKmgfiUdp2MeM+lsvCK/qwfbf6kD3nhfj+KJOG5vx4wx
TLcch6QdpTLZNMplmkYasSVlcYtDl2h0kcb2Zp4ieapsiKOEgU3daRQ2CTymOVo7fma894ox9tdK
P/k1bTr3O5i0YZuwgmabHbT5B0u5Zs8kFIKbKq3wtolV3kP2mG2jgNTE9n+baE2NmLdP1n7nd/dD
bYDLmfJ2jWUZlLHnmSem7P1lZhVpfeJ8y+7bMofuiPJkLK509QSWZ05164oxcm95QBjd2tFAr/Ss
e6FvDPbvmWHq0S5wS+yszOKRrqIqeog4ZMluGc9lxiB56jIYU6n0w0dJGXBvkv3Fk3eyolePOXiF
xC6lxrKDt6gzqtscDmm9KqJ4x+x6OjuATi4NKQNihTpR23SV0x2tKm9Po9FMd36ZjFfDaeVzPBRH
5pqn2md10QRm81AwD/zAc6Pf9W0jjjhpwzsR+S8UagP4OLHpPWE/pv2Us73HHJHt0rGI8iO+m8HY
JQHB9ZjhiWdA/lASFlyQHnLrLB2NZ1bkEZePSUwIcQ35yoKv6y+k3awTWvExKQCvFoDi1eJZQOWt
E6f73W/rZ5wVJche8QPgC1DDYtsyundQYb1bBekXreMYn5BBwf+1Sv29HYL6ngy1bJX4XAsH5AAh
33M6MeDM0ti7wat3cDMW/D8xrERWhteqls3OwawtkEg49fB5jkmBty3hR941Muvmyul3aAtO0GH/
Uyd//SG3+xnk/692N4sFV8AiCVvY/0eEFwxgoCPqWk8I+zBYdKJOEpvPSODl1wCm0t1/fj2Hxdgv
nTjaKpZWjsk6DVmQ6bCh+7kTJ35qch1dEqtQiODcEnb8xuYH0q/WIsk1q47Ma922L1Hvd9ZBCKLA
p7WEtlLcp06Kc0zjxt66TWmLh0L0BuYEd66PwgRi2sdtQLh9RQFoz2VI2Va48qseYUKkocdY+mS6
Wii24GLFPuk6ykzcJe+V0w/tkzQCR+7m1jCA+5WkNthfZvqJDPfVqJxYRAxS60f0IhlPjGe4NDVS
axQ5XDLld3/uyycriKjo24anx5p8gvpNL+xxPKME8DT17NRpsHDWPM6YY+QugBYj7/yoEvuJ/1A8
QKQx3DsRG+RTS8Ov3pZeuHAb4y+yC9S041flJXkFNpMaPMasKbEr//IdZFTIISEU1d6ZVL/sJCm9
Adpx2rX//G2rX/QvLxS4NmUAOk92lL++kC/o4Bo29nvmjHzFNXa5LRQNvh8o1/a7TAjsojccaUJA
8NY/TPL/VmH6r6/u46hkP+rbeoCn9J9Ur7U2Gagfxmov0tp8dkGWbZImmagfc7GvRo1XdVuPJkDD
EFX/2Lr/2xc3/lUjClwUklmAXdzCSfpP752kHmwWIemT0iCGc9UPEWRrL2vM5zJFibOBT8qb7+2p
OrURyUYrPHEdjV8Zefk+snEdLt/Ff8ebfzHeNE14rj9dtpv39v0Pb/Llvfj2v/9z+fa7eJfZLzqA
P37oj/Fm4JAYQdaHY3MR6SSz8Pv+GG8u/ByHpT7mf4abSiLwJz5HQQaQXPuMPwNSqIjw/nO6aet/
Z5ppKhXDz7cV40votgbx4h6DU4c/7NfbKrc6TUcL05+pvYI+vp8zwQiV1BvWalN57r3EnurikPRh
/C3uNL9ZYX0Ynh3ux4Oc2/ApL/xwXpX8+ffA2NwHU0iXZAWOplWbg/AwJc9pOHFC2yF3615tWRQX
4XsNnYMZdNSWfnIBnczi3BFRu6p7PKO1EUNFnRzr0kaFg72WgZze+8U1y/Ty2g6AwILSZXesWs4X
MQ3DkTg2v1tx+5evOraol06PVWKTXwW3PPaLmzDbF7Io5gMSXmAthhddXfSfSiwnbmNkhTv2+y7C
BZTC2mC1x6ymIGSol61J9By3dowTa5VkpMh1STq+e17R7BNZIZGwZyaxTVPLKzCE+DP0nW5ijJGC
V4t6cxfEnvHkOU18c0Y33fY6zf1KI+rgLLCknP1GfiJqlvmbAQRYYBWymExY9fxcth1xU8b4ezbi
Zl5ZfSb3mLqTc5OU8F3K2pFfEkLPsFLxHX7Kqeku/tDHO62N56MoMG+vYoqtTd77HuxUxGjEgmrJ
1Qxkutfy6GHI0pTJyIjZIXbStUTvv9eHagAQX3ZnhIzJJTYKF2VrMUxPU4swIRuDbN26mfngM/3b
T2ZT3kMFHM62hBWEPNp6T22rOqaB0T6hNMnHdYEkYluadQuTJjaJaayhls1MeneNwWlWhnn5qLW6
9dROdvvGAzD/PplSfzbpxjduNpbUc452sbC4RY7evvJZAeNrQHtfG+kXr5ZI+p3h18Tb0atuhzKb
79DUaluNJvlrM0j5wK6zOqeko68DVM8A2blwGGdpQfChlOBi3QiWsStthtC6HlE2bG1IT4+l7PVs
5QZNu50AmtMjV/3Op0pkNGa/I4nxT6US49mWU19swRihK3Umtyi11rEEG49QNhi3PTydcz3b9j4n
+Guv92AdoVWmV73GUplk0fyQOWkN6cYJtQ8whLgCQ8YMaGcHHO7EYTrdCZWEx/Mrjo9JxrIaU066
SbXceU2MQv8sxnRkDp3p25gx+H3isZnEPdP0j8gy5zek09BjtAUk4yTRM0I658GHMiMUbqZX4JlE
B0FjKhhNtnBp0M/CqEHX47F7bDo0oC0QG3fh2cihhG2TKMyNpYA3EE3EwVkoOH6jiDjhQseh6S9e
eIzUVzYlqK4VRgdhi0ODAlqHtS+Una4HuEPcp79lpEXlrnA8IgbM4ypET77Qeri3x89yYfiMCufj
umh41gzMNfKZwf04blgcO8omxLQLD6jHCN3vcDXrD2loGQbr1oUelPnRC0x7dB+eW4VI9psGq3yZ
1PNmLqqvOfslf9UpKJE1Kz5RsrCKQJ5oLxGQz2CbLjSjXIGNrIVxNC+8I1JxYB/VCoNkKiCSWNhI
tPUCUFL+A5sEpmWhKMH76oAqib6OQCxFRK8AXBoX+hKQAYViiryibm/EDHT9voI1m5THuUZfMa9b
Py1ImrWZOg9PIh0j/wNHRRiX69jL9cH5VPTp0Hhbv3Y03NjQZNOv2NFrI7vz+YoEBxe7u//WAX9R
BxiI+f8jueRQDb/UAH/8wJ81gP4beTwedewvQkDQepS3hMox/4Sv8TMwyLYUad7wPZsiVOkAOab/
BOgRQeUqaSFlg2+z9vpb600O/n8qCAILQbqFaRxTFe44S/m/fvJ3TUXb9nib/aPeFONJS2W9GTIz
u42Wk30tyn4+DAvjlShFnqDZgn5dILApOmPk6VK7wsiEcwcatL/aVhu+ZDMqhlOjgLJxS1b6QTEx
wjX4MEvjMa7wswYxKwApvZcJMf1jJ2qU12IqEEnHqZ9/7XtAtn3T+S/xWMFomxfSbcvyeCItcFRC
h+EQKyRur+C46cLJdRdmbqnwuRxL+TfQPQwfQeumqI4/tywqb0CBIe/yCAq/twrHG2n9fUYoKzTT
MknfGFw373YY9Z/HiJgqkwnXd82yak6OyIHqIUbvWrvg2zbjZEkEDdF4P3vCWLJqpu9eoWGKL1PS
Xr2+iC69ZoYHd+EKR1Qh7MIqyz6bcZqBLEIXgQ9lIBB2rqNyn7uh3DpUXW8GJ/i45kjw76TKBmAJ
4+ZPkxHHDwijYAB3VbRPhjy6i0irONIu93d6NdYWj7TCfSpY+CV3cxkz6JwmbN4QwE31NM8Qc21K
uwq+TobOpA+zsQehN++BmDMqXJth1hy7MEtxGxouRpmKDJu8GYOTmIGYq/SBcqUHtX+h7wjQN/Ve
d4M60uyjKa72maZLxJah32IEKHJmELNbPzX50B4Nz4c1zBrhsQrynDwmnuQPBtlh+CLwZjwk7lR1
a4in/Wve6YTz0m/7APornD/xPI0jhyMRWwC5wpax75BuCcoSDwRJA08dsd+sSJgm9XcYCZbXE9ke
2xS7w8qNx+jKJOY7B/jU7fV2bpKN5lvVd8zfLIQJaGKfjz+o/QAS6JLEFfr5S9iN6aG3ymY7B1Nq
HerS7d9rI0A7OQjwsRBrdwzIhIeysrF2RhWgLx0TY3iYWxmlL42ekStEo46FJ98aMxB5ys8+ueEv
Yl5qwjHMv/LtmoONbYpSJluNdgmE6qzPYqqSi+56RXiJJGhDdqwEUNqMvAdnYAzK4vVT5PMaoWyA
Pc5PtsIkDgsxkelDX+5Ddg07TSEVoea7657ly3FSwEVZZAW3NwuUCWNRrbCMngI02grVKBW0sYFJ
sUsVyJEJsblNFNxRMPHe5PAeTQV+rBQCcqzsG7mGe9YQznlWmEhgLODyFDoSuAufe7cQJWlPw03p
C65AG+fQRSMvwd1IBaK0FJISNkZ7NAtRbJMUnZk1BsO5UxDLQeEsG4fDjJyvuTm5sumOZtoVt8ko
YWAmCodJ3FR70wLyzGJuzKxKv8+wM7Eqs6b3s68+XodN6mJvqpJUPmvYElkkjR4ESsq+ZHSMJwzO
PLV8BeoMFLJTX+CdCuPJ1NBfAwwnHhfGJzHKL4GCfkYzN7ZWWfsUHqirwKCFQoSGDRnTaaLDDUVm
6+/F7BL+jUOGTxvAKFy4eKMr6Kin8KNmrkCkZmre3FoxoBWmFG2kc/Ac0KWuE1DGRaqic1Rt16gq
byIJ9rOV2zZDVCfdxKoaHFVd6HWt94yUvDvVS9nI9pZnCmosyslEVZb6PFZouVW9SYwNn5yqQWdV
jQJ88feVqlA7VasOS9kaqQo2VLVsq6raQTrRmijd5rLoAjxRKEyw+Y6pagJ6QA0+qhrZUdVysRTO
lqqhB1VNY6KksHajnE/bXAputGbBR7KU4f5SkieqOo9Rv54TzPEPTI0JhlVVfK/q+UJV9rqq8dmH
dDshqfsRXaKcWZqBiK//NfWdnel0RJ6rnsFQ3cOUR/QRqqOQqrfwjMh+8ugcHuEHRdtJ9SC56kZ6
CB8Hgg+kWprTrRBQRuNixUn3lKhuxsea8W6pDgcHMe2R6np8o5b7UXOMBykdgslUdyRVnxQtLVOh
uqe2DxAgokk9S4foUF11WT0zm01l+zwyacEM1YslqivToLv4q0z1apHq2qy0RREeql5Oz+t4V6j+
LjHz8FO8NH2F6v9QuYH8nFVXaKr+UJokqa1mmsZCdY94V+dnS3WUdZjSXJKUQ6Pp0XISd2+eZ+DN
eKQrGlIIM6R5LV2q2xlPEKLM3ax62GmAeLV2pzb+XKse11Ldbrw0vjyYmj0n+vgeq77YWlrkTnXL
g+qbddNGDMJVeXRE+9h2k0yRIVtG29Ki06sgGkGpmemvkxbl8AZHTySfGfSCNF23QGg4iTKdRPO5
isnILq2u2HaGgphYPTBbNk/zV59F7zbMJtS+KKPgSOAxQ1wjFBeF7QptYPE8UJ3fMbSItlykcDkh
LxByVuaPlhLMQ3U5dngQNwA2kh88tv/Wx39VH2PcYIb572WAp/dSvstf3DI/fuTPCtn+DcA0jyoI
GjbLFOPnKZkJVtM2KXdtRsG2Q4H655gMGPQ/RH+gL8E2Ix0jhpWFxN8Zkxn2P+021MwXpb/PasOx
fNN1FXb6p6oYKZ6fp9HongqzVmtbvIYYDg3SCZp1J7UFzwzeHfF7Vij6MCo+3NzC0TUE0nPLVfmU
V42uFUcpXaYSW21m8Rfu/ZArGntIj/PVQ7CHwz0Gb+Dt2EcUaPJahBoweCbTozqwpUYmPezmvHDP
vd3IjywaHls78QhtMDUMtLHr7XI7gB4gGxLezHl60vx5Ns5zi1Fx3QQGssAVz8MU+Y8hpH4uRzgv
rOh0tLKeYDG7zxvACdeUlfmTaMLgTeazhd6EQ9fgJoPwcXJLEeObmYJXDTloxUtM7rwdg9xM7lhP
6mCpJ6QkVpX4D1lTum+N5w0bLaiGL8Sqc+I4LcGDHUA9GPdCmX/MkbPdijUGTZVW32Vzga+vy+Mv
roSpZ0oLV4xRJcFHFfgf+ThdfF2kZKZkxXT4P/bObLltLMuiv9I/gAxczHglwEmUKFGj5ZcbsmVj
nmd8fS/QzmpLrpY7+7mqIrIq0ymBAC/ucM7ea/MXedV3ln4dmZG6Q88o1m2su96I/YJ/R3erUxdj
q/SQYql+O2BJXLEJd2HzdQVToiEtun3C7He5QiJnR8jCI2l1VDUoLG5Jy5pObqNNFyyMi/EmYuMK
aB8GXZjG0SvjwTzF0Nf0dV9oynWY5QRJmVa9a4pR4F5p8/twttmCkzh6wxJre/0YhOyHnVYjc7DX
npQibYyVVWn6NY7MznexOBJWYNv7PhLzIW1NYgroGnZroeXQHpbZcFDkuNEHfd6RVjoWi0pk/qxM
WblxolTZVlE142TV5q+4cmwgaaK8mykSHjulKi4LBZ4r+GdlQisxW70Qm7FH6Ejd9+//xd5gUA5W
TI0keC9SiUEAgNGDvqovYpguQ36BhYE0Q99uZRW7G8TW6McF+e/0J9JmmAHMEtHy9T8Vh/8LK5XO
KlPYBzPq0wsGvTxoi/zXWfXnj/2cVYHi/0V71rSsn/R+ahh/9x40/IlImhe99S99BwjGLNJnvApN
PlPnI/xddjD/AiosmBYpShv0e//RBPu2k0sAAI018NgGNQ4V9fb7LuJczOiEm846ZX2azR6d/e5U
p01LWtpQNZ9/eTA3v/ep3/byzhdzXSosuCcNVp33bePAHA0gA61xChVEh5yAtfuJfdpjErVLG29p
tgaqbby4fVzv/h+Xhq+nEgxoW3wTb5eRSEkEnAxhnMi+5tJujei4n2CkrhGeYHp2Rkr2zMWIfRs5
o878+PJvV7Hlzm3NQBy/RBnyxb2/vIbxKofsrp/SDEIi3nLUEZ5Khlx5ERXL5cZFaPrxNZeF/5cO
08+LMlQM8nUt+pfvuvR5mcsuKF0NL0tOw5IY2L2WWeipbWLNH0uoI5dGpHNxJl6a2CFIjFcLVfY2
VahSeZVVLKtKEI+7RqkDuQZlYrzQWKDZKom7EgeqN5Pwo7lAYdmUgtb/mOYoaD++j7cG2R+3cZb8
Y0yA+k3f7c0OwBnwlBHQp53QSjNWiPrZj+miBnYa+qugqovDmJjN68dXfVuN+3lVl9fDpr4HRvzd
gEHCTHfGrMUpFj1cSoVSDh6b8Lsaj9hGxTzemkYpjqaNI3U1hejfP77+7y+mjcRCd2xilxk379+V
3nXzpEpGcbIUa7yNlhdmcrvxJuj/qCR41+U+36suXN6spdWO6eFdlxsQHMdMtRMnI3LHW6UMUb+z
ACKql7revI6JQctFtZa3U0XfjueJl0WJYX3ESaj84ev+dzeuw07XiRChqPZ+1GqGUriVKtVTRwJE
5Rm2TItLYtBU4KM57M2PH/O/e0mWejDvJf+1qdG9HV2ijOGh6712qhvyaHOS4uYfmvHOVotDVi+S
4R51dlVFjHJAhIhViAgMPOIO6MSIeC4OitWPtwHKcoIyVA3Bf7IYQtvltBb2QBDyKeYtM52cAHOX
AIh08/FNLF3o92+6rfH9qYKlgj71u1ckTgPIWpMrTlLGNGyphNa787ghDb58rutMAf6CZyKfeICZ
M7hwO2dEI83kVrtyglNKw8Wo0u1MIa72hVQbCjfqePvx5/x3HxN4NUoOFCu0v999TGXUuh7PujiZ
YCLYCi7SfCxigJRVKe6rtP6TRmZZQd88GBr9jGr4XqrgREMT6e23m7WBFqvJ1JwGNMUHjBnmi3Tx
6Eg4kjjs1QW4AXDHIkFRoikCo0cFehgm9y6CNFiiMZvaV73oGelQkbeqwksATYWJcxkT50fUsGpY
oPMAFTW9jYxf6M6losCloKcsjtQ7i8PHj/GHtud/JDmGw2KN3AkzFEQiOg/vnVAztFkad+jQC37K
c8tprv3YVuJrwuundpcD5xo4//dxC+9QSS0CvTMZ0g/H+AB8Q9VVyBYlMSOx1q/VjEMBWEmQfKHV
cNagPD3pK/LfkbWq+oz4Ug0H5aFUsqCFIAsOCSn2FJoefi0EpKqm8mbEzcAuGSUwrtYYD4JBxejU
EaV+cJosvtQypzj2MSp03ylqlYxDLVU+CRhJ16KY0q/AIYVPiYToLdTJM0XxsQ9fp6VSedFOYe5H
Lev3BW6vTIfTGJc3lYqFGpywa5FjWjSqD38DkURv20r52OVQOsBj2/adS2rWAocNEgshLzLMVWYG
NWQcime1B+zP+VIpdDUWy3Ob7OZxblEvgPIjUqQiRGYvOQxfakGH0KeEykjRzb3DYo2HykZPUJ/Q
LAiDBnKbm2Rqa/hJqfyXJbzALK290TVC6Tvx4D4GYceymzBGbPSZwQrqsgtxLqQ+wtbAXduixaCC
o8p8aWgTR17uMNuwBVyMZiWrQBNN/BiiPgDXUs8VGKyS6vmIMhgKQILJk5VZhDTkscR1cG0voJ3F
0xXA0+pSGV1HbIKJGMuEhMnR2RtBFB77xG2/OjkJM2SehyoS6Lj2XZ2mCUC7elMTkEk4Jyo5KEif
RAPRjN776IOS0r5MLTmaZoQpyQb5udFmvfhMgLj5iaR6GDFWGb4yUMZvQSfjxbAW5L7a8fVQbGxz
ZKEl9FS4AR4DK1Op3ct8HKECEilOImD7alQ4Skea5uW9YjpRcuhzBx/HBRUkN7u3idlUOWuSh1nY
fmZnzpLoMxm2w2EKcqtcDlVCGzSz9IAZKYJq86RMVuY7iXDLTxzmaHNjaI3z2sfjkDkbGidsfiA+
3BYoU6EeK31xIL+YzRAzuPFSOQO+kgb32YRYVmJsVxq+sUniKMumCf9Nb7uLWWfx7UQTo5IQU/Ac
G8ru/A4CsMGY1g3frAWmNIU5gbMJupXjD+7A8MoDPIPkyzNlR0ZwoiiJV3qeLONF4tVYBZHKfrVN
ce0Qdme+wGxwHxEwN68NWtM9omomHoN5yDYyd53VIfXIijfU8YAz8uunarGWqbpZHNjWIdSxescH
T14cwDlp95W6mOQmUFSXdCKZn5nOJIAyKGiBL0TLPwkoYzerPmLjo509TAC6cTU5Jg+n1lipUR7p
/BvIH+NjR7ffJdCET0UPz7107WK81UyLRT1SmFHPcyR7OMjxJovo2dYkC6d5rdzlUZ7dcEuTomPD
wafFVIFxRweWfbMwgvHjm9F0U533IklqIb3EHoS1K0BO2qEAPZ5VeWcTYC9md322K3YRxw09jcFV
SY3luR0hxk/L7hHdi/kissXRxivJlZKwb15h3444mvh/fT0hC8U8h7Ex6c0XJ2UVpaULVzZlta3c
oHqOKUHpYEOa6fa8UZipwUwkIqTWyzminqwivtqKDwPcIX7FgIApJ6IVTF9WUY9qyCuNOkI9NnWa
FJcMI747xP5s3ouKhadBZdpIPhHEYDbhRVG5mDKT8pngTFZzkFpKvZYaAhmrmfHe4U+ain3V1Hzy
np/pV0UxTJg4lBpx63mDAyAEK8yMse/H4YeOJ0tY7MY0m8zJIGBNSap4ZZe0Aq8Gc8INl5nGS2jr
iztuphvgldqIntZRctqBZSbklxSdr1zl51dISDPGtzfWyzaIlaf16+HkGAPRNG7Dd1RKh80df+sG
ggU4N3Cz+/RN9H0SZtFWTPg7mQb0vcU3fcwbSNbcTnEAO23dRhPpqSsSuvi09BzqHYYmcWyX4Wnm
qTiqATKdVWJ0/Oa4Z7tq4LnrrsohUMJdRseDXZqFCArUBz2rNVJbPgwQUuS/RrKIgIXjPo59ZANT
c6p03VYqTC3NZYyctbAkNPJMCW3j/s+TQAKO8naKcp5KmpAKYSGk21cAgg+ltVw+GzAqnv2MaSvK
51gUeP8W7TDb/WpXSZ1vNdIgt6Ys5DwHEIiYPCP5qIQTiKspsF5qp+V9VVNEuFo0K6TImbzxNRVF
ZPHLSDTwAjWHIWIKMEmWH9c/LKwArIPmxh2lNuwdkjflKq4MpiaNTMpdViO8hlE/klrAcbRZz1bL
pkhzOvZA2hBkd5OKxhrFEQZVBQGwR0WOpWl0BCZlBO8rXYPCQqp27KYU6tzFyklp1qvEMN6c75CV
iD0ytHZMMAWwvfOBF0hs+Tyja7+H76HdI2tK1NXAkfa+q/iHBTwNfY0+bbyZncVu/cPMuSyb04zW
ECIZtDHdOftHzdK9zDVHgXyjZX7ddZxklqdWl/3o+vEg0tlHIMBLvxDmkkgaL2UHy83LF+c21ihe
q3kCX2vrMxQiOD3ExjYB01GU8HJpxiJzDhvYJggsNBLIcrrLt2EkLX099FhDJtBC2dp0u9S8Heth
oQwOBqZcBWDay0+vbITlNx9Vjq1pZ+yTqljQhy7k0IuMZmC2RgGhVXdC1QZ27DLhQSOLFMcoPs99
oxYr2yIQTPJsRYLlSG6AXF2Yn8VhXh7Aj7loObj3sca8sEysgDpYcc5jVwYjy9rYlkBvYYR8qVmG
TufxaWid3MYUArYgNYzkyu4choijdgwok+jgMIDE/HNAZEPmfC9tApM9iuX1TgEER8Z2ab4EFrWU
86iwxmQR2WtS4KwCwCeqXByJXePVSRolKjzsKyJftebZRz0nCko0jSJEbcY4i6Plhn4IuqMaYFNt
DPzZxEao9jl7iqMwuAWGnLg3Qwv6n0gD3iywLawweOD1Dfjq8aaLC2Z75GLXpq3NJ07qDGpVQYWx
2Efr3XkGJEsSIXchbR52K89e2zbmKen2sBSDWIDQpAQwmgj+a5kUiqDu5Qb+tst01S2fNqb7O671
auK66CPH24w+srUqOaoRVoc7FuQ/991NvcPopput0EqtR7Gq2QvNd9Bdo3HXdn0eXgu8bsWe3Cxx
rNWeT2E6UPhY+QtGuyrkXN+3ZscmJFAS95Ec4QWaOS73a7vDjdFp9l3njNm1ppukaUnFS9y42Zlp
pdJjYGYnXyT+HoAKXtm4W1FrcKT2+gK0iD7i5o+jkhVpigYEb5Q8XXYok/WYxBPPOSr5QgtzmIlQ
6WJ9o+YO8P2gKnDY0RXcR2UZX+lGI4THqpntOdmPu8UnO3mYj/IrCWz7uzum7BcsbWQyZJMpV3Wj
tc56BBOsXlTL5H8BdYZCpIs9kW63QcoyUWAAPQug1jlVts6rUiy9d+TB8PXUWclf6a7wkHRzHm+o
AA4rh2i1nY6PNqVwzh4nW7Z0VeiMt0kAyzcdK4XgQszR54NygrfhMOgur6obVpgo1JqPhx+WYpNW
sD/AQswnHc+LiQyZt2czKpJvBXtMVheMj2vsxqB9lVg+Skcyw50PhoEa5OVFmsaoluqWOa2wRvzS
1NMw6oQA7yMX9uRQuuJ4pgIIpW1eaRw5vqUvbmWGk75ZtNbjhpYLozULmK1mK9Lue67snedNN06Y
HAF26Oupynkn0mW/WUo4m1kN4dOXJeWrYTRA36bjsCoIzn6pscIf25TBQ/s7uVAKc2MFy8w8zwUr
EGe7cAeyOPpm9JbaHMyy441rFZgKZgKdVPmxw6iKQ7f48bMkdwzQZ4Af9hzYxnbXcL5ZOV1Xb4u2
6eiLaZrDWQWEgZrM4t5xBCU7ZBWRR52HR2LHJDzQ2dE4SZydMhb+ovuQirV/xgQsrJ9jPS8I1R9b
ZlPNvls43lZUyTIVHGlmO2sa5dqGK4f3Yd2ND2NozZehMUUPmCvBlvGGMDtz2iFRJtU6GyFqpmok
i5fKTa1YBXmxs5s7a73Wxx3B2srXrtTN19jt5m8kSfffi3Rs2G6j91qxr9KoXNDFIwSl2JJmMHwC
kWLVfidliiq8yuNqDTe0ujCxjh8RBRNaEFvRE/rS4M5ijz96XZZOftKY6nZyzOno6iX6AsVOvhbV
xG8ycwRU7JRzN7iZc4UTK9aeQQCtoAO3Iljaej6XFf7TM/9Dz5zTuaAu9L/3zO/O+czeS12k0VvS
5M8f/dnlsR06MwLaDV1qSvwaxaifTR74ObQcEJLqZ53o8id/43PMvzRsIKhadDq2mmlTe/27k067
nYqsCezGEiayUOOfdNLNczjb/xSNsL3Q1DdVID4UtGEqvK+FdZGW5EwkxW7s6aGv3RAHvJfnkbsN
OaltrFwzQCwEsXNyoa7gHIny6DhYY+H3+DggE+sdVGEZ6U9WE043MELyu76x5GfXEPBwZn0oyQqb
zV1ZLzO7yzM6cNCjT5mgFPWGRYnltwrcPMQitqtfOhwUjokoOLen1DXRkVcpbw1xAjMS1ImxnnQo
B/25j/PvTbbsRW13MjYJ4PhrTpjjTRJKw1MKQDNrtVL0i1pOOb5wy4RLqOihBpJgRBvbU0W64myE
7rzVwF92HNMuBrb8e3eM1HwNV6XH5seH8qtMtt+4CpvZ2shdYts6Dh0rh8yCkF+cTmt32dOPEqu3
l1htkSCpH8xdROvHXuszE1PEF76DsDXeQLWjtiPmSL7O1iJbTbAlPpWzQjKR5JM9GQiJnvJBTW7R
mLHmjLB0hw7yDyja4rptapIl0PMHps/SrkJfD21yHNIsFRJ7ysKjA5vjnMaEz0W5hQcZC4niUIVE
jNgvHu0ToBZYzwF6LeroQ7Ea51oVvnRtI/fddCg2tpMBMJntPeeY8joRlXsDqgwjfIyRatfw/Ai+
Z9YHHlxt5zAcLiljaZsx7NkwRWZe3AlROSeFXd6RdgBHA6azXSYIH8lkLe5lwWJG5UW/UEjf2Y+d
XVwnddUrd7MBv8KyY3FhNMPAup50hh9hN212s0JinNEJfQOvo/oyzFn1XHeF9lSq+Lc9d65MspgC
zu1CyTAwYEG1Vg5129NYwsKeJsO90+ooOI1AVUETjvT7PLMnkkGOTUOCEu11vw2V4cWZieSh+Mje
udRtBNGTGlxwhspBsdtVOxOkgDWAhbJTOBsuANZBs5FYqKOTA93GutTuQzMxKc8MYC0QmJvJZYiG
8qakKa+vRG1ZD7mYjKuwUdQhINzQUJDbcgqcTepA9axvg3FCqUZHJV4qS5gtqWNM7DGc52rhAimt
OwBfLHHR8v0oaB/ZO7F/WRMJ4mwCNvFat5NFrSC3Rcuo7tOKwuWTVjYuAjD+U69yhs8nWwYKlcu6
8chaxO4OGirq2+YprLIjBfHgMu0ylB6xqaALWWl6VhjKBZU5O4crlaoPpq5Gm2iewEbN7byWNRlA
qsXftjqY92oOBs6QGsJeNyyugBxUpPu1txwqQsK+Ss2CXKNxqEoYQ48kJQbWjtdbuQcnI7fgZUmM
JakK+CqF/NKHx1otFiRSN1qtCV5Ri2kpHlsa1IhBtc6f2hGVvKPG+6JTTX9y89tipvcSN3If96Lx
XKcYLwaOTmubDO210YYszMW4HRRDIfCamSaV2I8kiCWHHDDkJWI1la19bKbxDiRj4NvBsAV4YD5i
4JjY5nfdainnXw+OeisgSK16Es1WSuNCLDQqchpTmI5OaQUbCcujic38oOZl8w1V7VFFiv8MqAvo
yFCld0iZneu4LxqqNrh2iOHqb8BUgCJYmqkD0QVbw5qPUeVM29RQWy9EPLeZRELAgsJPiWRKEPHU
QFDJOnjm+GJ6U2pfz2V9BWqIxHgNqECiQz6pZF5vYhqaV3UtISoijQXUW3xxmW23eSScdSQnuSnq
NvZyaTYeMvVqNxdF5KV9D/syi8RhSpekLTv4XFCf8AMRRl5iT7mPkRBCDXnnT0NcDTtYq+0Drq6W
gTEo26Aev3e1RaUojKd1WwPk6rEtf9YTE2zj2RltxUZGdJWjqfuOk1yy0zPDPORVVG5cuvRLmOfS
hu6o+wJoxSKmKPapIxZiG1GM9OOMkm2LYpdRYc32cWoQASNPWjAlThW1hKxX8tGtTF5ZM5Nr1t7w
iFq/+pIXlC5XMyDfT6WdZhvR9TVtIALT6AO422KmDFsOUn1y60BZtz1c04IwiWPuaFTIKk4YmZ45
J50/uGqAmF03i8WJSqfqCRdBatDMFjV0KUZk2G0iLswxDi7dJHNAhuRm5aVtRPQCPMmCkqMVzcjm
MT6ZLdSAXhP6USfLZDVn4VgvOn3oT+Smbu3SZsNeB4R0lEFHKnmnPLal2jwx4nJC9bqhPKh6fWvB
xjjRylCPepzkvtMu9eGUYWAMG3XUGm8UobHTwDCv+sZQ9rW04296Y2TfOoTgvhXiSvX6Vg4m66AF
AMhmxfZiSsg+2QPiocAidRu6ifOKLyxYQ/twyH3RPitu9z1CLvPJ0qyRyJWcMDbDfKCup1zxTiWe
ppP51gvmuXmq5ENQG9sR6A3ora+OBi14LlB7k0fXe3o0fQIG78KQLzTftuuXKiOHoddVaoNjssYA
X34LiJik4aTA0nT0eNdr8IY8DlHQiywpbtLGqtdJMyQQm6wjR9r8Mpvrbr2ImqcVUtsIMmpYD0Qq
iGw+QjiW1DCJRIjD+6nw2UqxvyDQB0K93qc7m3avv8RjVSjVmVwTkxI7lhfHaw18ovDQ9HWYy+hF
S5J7RbMKXx8q9TPp2NEOTZ79rRb1bdeL7xJADhg3kEyK/UypUvUrk5PpmKj2hTvBYi5BHaxsvXou
grnczG53gblSMneWJbLsKvGdoEf/Pk4Z7ekSByCHs9gSD9EwJZcpYx7MkiU2KA3drRa3oVeq8ZZM
O1DC7Qh3N2wIhqHXmfakdoTx/IpS0sDM0xV3oBKIg4XSS+ZFRuZeOgEaJJKzxZrTZJuxg+ZcK85X
GWifRBXIZ7Uy9WvalamXocirRMu4Mr9mWib20dxBqkEBeSgh3xy6SvtmZ4PHvuC1cZIqxAGUlp4A
ObNz0EmvGgOqTlSFEKxIRNmyY7FvhTIFfgjOd6Oye7zWclve1LK4qPnSi7TeRqF6DKcGfJBdMkSF
E/hTOGoU+2Jx1Mv4YUxK61aOYQc/BiQIpY8cwAooadSXaC/RMZsgcgg8ohWhVA3WCGt+bONou2w2
K5FfF3YLR3JwD1pZfKcftau0LF2Finoth+aaRjrl4JZQvAYnSpl9rlO8pXMz3g9Nd1OK9rpV8it2
a/TbrZlqSCvhANMBZA/YLToCXnMT2EzvmzpmgdVI6/wyJyDu0soq/IVWTUvURqaqJNl8o9WAXv9z
8Pu/SPs0XXU/NBMevw3/tXvJSra79bdf1X0/f/Lvc5/6lyXEonVelEL/OvTZ2l8mdUUw3Y7zI2Dg
X6c+w/wLjxSOVXr4ZyX1L/I+7S+iAMgjWGB5HAv/WRD6ol759cznLNMyOmwmKj4Fyu23+gcD7VBQ
OYSJJLkZehgIoH1ZweMvp+GbH7/uV/wMt/j7RVwADSZ6Hf7nnc6sLXqlpIhNRkrCxDjazeyHdm97
ZWK0648v9VaVBZeW+zF4LHhwyIgnMeHt/RQZ9maY7cD+mLlXUUpTmDIg1Fbgo5DTo5aDR60QaWga
JBJNxR8u/9vjXESaiIVsIQSazN9kfOkMXs9id0QQyL2W2U8OPK2P7/CtRoZfvlyCw7vtqnxv2nu9
ew3GnwQEUe1MMdyPpv7YuGR5dvBJ2HVX3z6+GOqu998d4gX4JiYZFzZJWeqiIfxFXq8HlWGRwdXs
jIEoQwppoiSgCbV8YuLsTnvjgepnRcZTAAsP1GkRZytoWezVabZmNWU1GTGhBtid8Ism+26gzEZF
uXcrD1Ya0yrm7ThfaZUoh1VGKFUNoWKvYQv8QiTAFnN3+z03HDZ6datqj1Pjlp6C0i3zE9IVj2HV
ub5OqcLvoMA8MlnWl5EVDNTnkdeEvkH34t4y0+CJgLACh2atn2RQmNfIMZJbi6MMdJY6wyXVBkdK
7GKF91v6BUr7FeWSatN387zHnX7VxUq/0bPsu2Gnt0VkfLVm59TWaEwGw8kuML18DnoDg+nC+VJM
fieZrLOflHO1TSoz8upc+GYTD9/q0K32NqGM5WQpfuQW9drQCAsE72AdxxF/jqtY8kIL9EebNPKL
OGQXUjU21c2+/4b90b0fc0hmk4hj9qpVcN9adGI7B2OP23MsKQJWiUH2pHWlch2rY3iVN8s6Tu1a
OtNwMAPVStYDJ8Jp8bkH7h7/ejduIoqg95VNSTx0TMwUTmSz04hj9ZCXQopNPta19WDktvIUJj0d
9ULwe5xx1O4LkfSHFITWDgEBOA7ggIQ6VGZ4YC9TXxWpahImRxJ5NqDvxzsf31TQmr14yAVK205D
UZiqj0ZBfCswtNFTwkjrngk5qYA3qJO4VGY7uI/Cal7nUSFWEjasH1bUSjkOCXc/U7+5ZEtcn8o5
r2+yurkkuUB/rmanvTc6PdlVSiiuxKhbu4xcBSjDVrTp2nzc4kR+xqxnTiBUumBDtX7cGU3knlQr
iLfEQNZXyJ+Km46CrNZ00xVN8JK9GYnGm5pzzTM+RyzXkUUlXyBI2dau0R2ItmWHNMM+jOxmIyVY
ZzxjNuxUEXwmODDc82NPwPAujExWPkqDE6m5D3RngZD0dPIMTN0H+qxQxlAYcKrFU6LIQWyRC6s7
oZacdzM27mbZVIepUOk2kPpRXGcT6wYjGlwRKq1APemyml4apVDpOuPi6+lUgCOytC1liJC8QBgM
HJToCySysv1KrbhawNmQ90VR9MUQLDeyDJEqKI58dpI2h5cVuNtAyuEwxnHswYcdPMtVwi32QjJp
k0xZaQauTQOTrkfirUsvKR0uZi0UlyPtiI2MLZdEpyIGQkICnmWHL7rUn1wxT6SrtuptRNFjp1GS
sfleFScN7pICAjV4GN7taL7gHISeRhJlAsGr9SVpY37liCWlNb5Smqo8xZVM/byaXyPSqp1ViNBv
5eAZ30tcFmtyoE/j1G3aEZd2TMtqVbglrhISmuCAWdVDLRQ7Y3oaFL+s6mLTaYX+0vRsewtqLetm
3FRloN+b9FWRxCV1vs/tvrnplFJ/Yd529lE26FuSOzmULvCOMOz4hlAFz0eZJojIdFlOD4Vw0ksm
pHkv8NUiezOf62JosALRqh4cCTiwlJrfqCGIsXwbsgCssl7t21WwBO6lpI4cm8zZp732kGQo2ThR
5l7g1BdG7Sj+PCvSl4niXAUy+SZHN/bmqkHUrhkvnUqEZYzF6bqE/eOuzJR3jynBuo6meLx0LZHu
rUyjVYa4CrHBPHwqwO6s2A1xZdWNJzarFi8Q+Tpj/N2ln/YkOM/cS+DcJ32OLV9PKZEK0If0Rc1U
39pshNcWEGjeE2t8zdDTLEYk5OFN7iW1HT+aoZnvJhdHNuQXAKnCIPY9Npg9UiQW2262jUtyNIcK
Lvfcw59xlB1mM8urKvurLXRARUv3y6+kGe+d2LHv02YU29yMsjWKtcmz+ynaaYmhoe1ww11HfOOh
GDtKsq1pXluRSHahEgSEqq+zIKK6gjXfb/pwfBDMXL4GgYKS04Sp0gmEZ6oQY6nAJdodgM+1BTL7
qaVk83nsrfBokXv+1OS6Tx7SELH5r+tjJ8p2k2QxI2+y452RpDidKIawuy++A2fEWEoZiIabbPas
j8O+jzleutVY2NahRYGkpbQ8m+7HvuI/3Z0/dHeEy8H/l13Rb+Swy6KLmt8ixH781M8NPkFh7O4x
RRj6D9AH286fnR3XoEmD4Jodu0U2M5u3f23ydf0vxN4a4doOYBFXW84aP1s7Gr/QZU9OvxrWL1Le
f+Th0d9tS9mM6gb9IUGriIAN872GPZrqoSuiBQSUS9vx41gRtyoL6ZWDVG9TVLHTrszSVr80ii3v
7dCt91OWS+pIEVmIiGI9O7XFZaFa+ZZqJHm1Pe/0ynES5d6hHEIeO0F760JtXU+E8XgtcqX7FoNr
BFcVpI+GhvG8zJzICxAWAScw6Nrkmt37dQXmQARqPWzbTJl3QHWsuy7vxj/AEN/tmnkCYC81A3cq
dQbEDcuf/7KNjUFosOcsy/1Y04uC4MHiNXUInNt2uS8+9y9D5M9HnvP1EJVTE+FMZePPeHs9jaDR
MUiScj8otY40IP0SwCTwIskz+PhK7zboy5VQSgDmgLfpCk1/d2cz7qS5IbQS+EvV+FocTys6UMrW
0WV012upsdRW5e3HF313ojtflH6hiukWXZOqLn/+6+NUyYnPciI5KdBPyUrp6Dg3QGtMv8MTM63+
+dVonHJKFY6B3+bdwwzQP0V5FhOtC0gpucrrbN6MFlqt6y517z++1tLZ/fWwutwajVAuYnP6xz33
7mLon9IwS9RoX4VjCgAjlJjSqyorfIdGCtS2cLzu6g7/KE363ZzabbmOGqv5x/eM/YHTLMdY3NZ0
hd8+4VSgkcg6Pd5XHau6PzZT47MkyHvXKmnrfXzTv48hlilayJpjQirivPf2YnXlpjoOu3hfink+
FU4N9VnhDS6JBQj3UxMBs7Bzirl/uO7vw8ikGy7wF1qWi5Fpmbd+GUZojYYosMp4nw9VTxuWb5NA
BJTMecR27ON7fHctepH8ftyFeAuZBYHLvr0WAu9B9KEb7SNqkn414ixYlWo9HYJp0B8+vta7+fZ8
LVMQQEg9QkWN+O7Li7PWUmqFMTRP8yDO2rGLNNJ74X98nffVjuWeTKoArsUkw3DV3t5TZ6VNjTAl
2kvV7GN/HGJuyphythC9viQjo5MDvNjSQJhBJkusHEF49fFneDd2lnuFqMNEJyzIWHg53n6GnpZT
tNSm97KnI1aKvtKQgSvBldSn7KIIHPjslj79YT5/52hCrIB+grghCL144ChQvPs6+8Dqi1na0T50
ODXUsZVdIK6YjiV+8m2tl0C9Wxr/mHWmMbA9CQG53w9WPr4CnKrqryVsqItE5sSuLd5/7D38ZY6V
08dP5999TpMvhkIeuwNXfV+uAdgnB8xMCqdi2/pCVdeovZ4CCV8Rmz4LY3sMeBv3gG2vFdpbV2qv
TQu7Wsp9lxTGwW1duSdpUj9SFGjsjdWHRewXoWv3248/6++j1sHep9M9RXK/aFTefpOqm7dk9Q3R
HoYxzcMEonHi5U3zpxrd72/iD2YuMHNKn/b7tTFSNB6K0kSg2gpEl4iUI7SyhUk4tWHefXxP76dz
xgnxUrZD35iiGQ6+dzc1OY3Z0K1nOoej7weO7H2QLZ1HvmECQYf8p3IcpoPAQfpMEnSwHQuz/cOD
FerZjflrnXUJmAVTgf2ITQEf592qktalgrVIkzu7G+qJjGCNybR1R73cB2Rqn8A1qF/MUEZeFNFg
o88cxgH/P0FUiwzNPDQB1iK366YbDNFat2oqDhNIItoO6TF1/6s0bECyRZV2O6e6/N4TBPjoTOl8
hWEPXZ9b1dYdfJ0EkJNjHnrUoyWZUIN2a5L0dAelWN39N3vntSQ5cmbpJwINWpiNzUUAITMjtb6B
ZVZVQgMO4Q7x9Pshm71bVZxlD3nNGzZpzapQAPwX53wHObtxmdb2LCNdZORIoda5nZPYkpuyTum1
On14L+NZ/0B+EZ+Ba8zYpMjU+sRb44hTXbVQhmo0+4elN+yeQQrof4SyCAHAMRW2Tlo0fWcaxMa3
GpHN4wiyjYlwrDAgknBtf5ZqsMnqHkg23PZ+np4TizvbRmcdGZ3KPmTKw7vpE+czadgJ48mibGQr
rftJOKKXlDs9de39aOsUQ7U3YVOk1d2itvNefXayPjj31WvJ3Z8w7qDjbzdCdNqtb/Y8O/Veeq8L
KYnRVATJ2Vv/bO80vA1EPfa2zcYeGFdWag9BY81nzpnyCS3FeP319cbuODDjSvVbQWhQcWoW2t1j
bCSudTL1Kj0XScCYr13SXGy9r6eVNOaLblh4QvnGpL2xc+aKbPTJYFRTGkzMM0ZCG+Y5SP06XU8f
7Cmzn2Wnl1poJhB3rYJsbeTC/D0jopyzOxAs2bde9tHpwVhvYpQJyT5Y8JtgeuJQYDpuPfqEreDQ
NfluK8vMPsqkMtkFNvZ77mB223DT0JXGWbXcOqM2Af0pOrSzjOUYDUCfIKLDyN7o/Xk0kRr4ZMw6
MSbWeh1WYxOffAmZi/grxMnRMuH6i0hAWHa1gmq88aphOTN1LGNCnPDCbIZeLbeVo+l6uFTUOaRO
QJHN+QD9psrHJQ4ZcKDg6lPxjhlOPzSTz9XrFFh9uhju4IFl3XRFYKL24EJFW8NvbYZ0WpmfCr/c
BguxtFNnT9doJ9rdkHvGIRmXZttilglnreluEygsR93v6gtyCOwQLB58W7PXz4ZVLyfZ6u4BLHT8
kAzetrHX/Fq3Ls4zrxbGseNdV4u3L1BSheiDp9UjZ73CFGWcY1cg/8hmASFlRbo2LaFJzxdiK+l2
wcTw2O7qEqXGbJtPQaau4QDMp9wIdmkKsg7oYHNigYOxQCNptWB2yuiUj8WkpgvToiiZlQ5yY/Z2
vEHl8Np5vXUmI/e6mwZ/o5Q1RWr27ZADh1S7Nnt0GZtu516YFyW6eV0WTigGYK9FgC6hWDDBpQuy
2kAgOsmC9A4l30cgTKwQuD5yrbIi7GaM6xdlHjXdf2H+GqOnsARxOBNTR+JZzLfKsk+L5RsbZYIp
djNSMW33Qan4oqm95GUAfwMMd55OaVnxALbXGqky5ys3s6xVBdDeGlnZnzTlgD9e3MvCa2dfbBCC
eOTrrg+RpP8BvU8cZqPJcVoQxkfKSWLlJ6Ox19mwlniX0il5Q01pW4BPZnN5dBbb2k1jGUvkGmbA
MMVorymU7DQaXZ4XhaeXj52Yk0fUUOP9jLer3jS98BPcFMt8LrzF2sYVJB88Af53dC/dcSrd6Ziy
ZOBFqaLPXaLfsQMa77xxntH7Sbldzx+Ic41QaZiJtroB1LuEHndaebQ1GEtE0zVx2M3UIoU/cRbW
bh+6upfxKCLLKbFjTgQvCbyDyGl9wM0UUUWZtwsW3d7LUdki7IRZXff68OSVSxsZY6aubCbfeZiQ
kZ1HYKHtfOfkJqw70Rc7KNXOjS6nfud6Mnke8mS8gKIQDQytT/kodWKDsYG/WfnUxxunNvssVDwn
j5Ax0hOgNYKCzdFHiKcqLsyc2oEWodRuy7nzttXcvRCu5ZB0BBBR2rX/OdgT01eX/DH2Yo73PI1L
sOx1J9PIUBzhRjaSeqye2oNYluBq0lp35YzMIVNoFj5D6x3ooINDMBlE9giAFD+E6ftbMebzqR0s
5Gq2fg7ibsSSFhiXGDwZKCa1R1hvGdyWccsWPWbCTPNP2AtjCqSHWqYxfRjK4MSPGtxPDshRDmHA
lzg77W/Tove3HsHYx6mte3zJrYmvlUsApCFGyDhx9qOnlTsX1tl29DP7ESd5c5MMCEKr2MiPcd6a
Z77BLLIqFbYqNvbKcbiwg/rsMj4I4yowb5K2ZPjYetZlkJBb3YnFuY+d1ogw4qMd19F3lBj93uXA
R+JB04aqH8mBwei1hrvEjr9PVW0SCT4azO37OHmq9cm6kjoaUX2JKfsDoi03oseIs50LrbGRySsy
+Yrae3UKlyFO0yYXAPP8JopjuzzOxKT8GGjHLwdrlLeDreG7tUSg+pDYcc50OxixLzXKuaJjBwtV
gUSKldGcSmMeuLsGkr3yqrwRrjNc4+GcDlbbp0GYBf6hQmJ6HP2akB4j9i+adorPuYTNZCeq+ijq
1nO3BYKhZxuU68518+ITV3eGZM0TzZG0YGZJedk9eb14q/irt13bsP4KnMUsVziLeteFnRN2rfXa
MRGSWtY3UMi1aY1ONics3YhnrAVNvuUXz7ZFZX4btQBJoRQx+NTA6klNS+azh3btAyi1Oi1TrkUY
eoDJp9aynx2AmeQ3DjeGrvqPvCt4ZrclpwYPgQ4PSahsry2cx0GXtUfeDdkZ9ka36yn9BG3ThkOG
RZsbe8D2Yg3aZ+umNXkywrzKRkc+amQufthd5pO+E3T1Zk1kL6NJZ7vMsQd810NZW1f1QXPt+YRx
NUi2laue5wGwoV5ULexURY583pI8R469EVJFJVfoVD3EUi1TDcw98GnLiagje2DZVef62R6zEoLo
yJnRmPNchUSMuS7VJVouOBbtdDDilRGLp0ZGg202PM7mJblHV2XO4eSYIG+DaZW3MR3iuizZNSBy
0x4gheu7oGj43TgU9oT1DCexZPKboDeiwyCeuNYqvgUMKW8xLBoG6pQ459QTZs3yuJsOrm7FTzMi
+HfNFNqn6crxkk1m8uDUSx4aDX/tZE/Bo1FnCNOl0xG4ZmeUkzjA2z57pDCOt0PskhBftHeu9ZQk
C7athcdrXMZcVNWTjqFio/vanacmdNJevYS65+9gccEFqFmUQiFFk0hxgtYMqahRdxh56LE3tYUk
D6X4R1GaAL81+mQco0PDUZkczEkzd9IdfwyLFezp5W32GmawK2BKh0XlnsyeHAUjIzKscuSOtVoS
sr7TIi/mcoYmg7bSqdh7GOCH+YvTRvp7c24LgrHmkrTPbLpvXTMNTSJtz0RLfUJwB4GwVPXGVco8
YdnStz3TrFPWzeUh0BkPmJMCxSs6FE/poH8UA+t5enxOHQqhE/Hz9rYPspZd7QDsdpjyS/BI+8JF
Om1RcIU01W40jNP1iNNhk9qTe3C6Ng31Svm0JiIqpQ+ogVLwZjJ6Hdd3Dv5s6H8MiLK2gtzKveFm
zaZqg7du1qpdNwuWG4LZwZLoBLn1t9LS3jPX3jVxSmSDDK7AL5wqrX0dq+VaFvEJDuWj6OIzj1wG
RqAhLtxu+czb5MkIgjs0XHtBNR3Wefke6Nm62GNI6Q3Bh+Hofbh0K85NM5xHTB2APRrzYwoMCist
4SGfmsfS7YYoMPVdLsXFlHojC1X3G2gXDK8EgeG80+gIklHK58VavqE3Obo4S3etV2ZjOAdz8qxD
Y8Op0PkFuzgBBwAzctYQFGksW9VmLxMS/4Mc0kunfdR9JR9aH8N22mf3npWkeCXIc0AIL180s8MD
N6rhAC2mu8Q4pR2IFVhv81nHQZR5L25v1/usal0/6tOxO2aty3iU1C7aCRBE076BHLvVs66wYZDi
fBqUo3W7tIJTZLrBd931Zu2kCQLLDDxrva/vTWWO1sWA/L/PNy0evpvSRFTKOrgt8neI2+7I4MKI
BxKYBq5obyxEt2GqaQNz0PMSdWEPTm9TUA8dPAuwwxUEKS+L2ETn7UYLGJq6/UjLWQSoIyT6Zx9k
/mcfYw7d8KqsGBw4zx2lCI0UAs6Gtijhspfs0+KSOdO604BIHb/KhAYh1lp6jMZ0LnBdTlctZ9yT
38bzmUBkuuTMQ6Y7t65+lWtOprYDUWC3lfR4LI19js/XWLsTI5vUj3wxx+vcRXSgE5u7M5KuOKXF
GL8mpBg4iLk9487oHVaZTkcnkixK/8A67zrnIVVryxsMSBtSFvPPLcvOCD+Bq++FYXVHanv+as2t
tW3a0KATLpgsO1JP6K9Gd3jD5WtGWUf5t7FTceN0S1iAi8bzmbC65cg/mkXPQdpb8clKHYYCYCDP
vvSYEaybmq/XU8LWtnPjdkfcx+xsihLyONSHl6//S+BX5h0CEPe+8fJgj79oOSC7Fe99NdCDTZ3J
lACP5PW4UPZgT153PUvt3gcFXyZkSAfgy9DuvgbFopxYo0yNH8mCuXFJyJK+yaDd7LWAtwi9pDi5
CzgPt8LL0kBwOZqEPCOFSKfltmfwckMomvFSSZ1fvS503vM4dcfOqfHvTNS7i5bqh6WQy3kS8zyE
Ez66I5KJ+EE4tH2tSgWUkTlv95Rq9PZSlh45csUqv8gWpiIML3kYSJAQsQ70s7GV0x6LGFQV17++
aIAUEvHO8A+AT5EzUfSJTu5wnm6MMhgYyQAZTYFvLM1uKMaR/TNapyv0V85Fky9syBaH4VW8FKev
604j+WWncn4BaxnKJ2KCl1vkn1CdFeJ03l8K1F6rma6h27aX21Ku30kp2bIR0HHLbzVdNbinTy5D
ytA2xHIm1rHeN+sorpf1cvZmdPoQ0f0IEf6yQ/yznAd7zQwO1PoXlrl7n4AhwMOFlAdmJfP81WE4
1Z7+Uun8kaK2u6NXr/+2Gfi2DGxcc2hY3nxW/EXY57vAidpR019SUm/zCBM0ivqe6z7VKK8Njzlr
9DV4MmDnfy6Apy5UztWEM4wNIx6Ed0aJbL45ztXjYALcDIwxPqk0bt7jFDPTmm0kgDNwC9uWZDc5
DvEpFkbzXnj9cGThrVkkV6qvTO4yNu5oDviEteky/ooT9CmhH4/1Hv6BeUnf0j0PqFUykmDK4kQ+
5XIGwWTejcWakL7esGT8pt+rpRJwWjJeepK9OpXDHB8HRq5IwHytfycEMkx0JnLAxfJN0K0Cws7/
kE6vwtRAUygG8a3WfcAlLPNQu3QQfwZ+nWGIudkn7sBYzgETi5qs204N2wQz6NliBH4WpGq/diPp
SeHiLsZFmZjGdW0h9UIawTsf6HycqOZxuEdDxfCDtagfOetVMApGc45wGCmA5cW44Q/0hGMguUow
1n6A8RHvrCK1hoBKwT3ddA4qNrrTndR5PgY231TiJtrDQkPw6cWCD0zAE9dgp89ceY6IT1liouvw
rXk5aPj7I8/3aPvQWasfvkufDK/AmF76JptQN/hsoZCkQahfDczblLKCk1Hk7aXRq/oqHQf5kJEg
/V0oO/7Mmik4KQcWDzYoTiYbAcdudrwZGA5s+yNywPg1dx2HbLQO6DwaNgbcERbkZt5+jYT/I3T4
C6EDfMngnwodrovyHSTW+y9C5j/+0N91DogZyHUEu2daBlMnJ2CF8CemVEfNoLsuq1NTXzmh/Ks/
Laze+m/+n7P17xoH5A8onB0H8YMNlXl1tv73f/2SvNf/9r9/0Rg7qxL1pxG7QRO7iigCVA64X4zf
t8SdKuDnuUZ7gp9ABpBd7jiLBxSbg3/rpDUh7k6QaCAlyJhwtkXnSu0xHZz8e+m5JkgXogIRDoJC
4saGYEBuxIMko/mCijzLbwYGdm+qy2iYF7c+pUZSEpqdm9SQRYdkjlXbCZkcup0iUNGAI/UyF63W
vNacTmf0jQJS/mzsmTsq8glSU+wqNXbBq8pmyz/4OhVlN2DsflHjJP2bGSswN8FqszSbwd5aLhlK
IdGTfvauBi19kUxHqkPTkbW7Ez0z/MvB4VTGDldWmFLkH3jqamRzNF6Vqb2iqxFQLeKKc4SPm059
5xEWPefArjmdLNDX1R8g7Bq+rA8awYwD0pVh3xNy4f/B0I5Lvs8WUFYlsRzGTqCPWDQUflXjiyk8
/gEYLtLMATdcoDpFCVznTVyElezAGm9cWQPMwCSlAWcbAhtJXOovrY02Nuc0xDML6oV5FhFNKRN5
ZKnNkn9f4nleUf5DxSQ+Ugn6WxpDWyV7s5ji7oqZsnbUYarc6DkRw0vA2cFcrAM7l9bHVNPUPqG9
vi80V2Ybq9cXhg/1eGuUI2wDAHnvnshRxJaSOWYxY0gEdLAj1664xGNGtDvOp2PTDHJf1KodNm3N
QKVUpTz6OPU9maJrrYjNtdw0uXZMBjUqLafIJQMqsgeQMDkOkkO/BPFtV40VbixtYJ4bY7UjIUBc
c2I/Fk2V3CK47m/GVHm3pSjUa1rBUksCRMCdSKdbrodmN6sme0LUFlOPN/Mzlh/NDOlDOHk8M45G
I/OuAkq1p1RM1gHMgXatTTEc7x6T6055nXUZu3G51yh4lsjwmF48idZ3NvC53MfWNep7HI4YCUEC
km/j5K01MRHvvClsQO8d6850XQ6PHug/w5jjyDxnP5ZF8mSJxroIFk6gjSGc8YFBHON9ny4tX6vD
8tMYbZflpgdvg0TQut4C0ACNhOL9pssW78jh+MCqhgRsaVsb25q8S2MWCD4prMp1mSHVtUwS2AoT
U3/wyHIz5JiqNpJN+G1auvVT10/1XsWe+BjN9NloOxVCRPNP/NIMvoVlh0y//fMyl9NtjFH9VJOI
/pAY1vIiLXJ5dsE4md9yGIQX2lJ7dD6t5Z1GqtydnYsf60F1oINsyfYuANhgi6Ms9uULoSTl84yv
8Nkah8wJndYvnlvoDIQ0cYe52tBRghvmNvDGYZfR7o4NsS+Iosp93lnzdR3UzmmcekSgYDhzSiOm
PtdGnmFCdJYcD5CrZzd1nE/IcEm3DhtKIK5iUGSp40/Q4gatj4hinbfNKEU4xiMBL6CaNx7dU5ho
eoibfDwBxasji1nKk+1pFt6j7jFbuvtcaN73yWnIfkBETraeM7LxCE2x5A8elNOLCkg5swBbbFws
tJGXJcfA7r0zhuGWW0P290vp0850evPNlaS1CVYsN1YcLB+gVLp2Y2gE5gUVBsQkT+zHJLXxN7cl
cZRj1c4M+tm42aYhXweH6MGmTEIAR6yECsMgrGLqTizDkvfegjtSjnBeetVeQiUacWeNU0TfZb2Y
bFAPFgMYH/37OF+aE1WvXbjoaYfB1LjjbMxgBqXlrmuIGwZC4De3Rd5DNREMQeArQRJRfQblpYxJ
itmA8IJvbKbDdNeMNtwuwP7WPcZH/6MYK1ZlMpMQZr5ob4jP5zubYKVL8tidd6ZQ0LncuHM3DOZ4
zn3hRBOjxgTMeASJL2tKhoyG8TAbWn/FhF9SHkkLXJHl0Pb2GRLxCo3eRsyMYuESNVfkABRcok4T
Dvr0reXMuzNGdz4mWtyH/KVUrznCUYcB6n5o7ekSd3SG1VmQR0dN+Nlo9neWECYVPM6KcG6xlDKo
27ZdrnGTa8WZbCb/HFgFLnW9cfNNvnxLV0Njq6/Uzml6bPTunlQ9nalql7J7pWbM0IHtMiRGrL6W
AItf12xhRKdWiHO/P4BTuyoLlexsmcVRV3fGM5oRe58nDvMVdLv5Uvt3LWPDMG3L5iHxDJ4gaSdO
I8i8LbZkpzw7DT4Ap6/Vuan15KCN05yxG3eHvW0YzS1XbhXV7DxvAD5339sJNz31qFFS9hAKn8CV
PfEOEfCPAqcutbQgUMapbqpYc3alCQjPIKQy1Ht9iuZezy5x0XpsLOpmP8hJRjYu3Vezw1NS+g29
nFe8Db3xkbekRy8cj5dqrHDcMtFI4chhian7hrVjlcKQsab+0yAllJSUWd7nuutslT12W+QxwB99
mmcgafE9Q8D+is5/2I+BRZpKn3XXiPUtY5svuIw3Nrt7cGGpdhzlBQjINHTqkUWvXb6104ileCRQ
qUKPuOLP+F19/y31yx9dkfVHS+O4170CkbzDf2NpGbBXdtwDRin9yLjGjkA6mztzyAilEFr+LSC1
h2dnquGfrrWNDUv0NoffyMQyz3ZiyNujpCDZSuQsB0ag/c6bqLy0sXH2Be7yi6xq2PGWE4lfg6Fp
kT6Dq5xEo7aW19ffBmdkCm+XD3gujFDOqXsYlQXgzjkvNqyQ2q7Y5MIn3zWG863Vxa2UPqUDEash
Y3yQALq2mS0osSThblL2jLusWKgwSp0Fgt5ceaK79fR+j8V7v4w4wPWqgJKV1sQhDDTrDfl2dSf8
TRvgjgV1RaI4YU04WzHo2+XZIiUOf/g07ktXBgd7zpNosapbViA3c5elO6DTKKsarQ4Bf9wGShoR
GbzlvifTNBoWIpHspIESl0oE6MpaeAh71rU2TGTmYOx9YIieHZYcjX/gGD/a2NW2zDGIhKok3plM
OBxkRcp5YMnbkSiWb1k1t1tP4/Jreu3gTqoG/83IFWhRulGONDAACXmcqi7AgpZoTMgW/1QN822Z
OW927P0hdPtPL/XXvZSFkuj/jwS6TrPmtz5q/QN/6sX1vyHERtht6mgR0QTRy/xJArKRkmMfpB2y
3K/chf/bR9nG35AuMoy1DDoS3JR0c3/2Uv7f0DXryGMt0+WP0/z81jv9s17K+F2hhVbN8HEZYpdA
sP7Vy/2sywSfliiWZQ50HF3EiIqX4i7FhnL6mj1QO/TP8LGXnaBo24FMRPBRDqBreXQ+OrUvXm1K
hGfdqvvnZNLNPxr4X1q/n1u9VSv1U6Nn8+5MnY/PG0TuTE7Erzq1QPpdjBXDhuJhN+8O24cbWM/1
Ze1MDFHarJz3gdBV2DP/t/9CRWqZfMm/vDo6LgdPJGmebH9cBP+/vnqcmqWgh2iPcRK/VCA5QznK
LDgXQde4kSsc7xK5Yu2G1ux6F5MdZI9G3mVv01Iv3z3ZtyoSYCRPSZn02wLmwn4oOwmtoG3cWwjV
KF9A4DgMQavh0hCW2NmsM9FvSoicU4WdBrR4dZ2as046r6G45X0kSMTkeF4kJQIayGqphj1mALCg
ctd8xTeEZwngCqZzH5BuT7odLCt5l8KE2DWzXa8MGYujKGmDIA2DOM1DK7P1Zw230RZw9IOkxmex
vrQgBz1X1FeoaRLyblbYTNdY6sASJw4LUpqpFwbKmMUbVbvBRwVZgOY7rMxpfsG0XpF1jGP10hnz
OHK7eXgG3OnhF9RJKdxglpoUoD7fPfhWMe9GSvr9FFDBaLZJEYe/ur0LpJbfQmLOjChPWv21xJcQ
ISzROxY3U7AdJbHTO6QvPusWbqW7CbMaCoO2pfdY7HR4MGSTbuvBG+URzWBJ2KZJRuGUUZUxAx1R
PMBG0HeVUcQ+4pKhQIDjuIIFip0s1gUuSCCCSZKZrDlTepC8W2x+VhDQB0eZpgauClP+6DgvHs6D
beq49Q1srWnXJ0AsN9IhEsIGp1JvgJ4aOwyWgLSH0bmZS1PbL6affG9TU+2Qoe+CQWH8Bxt0RBBb
3S3mrCwgrDI/LTnCDt8ZPGi7gzgsjLK3QSkGQKMdYqvBHNg+eexm8UYpGxGXQsWwh1djXMSaP53A
fcdP7G7lwR/TkWrIc9If9qgriOu4GElT8KofiHCLBrlPy0rRYee8mhfbbDOrhabW9RCNrwfqfZoQ
WHkFEl9SVuVoZMZ79sTZJDaEYjR0plgQE4p4Qi/pB4fie51TqiOB7PK9qTfj96JQSGgUfCgFu7QW
Sj/3LePXd1yhpTgEtbLN675n2rrIxTqWupWrF3fKQLPSyjTvi2YNMoxJwOi4K1qNoNBY5lBQgoG9
JBwuO9sOsmPrAiWFIfdswJ3sKbWMrVSEd9zPVjPPB5yndBZaXFPUNhgNkqiTwNrfVr0DLEetZkCJ
vQJ2azIWbCXaJOUogBrSpWNGUp1uNe994wF7ZNfKpT5B65yLvrhjqLY+DFM+Pz1ifY0MwbsyJeAs
MskDXq1bP9ucxs59Fy/g11qnj5nSKLt/HjIgOBvyR3n3iJmXA5Si5ZA1o3hFwNa8joiZ+k3gKKEi
5q6Wv+2R9mj0G5P80PNO6mf4kI5+FcTI6yH/iOa960tmzUIrl93Xozzgk6eUVQgeh3x1WxfaoK6m
zFwYNTCcbkKEAUvR7wEEx5ByOQmM+d1hFamLEy2Kzj+QNwa0h+VMliNuSgPHy0udTGUGmgKL6buc
h4pLp1v6i4bszauW7CsV4ctpNJRupBVubGZw+9Y3y+sZwekEAR+a0KYH5XYrmU5f2yTddhsG7+U1
2FeCf+vEbZwI0Kg64o/DU4kxMq0uK4rdnEciAYpsa4V9rOEzrIootqabxXJiGdWMv940VY+Am9iK
BmGJIgAdmu/OOisaDEObtPXGV9rEBg3bjPXPd5FTxIibj6AlCWMfgST1xvBoTSS+QmjOnb0BiusW
Xb5VRhptPwGiZA5gWoW0iS6hCeLQdvIYlpBenFNrVa0Bs68voZd0D2YhJxhYqXS+Oaqm81KWke7Q
hG8ZARIxXhrOdGmXeXPB5iS9lN4CUmZo/RJ5ki8cbNidcWFpJbsT01zIhu9j7QE7C08BpAdzZAN0
IqytrTwzdJ0eR6xs0I7QnDIF3NejNfP0Uy54f57jtFqJY5MbygO/r6z++T9D+P8VUoSAxH86hD+/
9/37t1QihRj6XyrIP/7k3ytIN/gbDkSsMyxnLfxlP03iva9EcoviyHf+jAb7M4bR/NvqayKdEdQj
JIlVhv73CpLi0rTInqKo+bPu/BcqyN8LSCAVaN09InoAVvDufi/RqH20QmjiwHTrM22wimt+w6nq
c27+VFbf/FH2/VwM/k+vZOo6Gk5Su5j7//ZKJTHDNgpjXslc4Efo4k0Ak9yMcSrDf/2VeA1keTaT
ZUKRfi38kkGDrizQnIJP46SR+nWvIJO57fL0L7+Qj6cFSzMvp/Nav76Q8koDJMSCuLUvPouy+CTR
8DPnn//Oy6zpdcTLBf/wGw0utOvUmcQh1takAorIzeojDAvqoH/9q+NaxdDqBfQ1xpdJ5iefVyL0
ym5SPpFCyXo5oTpG70kOUlfnf/GhVmfVz70BFx77JGIy1/g79x86F08hFOcRLA7pyPbflfPdnExP
EKKehGIv/c+/wd8bka8XowPBkkg7hiPp1x8K8VDDvdlQnbQg+b2+6g45epNNo2XvGBLQ6NmYPw3I
///O92lbDj2fZ2Od++2id7uGlOy0Fgeoo829xESLalErnjRG9X9xf60X2z98oWzUeCp4us5d/etn
XGQu56ypxEGTLUQ7KWZOIz2+/+ff5P9wF/vuT6+y7vZ+ukAIaLKVJqnzNMKXWLhPT6oix7Lu/r2v
7qdX+u2rGzFTMpzlldJSzpE75e9rOl34v7i9vkywv351gc9DlisDJpFp/m7hJNnd8Su4QwehzCai
IwW/Cj8SHPfKNQ1ivYmMoDN2Ldykg96tsMI15cciduGkWgfp5djAjfenRIZdU4/fvDSr0I0DqF1n
ATvpFZ9o+61jshjqLDzaFjaYayxD0LSbRvB/oZ6stnoxmqF0LefgTW11O3eB+Vx4JvvQOI/fVKXm
aKwmB5zpQps4o1sYc67nwpvcJOxnCYkRYbYfqRYc+TCk9VYWZb0dMJ7cD1pun/RgGb+1MU95Ms14
767Bq+Q20HS/V3kIkzZttmSF6B9fcXBZz/uh6LXfoTU1UYFYeNcwSLxOzIWxGctHN1TADfONgb93
2rQWuEXG6GJH7Nu0zVukCdSJWljpfDrIry0uEW8AfF2brMB4uKRJVm+JlAdX7NFfDaxg6X4I4IS0
ojLWLaQeoAjG0lu12d4PsBB5pW4+J6lyLqbEyN8Svymf3LEg1K+3xGsLBuM55rNDGB4N8SoqWy68
J7VuLz0RDKFlzavR27UpnTUy6J/6EZsVihLGhVo2vMV8NRcpw+JrV+afusFvKunNn9n/fE79GN8P
7tIcx/XRmLKfhadpAsLvSn1l/AdBmd7kGQlPOfafI0/0ATYc8ScqKWEPOy7sYZDlNQoODH4bmzTt
qwS59jVbx/oTXhB49gZtDtMGSC+mNvqsHdfLvuwTnBowgS6ZnrKNy/gSYnB/IW3yHFbwTR78xeQj
JV5WvAUL8pOKZU4UO+kaADPgwQybZQV4MjzVxRlGpgiAQ8bqJY0F8SmmodiZYGuCv+/qdXepIVh6
JgvGAWFUVJ8moPsTn3GmHefJiXiwPdhI5J4a5lwPFq1jHrJRWulJtqOKDdh/BYmFOchlNwkLvjvd
yAZgXoHDAjdfs9ESsiL0FS7TA22JhI3ACzk2R9wyB/5+sISSkE5GkT4NNXOuPTPl/D0YTW2HEkWd
XY89A9YX9PG9IsCDHb16Wbql2IO5H8odhn4z2+WCNIEtHXjR0rmhAt2gWTQ+lkCsiH7uLdZARF+y
Xe4fFd35a5IjkPLmkmfo1PBmOwQGJxzLGXX5iAnCKPglnDQp3trErE9TnNTbbupNoCj5p+kT4RIb
2Mh4I8gqk2qOtLkn8iGtoIwkRTBtZVIG+1zjF2KBVPAf/LypT3QU8S/xfa6YMUUshNMftQDbTJ4X
elR3ReDbhnwR/az28HzRFAWSC2FBnn8aEVD38RourA1QOo1yzw7iB020F6X9dI8L5wDa7YNeKTtV
5BBsZcxWk6PQu00lN6VR87Z0o1RnNXQkChbc50QrQ5gTXvHso2u70INph6OhRBExiSGsRlplGEwE
SFtDyUXNU5E8llLMEUkawbVFUblrNe56Uj7nSOE0ZJcPOXbpeLohVlZ76I4EUIK+icwqf896zb/2
R6JpYPOvLFayUpoEyiyiB+s0Sa6o4v+wdybLcTNZln4ilAFwAA5sY0QEZ3HSrw2MkijMs2N8+vrA
zKqWgtFkK9e9qDTLsio5gXD4cO8532FB/dYteQk6QWGbnvbC1m5hf69yt/ZuVNENP1qtoR0Xtqw5
kZW6d4ZDO9PSsxfbZqFslvhEQMULSxs9FS2iaQMamhaiLTr3Dr51c2kMHSvZ20kLRX+NqyPvNgm2
XwpjXblxBoZuCM7z49ZVa9Mwhh9wcA5VQdc7pK7KDKaO2sTZjahUuYsGAaKrhcfd1su5ujTLi8yo
mExDHSFwyA0L/C5vhzwZ7JROZ8AoYNXFIviPSl3jVR9Yrfpljtg6GXJpoGLSV4Ap99AiWOM4SXAz
VfY1LbpdS7cFZFtjrm1BcFmtoLX3s1M+xiNvaJZBgTdBNmtLo4HX8QsvGYLEp4TsBg99FQZoyIoC
e3WX37Uda48WsnoMHh89VR/euVd2O4EfCu5tH8O1NfXvntGpi17DowaP6cZN28xvHb3fJwRj7HOE
PFeqiW8EpvqvYLHbm2mM1FWQzM+xLoZnNyUlA7xfTJS2YfszJuNtEdX5TQUk7DZL/5E1ENtYRL9A
pYHuVPEj3/NT09NYRGaMNDfMcWnoorqxphY/QomJksX9u2aXuO0kmx7+UOugxREG0IKVtylYcfSc
vKMYIlCJwG+Yqn8tso4FIn3mN9hx96Ji6Ixyzb6NRAQNQufnEAWbfQH5zjSiakCftPDwpjc2XsIl
r2aKJDDzoKSkCyhBR6pfycUyvfD1KNugsMkqEecrtCMKBt8bj6/KzccWxOpxqAU2fEIh4Pa5XX0U
Czqo+xdGKPgXVGgaTHS2bD5Zw/qXyyGgFzvg2kMNS/fPIhwyohPrCSoyKAR792j1CCwhsHVCCoi9
XtM5aG4a+audkshduSS/v1ZAU1FTh4DjXVkZeAaItuN0Y+v4LkfW9cmVKT4c1Sh1WzgS/VNidR59
fTdMtqqKGotuW2f0OWtP+81N9VStUTTeD4lA7VAZsNmWw7VFe1xO/ZFEx3SD+Pi75XYY5RKg0ZMA
TGhr0c4k52zDwtHf2XaiXWHq1PDEyRxylWVOe75TU6zKBLFKl7ngaetObcc6eEkht2/lYKZbipSo
bWWNUBkx63XHHg1pO2z0TWGZnbbG+zdf87mGP0JQOR0kf9CxmUQbnWSadohHW3d3JD6yvlkOy7cV
cjrhtgQwcLC8jFIcD+ynHfyotTvZn3n735oifxxG6TZx94d+ARRziaX484TdznNoda2e+Qj5WW/M
ob9SIRGQUIY5JyiOlte0UrG1mDPniqWZQY0OJb0i6TFeGd5nF7VTbIS7/D1UCAxgtctl9+SSK0Mz
5Bvg72ly46nTcUHD/F8NEhATjYlgYpv7+Irx7mYIu5L2ACMRME6d46Rv0yL6ziHwZ1goOIRRHAYK
WrAdFygDLzSL9v/H471rovGEBu09D6wqWklxSh6g3F+klpNmLCjoqFGMsc7HyBeqTdLkL8ApyNXD
0Xzj2O5w+7btgEMwnH1kDsYuMjB4B2lmvxDA3u9HmtCfXOzEuzsXfx+QElhIUupUkk5ur9UY46DH
SupHeW4dO5pKv0pR800NxO3hdMJ2Om4ztOToixJDXZM/xmUWtdlNZXDQhgH3wlGmOELlhthocvNs
44rYwGzq7Asa26StNUlzmTqthyEQXvtKdYHthwGrshi5uG4thIX3wtKtF+FAlVp5/MeeUAR5NwVE
X6+CacyeUFYm3952xQJ1h7seZrQFn7wLY7nFnnwd4G/o6aBgtWE1nEyOsBsC9Ppt6qsl5cjWyL/C
9ARSQFhfa3wjPgzIHi1iZO5shPHrsFHHj6fLu3u2J+CAmQgmF4YTJJ4/v0+ge4NTxUbsowGK97YW
EgloDZ8tA+8qFoxCocJ0hLRMKU9/c7RKfeAUZew7FodnJ2ThKioHa6Tpcc9w0hLFfcLlAQl6//Xj
BzTfv2OOKGKp/6BoWtTAfz4hnBirb7Ihgqw5hIGfWSRcaUHgfcs7jsaYuOzpxtNs7wkAxVPqTTVG
NnvAsdPb4VqVRRQv622D9hJzGQFnquI4aZGEwfnbu0zKgiS+YHEjoYTi4vr21/9/ocMnQgfQPhY/
5P9d6HD1Ehevv9ep//3/8T91aue/POFADxYmUJk/FOPS+C8dNouFtGVRLEjWp/8pU8v/QmBMzQnG
MYWnBXH9v2VqVOa2pHpNgcPTEafLvxE6vFsCJfRrnX8HgBE0S+dkE5o8YQk1Ldi5YEtmpD1ducnN
b2/j/6U+zXzHtsCkX2oyqD7+nPVwhxZHoTdT+hR0/jj7TsXKdXil//vO/4NRlgf9rX7WkFk+cs+b
fVl8a7Vv5fiq7L+tOZ48yMnnK+PS4jbOEN2MqOpuijf1/P3jpzAgWPOH/rEQUx0GoShNlDHI9k5r
322mVUnYU2m0taL5AfFSH7a4SEwOYQxtsyN+EXqO5Sbr8HXR5tyNrRi3TjIaexLBh30MYvPJjGZB
yuDcJptGyTvTznsbgeg4XHoNKrEy4Ngm1NjvjD5AdaebWPZk3iUP08JfkIlMLloHQLlb4jB32bBd
t91mpdH7XdKs7bfAcIoqDo0yGV2RXgg4uCbnxKHxjgu1w0OmZ/JCd2cHqJCk5xvZU3Sl15qD6YdE
9lmHphFpdg+GN+/GVTqqbDN3aXfZefn8GCv+a1ShHExk/cMxcwmgKieAVkM90so531tme2mlpnoc
i8m6GwIEZhqgg21JqiHeOOS7WWdYuzYl8VyOlXHlYgvfJsIaKZOM/RchFf8ILqJLOXN/JhjHnIBk
tMYVnGK+Bxzl65AolLsg6Ycfnsqnu57DOAbhgNsLwfGMF8+vQ+EEX6MK/N8mhzDzyCZmi80wG69N
My6Xy9ZSvzRkqNGalGP1hJLDjWD3Keuu73X+oeUFg/67KmniqxUwn2rtTLazyatAkSiFOX5F0nW+
DexCkvneGrCxUTysuyzRuJtar6rV0A9PqvuZzOOjNZuvXuHZ/4wmm4bVafFXlY7JQZ+ghZA6XaPD
G6zXxUYJj3yoZz+p9XGVQIQauTjNiqMo/14+8nckI0kquWe3T7E2yTWhkPIiR1qDjWsICItpjH2H
1vNuyMzkEBai33hN1ewGoFd7+qrUUinhhohppoAaLvm4a/TR4dGG9OJzzmMAc0aZUSeoPXM39RM7
6UEcz929IukCgzLKQ7yzsX2XEcq+0ol7PdI3smiSl92WdrN143q8TuqjRrDJm8rcECwmr9XgJckh
MZ18V2U15RvOWsSBdYimvpB0HEJ0ivX7pOjSEYl2bN8QCZnsozDU94bVBN9JChIes0QLrs3BA0yS
RlJ2K8soELpAh7iZosbcTCGykpFLxXGqmprEaAx2JKT0B8ernNtAE9q+rSJxK408vBws+wkKOKY6
0sYHUAG97kNycsxD3Sh00d2Yjes0joLvCmzVyqsGwkQEHpx9CUPol0W68i+YCGrdUmG4aBDDfI84
SG3DrrZA43IC32otaaRB6S3vI9BTZ2PM488MwE+ybvsx40IP4MpojcknX8e8JLDResBwSkrV5JLl
Rh69sXdl0eztwRq+umbQfyPrKLrT81pHImtmziIAxgsqY/Q3OWiMH0baqmONVPO6QwHw0ghRXBVd
6N2MxiwecI4CIqLLjmajJulu4MJziwR4JgK2canmNsXLFNnDXTMt0c1JpK7HtnYujREPJtIX+yKt
sO4atd2vq0k59xU+IUSlE/KPAbwDhRuTAWpjWbwyM1B3zUwS14pqbipXBefcDdafctcHg/7Lih1o
7FFWRvcYIhLSrZzWN3oWoVTLCdUNDIhXSO52FSHme1WS6LxpK7IL2FWsLZzo+iIb4GpDH6ijh5ki
QLgK+4x/0w4iZ5N4MoBrBCmJvzZ8MI1yPuKiqS8AzoCItikirhOn0JOVnSfeweXEsCsT8NDSAj1v
tx7GWgyo20oPtX0TpdQyCkcwJ0BL4I32dLXVp6Y5/MuKHJF5tQtI595KbnENV/PMAwSueA9jOVOi
wFp7y9WOWLhaKZaxPr3LSgtKSqJPlBui+lsce/O27KX0lZn0r1LHsWuCKrx4M9oOZYwvx4XM99Km
pfEdfQSVgQxf2K+W9GYyCMbhBtIkLunFl2sWjn2fRxhqQQ3mEAxsuVinweC2LjCU3k3xMDKH0UtO
CjsC5VtwPsuQAKNQKGLd75E/LxoekS00hlS1z3JU7QbDJP+nNBG1bRzjIn3zgBN2Zn4BJYJf0orK
pz7O873yumKPjTvYxrOhrxJNJ5WAStEaBRAO0bJ7IU9EHVzpuCkOgwTJTIB8KRlS4PlT0197kEqw
OEe2tm0ML74iWK2/MjQVIhI3ytEvAcKY1J0McWhM0YcreAX5MWkNCp6ydBTy+GSefUUyMQiA0Zl9
L8Zfboyt/vUN7xVbi53/jQFsV3DM5eDQVpirjmFjnPXHcSa50MDgs6bKoj1UsQMHFP2U2rpihtEr
8c53mYh+vtmI08XinDeOfREYFARDp4V9W6Na5evX3D2n0eYgyDt8GjzyK4uidu69epFXW40HOAc7
OkVzmgrLZoccEYESSei3gwMiQBj4bUuvhXMOiOBWNJP1YuSkuxcVExwbQXqcmdFryJ9qC3SoeE3Y
ww/AwtqHNiUZiIkU3lIPDm9U0nn3RQL7hxog9ummKvZuI5yvigOpwjpiBpfZUIQo0Ra7MPGB461S
6Xw3a3r/2heB9phTxcX2j2hv42rOv3+nVI3Br0nnjx0tQV6XtQTax1DpYLyzyKCcPCb0g0ihGON/
io7Kt1f2407TO/tZdJP13Dea9ZzY1XTNTuXsojrSNlMcaxsM6YAngqBcAg+aL+TAF1sShfKtlorx
+u2tKxucW9m67o2Z6qQ843qjsJdc4HYxyM+LynXRzQNtIRSU+In0Cwl4Z1ssOYj5pMS2qnMDxoBu
8RETpHnsMF/fBK4RHuDEwep5m8uza4CG1CyymbmhXMwkYF/jGQi2sG9CmPAUFFaYhdMbvU7ygwOO
5KsXILdSATzWlRuzGeqzxc8/Q7lO23ImXwlqQoivIidMAiO4PRuLlx1OXjqN1ywK08GsguJGNvOM
+8/uQszn1fSkA4S0V8U8JNu5m/A4GClZl96UrDpaBzcijbRdJyAmWF0OeGIgY9qgfk76YTXe1LJl
65ZRofaS4D4ahHMu041pNKSikFXgbdmb+gN9FcQrAXXiq0FlhUHbsigfOvClOwqi4KiQYrYXhmWq
mzrEP0q5FRNphOufENTqiHFg2CGOwV1Zp4X20Oo6tmw37zkxW4I8UDwkaz1EnwAjrkIA9wb0dXtK
NnXVY12nEPakw+fY5hU4A+HFxvc3gp6VQ0WzhkH/TusM1z0lI0HFdAFNghrbxtRUQCMBiWxSKY/O
YE1bV03NwZ1M/PVi6qEr5p5D2ZhOIStd0YqZTI2Rb14TGcCBgP/ygGUNaD+i4/6yo5+8XgJBbzG9
LKLlGbcd8j9rT1l/PmDtdPYDLdvliW5kNJprHPPRNQmqJNZ1cX5vjimuGhfO1Vy9GVdK1ayEPZnf
pmJyE/aG+l70AsJqGmsXYJZuUTTIVWkhfhwS7dWtldwZVvFVdPCTsgTLG4+RbogAZ+W0w7bZuW4z
bHGnmfsgADZUcC65gBjZwBStdbnlhBhBN7IJiycE18TATnqok/+QhfYDUMTNaLZiZ44DGSjCqA9u
JM2VnOOHAYHMmsSGkIpkvedF9GsoxsUmRDIDPMn9StpNs1bJksoRk9+2cQd8kamAUqO7mF8Lm2S0
TFY8b1HZFqcq07FYseFKVcFVVUThGgcWbfE4AweMZLvbz7gKv4Vdb/vpaMCHnLqx347uXN5XlmOS
Jx1C0VzlZkTj2qluiyKtvtJeLVbs6vk/4D8hOPXSuZcGanBcURXxPv00H6n9pXsrizpfi1IbmlRY
W1iimvk2CZ3mvgrjdAs2TqJ0H5cswdlxtiMpH8S+RWS6eXOy6+uUK7mexccwwTK1MlT93Wvm/MLA
2QsMJLO9ZjOUoRjgCnVjml60xXeO98Y/o1O4V4bX0bKkfl3e9XVCYoZZdgOR7VR51QSaJNHIt1Mu
LVEzRzMG8EZb/NcNv+JmDOzvVmTVAxbeebqxDJXcFTZNtw6O/j9Ow/lqNRqReT25niI0PZLH1IqL
52CSJJ9Q5hVP+rJDooKo4KS4kT8WRXcRxS4Rr3mrngtFs3JU9XDM7LC/GLQp/aGsJeUtMvhxCZsO
bntZ5T/zVtL4cwwLzWBSmnwilTwaqWldNgoGiwNknnpdX1jcdVur206ash4Fqu0tUDgD+EnfR9el
Nr2mvXS/mqUsIMHN7joMUf1C+EzWSY9dgDPezFYY5WC+OhrIG2dqWMmSLPGTqqfTgjKIn5fd9jhx
q4A9LGa0tQSWt9W8aeP8geDeryMNfFqVoH8o3LibwgN2lBrVcyMSsUnJfolXCOvqbmNzMt6XnpM/
4NgrL9WcmQccfhyltvS1gxDPYFq5neYLkldyn+uSo71OKuuq1dDYB6Nz3Cel1cWKe6e75xYzrFAo
BI8gNNQlm2KGN6tJXkZDlI9JndZfq64a5b7SbMhGcVDH6b4viV9epSlHGqJjijugB0OxfgNbwAUw
CTIl1efYm90rjjoa6pR3CK1xiwvByfZHUenOesK0sEHkeD2XPapaJNIYOeBUrkEJlZdpX2G+9epK
XYN+C68x8TqrBO1uu3Vdu4YS6QA1bRLzC9//T1UQ3dyxp3mrTpopiC01H72y7W5TnSKDFWbR09i0
go0La5+BNv2urUT5XWgI05N2+AZK837ugIDuJLCOjQanY5/UMyt7RXwPn1p2Ty9mWEJi6+aLrUMO
WON93qGQ0XdzvwgimPE+Gk1rj48OB0vqQOZIm04eotzjbpqY4Xe4JS2gLb2kr62FkMpG+cBVh/0E
rO23IJf6pgq9Z/Jahgu9Mkys+Y4Jab1W91Zs/ZSZi5uxVBNRCEG/61OIiby3Kbny0A/t+0byxkrX
3dODWCJNPV6KCOSz7CPrIab9DImLGBqz8aLVUHCmwjDo7WzNRtMRmbfcQZ5YkNObsZqdI14PtNGD
crZVVgQvpZein4am4mu1SK6dMYD+ZpONRLee0+3YErca9kPxpSDWlxOudpfnuTood8rvglhzbmWt
hxsHwc61EfXilxECYygTYkEbdOnHoIi6G+xH0WVG0vO9VcHDBH87B1r3T4J1MogQzucst9seQ89m
VqN+FwSd4yND6dalSss9ro7sXrHirrqxqLYeFuw98TcPYUeC8EgD5yjCctqrofkWeYX0kzBix+Ig
eGQh1Yia9fpLjnI41S1If/hMUs6/ZfGrU0kfo9SpvguI0f+gLuhAx4Xgib+Xb8FeRtUFF3hwcOhr
tHytsDUfOlMbp7UG/cG7jrMmNNdlUdfjShAnbO/qYpy5mkUNTLapyR6KnDjL3J7IiY8XBDwlrAfY
ua/jCJlWnzmqNLVojjoiMWlza7AzM8eAa3NJqsHQzQbMJXKlMbm2hq+hSD/y/WOdyZ2nHAzj2goI
aOJUmG0od/xozRj8F150RD7sr9Mw+MjmXyRXkDGZLxEL3XGGcqicUSbSOtf4QXt1uLBKW2ydWlBI
wYlzEwaG33ta8CtCF3dr65p5147er3q0tKeQT+8RPR9OX7stMbvAfQw2LZJnLPl2uUe00m3NuCa0
SoV0hSBZf0K3f18FJfVF2g6K2cWId9oqccbMLHrNbXyS5epVr1GMi6uSOVnvuY/nn+DJ31XB3WU0
1G86GkwHyfifxWM52qOyS0mkeBlC9gKujQEV4WEWVtnm4wrvuaHob0nPXdx7LH1/DqW3TkX50eDB
Ijd8GBOLLSPpjStdocT5eKh3DWaeyjDJeoECsZBhTurVRmrrUyYYqmiK7jLNVOo7TcKRk8m7qsMx
35c9k+vjQc89HyJ0Q1CHs2HRnAxqx4FhonBr/SnlLZoATFdOQ8mOO+lnTsTT7AfU+9g4oLYgAdYd
6zS5M2XxnyvkLH4+RQRcZoGWsLi5ySE1qWhmlD9uoQZQQczm6KrLxvGT97vMij8r9YvKmj4ibcul
R3Mya6bQqghUC1vfzTUK8AUP6NTD48fv812/kodErkD+JGoBnbbAn/NlNNgulEcCmVKUbiU2tUWK
KILrzNRnf55MHI4Iq7YlUpjdx0Ofmz+YaW2TpjIdy6UL9ntLxbOt0QhNgaR7SKctcj8FhWQpBEtN
z3BXhpzApog46I+HPffp0/LmbM4vS0ea1tfvw4rWc0oZM6ysk+xo5P2jA6bQDx1mrYeb8D+YsII1
hjwUtMrv7BNhU+sGEEmGa5X9UJv1nsv/uK0DqX+yyrzvsS+/Jb1n+vk2C41++kLn+d+/pTMvkrq3
uTkF3c9RMTe1NjOA7Ds6hNRZf4mCpZg0UIr/+O2em7SCJFqJcRdf87uPRgo1A5An0U6G1p2NDfSq
ClliPx7l3CrAT7i0r3Qan6eRTBZBBp1Fzuy/VoE+WRRm3jSuDAAyn/x+5x7IQkiDzJuqPPbwP6dL
OnYFKjKy5oehJhZuKL85bvnt48f5bIyTRS22lemwUTe+Yaqr2Wn2lpvffTzE2cnB/DP4cZgeyJT+
fA68c+7QmKrxK86uVwiTzKNZ4tCc+yH+Cr6JKVn0+k3Y0GapBIhYUl8+W9Hef3qCJCtaKHx/UMRO
e48W+l6BKqf2QwOvpyoVAnwjrS8zxJAHeCrF5uOHfv9eGY8gZzTKNgFep9almmuVC5CoJo105IDi
TNi/DfnJUeL9XBT00PFhUdrF4PXOLB8aam7SrPZj5F6LJT5eA6K/lAjJP5mKZ0biIVwka2Dd3us7
PAzZ8zS5JdoSKB30Fi7EJB+qJnn6+LWd+ZkQjZmIq+zldGQtC/dvvW6nylMEh7Ik3FbfNtkL0aDr
JC0WSucnmhzz/R676NP+z1AnxxVqVM6C+y/9rvco3BdWuMoHqchUgvWxrftifpxszmM2/Y9mU1tU
9/UGkCH0BlCzs6m2Cd3fvdlSRiN4mAJ4bkEJtd2kOioxQicfovkqyLgHWnUBxSqkW8S9Sm0zUyXq
KPtsvB7Kjgr2hKl0TZkNeZZD+OnHr/RN/ffnZs4OTl9P5wOALXS62WUZ9mkPgRq5LZF69vICSFLv
fpkcJ37JcSofu4zY0yYDX0lA2g7dJjWT0Tk4hEnENp1ZY6HgmN1jHnAxwlqG5D//Ug3u1YxZeJWX
ab1tU6JD61hIMF6JAN47lLADelMeAZF169EqLZ/e9rBRyjXXjJNsKOHJS0LCbX5grLMj6/XGC4c1
QcDjxuK44vG2zAXjNLf6d7nQQD9+MWfmGj4UtHEL8Y4j/8lcC/K+5vQx8V4Srb3sgSIe+NVHP0wa
rMBjIAb/4wHfH3gEudSWZRP7QOzj6YEHkH3fD1Ve+p6rLGKfynxbIza7dESl9mAM1GVE6fXBIurm
4uORz3y+nObQvxGVhJ9NLq/it8+qCadeizqnIHJmmr72zmB8w1VsPJBulrx+PNSZh0TgwWpErYP/
OT060hflvjl1hZ/3DV0RUgAayrUdqOGkaA4EOsfuuqXBDtTCpGj/8eBnnpNzFRI7/LS85DeZ2m/P
KdOwo+xUFH67CBHroXgI8dSv3WRq/voYYC2L1OKE5XoFSunPN0oNqA1JG1oEoO7zNBXDxnTHjq9I
iL+ephw3EEwhjOL28S5krGrBr4V9l6Er6IYNUnP0isnNMNgORCTn59++QEsXPBiQT2L7UBP/+Vhh
nFWFldU8lp0LX6umoqSHSE+nzUT6WQzi+w+QwTjacDSwaWifbl9AwozI6XKeTLMeIqE9k2nyMxnF
Qzg4n5xBlm/5zzWQobiWogIFSKq/RXj9NjFyuHJToSHEIMtmK6iVeqWdrWTWY59fIiAWUN3Hb/L8
iB5HUW8RwJ2qTjWrkngNGLE2evwE1Us54XlqsBR1GHFXUWdefjzg+7mPqVjn11tOHYx4MiNtIjqJ
bJIpZs7uOGU9BMX0Jnb0T4Z5f7BZhuFqKJZUwnfa7t7Vxzjmn/Z7zVxSxArrUI3siB8/zPtVhFGQ
dBuszOCATvXVxCqMRZKQ1twIKlpUegARd79k4ZD7rWiouzMInvKTVdJcdPKns2RZOPDdo9V9F5IX
5DPY+IhigmcTfjZkGNKQ0KawyT269GDswFVMHmx6UlbSaC1xhNH20uVejXV4yOgj7waORfNk14Bs
oLGFVcXhYDkW1Au5Hlmc8+iZJAMSI2N/8tef/WFIi2TGGVhqTys9SBIiSLB8ulSni20yeclRG6lz
fvzDnJ1l6CopKXkmqsGTBSK3araRsMx8CDs4Z8re11PjwZV/LZlGmmp7Dmdb1iGHO+yfC5EtM1FU
ZIcTsVEJhCxBdBgdfdx9/DTnViCHI4BLVLNDsWN5p78tC3OimxhwtRTxEDEIPQQnRDHYQ4gn+A7k
/e9P0dwZkYmyZSzBuqc3VALTHCA4fKJTGvxc3l0TO3d5Ezx//FTnPh6Xrx1EwyI7P816HNu0MOaS
jwcunHubTjhWjMD+SbOl3DWh7f4YMmJZqRa2n2xV59Y8FLFYVNl83196KJ3qkbD61IfiirlOA7sP
vzh5qpL5ng/xk9HOTXiuPSaTnZvluyIZCXpISMm78quwSvc5FnQ4ekT5fPwy32Tzp4sCL1Hi1DIE
MueTddXrzLGzKbn7bjfoTzHczJ2G4ngVJKLP6M3J4TEx3HLdlaq/qacivbYzKfaRi6ZzJvmExnJS
bYyaYDKg/ugxui757HZrnH3zEN2WLxPTx+nBpwla3cZdxG4zWrQJVP1iKK+ETem2h1i6z91IdUJW
EU2MQsRP6dC3h8Arv0UoOmZniewZcutAFclbORMoVS/iOT5+kWe+NXraHEGlFBQXTzfETPI3xCPH
7QFWWjUbaqdXiCnhTnrl9PLxWGdeB/YcPmxAKRSIT48xJpGFIFIUR/vA+KlTcNjktv7STlnhS69I
SPZw1CcnjDMfnWHQseNEw4717oiN+2Eam7Dk8RL7axSHRDii2qGP0cwrQaTPY90MCyqz6P2/f1aC
rfFdcLKB6XeyUlqah9zQbUufu9o1wTANVekMhBoGvQhs8+Ta4SdHm3O/JK+WMoBpcPs9TdHmWyE5
yKpLX9PDej0ZPaqEQqi7gaQ8PweL/cl4Z/YcHpAzFOB36rWnxpY8aKwoLnm1Yx/SubAazIt1WW8E
itj/ZCh4KcJ1ODC6p5toJa1Y5QVXNMMri1soVET8SMz9cWcYnyxf5+YotB6mp8Wy8q783SOJK2Yq
A36bdw9EQb7adv2Qtfx+cVjfucC3//pyxAKG6cLEGEb75PQDNEZ6bWY7F/5szmj85PCl6ZpNRR3g
k4HOLMyU1HVbQNOxsHEsv+dvu2o1E/GiB1wBs9AGizbuQcA/fDzpFxzm6VHtjzFOV2UtSRPLYgwE
/cbKiuPq2Nqt/cXsHJJHM3CCcaiTpzE01abF9/VYDo1ELESvFsRkSvGvQw2JH3xdWiMKOJIRtgOJ
PX4sVHOcLSu6Mz0A6cVErEdQ6cU+bxFncbud1shgg0NkuzQpdCzsNjg4MsVo33+ZvRyxVWGAcS7z
FiZ4XwceF6gxvEkyndNhuSSKpZB/o1FGe6Npp0NmI9HsRZRf9VrT+27qPcRl2q55w3DnqRXBKkMo
6CNOzFflMFdbIA42YuF0uCwtERONm3S7j1/vubnJLg6xnM4hfYqTUx55mTWmNeYmMuGXelQvLs5A
S2g7MAIkMQFe+3i8c184Z24Oe5TvaQidjGdHU1GLcCp8eH5LzekaV+5hUMUnh9f3JT+LWimNLc4m
C2T1ZBhSKiOSELzCR0R+V1XxAvpz4Ww/0oS+QpCy7mzzW9gUn1yZxPlxqdLyRrlcnx7IvIrs5Gqw
qYnA2P8ajTouocbS7jC66NkWzQx3nNrOCbFL+3qTFYgESUJkIa/N/mCj8reTQTsIvdN2hsJbHiAM
ZcJVe/qddLC95Ltt9FzUR6SA5JiGG0/hNY17OW9CI7g3U8Lf3NmuV8TlWClRNGS6JPw95AVWr3g+
jNvEzeY9Ydn1DkcX//t8ttdRq5KthLf+VAtwBX//ixMbYpDqQZlBGMsr+22NiPXWzgEEFD6p0xPt
0NU06PvUUP0nM+vcWvTbOKcHo77q86wkK9l37UxfF9Qb1nkUbT9+mHMbIq5LbqvY4Q1niUf5/WH0
GuhiTdavT9PJXUOQXHEZfy5TaAtRO31iOjs7GPVK7iw4nd8de52GxajI+Fa0yMm5ic57ImJ3KEDR
Uqv4k9d3biFwKPuzW2DZe3f4zaZJOAkqKh+37x0p2s6aeM3nMmteVYxmIXI+eZPvjdULsoxbEhdY
JATv+GhzW2W8X85pyUiuQTybxtGdm+FgUovflELDYVrVC2jcE19iPYj8KcTUQGRIceUuvHWvtKZH
iSUIe0YQknP88S99bqHidxaUkajf0r7+85eGhtxqUGFzf6irV+GFT5Bc7zOBjuQ/GEe63BS5/i6W
uT/HaXttiir0eD430YpqjnopJm3YlF3zyUZ67thKcQrRhr78hzz5DsUAniBAe0lKjG9ELRLXobhr
SvuYuMZNVtYPeeZ9Uqg4N4F/G/L0wJrMVoZGT88Xyv8+7MpXD0w8MOFjU/af3DnEufnLjZQmGcdH
7sInh2M1uFY1jzJnmTGnbyCefg2xB4EqM9w15dtwvYTKrXNW5G1cL14DzViUmQ2iP/Jwny2KKs9B
TRRyZ+JYwNWGzyhSzX04ewCmiixb50Hr7kY5uE+uzapJpkCLYEprx82cLqXN0vylwx/aShATY6V/
S8oOSo1dbRVHvtjtgS5NIt52+WTe4xG32exN+5PZdO4teItTlxIH8/a0AQtjt21h4XPyq+bDrGZj
pXTr2a7sC2qmEGinz/gD537ixZmFUEZSbD197VVihFPNYciPa4Lq+qqD7/UWaSdCEllhvqJJ//iD
edNOnFzTUcyYPCCfC9fMk1861Caintws95189tbR0Dn3VmT06wKi+UVUZtkTIdqE11koJ9/sAm5E
fl/ezSQaI+nbawN57H//3jlsLBZoeJ5cJ5aP77dNznMmF6CIyPyFJ7ONmsm5KshD8qekbJ+Txph9
dJHfP3kRZ4qYqBKo+iyrtnx39w1He66Cni+6nQOkrCK0dghSxa4NGtISoFKumCkoJ+1s64VkfEz0
ZHBekNH08R/ynkHhWosvHDkGiWE02k7WMB1phJOrOMe3nAhaI4uvIRbkJaKtLuwL3ow8qAQ1MhYr
oq0zisiGltNHJYSyvx3EoO+mKSCjEHLE2lSz/pVjcbGPBqYUjql0h6jP3iPJf50QY7Nk91vQ9NEW
rbC1abRC+ZFTy+0YdXLjhhcg18R9Korxhs8WE9p/s3cmy3Ej2bb9lWs1hwyNoxvUBIg+yBBbidQE
RnUAHH3vwNe/BWZlvRRVV7K847IyK5NlJhUMNO7Hz9l7bfIqlo+JN/inXHefdZKkf3Mw/w97BVum
hwfdXSf0bxtHtNskAT0W3z/P1H2CLO2ggFp/TA2gNb++1v/poxBeozXAjc628aYAYejUNMW6LfmV
lWzqxlvdfKrOTn6Sxx9//Vmv9+3tm7Z2fy1Or2yDb4//pebkkGxSDgcjCa5Bz8AYs9cijH1E/Mem
BHF6Nio9uumVOV0gpse3Zq8Rdmnl9b4uyQB9/YX+i2/4Db4BDdKqQfw3SmDz0r/8z7dXUPHlpfj2
z39cp19oNL2UfyU4/OuH/syqMN/xXoLMIYSLV5/G4b+zKnz9HdojAymcb7OWCIfK4E+Eg/eORgy3
nrQK+l106P8/wsF4h5OU8dBaxtF8RrP0N0jDb9ua8CFQWwoqa540QUOGD/rrAtoQOdM3eWecy1qM
fROOMdj5Q2vDeSRmtKT+rZIZn4HMDG2CWMYwStVUTsQr+bX9gp23NI0N9uyVbmVLZ2EOzHxTyHNs
NuQ7+VEJGgVyPkvjX670zR+vw1/Rxetv9peXhMj3VXW3brYeL+VPMjGvG6acuqo9o2dSd0ZSaiGp
CPDsR1e/4AoBbPjrD4Sr9NNHMpKmeEZ7C5eUa/bjxdLSHFPkUMVnoLJXBL/itspHuml7GiVxo0Mx
0JqD0epkedCpa1Q4iNEVB9+BG7OzY/wpx8hNV+Mm8UcxJt0IDKbZY5P0ytS1tlVJnC/9feMhNxEe
7UVUVmdk3Qz4QXKC+CFRgTispm2KJbQRrxE5MZVca80Z1V2+QBIyjcV+wUdadYFsVhC9D00y3rZu
tDLjbAS2KGA0oJIOdwQ2Wt8Nw46Se76endR8aA2Lh2CyICe1FiSrmeYn6oIeh2TrgaEM3Tid4y0l
3hRvYXKqGz0ROeKdJDYfDAOoQZC6Hd8Nd0bzrCV4s2Nn4tdQoAsUtn+zfjbHCTuBQw528l4lBb8R
kQDWEWZVoh7bZrXTwEw0jQdTJkbHrkKX9EIvxtV2pGw79ZNpDWVy6tuO5y8mvhkaKsr4u6UtzQdE
R6b6WHuG0j5ZZs+VSzs0N1DaK1Ud29oDEDai6FpwcJAIBvpt5N/WA+SKLV5mAExqaQgu01D3JzcR
iVJOUOHgTDDyWXx/pFL2i4TA82GYQdaNQ8uP+xNpDZuGUROnX/5qvWu4SOlMqFPgCEjlT8kEueog
FkKTt1xHYgTsdM2sTbUcDKWy+2a5n5eK2zquarcz1W+enJb1lrjrxfHx3XD/sK2c/UYDjZnmveai
7xun64RQzFuNCExIDIqXl3oEd1EDtoAxG/HwOd5r+JhBS1fZ3VSjmW+JMoo3ud0YWPoIAntwerO/
AA8CTlFIjJSYsIfqJZa9fT3PsfNBI6LyMo11foM7Nn4xJ5HiaSYYLEzN0n0p42z8WFu6VDtj4ZFN
JgKKx2nsvTCRK5KtgL4wE/Dp2GqLVt7/oNEA62/NdNGcjT26PDYYWLi8U1o47Xu9VzbllE3eKOX/
gNMPd53wwJIAfRSa+QXgLvcutWA8fZ/lPNTP/LGQ3+mvqLu00CFUOpQgZPzxjHRkKA9hUvnGw2yu
dz7PtMYJtGji3mbTkkPBhaTxzJXh5SKZmZcyq6sp2nW6VndPhESoOwxAvAja4nKBU5OD4z7DynO2
zQWobUQY6CEeJchZGZnqBrVpA6FhmdWVBSiCzJdq4FNgnMqFQWEH2VUpyXWBr0N2xYD390xusdk+
ZMuiaR9gkSzNVW+2WnszK5/fJIcuNz0uBRTAx1QQxHUXjbI9qEJryREdLeu4jCsDbJkLriVIQK6l
0snUoHcVcyFAiLcH4jJzBfQJv82pbujiha8PcqY0bhwWdd5jZ1xfir4V/C1qslhDS1GZRIxpBil9
hpc4Tyr3BvO9jEgGCb3YyKovrjUZZDx4sL84HvCZWhaT+udGcSs/tUY7xeS/DHH/1Yq8PvtICmxn
QDSJFrt9XxVl6RA3SACfv3VzXNNbM+PYGCDDkKeucbnnJPwYF9kvlvroDVGTfbPd0iRST8xNjKVZ
H03zfcH+szSBOeCRPEal6UESIO1C14+JaYF4RGcEUkSjZf0pVQu96zT2LiWV5ZM9DtFqt753mX1M
oVFUw+NczdoWjkBChmzdhdYQJ0cr96MNXOU0C4qUQyUtDLJUE7ewD2A1nLVVLEnYhoIshm4natsp
SfGo56hkkamOde3pHzpCVEOr0D9pkDqDvkQVmM0lBuVkUt4Bb2L8Oe8i95uK8SQQ7Fy+x4tzNRAR
OW+zvFW3qNvjT7Y1ltuCTYrYns66g5lefjJEUuxMkv0iRBOkBOm92974MYZwt85wKgNUya8JgMwf
Tdm5BDd2/W4hSi3QRkUPHgc1ntKpfj/mS3FlA6jcDpOb37Ks15+kPyT3o8hvJldXct82OOWaGUOT
DjZsP6ZVeh93Tv7IgLOLd21flldIOMD3Zs1yyjU/26EZToMRtRhuatdl2Rut6oFNp34q7aJONnIh
SclL9epj4jjrpcXQBObJHoiGY6p5qR1lEcY2Fvh53e572pK5ng9CHMx1/g1CxrxgLnbFJtHtEkvm
TDmw6VpzPDddUe29vJlXSLlVHVfX8y62jVti4+q9ztFlg0GrfpJZW0/sUqNzLMHnjdu5cIdL04vo
3q8TZ691S4Zbjs4GcsvF49zkOBct6ZszC/Z8oGE4HyeNmKGFjPvt3LWYjU0xhM0wywNBUc7DmI7L
V13P5ZnQpOVMjKP/O3/Qmy4EJRGTX/73imhkYv/mNNxUheUB44EG0dfQMMuVyjtZbEIEw3Aw10ey
T3jLf3MKW6ueHwsxhHOcitB34BhCl/BjVSSiJXGTyfZP5KPUzynzvTUN1KTG+HX99eYI9vrtEAmg
IqHaW0MrfvycMamcofPj6CTAHLOm6i1rdqnqZ1tFLBh//8No4xhcTia+Px3BDN5hLaYIJJoN9nVV
JeL4Gu+gpYO//fVH/VzIgrikEUktTgQdvrUfv1cT+24NqQOLojMbl3Kg9LZpGgJy7atzt3a1/vbn
GZxDDB4TnE/22+4gSgpe27ywYQ8k0Yc/tqASM1JKHOYKxe5S7Fe/uZzrk/fjM8KXWxugGMq4eW+P
GXMRi95ve3Fq4diMASYgih8WVHbgUsHDgerKT4VaMfJnHSSx+tsPKRx3m+u82qDMn+wzVSkgVeWZ
cxqGdLV7aNZRGdPv9G0/vwp8Cr0IH0GVbXIy+fFW5pE5lVHaOae4B0c7p2W6d73f9v7+06dwoPTQ
xEKjRAP846c4vWU2tsZ3eQ3OcFIA4Gi4/g+PCQn1Fk01TjscN9+0+7IGuD/4BftkRm0KfAWpA4iz
CWcjiRzGpa/VuPzmSPfz+sWazhrG12Jiz8f++MXKdIzmKXfESasi58kY4H0t+kgpMjBh2pbevOaM
dguPyK/fiJ9XFho7JJ4g/kU489MbgV4w1ZcaGkc28HZHJGqde4e8k0U63m8mlf/hK/Jw0KuiBqeJ
+naxdDEb8VGFeVJtUoTofqvzQt7pcy5WfvF6glPrU/P3vx8zHXIXdTRnP2mORz0trQSC4yl3YAOW
BaEXue4lew46v33TX7UiP77qPt0JOuEkTbqr8/DHm1it1Hyd9QTYfud7gTQKG5WAq+d39bi0l0oS
vQKbljJZTdR1oNvn7jI2o4p2MGQFh4sK3nxsdl+ZllhUnUtJfIOXOfXv5G0/L7xM9yyGTKxIhIWa
bzaUMrWndNYinvACAnGYRmn9LJXGfokykUdN+pT1v74Tr8DKt1cHZS/6Fx9I0U8a4jinXxKxx500
T6PWVZ7F+QELX//Vaw22zKSO1uddpsalGfLmeRwh7Wys1Fd3TWc2Ofb+YWl2VEnpvp+NPPnbmwNd
ToKvEAFZ3Lu3cwW96ZJl9Hjri8Wj6NZt+cmIyVpAnV6mwdSQB/zrK/LTu+fADuVtoJXDI4py/MfH
pUm7tegHezKKCFKHLkEoz03JY6pWHPLf/zD6Rmj8UTz/bKIkjMNHUAU1SSGauZElLCK98zjl2HrN
KenXH/bTMs03ozstjFWwxnL2pi4qMs2ou0ifgV7ZHCzjtOfJ4kXklPjrD3qrqjaRUllkXbEj8OWQ
Vb15kMF6pcqp3YkKok26G50zHCmMXteju2B83Z1rOdIJEbHwrpIpgdue1wDBQAGv22DVqLskzegT
aBOHpbAzlvp5cUkg0DWHVhZdL2un407geN5kHI5fWXx9WflV8XcX4lftLuop9jV0lm9LoRTIUO0W
XXcyFxIIJixV54LQhX2sw5f99UX76eXno3gGBAY1Wno/ifr6WDf7USXtqcWEevSQtebgtxp/izC+
Oq+AuN/1D9fd6y+vPshm1kPc2Py/Yes/3aVyKSAWtbY4OUhIvyHjHE+tiPwPrw0Rx8XSCxM2tx8r
pczfvGTm20dErBlbluNYfDIUafaAH18zkRNRQVKKPBkGnaRlo0vPQak14ya2CLYg4/WzY2QZKeZV
R4q6HxOmATEpTg9mP5PFAVdivtOHgi7ikq39mgYPIQeLgQxj0mp5jtrC6eQeFV9640IFLvmbwGMe
fJBHBA1kwBRvbdktHxjKsd1pbAb7uW/hb40t1MTAdDqEXpOiNdZF4P/PGY0jEjiaMV6HS8iVruFM
ZO1GN7LidqLbcGmdXtsr4Iw3OD80Es1dmFd0scsF7V1j6uBspA6YxrUHcKWira/6TLgGYUUI6DYV
81MO0Et6gqSyxgLnNvDMwUgaeBxDg2+X3rc+TtWLtcg1FA/OJ82joTZy4+vUgiW8kprkffFVvTZD
5zhLbsZZ8WdXa0gjcoBnMQ9sQXMdUKVzKiob7NPbpSHg9LX4HLOIzoufr3VNU/OuJWVuz9/plqdT
mBnYywEUIafKjjgb1V0N/iy5QSCWg8iJm7G/7ayOG0IgDG93ZRR1dlctOvtFO/RGs0Mnpe4yrE9X
seNU2Z1bG91XkIJ8i4m8kOWb5ZSDuG4bY21FTZBeAqWn/CBf3X6xJ37d+5pcOkj7phRXI1dzpKMx
0JtLM8CwO6cmbn1DH4TOFRHqNMK9YnasLfFT/I0DQUZk+kxWeWyUHLR7BRhyCZtsYdfydYIfGpia
Vme+L6fR7u+MFKzUJuNxSW44r8JgM2Z3qkMCoMRxHNsO9NvQj1q4EHALZslclYFLzBNUliMHCdOd
UvdKjJExHRPwuRH7qkEgStXm9LQ8HHLLXjGFNcmG9+kyxoOu2gejtNt8DyeWB4zRMYgaLW3ZG17r
AHr2PH1LDPWDUWdF38xwXGs+4+9X+N4BYqnvhMdHN94yEkz22oKz84FfxkqU8SCkab+kUZJE2w7Y
LUl3r6+Vs4YugR+0jpNrSe+lRMYMjsvGvmSAxgJiz67YMJAVLOOtY/MUNZ6zxhXlNtfV7NaeuSW7
4TPZctO4Uyl9+D9GMxh+XyLbWguJWFDbeZVLTpgh105sS3s+qJEyHxTwzSV83f5cZ6DJmNC7cq9s
gKBLQGqykjt4bXp3JimG17SoNSYN+Sy4sISyCmsnfTNOb7uy4RcxdHonsHLNDvyP0ahPg3ItbVzz
kLPszqvwLFzbKjceHClLsYJ00/mbpzHJ2BL3Z4rb2ajpAicztTEeXmNyC/ZjxgBJBUKSNvjGF0xz
CPYSveV+pDDPYEnYbV/VVpCnY63JIIqI3QhZwm15ytuObj3wEnIg6KAtHi0J8opOha4D2QLCp/o1
RnsZRjn9seP/d076uzkpmXKIJP73Oen79ltc/Tgl/eNH/jUlZUb2jsOQb1CMIxzFcfLvKSll+Tvb
eTW7wplHjfeXKanz7lWPsrLhXd1iwvrXKSlggLUd9rrFO7r/d6akHAd+3LuZzrJpYg993T2Zyb+p
UrNuYAA1+OkNTmpL+iFaCEV0WZw578HKCXErOFl1+yonpG1HKgNT32AaUyfMIrZBdWnQABN+l62i
uZ7F07pLvFzL1UfbI9dQDx3SiAJgkhh7llKfbnpgiF9B600orAF34uhtjcTT6W8bVZwwkzUzbwQD
J+JtkTTyVMjS+G7FhLEEftd4nzVzHQA4HKDdDEpQVcVLqPCT3ZGWEu3jpVo2lp/r77MsJV68tJxh
CBqzLbJgyeuWt8MSGiI/7bOnnARrB+9Yid/6Ah8tPaaguK4U1L6jO9rDp0mSei302neCtnSSu9b1
smTTVWq+GcFv+ZvanIp2a9V848BDDkTAdpPXbAFJcm4iZphjSkQFltTPKTOjx250EnmxTaXRiqrd
9ymw0ymYU5WkYQ7ePASDTdIO0H5/DABppvO9a8Ok3XAn5qdoJlpJ0yEMBDMxcPccxhCIdxUrCEKc
ZDymTpScl0mpJzTthr13hNJfAeRbn4qoDHVDFmRN4cKnx8iI6SM7MDLmuJFIfElIPWldCcRNs9lR
0KYtJKQxmxyADwseCQlLkwQwlXTLRtpdx0gld+fnfpgb54ZvYuqhmY2F2rCwqU2qD9a20zkdFJpM
vrttjogJvuOhS8Wwm2KL6VgDsGuoEve2WYRiaEwfZmMyzrzNnKI9zZWgYVY0xi3ju2lbjoVzioQ7
ayuO0fk61b6xUYQYX3CaLHWQzFWRADADSEpyZqnVVyIGBHatl4QZ1Sd0zJNXw4gvO8/bciFEHZIo
X9Y3ImuS6riUqSEYzTADBiDopU4bDEUnrqYIQ1waEM/uwfmsDWGJDcF0qXU7dJDWgJSN7n1RlxDS
XE359QeislxE11WnbwBKYiho9aQqQkuplQtoxl11kuQM+FdOHSdfi8adAb7nLmjuHKicdjXaadyF
kaeqCxl16dVY9snZicrpxUQyC12hmwA6coCcjyqGEw6d0ETureWOjqAVui+IAF3AKO2NuSdcC1xv
T4ho4e7KOE3ZTGdjCZNmRF9ctRGMb2LvXdLy6jntN8ALhimsIzJxr5YlHZqNqQkrrBLu5gY59GiE
eqnhSpJa6cc3dDzTLmwhnbvXVHDTJe9s6HSZO2ySGE0+T5wAVypdWni55qYXrapyCH9RlCfMrXSn
3RS5Nz2ZaVeBqsYIexJ6d7eoXi63/qB90Ra/5J3SHILlPFvO9qWvrG7ZIfUv+l08zNWTiiodnOk8
gB9fPLNCWlC35Z5/SOfcR8nVH1iJ5nvR+IzJEZ1RraZ5zpgz1xNzOr7GplpV3X6HKvRoA5G8slJy
/u7HDFbtYcpWbUNL4tDGqzVi1LtOh10hzVtRTmvUmfAl+QmvfpEBbT5wc7lflOWdJPikDBirptTV
a03sWph2NnxStve8iNwII440ooBzowL9vsiNuQjrFt+8Pu6sIck3ji/Nc+WURL96ksmqltbrtH6t
v+pFpBsdRQD3OROx/Nw2rnyReq89Wm0+Pne6GtttWwnBuyYU6Ee5WNvCcLT+2IK4D3NrgDnpJF3c
nvkPBDZP5KyUJyalL4xSj4L8JDrNBsk3C9eugYfPuRg3iuKXQs3RqVScNrYCxv8jgLHWwt3RFxPE
3somuee6KsFwAsGL8gdOENaHcVo+Ch5hZoKvugW/1M2D403urWOnxibuo3nTm0lzxGXn6tty6c1t
rtkwkqp19l1GnbjkhCKOQdG6hXE9tRUw6n5x5N5rKuup6dUTvQ9YmT0gFGNjpEyFQ9Ik+i6gIqJW
K+rCuCyz0d0VsiKvo2L/im8NRQeBlpjI54UQAAIwXFuGxHQyj2EeOHkX4WX/Ch37bz31u3oKNgTd
ov+9nrpOy/JbV/WYNv+Qox2//vMfK1GCn/pTeOa/o21PIxZ52ZrlrVPSTN+6/p//0Hz3Nawed/Sr
tuxVk/an8Mx/hyePmCn4e2sr3KUQ+zPi3nq3ogDtV9KhDRPw7wnP4Ba+qamo9qikXGZC/ILAKd7U
VBYpWQVeG/1c6lqVNANcckfbKKOMoC0Zqt5mxAtVwWyN5IIo/GMQKOveAoyZu3CVl7REtzN314oQ
Q7+CBy2Xj2rJhfhg+HSrNlNnfI49M34s1OCGaezYH0ch+mtYpP3NgsY12qWVxLtZwcm5jif+ZTg6
7E579mK4CL0sz65UC5GzhIi0vfVZm0Q0n1H3KI+BldlfjdIX5aOVRYN71cFK10lWcaaB2MTCWiNV
VjGc2Sm0RpUe+BKJ9txBGMm6eWO1ukW2szU8Y2ed0O4MY6FdZ6yqa28FO9ou497eo+YunNAyyQBG
URylj0YyQ31ETwTuOpWMq4Vjd1/R0zf3jhjMY+f2yd5UkvQOEkLJ20jDTm9SvPfIJPbSTEnpsbIb
R6IIO/CfWNczi3ux6ZWVEkBgYYZryRzc9ob2Qo2nAk+XxXTk9M3Bu/StLUgfnwBTD1Iug9/G3i60
7e8MPbevRx99j9EPrnEcfL9hirL40Yel8Nz72rWjh7afTY9tore0jexqOz/nneCkC7xaPo1Tm+AS
NN0ww+XFNajHoIHmenL8Kj/3tcu1HAoIhnSKIrR28zyd+6GPvVCL62Trps5y15SxSPV9RETEITMc
jFgt0zezn9jzp6XcMIwbE4iojdx5cxQdRFWYT/VizQVUd2158HM3FwGlqJsehKZ7+QeMv0P5GK8c
SX070LNQ2hZAqt91e7Qms94dk9guIVPJnPX5Je6WNubOUVnYuM62FEeh2dTiQubBtFV6BEGcnOQj
WgDYxZGz9ZHPhVlWTTJM7TYORNUUIWTeHjV333nBipaC82ub0zaH+wvYyYOIobkPmbKpy81jPLTX
9spmX6aFerW6iGZpsNmBEFckPblZuSupax81LblV2PaClo/ZxVQPAdHlz4Y+ERHiptEuYvtHndAR
KoN9a3EaedUUmn6sbZHt+qgxT2udQGVldNQaFEaFUCnY/rzaTV6VnjV2hqMOsp8blJuPBF58KntP
hI0RuwH5LFoogOnuqtLt+xOGNXmky/W5pTtzagkpOgN0GzbLUkAlq+c9cqSwE/WwE0vN9dGaTVpo
ZRg3mq9RYMoEgH/yzV6aJ1ehYvNRc2Dm0xdSENvMC/GmTxuyAOMruMKYxVKsfA2MhD7ViMmoUiNA
thGFopXGDb+9PEt71lqEXH19RDA7fKvX1GQPVDepo8l0APRPojsNhzJe+kPVNMdysu8bK78jYuhq
MSL6fIO+ZhI9pA58br3zT2483XV+eqTxa248fd7GkqsfUxh4o3jsmmbvzepaAgsOfHtQu7bOiTuJ
ECfFkfjgkBW8gpq7jVHk33Kht9D3J8JiAMPfpxpmLHDtod8Dam6Q6ak59a5FTUaBLABC6rDfAgxu
4pZgEsRCqi0Rm40Tz1aNN4T74ezpI3WhlvjDwWvzL4uLxpymqX8iYABiWYsCCUKXvCR+Lw8Dc6oN
b4VxGyfN7UhRpHl8qaUqL8oT8iVfV7NsiNyamMdOO9e1Ke5Ss3FOVd0nITeMFhGWsme3SZ5I76I9
ZKrvSV8Yh9jtaPmmTQ7yfbX+IgQ7EeLIuYhl/ba3pjqIF8c/ZtK9i5z2liOivmOZ8M6V1CY3JDSk
/8i6MmzM0Y3GoLZ6eZFUQGHTZ/1e50bt9KoZUAjZyR0nDP+6VTpqUa0ndQUQf2wSFOYPZCAXOzjN
xODI2gVa1N11cFm5Qpw1B13upJVZ/HqVeElEesmshN2hAauWGVC4ZP+Qkwq+M4slup+y6bqm2AsV
9PtHZMKPduyjd9DGl27xn5zYPJqD7fAcDzUG5FwF1Ng7jOnHijrNN2XEVWzExTTiZj957ZcSePjW
bpfugMvqoYZBxAOcoQwpknw8282kXxLDuhv8+irvkg9ORvyAmS9bHa9ewEq7dTT/k/AnpGzCDrN1
La0178brrH2XSnWnuHVr/wHYAMuo9ymLYuMph0O6aS2XV03jkGm64zVBwVuyBU5MG/qdPTbmuXWk
FzRjTUQRtIskzObc25PLvByTqj/g+zmNaZTt+1xPw9jXaqRf2o7NLA/pDBCfOwmfNrsYxBdyLHoW
bIhOl3nRxW1SCI3JQttc5wMJ7/M0knAk7eQzMCQRTuZwpdKGPWHKHw0xHkpCV/xxYWOVvr812/6e
PLYL6aPFl1GVAOHmJ+lm+Xbk+yDErLIQZ1V6HmfriHjX2IkkgpsXkwJ0UeQ/jEQzNfVmoKt9tlM7
3s2aNQfdEFvPUTXUxOgZJDloiN3qrZexMo2FVd7E2khCcdUmTtizr9Uptti5suUG+kK9K4d6uDLj
MkI1a9IMHvQ0iCztMdGmdXue4k3l+IHm2ZdJxxOM+LV8r8f1CKyPQ0WcYqiRw13Jkenod9lyUqP1
SPOi/oyrneCLqEBruiM9yVqTkAwwB0JU83hgnzW3Y+9/KbTxxkhcMqPF1N91dnkzlZpGQx5e+wyC
PcM607VWu4MIXp2axfnodRgHVUpSk4aYmEHwuDHLvPnE8ioOE+nRL3Ix2i26cvKCQEptZTUmeyd3
iGchzyIsMsGX7cZnP8Y9W+qedg0nPvtQ+/0UYP/zvjuQXzYDssjATqz8pfJcujmThjB38J6tzKb/
4BXuB5eMj40WOXRP3EQ+lHGpo09lGO272JksS1UbJdaXiBsmA0tZ2a5BT8h7za8X0xHeFvIrZ8rP
s665d75fjh+tbiTPYUguuZ7ZBIGzZbuyNsiPTqFhMGRoRVDrbX4m/Lk6yGEQ1AhlfG2Y+aHP6CZp
tltvEYxUd4hNG1j4XjLcAsj3DovrNB85lR/gL6uHscMgRioUgUn+kqVXHLa/Npn3hdU53zVYQDb0
xIfHVBpnhybbvvbbeWMjmt9G6B6vJcMKjnzWGCbQlstQq6SJchUsAcCr5koaHVEjfTdfFWLyD1Nl
qI2bNF/yGKYcyXCpcVPXo3HPAtkhwB8ssrmcfkryvShjdKqFyNi8Oq18bpCCnWMabLucWvCDPrXW
TOh57iESFbN1XySW8ZkBlfOZvA6SopY13ipKSLpHhkC6D9fchOeFdtyjPC7GkzssWpAOZHxb5vuI
g4rFe1u2RE8mSB8LKo+QHtIYJ7TRDOa85xbN6S4rxviemBJmg9cUWmFRjh9afzk65vQVWZCz7wzC
TIRPNg4apC2RfKvgl3yPRdl+wEa5586dbCkIxWE6sMmrSgYc3T+NvehDc6kHEl4iiyCNirZT1LAH
ZtUhEWUdzFHdB3gH8oOFeDNIWkkuOhGaUWtdZCItpNfwe/Pa8c5pUmDN6NHwZK6PdD/Z5SPhEPjq
xF43Pg95QtGExhSEafTIJK8I8sbcRPSJNk5SQ8yw28CDbYwgbi63boOPteTZK1rVBYiVjLDSypq2
x7hBs00Dt03tAFMKDc8GZv6SJZ8mH64lRf6OnEyNnKD6kTjpagtOEbV1WpwBnc4buEkYExTlIX4B
Um1it2ZfzKtjVYk7H8Hu3omtL3k5PKJUtt9rDiGDBWcVs7fnncJbErZ1v6nFTJhEbbfXWkvsZ7to
5geETERE5EXxqHryMJgPs93NIKelQWCMVaG3TRCpBaasmFaSylk0NSpztO9hWkXp16yl+aBcwrow
xGxV7gSzDn7DUV706Br5VZMM4tIKvw+HpvxOAdwFWdLRk1yqMNEyk1s6Yh/pEmyvQ/HYCklOgxji
XSNoBQlYARTeHpBxTebXWcwCM09ZsfN1u7k4XvRZ71ooDlBY98mUqdtmxl7id44R4nKl8jGIdddr
eSnVPFxMvQqLikibpWvXOZQ+X0zpnzSgarCdKit0xxFRo+9OVyjpvlacOXJDeza95SWunb1rdMMV
R92Zi5GhVl6OkZeNW5T++zz5rnkNbSWn06+MTtaHJmtvwLyeS5WwRBLWFyII1Xd1zREXg4K1t/px
b1a2wQRQnmGSs4lK/aRn3qPtJlhP0+VFucOXaIg/V1XG81NZt0N/7VbRYzUuxKapMv6kaSaMP5Ef
e5r5YWy5V4vvPXl1tWl9v9pnbJABQWz1JYpoZ2ulblwJUd9KAC6h1kk97AdisILMi/VLFlUTJZp2
MzjN6AVZoRa2BRnxddkNGuScdbKDQNEdW57gT3ObfLMyIt2taJqDxDK7NphEDpcisYvnvJIAUGjM
F0C+TOgCqrJyiryqdTdm0pa3E1aVw6ipBvCTk+1lqsVtWJv0j8MqQ0hnTgaTDwbKHHTq5nEavJzh
MX1/Kuvs6BMmthd+KXb1vMTnSR+cHQEHD3O74FKr/Pe+N8ibMtWM73baDeclSZ1TbZElYeZzdhqq
aN7Zk2gfRDljT2/NF87x8jorBYf8WH+/LPEYjl0VX1lMQcOBmdU1HVyxbRYoPValkGETeLMbXaHt
epQimzaNKQJKdPQlTfMYL0ZQrDHyadevYSA08nEpvI8FgEanltbWTPLovYP1CtPr/NkrkDYUposR
KueKUdiSoQnboZXzEeoNVpBpvGBpoLToEsw9mf/J13XChz0XL02RYHSq7ZJSqF02U8Zf3/kTI1oO
WoS88LgW0w6TLbgSRYgJnpVdUun5kdrx6BYl7re8GHeraXbLik5gUWGX2zxL9xKYDQcq726Qmthz
HKbrYin5PGY+8TOR0LNrtmt2ookTw+X/sXdeO3ZjaZZ+lX4BCtz0BAZzQR5/4oRTKIxuiJAygmbT
+82nn49KqUqpnFZ1DfpmgC5kFUophY7l5m/W+pbq/DOefi+oIQ5tDBJUCYcrQg0ZQVAJozm7qtOJ
W8/TQydJa2pbUthwZ+jnXjb9qavM92YZLnAjCYakvzCW9Fpwum8JWC1us5aPsVoDhHxpbEWeT6GG
Uj9wKkb5Eo/cebKy29TAMCKr4hI77mPl+d2eGruBgsHXv5vnXSn0PbjpkSwYm34Gns5ukKg0NMww
mEn6t6WqcWf0F4UmImhVhGrAxGdF0BIakTIstKIMpj7h5eWMbMwuxK/FqWzr0QHvPB47WdsULuo0
caWGw2ri14eeMxL4EZTL8cvoZl9S1wYh19zOuNmOaaeMDW3kmSP6EUN6ubOGeUu7xTcZ5UTYj90U
cDXo13Btjb03T4xSFm687NFxwol7lWlHLxu2y+jIsGlE6dPsLOVTY2mMTqZp8nYGe3vOznuDwFpe
0dhv5bewPG8K45aWsNd0jMl1MDAV2IgonU4JREvykMovZV/5d1ms8UF6NqTgJtng4lg+oVK9dRe/
h9UgjI3Z6TtInW5gkTqFmb6ytW8bs4AmJ3soouTNE811txhn6Tmv7IBRGrz2oiDizXtvR0VGmJeq
LThGkmoLf9NkZSiyOtsszfhe93Cock1+Thot2TarnKKrtVAa5ITli8e8ZCGpeVOy1SI8bKF0ySLw
Edltm3BAh93QOjPWKcu9KYbROGnU9TVWJfCk00hjPjaq5Q9xJ8dEWOCpqZtt2c1lu0l6N5ga58wo
/dzqdkjANnqYWebDjkkOquZ8IEBrEW7DHVo1wxUqPYIBOiP3A9ex2mOaN4hKONXYE3SitUmKJWUS
nxRVef+gWU7R7QoPB82u1eTUso9OGLc59AmK48MY0l1m+aIxgpL3yI5q5g6DpvSrAVvxl06Szdxf
RcLvmFr8KeH7757Z79+q1ULd/a/1L/5KccE5l/T/+6+/7P78dfxWrc7rv/xi+82FfTe8ter+rSPE
8YcJev2T/9Xf/D48/xfTeHSwxm+n8Y9vLcjr/udZ/Pef+T6Ld8UHC04EOlddoDS2TcQS32fxLlN1
MH86nypkw9WX8U8TuP2Bf7FiiFzUsdY6cP/HLN74wNQc/SJWZE+gTnD/HXnDr0JVPAQCDQXPkAfB
BP6LfNQTrOnTyrMP3KOZCiZ8z7IY6dlPG4rbP4WOP/u1f5U/ekB9eI2IOEDk8U6sv/8TqiMaGBeY
VRwRAg9+C9IL4nCPvSRTQrRT5AQgSl+ofjYVduOX3z/2+nn9RXu5Pjgme4w2vG0YDH55ifCg6Wmk
5x9iVgVy57aM4cdZ8Li2Lu8zYeB29YsaoUCZmptuUenbDJSJaW3rmBv8h2u8Y4bkeiQuwcTmfRpk
ldx0RGVqLKYjRAmqrbddHC+XoXOj+4LIvs3/w4tArkq4BlUqX6Rf3kG9tWqzYKR+oJgwthD/lx23
FQv86KQ+NaY+hpGQ2Mi1Qq3plzijJn/wNnYVr6IJJOSsopHdVx39mT4u6Z6b8bIjYDk/IqXApTdO
4qFIh36n2CtS9hX/rhOB+k6YiN5XNiJmtb9RVDvLHAZEfT4QQCR8WCHygBWs2rtV9v77d+sXxc6f
jwQSBheJ7dl/88LZOLeLWvBII3yAg+qJPe0drzmxx2nudDv+V9LyXy6ib48HdRgiC1/xv3OrDNGV
ZaHlPF6ctnecKJioSTP/F/aRX9Ty66OAIFgXdJgH8FL9sjPzW46LnPzyQ4tnZc/g+r0mb/YgO+/h
92/ftyyxn9XKPBJGcxJWuPDMvx8KWYxIe+I7iMVS5MfF7QxqPL4zSvHBqYL9eQBbvkNa1Mt7Ndre
FVwxyURVRPfJUC5nDKrNHUAeRIfOCH6mphIZg1EQGR2vHsUqL9U+5bv5CYUvWTUmQz+NPLMJt64V
8yBzbVGveQZVHyufJwLU08PvX+SfKu+/vEog0avTwWVevJqpVrvOz4cS1Rg+7XaGKWuKoIgrpA5x
1B0Z3gKYlB1+I7N6n/NW29gYcAO+vNkhL8BBjqLud7Ju2+uaOnA185qbBqnHk0B6dW37yvrsomB+
shtn24rJ+Ch86OXU4zkFrMO639Clv4N1QHE9JvOnJC6NDeITtSchRGRj/JnjjNC13rZRqhr2AZ9t
debukhyKOjK2ZuykB/QljGjo9reJAR2mMyvvoY3s7IgyudiUokl6wtqirwk3nrDANXkE1jXe1EwH
CcZbXOuq8PCUjNHKKxoNi6BtRE3O4NC+9yKuDrKt5GOPKiqHFB4gp9FubL9WfyilmFPkSb+NEbPt
7YggzSBzEhKFZe1sNHex7hjo6Q+obosnVijyvRYJImqpk2wa+m2C2HiqdDNAVDs/u14pN25BUpnt
+/kxU9l8tTAau3Fy6W16Ly39AE/wdDP0ZfOlZNf2ilNli5QoC5NIvmlS8y7MSzUCGNN4q7ntqSgc
nrUjGsTL/nEetfK6imp6mrmc+iBuGVKA1t/T41+t7+emyuE3Y+jQ0IrBNhWF+WIneJGtOUEeJovi
CsmM+qTlskfzWujLNXxTdLwsFI2tzv0lpFky6cx97zggUXltI6e7zXifyiPp8H7IZsx8kNauTGq+
ESPW76ExzdeqaaudTAxtY9azxywcndKnUrETqchm5aOhS+hmIhwnNeySxLwzomLYcraNx54MaOYb
6FmDNjH+MFs+89YR9R2xkpc0ok/RJsKXxzhHQRbJlXLaIyjW9RNdDQ772GJa488xGevxhTHa52RW
+iHpe/0+EovaZq3zpHqJpKosN4x7MrzPMC96mEQ7s23FlTsP06m0pR8wWZjDQjdjrEuNFvQjWb4u
qcAcUUilxNorWlk1nzUv9veSGjmkO4xemAwongzWLwSNVpjINZ651ZuRL9cIrILbkNzh1HfKTTal
6WaIHWPfdiyY7IWxUq9VxBTPtoLI0el3A6hwLygVVuVAN7L6ZoGRxDHVieaslLCOSTnnB2Gm+sGt
uFwcTVW6JGcWczyRlJNBhDCj02DpE9Y6elZ+bUcrfs4iMfyx+jOezbGdToXnjUc5sqEd45osYcYb
ezYXUWhH+ngcBNcXkcS0RKAdEf7oGbSDY5n67tLAKCfxp9DjIpi1Zf5kjXq5IwIiORIFWG+tvLJC
aBZR4JtDuhfgYa/SeTUN6UWPWI5fAqeQ9Qa9d3Pya11unGpQe80hNqHpgNlG2ajex76dqmtdxfkG
rO4IJETpQVsZEiEmfLY05s4hFrhShj7UWxwOxpZX3J5cBy3RBGmXQYuuzkuvd0+LP1k3OPL0a5Xq
pA/LCF1koEOhemOlx4o1J0hQZVn7NXHneEdP7T4maV+ydnXFg6ZTX2AKT9CZTlQnxEBxv5jWXt7P
eHZMNgnrEDrFjO7I+zy2mueMNdtG6hg0UtAEt5rNMjiXAq281cgdCbnDY9V3+RGDRvfHoiX6Ic8A
lmQtL7KpKb8cOv/T4ls8L2XW12ZCJrvbYWFVE8750IFQvMEATUhsO/LKZZrc+HoxbWyMMNuG2Kkt
3Mz4ZnHriJGjtfAzhp93T3gobEYjoDYmOfj6fhyJyYg0R8QBuvQFBavM7K3pJ/aN4GBALNGle3zw
y4FBVR76LnNvahUb4SBbHurI9jQ6fF+Fmah3auDxMR1bzvXKaE6IyEiOprYx9gJx5z4qNfvct5V2
r3iAZIOOkfIicvEE2KgbP084zBgjOUl/j4yT/0dMz32rG80G/J14xvF37qBq7N2xqfYdW+oJuYxu
nu1Z3/cNh4JoBxNEcsNcLGnmYyGNFeGYJbvKjJKVS/QgIg2fUA//1JaTjdxCv22jEgWuTOJxj1hD
JXvefld+ZcrXJFfsXBpEjcrusWGUgwr6otVZJxptdOVHhV1zsqoOPStrkOR6noy5WP4HW/an2utf
NKww4/XfNqyXtOvWfwAw/9y0fv+5HwIyGGQ6vkyEWzYEsm+d6Q8BGQwy6LF/Ku6/K8fMf3anpv4B
NBl4Ad+gFEY27/073SmqtF+aN/pTrAHCwxhg+liY1+bupyINDVNjS2IojggSl4sby2WnGR3DnKVA
Mmv3nAF9Y3MdAs1icioaJa1g5EYKkqVSn5Zo4JgBBWQg9ZKg+wNfKNxFMqIZQnpC5UEgw8tSy3Yx
gi5Lh+Ucpa4aGObUXJCQuC6+SxOx1iYRqaVQrq8RRY9vbuZhV2tI7tu1ielzCuHTvIfP5IZtFs17
b5pwBbk835qLnKsPG0plz2tFXM7lFU8TkDGxa/Ur8XHLju5VbsoBX5CCGsKEMrFYAh1yVcdD+1FE
y6CdPNYCgps+qIU/RtTDzm7yXdYx+hjF6bYY4rllNppo9ktCpVXB/2JPlJyrnu7XDCaWMNNtY7iA
ON3Ym+LrhZu0R6WrRHxPtKeD0VMWjQXbvdAZ/3WILTYcsibJ8db6J2OR+O7z3Mq63KO3wdaqSVZT
jkoYtUWigyslJm8xvVBIjsY0DwonoskAARd/KRYV34yuqrYVnR+yJlc1dYDIwXtehrnXGONN8xbf
mbsfnGXT86vVgtd+tbNmvHbZc3Sh1GPzkGN0ZHFkVJspisbnloQLz8/3RVvoF1zU+Ln8Xd2OXsYh
5jAgZYzdWE19S263wRemdvWgH9Iq1JQf3Y2Omj8xfZXPegJm3s3LJDThX9EyS/tNK+fsnrkIqcdI
rzelr1G1I3Yn3dw3X5D4MynFqrRJ3bY8pn7Zn6yITB0h8vskz+TdODNGAHhBSFo5NXtNTA4T65KO
Wz24TOfWqHa/+2JX9E0F0TWbmdXuUcYUCvrUF2eM8922g24V0ivkrHCcMmg0kezjufK/OrFcmwoi
AW9HmFqv8ci8mKm10q995THR7DOhnYBy81NKL/W7tuN+OjXN8mga+UOm1caL48R1HBqW/Joajnh0
PC4qazKtHTNoay19R5RVc3FszektijrvdUHysvVrUsSDMYn7V3QpW3wPJJwmkxXIejqPFnfBXHb5
zhwXk61eHFWHFkfaEQqXc4kqV7zMxuBdC7ecqMmn/uhnjCFKS/msparuoQOzd2NONi2IWZjnKVHz
NfgqxJhxbUOWT8T1MNbZc1Mm2QufaL6f58E8D9WSH4ayrK8lEOSvddw7URi1sXtKW3O5bex+ZBMH
ZaFIazEGUe25jMF7HGeahtZLM+f0Qp6veecvukNYJJfEIZ/bCM2Zl6ankm3pzcAm/WpszfQJL+U8
BiZg9Ustx/TSJ7J5GOQwfYSeWp9MGZf0KKn/ggwne2xHpz8TFQ5cFYVVRqK7uxg7USTFra370bFe
qPf7RY8x5/rerm1G+90e22bPIEU9zRkFHAqaYynr4kgNfoE/Vm5IKtCD6ZvusoyPhl+fFcndaHFM
tinW8MdQTngFJTFPOrLvoLRZ8QnRccdOS3dHoQdFeXaaL3VkD2e9mdJdbqk0dEprussqdqUJeQyH
ivLgDjaHeh6qdPkKRnC84w2JbmbsoE9Ix0Q4WlOx4TrpN1UxZ4cJBOS+tjKHNf1QyU9EAeQYdAVX
i7Yy8F1Z/2FqSOUWr2DlPUe6uZ2d2Qqaou1vXQEmAUmNIojeGJPAY//7vhgJ2j8daCJfZbZvbMkf
6lmOlyQqbmsELtdGZcTPhsf1v9h+s5tNhQ9Rp3K9OKnUL34vfcwVhXGn5nHgRkHU2FVViXzv5/NN
3gw1zQIXKoyY2NosKJOKMJp6Ni14cU91xR6MViQNeTPKy9CgL3BNjhpkOgAYcR4ajSU+OgpVZojF
IAq7xlFfAeDNLDiJo0/ZkmTZoVNd8wWJKzVvJk/cSyCOkF32OWPPe8QaAuIBY9KDaLPuPkZmf40B
GwXGgDec8YNsPnXl4KNRcpfLyDbjta4GtMVCTPd5WiFD4epxr8ppoklHKqJCnML2oSzt6aTFxbiP
OkEYRt+aJyM3VuhW0zxOtt3d0kZFG2Xh9zSxWt1xZ6tfHH+ovnh96b4rTGso9HoqNohyf7Ayz7ZA
4hCA9DWhG95wVnNnb0hn6FGo8DxDX+tYLwmZTYHe5eNrXSCsAG8IXDJ0Fg2jZmI1j4SY9NvKBZAG
3DuliXIy+V5amJDBgzdPXlw6ztaq4uKLGcfevmzm6DKIyDuPXqkF+by0x8T30FJJg17c4P6GBKTP
r3tL928yr+guEofPdiC+h4Q4rb9EPWbTzJKIrHKX9edYDk+M2bEP1wiS0Jxqsxd05jTc1XHnXS2a
r950c8iHwB9Sbtc+7/E5n3rtIUls56VJSd2aJapAFjUEcK6HNolUyxKRNaF71Q0CXPMajj7JoGRN
b6SXKxFkke3t3R5VB9+JKTXpMDRgnExIwrlyvVf6HwIHUvPVGrrqosWl/dFDQRUw1DWvpt63OAaV
cYuDXQ/jqLysHyD4LVPsF4r5UZXpxs8a4zJ4fXaMjcpkQFBWt1VsmJ9crx+3s6uhPWoqm+YxQ/nC
6mILEMCA2ZYSJFqZNTxOvbtz7dj6SnOY94Ho62UzTKP/Udgo2cumM3Y6puIHO8oSiwVnbd3KqImS
wBhn/y6PS3cPu6EKJ9288iIGX6FTWDrye3Q9ljOf/N7AY5ZqzVsypEYfaIppbdQ37gHFZE0eZqfC
MlLdbY0nkZC1ujlkiWEcZrIywsVGEzhNi7/sI9G6T9QCxsNs+pkCp2i6716hDS8FS41dJOtnu8nd
rZb5d7QfXcbr03vqjgnqvMGRRzJ9nyWnqW61IxPyDsopOh8GGNj4v6Z1WzQIiKPpZAwzw3Rub2TU
xHw1LXZwmbRvI2rTnSDW6Dw40sqQQ7dutjHJ2sxQh1rDtRnjEeua9hE0c3Ez4jSow4hx5577Xbkb
rUGyVmaXp6XCPRhV7t24wp25K7jpCwWag0QpQ4XVKJYndRYhfZa+EbiiFfJo57EI+WZD5yOZOglb
a87swNUrytexAxvIfvDeadskmBZzOjq6AiooG1S1ObQQvhy+ixZnSZDMSGMvdY4VHBsU0zOVahn0
hj59HPU8/qTLKv9kGdSAFip3i3FH09zUsvfPi1yDjGM7OtJ8Yn7AUWgi0K+4gzHGiY7pMCIvgGmY
nbIeXwAaUJEOlJh+dWBZGXdvZsGUxAeGCNIGfbvZeFfRSJ/OaKs92TmSY5i15gVVj7r2G5RDvvxm
GW3mU1JOy5aY7vh5QZaVWc4Dg9FpMxjpNYAfwau0ToV0xeeU1QqLeQZ1DQ04JVnhPDOsMY6KOWAw
Tgnz20HrtrW5vLaJYteu3Xk1ChQ/GZ1NDp0W7RWSwqovp70OAT2Udh7OtAjnNBfFNicCiY/F3A0K
1Tur1WFj5hQ3Wp7ejFZqXjrbehEdStp57IcgljLfSOkhXily3phiQrxWsM/G1FMH2PbLE1JrE9Go
t2M2rE4o5W4SZRmPZgs3MsT6WIS6g91YADwLF20GaSsxIC6VYmlMrLbLxj9Y0sx8UZoxo5RBSV/4
3t6PbPcGW68Ma6cEesDX71UjlwKIbvQAENg51FqkTraBhy8p8pQB4mSFi9dym+sS7L+16+1U1y8h
eBsb39swBXXVx9clMNudLzN1w1It32Revk2XvqBPqNse9QrWgN/P739dKcLNNnAKfFuOOnDg18bx
p8Ywidh3p4OXHrOio63TZhc93eJxStuDJJ1AL5uvNbVUyS2bYdnvH/zXVcz64A57nBWQhnt7BYX/
/OAM7ltHLXV6FHPVfl0yQo3qNE9wA/vy/vcP9etuiYcimI3/rt3v3wmBKfYdZ04KHqo2mnLLNaIY
xqu4evv94/wNPL8+EEScNUoAMrnz64ZRVkphn3Dj41AjdILkZR2dgV1jXqb9LSsReEmjnyDlVlbx
WrsxHTXW2eSG8NC1uUYMWm5//5T+/hGz6GZvTK7Tig/8NaZl0HtSJOgyQIiUy0Uv2BWa2QqUtnIf
YI4eJ+3XmdXy11q03wPs/7ulDEDg26qr3vu/ihe+CRL+qWz4/0nwYPHN/ulj+hv2/lP/mvw8ODL/
/IEfMAfd/6DbOhveNV2YJSVf5++DIyGsD4RzEVjHaGmlObBv++E8NFA7wKTk6/0PmYPpftD5DymD
wmXjuQIefsg8vgsOUIigH0Eg8n8TIPxyGZGVQlClztKULzlo/V+Pi6qp0qRSnrowbNEWjtCpVmpX
OJP/WBQw8eQ8g0UZ47g+c1bDn1Mq3c8rXOUbkKxt4EWSQwUcZsUEFqmAm6WUfcueuVs3WfmcIuwM
TFSFI40qOY3RdK+5ai4xZPkjlNFPSTQjMzgMBbIyB8shbhM9j7Qbv7AgC1RtBjMvZHhQee9mjSNn
OExgzObxGLsDVl3w8QgET+gGm/Ejqm7d+qiVlWtsa8TvFgajqV3OvJeWyTEUzSF7J7qnuF7nNIUR
Yxy0FtXftwXjBPD56TWcHjCArrGYKLOd6KEsDBzi2MdZMoqKu96gfQEYlj54mQVpGmd1dkdhcN3P
bXOkBosRBEbDK+S8t8YQ3MFT2dI9UgCEfjUipYWOtLhGecqAPNhuHIDR4DyZJn1szgakYoLYstKb
rxMQ4tpxnqqJGllqsfoI5XxYdK5wCeI3gqdsuHuDzmRgJ6ZXPaB9YMdiHTAR6SbneweLSXupgR2U
fAg0YUYx/s9A+b82UAaNyZX6n/uRr9+m/zi9td2b+vlYMP78sR8iKPMDiRaOS+4YiT3f/MM/jgXX
/sCIF2GI8Q+Oy49TQXzg3uriJ7IJw3a/nSXf/cim92EdLpOC6RvMqYnx+ncOB5zRv06ZObMYVSOq
QnAFnfMXaYXRQPk3EfMd/FGjIytbs99yi23lmQQF+zzrlLMfY7tjhKunyXAc07K/S2ptLPYSEZ8M
W5a6BYmw+DwAKZmYxhjFGvUcAw+JrPSO9lJHVVpCsvabLFxmbbqOpaDuxEgTPcxGaT875fiaCxXG
/FUPRFvaH3tZLXdd6z9UNdmDOWHpdJpOzm6KQ7MLWlzPl2FaB8le5on7zqHZ6+tef/ZZ+EC511Lj
viwneepa1JtV4XF5rpXY5Lgamy53vi5YMW6EJsR9tBCjVSDRf++MFhdAXZmUkGNBkw3dHm8h0wpm
1SNeoGXioFosMr2/vVHfyKVr1BKffwqxq+OnJzG2R5vewttztJOVnBXDcUHiG+J65gc7e+oM/ESr
YNYp/MJ/GrOlicMy9/RnF6HTxalHPyR/mMNUx4fdT117HDXSwxfBaD3ACaV2Xdr7xAZU5B8lIIZx
SaSpwZSpQ2fSZt6w4tFi7WUYTHroHuh+4AymuGq9jh3eZIv8UckcHfYYD+K5LdbIDDnT8FOMJ/ON
V+fa+0IgUjibTXSSyZz8oeUdRHJMLvtvz69bnxXf7BanHf97NFAIl0gliFRCW1NOO70dyj2ypxEz
Tb3gOedN7jyGEiR6rHP4PjWuYk9AjAiGnkXpFXywJIHWL+RycDpGNbvEJhxhby7rejyLsHuUWiVP
i1Udx9ZCj4Cxdtj1aWw812wGnJ2olYcPhu3lYegLvguYsU7Z0HUbHh0bUtfZ6RZehf2RyIn8sSU1
4yOZLuq5qZPuysOF9JCBAd2hzm+dDSRgkzX/EJ+jxkqeiMUEvEVmx1mr+bA9JjbYtXo7DUfsZmG2
2NrWXoyu3DPWZB5sN5i9cDQ7q7FyeVnKSe09q/P38EXM98nB4cmItigqVqEgqTexkaXEDILpSK5l
XvF3+UNes1vGAWSElkkzBUy+rdxs28eyu48KX13SZZKhSULJhr11dCkcYmy4lU/enphusWvzxHzM
B48Ucw+yWyAdBOu0l2nh7aXQu499ZT3bfY5Pw9afuCGpLFRjMyVBhokJNj70/CKOlj7sKJt3qbdg
HnaNOqSvoFGLkIXhdPJaDAB5dds5S3HXaSbLGaWY7qaWOA0xGhbE7ACbkCeuFrF+S/TTcmIKJvNA
MhcLp9w2P83oRAO7UDT8hL1woc7TEFhod8LSgJAcusB2dqtmcmtUPZYePcqgEk6dtm9qs7sMzEBu
wMrKc6lN9m1vx5j/kpHhne52On0nWRxZ4Gm+dUUqKmyhadbd53HR0kskRPxVtVnGTQOai+KjX+p1
JUUpRRqqqLDWqQxoYKjzM68IdBika1mLvTKuiuZjgwI6206jSLZDMmJb12S5fGKuqG+XrEnYL9cE
/yIeIP7DVnujcdn8M6OtMLtTo7D+IQOmDsa8xwUAMx+3WkkHP3FQCOQUk74ZHUedJ0Kw7hJCHJ58
Xr8Jkm6Zs2NdVCs6aInb08BAitWOs8LsJk8iaV0JewH6BVaGiVtBgCzrNmxzah2HxR5orJztldEW
2XnsM6nCsU0pzDIDH6Pp1MB7/HHeJ3pchpMqXmEsNts2Vcaxihr3ulKD9kA3z+E/GAge/Gmm/HHL
vK/pmpf2FlYkltkSoHQ1cZgbzsip1DlD9PLtZGlkH737cyFPecUVCqdJYFxcr6IascLHGf3dYzuh
3HA0nWN1XF01AetJhnpgb/ZzzPFcl5hluBwm417Y6wMxs5s3zLJ4JvkolwsgsRH806T55TW3bXWN
k6lSmwqx7bZDrndpPWH/GUP5P/3Tv9i/kw24qpv/83LpCQ7Lf4COILQp/QvC5ftP/qiYXFTeDqhi
PpC1jzL5S783Up7xweHG51kMHlCEMgb5ZyOlf3DQmSNFJR4M/N3aMv8omdwPK/N2FXVCt1rTxf6d
komU2l9KJiYuNGwUCS6NHc/ylxFIrCygoVmcHDvCMs6VV9oAEoy6OwPUsHDj9WiX/Gwp7k3gIWQA
cA2mMzY9XUwHmbRato0gp+xa7tsfAZJp6J5y/zH1+nzPqifGy4a79lzNdrMbCDqUTFMT+9hFuMJ3
QzZEhGBp1uQEPtHD3Pil7WxGH/2SXRfzoYmsE53AMDL0i1vOPS/+JMrOj4LRbqPQd7Jnf5oeRZdH
TmBFHUKBflxCXpLaYVLXN72VDXcxhtpTX5WcB3PZTds+0nIkVVrU3NuqSa/4EVEjZHbHfV1pd2lU
Z90GZ890aM0G8tKkymDuTP1poTw8MxdVD8gIzZ1qu+TWwHDYBP6yvnLoAd3WKJx0k8KZ3aGqGEGs
cdx8jBPb3hnmDAGt47ddvRFnX6SfKlnZQcw0/+JZCvF2zual0atNPFYjAVyp1X+UdebeRpVgeQeT
nGW601pix4HFK849bQGRARwPqp21NWgnWeM3+YbnLPHl9FZoVZjzDQ0aSzSbT4OU9UGkyZVrKXRJ
Q3ITgz3tNwbGzXzjooPER8YCuMzjxUKb147kkJaQrDwH22FU9AdSovtPVodeLKiBT2210WjRBSo2
xG1H9etP9nAFnuzQZ/pLCjx1M/BatojOHqNS6Sd/aj8pqZiussv+3E6ZOokEVgM3ywR9LoQN0dsb
BrHxfWeVJghit8ovXlY01yz1GeP7FHVuwK3CQVPbObfS1CLkDe74ErURa8GmyrY21rcrBntvvQGc
jTHb4rCgS2OQQVl3mn3W7ZljhqYn5isUzxFWTyfaDKUW3QmzfwZdV4Y2kY3HhB0CFsNez8e7GfJr
8wpTrPusT83wDrlH3DlFbZ9Xp8VH6VhsJexyuLI7toZYtwresgmcx2Uw9M8T9uVrVvUaIkX9zSoL
pMVT1YXY7ZrjmIEly1NMgrTbuLAYkXkvXpwMDwtZdSHk73zrNOickcsMAzm91mBnO4hEZGvl7Ak/
J+AgdXqQIcXAoDUdIl2SU4OFT3lru32xTctu1O9GVuuoLxL9qm5YfMK2UGgnauOWIvpl6fwX6ly0
m6a/bV2dGYfvpDWRlAgq2z2LCGOvx4bzhHaUJOL6TTcGDKKZm9db9GJoa/Jx9G6S3IJu49OjACgx
DjFnzj1/AyBGs0uuGb+fUXFPwJPhovBlBvIWDnE3GZfO75Z470VzG6PRq1+KVKtRwPUK4ore7TJt
iG7HoURc2sj6okZz3HSjM+8G3SfjzkyOUi5jc2csBEcdBtzofuihwTlLUqjkNu24vwazXtkM8c1o
65pVckwwrW+beq1tXU3bCFzhT1ZbKJv0d5BWrnaICZDas/BblXmGtrMjNWISU9OOyL40iIkjeZ5t
U22KrJnOXururBLmNJNXMbDxJkZetpl9l1QF6CdHosJgEgM7BqFsRkl+yqQJKG8Y6v1osbMaRRFf
8L1OvAPZsjw0uW4fbRYol5lt9CN0iWTIz9SrMThBQsDZv1TeFq5WscvqMxqYZyOanU3VdsZxXqJl
a/OnzhgUq4vITfK3bVajMOMrIDGIJVmyHSUhGZxUbXNn+q35gBEDtoaDfCSxkYKEql7UPtJQe4R+
LuULZjsqWZKcz7YFs4cD4jPybnJUaYMIjyRgbWfYjgjmZbzOl1i9I83HFTy6Lg1QTKnrpvWwJyD8
qxU5zcZxEwZOiVOKTYWU9RgVhDxVUCOv0nz4zI2F8rvPIYMsDWuYPKq0hc54mlDCF2n/1QBmlW9d
y+2urCLyd2MsPsYuhgdTK/Rzqrt12JZets9dja5+aQ//h70zW44bSbP0q8wLIA074LcBIDauClKk
qBsYKYrYV8fiwNP3B2bmTC7dmdY2t3VRZVZWkhhEAI5/Oec7sgXASmKoH9VeswRGrU1Hs6/1k76g
EY1FkZ7c2VYRok79yh2QuTLk8Pey1U18d4a4UrWH090swdisS+DJhAVpK4A8xX32MWbLCOzM8+1d
1XL20j2XIfHo3akTRgVLEqVPyPr3vjfQLTXKBJXDI3qTtknGfln5QVHibVzWQoSOmRlnLC/xfh67
K1VVXaSvSr47Ta+CpGrnKCex+nqw0Guvo52e+lW8+WKoTonTv3ciIf2rmN8Yio6RbiwGlAteN0af
nvxeJkcmh1ZYxf7thGYJc4B1a1Um84dxcr6QDFjhSZS3yZJfRl1qX+Y0v1dc13OsHBZwenmbeNW6
V27BEk5liYMcGHz33lmBpdqFgCxKJNuwLTKXrzaYr908cl0v3QjC7bzmw4LVV+pJQ/sEfASYt2Jh
NujWAhjXnhu6DbA9qx4Bj27XhyrThfaNSYNa0Gh5/hoiHEagMRW1h7u8wBBsR95ASXyEVPUAiovd
7TqtlDKyKO3bqTB6bivHIEMtz/Nmp4OL+bmA2SBkbVy7OxbPGonAeb8+W+2onsEnqLOH7uoKcAHk
blLlB6QsnnIDpkTTGaXzzNFfIvhTUzocF7wEEQT29ghHxn1dcj8HnjsCzoFOYoGa9KqLv44ZAGs8
p4zWIs8T834x/eS9M0ftIAf6PLn4HYvnzkCZD7iOlofjleA3LlCxgGqneUmebAAXoZcjJu/bQlJ0
VJZ9zPoVyoRO4iOGjNGg0QM9NbNBbC2cxWOVRoPZM+HemcuIfps3l7535LYf95eUDbf0RgJNC+Iq
F8hSSbj6chpPSOnGKyAYGlaazt26VH0sdgznxZ3hoPthjbp22Z7hAOla5KHhmbVGF/p7p79IJ0+h
1uZ6/sVP++6SC+T9SBTQJTWAlUEWxdCy2D4cWcoiwGL6O+nofHpP7rx+GZ5L2NBhLIVxXSEBcXaw
ppZvq5XZe1c6ABQQhO7YTCJK9muY412B8EQ21nRMMhwTpATKJAJnU93ai4tRggqoI4fShV1nE774
HMdpHtCwxpCRRstHlb7YNWSOYtCDrB+Gbxzea2Rxka6Qu73ZXlHwYDt6teMbjbtdWegoekRfpNE8
AJED9YZkaBhcFrS2m1Z3aCt8lOpFOka4zW9aZ27pKqvheh4xgLup36KMYC35RZb9WESQfDaai9tH
gi/tjDytw6eOtuCdWIf0u6Dm/mourncV22ntBtkyQSvUKc1CME+JuKl0BwXK4n0bKks+A0qGbJo4
9r7UULWbytFPvbmsWJ3z3H2xWnuaA+kTMJcRnsa7xBQ3JT6XnyYw0ACfnfHKeZqdM0z20dLZ7rdp
AngYFEAN473WZSmOHh2lbYIiHKchLGyg1lbkuHO9axavgPuYiQMN8Rg5apquVm+aYQQk84UEAPhm
9ayC3IEA0hRt+rp0M3wUHN0wdrKGIVNrtH3UmdMAskPRv6MoiTQ3Bc016d47WaDqupXZeut3a/vQ
zmxLAs7z/KMZDPkIbrX8lgAzTBDW5+LcLPBNCdgCsNHG3d7jfkUll7hfrHWYUbagWzK3aYBGu74j
ObiNltozqP11N3KcGBMPOMaCo7mq97PbOoe81NB+gqLftaKcH6HfWXtN76Oh7fK7jLT4XZ5X023O
JvSKQ2IKeQB5WLwJq//EyWdt+5VU66BjVrkbLTZwh6CYYEI27MCpGOz8qs2oUcpK7yighvJHWrjO
Ci0inaOsG138Ic387lYq9YO2FOoGLqSy9nNvN/vPpvY//f+/9P/sPf4Zh7+tS17YHPxlWbL9pd9b
f+MXH4uvz+v+95Tv31t/T/zisUJl5cpLE2jSH4H4n47xLXOLvvzPrb+t///QW//W+DubTgDphcP2
xXfdv+xKjAnSi84r+DQR5JAFRZ04d1Y/t7drOfv/orPYhgh/smjys6AVsvxnQYoLYFMI/EHkwdJE
IxbNqE8eiQ63mJmIpWLI+bRwBa4RMv9bMND27/3l52GBN008+YxIfrWM/uHnMQs3IXHr/LxqS03m
GSeGBgwskXeKJXE9xGjlLOUbj/MWz/yHOdB/s6P+6xLKd1jnMv9lCUWZiO3/z79sp+l4/SRK8pX3
yHtVVtKlv5z8a3jkYPriVTzFpv5vv/J/c4mpXwhhJbHK/bvIYpBD3s++h8S7whLPq3x4JwmbYB+R
EYWS6P/b8KXNxsxNyo/j7sU78Necp1zXAKuw1DqmdAdX3qY4X9jeRJVvEdsdT+7LP1/WbVv55y+V
16vlbltEsdmz/U0a8IcvlcpEX5NYTcexUWQwjG5M7My6djiSQRCSM0b3a9z6vDRP3lIYF7TX9VPd
tt4MjLVYa8BZ0ruArzXpcSeHoRISdHltKKG+UYn9y13AAO3vn9cwsOxyC+psTTcJxR8/b41OK6FO
G4+OR5z3o1ZBK72SSal3ewYJyNe7xJjPTOQXuks5OMYjz+By2TKcj6aO3P+cSd86oSdzXhNL9i59
Usm9JGOTSK3VN25VlsIun3STYGpsCMZtBVyuAgboQAUfTYmRRuszSCeLSdxt6yjjVus9IutGtIVX
rbaoi7Hlv8eZwGO59lPjvPlM+JfQ7Vc1AUXszPyqtxyoA5wSbpjRuYojEULaMwxTEV+6nok7NOC8
s1DjyUVLYE7BWzR+cpfSGOyMDDYlWlEx2V9UvczXtZ6S0obUmqUka2Zw5NtB0C8Vz6mayI+i1Fb3
ouh6n3jprn0ZcxNjD0OJ068BTJQT7YtPVvS9LiX6OdHh/9usniICW+a8+r2uLr/mBVVTTKp4OqiL
ht3i0RkgKWRrRi4S8bQ1IcFCvbjNgAvJtQ3mnJ8p4aPd85uyd5t39Ngw9EWdxU9Qv8BajP5MruHI
dWRqxnVjEvc4ktB8Wf1OPM3d6ry6GoFNBBuIqLNmUpbw7xDcI5RGRqDECXz59V5N8wTbUWpl83iT
FfR1Zd5siiiHX9ZcplYe5EyOc6Dh5UwRi8RZdSpgVlD3u8yUKSqRcT6nE7oXv+U8DYdiJNazQvvl
7qbatV9BRBBGlbQ8/F0lrsXSi6cW2zvq8jrjzmANDM4XBwp0m4Wv39pUMaw4ce1P7hY9wtPdvijF
ujVIGpbD+2ns+ZIElNLTmOZkhM+wDS/ZbDNP87dUpM/rb6vBCazRJwWj8LwQN3Yqg64W+u3nnxni
GJISqV6cG2t61Phdv6TeMIVzIsR+7CQ3cLo9Hi4hzO1RyjyOrwyGVy1Mrhn3aqd8AboT5SxLchJr
Rwh2vp7fDp0rwS/5+B7VA6pIfXNTNiqe9mWOyyW2NP5CDUtRP83G4E2KcbJGGpSUAIUPiz7mc9gl
pBRd2rZ2yl3aOBgc63Qc4mtzFQtCeuiF06JhiWSKuGb3M5rM+Vly+dMD5IjpINl4IddEZQsBdNIC
nMks0JzJ4TrLx3azYaoMDB+ey2XP5CLoNqPmbG2WTT+3bh2c1nD852MsFnU1JI16dHFefAZK8rVr
y63tFC7dGn5QqeMMbdPF3WEtMO6ojofLnHZo+wekDt8HunDM2JZkJQm3Vl1NHqMO20eFvxt19Mk7
vaF+7kcaUMmxya7VOzMhd29bvWa+PjKXuDbqueILV0gBwCol2aFu1+FdZOmWMKyNSRZycwvMUrhD
SXiaJNtRz4ufrFoS5WKQMgHIiuCHvnutDQ+iL+Ms+9jNYE74g1syfU8Pn+yWAh9wavA/mOuP6sJr
jnvZJOM+O7pazFt63by/EqaMwyr4aSOdEtCSbH2hM03q8pmCvLnqblvbaF8W6EglcN35VTV+8pQ7
Lgcm5mm8Unr+TJfPg8Xu2zrFOv7eDHjGyW+JssEWEdchr9Hm0XWqCN0tCeT8GsAcrMp3UDGvunhe
ZWt8r3pNW09rao/+yap6ZNmB0UpF5270xdk1LesN1JYDJaBmJyja+HrW2uQe5Xp6Snzx6KVp91QO
/etSEQjDLWg8gb4awxxX0S1IBM55B9rGWTSt+R1IAQ58in88SmL2HkzXL7yQAPuTY43wXK25AyOd
Gt6VHW/jKsGW+U6Nphr3K2LjimYzbBQNLTqQdIZEy9oWTbPtkDBhxfVt7Wn2W2lY/PmWN1b/1UmF
Gb8Jf84YFnZt3OxX8OAlOMFiRDMtC+0aUfHIpavgUq0sqL8x9WqOmV2je4cZARp+yA4ebRyJPWYs
X6DmUYu0A4wRa0b2XxgTX2snRB9lAOQ5LOwy6W+RdCynhUC1W00tvBYqUIKfTul3sObi2vlM4Szc
lZuGTbC6yET3N+DediuxnUd4kDbGrYUVAxC2a3Km54J/ZzL5NO6QimsGzcTElqXgHKygAcEP28Kd
M2xOCbqfLdhaWSBf3LLNSKo3C877fuqPSzpxDk4k1MOrdVz/WqAqCXK/4SfnvEzIvUGrfd9a/HjX
mQFyeAvv8abnB1vxar+ubN3H4PMI9NKR4DTshNutP+sk4w5z7RNY2M4244ERhVHpMDXtB02+11bB
m8Oweu4Ic+2cV0B86l5mDud09Rk6x8aDgDUUKx4Vw0Jfc/j1Yxn1lorXpTmVRKxtsYtez2nflX1/
pA1V98NE7Vv5ZKMbKyCXM9IMtyZChMWfujEgXFuB3ovmZTaRlNyZzpY/mpEAVAXztOX/1ezPvYvd
tSWj69YdIPHvyjTZpBCzrzPyDRJlk9ZdyBwmdecsDySZOi9uanCwLqwOr7Fr0N6DVCOXyRqN5HH2
kL5zbpbutY0BVXIuesZD2WjwLsZU+xj6ThzScRZqx2emysk0TzyZauathxufN3knBuPR6sm9BhCi
yLzrPRtFaKKy7YoiH4W06zBXDcbWJ+mg6jmqHuLtG4VawNc0bvGYpeRr1IyOrgHzv47p3cGmlUWl
DyDiydAW8AJcJ0rLB9fKtPGBPUTpwnqd0yT1L0zEhcurqhUrY00/6ZZsvxRQLo2vuU+1nBzUPGDw
MBx1wQHoRJluAyMmJiILhxl/8uyya6nQd5Achr/vXNh9yoAWWAH5ikvEf7pQ2Y44l/na3vD1d5fG
52QpplT7pjSRnbUhYUkqSU2yF9YhrG1wHOMY2pcjzv/S79ywZviFoERc2YuMg66yviQ+R7oFZm6P
LpMEytVgqadUd2om4vqSoTQutc0Rg8GPiIkchQWhoFQkg1sVHyQ8Omwwm/go1qYCptNNTcgTOEPA
rT/qvvsgXeBOKHs+cV9TGIydfieGVr9DKDOFk14FrlyqoxqdLqI2jh+UOy77nJdoiPKE5AXbvrP1
wb7BdVp/4dvmvQwM5MybrzrYRPXuiGMcAr9yo0SUN2MBUsLiUt3pmK+/tpo7vvSNad02Ex70AKIU
BaTqDiVr29Cd7q3KuFD51ZGpzfqHQ+Dv2fpVp1SZCJmQg3lEh/hH8oV+AgTiC7FHHuG941gz8Wqj
XjYU2tpE2CVvYAlrbNpOkHTDl/C+4jQc8oZ5solBycIzfcNompu0SjltMrfnjlxZ88WsaUvyf5di
ztkHUXaH/9xGbV3Hn1pjH3W2B0gNAxAjiL+2/ZhlcsEbrwUp/ln0T4rgUnhD6l/8Dn/rftCOQ2WC
fkfbb9O4/bn7ITCVsWgzYH2vXQ7jEf3BYyd7gpdsZWyYw611+TwO//n3+1vrz8/dBKVoLlCa0in+
+efSkpcWlJr2qPLSfR00UkQqqUq1n72U86up6uXiugyqg27aqtx//uni71cXVCpdMQ84H+KvaopF
5kxPDLc5zvhrwVn7vfnob6cu3ihO+yFp+W+9ZbtpbZW3afsc7p8f4T8Tu3+d2Llb+vv/rNi55WWb
/p/wtfhr5hKKHf7ib1M74RJVCWaQ7w6kmI3g/f8KdpDi//L51eomDh4fAuL/E+xgl2BihyKHZ0pn
/MNt+Ztgx3Z+YcWtWx4zAN8yybj83wh2bO/Pt5jtC9IOPeI1eX4dJosW0qA/jhUYO7XSVZ55vVJM
J+uBRccyxNv6FA2FvNHotaO2okqATwNzYQeVcn3RTDBaASvFoyRs9TrmszPX16p9QvUQeOSL3zRJ
fUx7azz7HdQmrDlsPlBEPLAAa4OmTrSrIfONHRQD92HyW8WrTAwULSR4HIy2a3bV9pp3pVx2/HvG
3uw60p3EFFuHvBOIdfg74KGTI7SeG5ea+Yx0EjlbF3+ZWcGh+Q89ruPOxrVw7CT6VJ8yl6Bn92zY
MSZ5lqIUF++jY2ANzFH0VVOfB71VLzfQARL2MHrIEulHqiH560qpRXGeG/tFX9cD4CUwNYl50Gqn
fhbLlEcS5ltI1FQEG+CuR5EScZoDQjAHa196FYN1h/2IVVE9GRWrM66UHQ41/EnAXtkFHloTVoax
HlvgZAE7S17bLQFxyZDf9YvQg458B15kcGlHZFw7W2+tKGVNE7KhIlm0GhWAk1Kei8y7SQ16LpqM
y4YxQqDkHUQ1Hlt7LnYxFu/dIoCd2LyzYA/rBy3LjQB88RMoBISOw/ZL4OIMh9GKw3IZk6BnP8db
fnyrpAgtpapzC+/iqqViCyxTRc3q7bUMRa6zdnWI0Q7IPxOuXee4R0F4y7BA5fILk6yPNdaeFitr
drTaTiSb1t9ZIzRl0yY6AOX8cjIRlT6Su7CepOFPoecBB5DKQPAktSWUSrdBbuDOdnwKn9GFD2BB
0xZG/p04Gfuqg0RNPDn8ecfqwlH2M9EXyYEj2oPr1XZhWWpRkXePjXSffLVe5+bs7ZLJtfdanekR
Y8H04LXV6+rk3/NusA9b7CQ9+oyTW+TauTPFTxu3ejgQbhVyTzyi/kaJwS3h98kX0eTNfkyQjJok
deG1Z9XrEx1pyxKtwOCcGIIZ3xd7Ndh/ySulFW/rgkaA5Usb5Vm+HJ0aFOW6Qr/W2KQFWZ13oQdY
7JiubN9tuBcB7UsXsob+psmhIoZIxSG1NnxiIswPhs832MDN2bso9Pck9nztTTe5YVZW7S3/LRFS
P6vE6wKndbVH8q9J/UFrbodemWWXaiItqZZIjvMCRE2bif5Rr8GUs5YoLiv7iVDK9QYVern382Km
s2aVBi+tQmWge1GtsAoPpqbfU4cQOLMWVQSBJQ1IoDLhIFsEaHq5ezLgPgVZ4iOZMBPwFZN5JTV9
DDUzbb8iJuEq+oQymORQB9DB4FrBqtnpTkN8mZPrX8l4g9miGYg3po5oS2RfgRhXY9evRf1QEM6C
DXvUz8YgZ4ddsUtY7KyxYUWOAkpyIEQNLnqB3BivNh91vPY0nBjC1a5rutMDYKBbzS7esol8JhxJ
QOM77Eojo5jQW7me7SqdowfSZYfU6kPFbDFxKzlncuyZQ7rDg44PFYu/e/ZXj2Fc71xcRpsR7vcG
ciY7ynUu3dBmxLUzO/FjHMpLtjAHNMb7EggCcuPMOCyZ9rPCo7UvMXL1g3edzfx5CaiQsh4xml3X
ey/ReoIiZBsuW61IhhwQMTt77ZoEDr+/PsjGVEdvG46UhafRT6GmoNBaIhP1f9jDUAj0xO1vFtPb
40R7Fd3WaWAURqYgnYfYTJOg8kS0wed1HrWDsrufkyxpKNYlhjKfWwe9NIxz7JfFnjBVJHpLS9U6
wKabReUf6eLvmtL87rryOk9sor4c9eTP0kPCw+6/XCz3RPpN/SjE9FzCBggZtf9003kOpjgbgjkp
H01jvPLsAb6mb56zhgQNh1zUm9Jz4eH192XKuCW2WGLiQ//oe2JGMoG52llH0k3tMQtjNrhRhwTo
eiGs4mCr3t+h3hLHEn2EtFiMLwxTFhu8SVkbV0RkQvU0l24/+Oxdlc9PrDcdFX6De1m4JK3wEmJc
gD5uFjzPRlLu2dwjA6mch7YgdJTU1Oxq6eQp6eFQTJMFz3SAD89CRQ/RH7ovZaG+zfE4Hr2FnIjR
RN6UlOl+NIf5oGql7UkHcgKvmsQd0qV7PfEIWrHt7YMTKdXRaw1MeclLuTQEYURsoPaqyxiHu3Z5
MlLteRSw8TtNvVsZkRdWOY4nf1qJWs+yPsJm5B45f7MzMSXzIdE45WZf27B2kCd97BiHbLWcfeLN
Fuj3FpGf3RqHxMufCbN2TqvmPy6DhCXXbQFSyYeltd65rEv2+l657uzWNfZO44F1sCv97KN8QkfC
m3zlVN33bg+vyV9Wq36DX7dJQbMhhp+U+Fon6qPC1gsYQYHnaeYn+qCKqKacyWxe7jruvsonRKYX
kAs8aJHbQ8aAx5HWsTMbiAKB12Kc+WqNM3HWCC5Q2PpJ5MiG07sgraadswJ1cuxcLBsLRv/SkAu1
1ufemqQngrzZmh88RSVtMu7qtkexe/Of8vqTw/4v5bVlGTYr5P+5vH78qV7lH7fhv/2N3+tq6xcH
crcF8dwlaPHTBfi7o1h3kbtv29rNQ4Z1j+L5N++g5bLydvm/IDJvG11Bm/lbXW06v/isHQEH6J97
ZarxvxiJ/8lYbNifhfMfOmN2dbAYKa9Z2f3qLv5zYY3AUgOt2LAe6Mz+edJsbyfL5YeP2o/0Ba2L
Uo0yUFVNcfFm/0Yy+P/mTnn3gGj8odN7eR4JJ98Ry7He2M2onZbYcuPD1OTp/Vh32is9MNHuboOo
w/ZjTgXHAZxxX3vOYn2x7awwK2JaSsM7oYnzzVucRXrzVRI6xLRbK9bGOlDlte0Nwh3dy9G/zSSS
7AoxDZW9i2NseXvCS9Cx79q577uvpV8Pjtp5dVUa5DUp19x1ZiyGyEt1wCcodc32PIDbJQ0hrws4
yzs0iWyKs4pMsDMKSRO9WSLZtq6N0QAgt2PlH/BeLs4J9hrBFyjTMkIe4kXTWKgaXjF1IZuT5jWv
Y/89QXrlhfjIlMRtk8KBcwNfwp3EEdPnbTjwESRJNY15BQZ83YoakV7FOUwPOJWeI/eTnufE7ABB
8knByWHmNCylQBkwaiTo9JiD+uH97Dsv8KtJx7aS9JjJ7CFBHMmXNeY3HbmrR0rGp7zJaEWGGWhU
JWhD5iQlprVK0mfEVXMSLbCbmOHeNHZ/lTKGfZZJVVNxSEZDCv1yPQleCIn7Y1DxzLh5RgzryIBC
ICiUdUpU8QQVZKvVjfwMOv0t4Y0XWQA9Hlb0XLyINCIvuKSahYiZ4LH5wCbH2/tmfTCFuEBzfyJ1
86Mps+FqhWC8EwVwv7Qj82UcXtAGnaupqY/FkKEABHGvCKXcyaUlo6LV8cd1632aYMErzOIJKxao
3V5r0BhNP92sdvHTrfH9LBo2yLpCODgCqZU0DMUyEjQ62Z+i3TsTc1hIFBIiU4Nq2J6n9Doey/7G
H4DMeo6tn7wmy/a1Wol40Qj+WmXnv2W8Bw/V5GRvPjuts+qXJWo7R7skCOs4kZOfsRU3d442PDhD
ph7AUJcHZBnZrs7a7FiDn9mNGR53q1mQYeFU5BXu2CfOhXTf96bYJ5UDsCbVxGFy55+NU0BQS4cm
jDk7drBSszqIVfbWWHbDnL4GZpOwAaSfkjikcCfwstrktsTSOfpURoZG9pFvqkfDIYeuL4snrYxP
FPGsfWVLrv2gPUPT0gGvqfycdg7BKq2dfWz24u/j6gW5MVBvz0i85dTR1IyLXlxTio9XLpsGNqm9
34UWfQeqNDLh6MZ9w6GQ9oHD9fmEepjVj3Y0C328LMbEWqe0i/ae+QIpMx1y4q1ocvdWk/lR7MWe
DAzm5I8SE00w6AZS+SxvzHM9EkwWLNbAT+PGKlZglMOPsewY3sfTdJ/PBWC3idsiEVs+nq/U8k6a
ra5HCSaQ8zhk9ZHSBXDTgaxNHJe47nQVINdxiEGU8/BhdACWdgmevT25omP6seQSUyiLg456QQdH
eWv6jkTzyd1ikq2Fgc6YEGCntagOc+a3QdppmAdMYuS7Ajz7kpOolTacEkBjGfcnuE2taWQHvW7j
sc6KYlJuDgyBiQr2128K69ITynH4gbn2yiP1TD4Q2uyyaOiwh/OgdfZtrkPXwxCY45rM3oEc9mFm
ttlT1eeMZt3WyW7MfsEhU40riB2a+nsG/F+70ix8Nn+WuG6hN58NMewRRU7XE2aKi20J7YFJsgdB
28nCpBDMaSuBK3xMwHHh7DTNKG5qtSe2BUZdDBhziAdJyvsw3BLk2UT8O/WeDcZy6LenljhF9wvO
YmsfdywgtK6ke6VOBKWWRdkij7OhpyZMNsiPnb/6JNq5RGZZy0s9Ns4RxoT40ZtgvZRNupgskLxa
/vDNXfJql+k4ME1rOtml4YfFSAzubjDa4SNuWLHl2qBdLaOTMqYfDeb/6K5Y+pNJyeAfPIPBeeAv
txl+y7tV06ebJRN4w5eRXWOtSGuTzM0nz/wUH9CgC5Kl9dlE3ZDn4641+gP6DyLxrOGG4b4XrBbt
jkCfBUpPQVAHlUrXjb0b3ctl9Om5Cp9IbDhHFHVjI44d+Vra0okTm+A4QJ6t73DBVT8WWNWRvg33
RwObBqguMneqhmG58E0En1nOkMMvlrBjbBWi2ThB+Ex2vdZ+qM77ymq7iaBgj3tdtrSUi0BXQa5m
BEucun2s1FkruvfNYlmiK74yVIkaZna6oDS9+g5lj36N+riJan2BDJYNOtgMBiWER4pd19YFgosa
E3XC4kvz+Z3HgnLXrArOu879vq7ID2r2WAgihu9mUxRXThsz7lkwpMQWAWotpNhr7gFEHxmxlXNR
fIxuKfaqXb8zMcZZvArOMkDMMdxNIzZ3OPm5egIca2vMDBeG/j4uzDhIJ0PezrY/8XJneOPqyUtj
OB+t6H7aQ1buS4eCYVL2c9WPRDYWkiW0zz+19jbdwKiGj360idKVOTEQWya2J+f0vnHK/Iswm/ak
++Z6PRUDl8Ervo9VDNyDLDRO7Wx69hciBwim2siZhKkmakRz53Ouu1n5ZtaDGVTm0pxGJoj7HIRs
AIi13jMyr65Ng3DsYQFJNlnLm0wRvk+mSwCT4DPMaVEwyen8J0QPK4Yvhia8TbeRUuoRhccFa/n4
E/DuFx77YrjZ9qmPnUfk0oxb74G4ypNbKpK+SpF8GelD7p0hzl8YajywSJiDpkxubXZVR3QrCR1T
mrd0HeTm7dIstb8KcNmBctye9tiP7DV2TaZ7Hs6ycYJ1snbVssvciYYyacx3By4wYaR8z5AjjOZu
MoibxrsBE085/ve5kPrLqKsfeRsPdysUsjyacHcf83aw2IW5E+vYHGwbA0MC9RjzBcKE2LQjfZM7
Qq8unS+cy7zoUg84NTVKDLM1A4d51YfsLcwnPKgJ3ylrks2N0ruHtjUcHhmMfCBcpVjHYDR5zcO2
f2jxrATeoF+DAsq/SUbcb3XSncs5jVcY64wRusR6p9dzHmq0kj+MJCcObEUUWCCyH9WpnYHEwYxJ
8zHEJ65+6DBeQ4iW8mGdIczEHJ437CUhdNbu/erWV5iJBo+Fn9moo6GtObezO3nvMZ6SIDWlx1bQ
yZ6Zvto3BrzGsK/mMnIyqw3aBo5g2HdeFTWD1Vx6y0ZKvXApblVBdisWBfyU3tCOeBh6n0nbpORy
V/tMhxJonPvYm4c9BCMzavlch6F3tUPu5HF16BilPXOaFc+84sZvJZb6hyIf4iPw/+ykOzMVb0wW
dldPxPsRQR7Tn7pz+ZSYjACvJm2pcIGC4BfM2ptdqs84vrJSQBTtiX2tFNhURUApq8YEL70u+y8D
Ae7PJH+O7yzzp6MvG0Eedj7c2RCxvjaWQ1ClJ5t8gEOIraJy2BVRXa1PoifgM6d9kPNjYnDCBvRJ
owhX0VqbK7Ql4hmPx1Bc4T6uqsiPS/frHPur+y0ptGwNJ0KbqH5GW/Ag9kyn4ASoJLIL2711ERy8
TN7MSLjxxodyrVGXybTWbspaZS9g3+t9H/uYg6tVladxrFF7+HlCXqxdaHA3q7l61mOFsZA/esS5
pM59JR7wPjCyqbvxra7qZnNs5nt3IMCxrylJy3oCxjpUU/WI7YykUt0zDzNiruu8kd1+qYjdaxIs
HK22lnBT+tbZz+iTvqBi6fvQWcm+zqesiKbcAABRr7jUCD08IopL7k2kV8vF9/K+uVNJqpxQJErv
SMwj58ikWKjaVCyYuMbRxPr8TrmZ+WOyK7xuth/A4rkF6otxIdm4l8dcpJXYYVyd1qtS2Ro7j9yI
yrUlNA6LI+eoIu+V0sm1jkPqOs+mn1Ujltyk9Y5At1vjDQVvHOpaHifX2TRlHZMOvc8j7EBz6JpA
kYNC84D+puQFXE+DBm0KJ8xFdQO9gNFpsHHdNJyGheH23LennnsyHAcruyZdOwtic/Q+qr6xf+g1
/JBdj6OFCWDVPspCxNmLYdhjUJElfjPwPOJTXFcndImU+gndJDm6Y7U5IYaUXOms957WfNajDFAe
Q3vJtFCacn3VKayvZrSpOHPKW+iv+qHhnz2vZjfAds7ab6myq8s8G84Zwt4cmJXdhg7iQdQsaWUR
OkNQGeEeVAddIeGvMv7p+7y5te2uCrHT21/B3FbRQNo7QQxGHiW86yjOuwUDXg8PtvROWltPYUPj
fhmSTOz7QjdfHVvBVi36lggFTiayK3xGlk16yBIso32zSZCyyuXrlen8VgptOgBeuLNUKt71ur+b
+CRob3QTBaS54CgrmdyDE74uaGnRnaDKiLhvun0rlBP9F3dn1ty2sW3hv+LKO1WYh4ecqstB82xH
sv3CoiUaAAECIGbw15+vCdIhKTknSfsBdZE8pCSliW52797D2mttiOpjNiW1gkVAN9CUbis34hqf
Uin4SgsoTJCuvTwfBOTGB8jKwyFOcxupugJOUGXQ0j2t66fJ1CBXCQ/8XaGv28e09snywViCrDu9
yF6s0/5eD6JJ1Pr+PE0t42Y6DQIM7QrV8AQaoDDH8EMtivitj3JFBiY4C4uKS6duH0heurdV44WT
RRxY56EVmBMtAvGm5ElyGSjqveMsaX/Kga6DjPFmpKsX4xgayhDHbuXchqgpjZqlEk5UGMWHiwji
dA+ZtqFeC8TmEiQySjD5l5Vu089ZOWcGaGNlCJ3pqwIa/twJlPVFuxSKUwSecL8AxqUb34tGbaiT
fbA9C+KPaAbFlD9BJgkG2rj5DIb/yvcAlq9Xr2T1PucLNGEjrVSSCSpCwCwhWp9YDinKCAjz5SLI
zRnKNFNUoBRrhM8MC4cgf48mAhoEI3Szuk4gy2W35PaZqoQ2jCFGcB15XnhP/kFRxqXRlM6kSpXq
Ni/wtwE7a+OVSP80Tp5euKtVBHES3HDewlHmdUyIBvNsdY4iJzwsg5X2sChIRYZpBuduU1zay2Ax
RAXKhjG+HPt+m4I1tIAfaQMk2ckSP6xR3zj1gtU34jVcMYh/27GxXiwv0JqvQmik8va5Isk6JN9z
o+vL6ROu1Cc4d1cjm/LClQ/7zmjVrHEcaWmeUkyloFAOsnFclV9ddXVTq60+9BfaU4wmKM3kBnBT
C3g18GTn2W8A+egQZ41dxalGtHSbn5BaBVi5DrWruPWvA3TFi9TOqXv6HzNL/Q4JGP5fi3cUe2n8
0U80QNYIjOlVbLxCfp1B+Jbp43SwfGrQQPuepsvBmqy4A48AWQ+c7wYw13Bt0RTZFgqkk94CAHPq
TL9WdBiCwKsqpJ3ctn5cUWBF59OZTkk7FXVN1yLU5jj/S5UYpzHPYEt1H2MMFqLfupnANV5NbVqv
M7+gkZYzYCkhleYYV3IdeA2hzlSIp6b2DUov6R05dxxrFe5nwHUhpVpLAwo3QdlFzSel4qe3oGic
C/6DX4Wx813ztEdUkDAeTgAuG/2ey9bkclX1+gWW4nJ1BlmvBw16aQxt2jSRKG8u14GN1LyiPmVc
SaNILVAW0kQuMI29UetS57RVS2BfC7y8QDXPNNqCR4hdYBKsJgMQvEgoN1Srr5SGLhs2/AjokILC
wOBm6ub4OhGYqcXKvkzVqjit9dCe2KEVXaYm6T8offIRzBRUD4niRlNjdZ151QMY01eFzlpkpVpz
4jbxw8pI4zGJGRsOf1rz7EHhnxG7kEBcLwd3tWY8B6qRX0GfQYkog0Tdi/T4zFdSbxIkSxXEDcFZ
ZpY5DTaeQuaioNM2NF/Teuo+lBDfnC+mNZ1vSfs19FQyZwUkGrQDBnA369+myP19rB0Yg62mRQ51
USb13Mzt6iO2Dw03y8xG8GaUl9mKZJSiLkbI2Rg3UUblYaxDGDbJlDCEsiC+gTw8h5xZN8qxFqCf
OLE9dWkPF4ofXq64H1UQaqdh0KazXE2SL8AsdGqyg/X6JdRgdxQ9voNZYi2zO5QbBucLLrxsqNt2
Q3vvIru2Q0Ik2wVwN6bF4TIDIDzRl237DT+Lo+VRiqZA79wltT69QZapfBkE1ncvU1tIuv0BLN+k
oR/WjQFVemDX8SgNlPoPpzHLe03zjfVt1jgJ6Hp7mZyRBV2CSy70dLxeu7CCJfBLj60waMapBn3t
KFi36Sl1IvqmlengVg0ysxqZXAbnwbT61HrmH3gI5sfV1EtOASIW55yDdmJlOaRMrvNUwxg+TP1Y
++gpEYTdPqyTaj6dLRshikmD+Ei1NU3IsgOwu6o1nJprCOzQqoLR9QofomhOqUMmiKUEVnlpxNif
oVVAInXmTZH+IEkUQVtNLgyfZgkIUaj84t5BdE2NzEqypyw1VlerFYpcQO4B0QxLhRxfKziyW+wC
DRqNq9/Wgal8qhjAGjurcg2RCWxYHOMpSSMS1BBkord2o5cpRWF2D8riaV2c1as4uF6naZqNubDc
YQFIGI+pRT1O1QqQi1khPCGszJcldP5fgVk6HO1yUZynjg/OEY1ynFbHAJ3rCdIYw9Gbj2aZFiSf
FFTyQPwBQE61gfsU0W/zavreAjFib+o1IDnb9pFu8QZSMw7aZL1q2gCHnsC7QQEcSCoUG2Pabb7X
uNcTSgQPgu1/uKaSf5mGVgEHTkmFL5iuHhqv0p4XCzzwMbwLS+J1U73PV4kaDCME2x9zM+M+xZYl
99F6UD0PjKC81P0VeZklqvA3WTsonmn4UG7Bl0DblcKhSPCa6w85UKdHF7JooJ7q1L0aDHztG5TM
4WWRO9VHTdNJhoK45JRCyklv69J0Yg2fEQmrwMwXHMra4MYqa7KCQz1zvcUtGX7w/2C79egKXdbW
PC2s2uSbXsIWVGTeYtyE+f3ayw1YA1uhz0Ma6pOytr3LBZ3WsAcipxUhvPwFNRoctbVV0C5FgunW
d12airxFsHouLTM5rQfcul5icJmxpcYEO8FE8XJkKwZAkEEAL6+yaWNfVLVSTMBNhdepGoNxDm1V
uU7WSf0HjfbowtCrtBz7AziyrQywkR4Ug4c0XKW3Zls750tf9SZ5tU7PkKgzRnoKdzydVXVx40RL
/TPZW4iOkjr9pODfXWfJqj4tC7x/0pk2WZqB/9j6i2rkuB41aWoZNJ7ny5uycF8GlarCeLOcnlu+
WYwH7Vq9cSuOhr7QfFp99YvEV537uLHoE2nN6tJClhG2kmk0NqAnYNO4YC2sIrvMfbe8obsrvIZe
5Rvsd+qkmrbK6cJpZ1679EeIwxAZOAvSiio0G+NV1j5Bkjk9tTPI3lJtrU8GbPQzn+YjyNNgRgtz
eqOQMIxbjUTbmu7+Rh1bqmIPUUDBl1XW2ZcAqZERoQJKbVljgaZX8/LesRPywKobRePY1KrosTH9
gO5ALhuavhNIUdZVeE1H/rg2Kd+QY1XxNBL/VA0R9HZpTDHDNT9Xpg85cup3dRGTB67CJzfXPuse
xtocxJMAYNuYTMnMhcV76HoUPGrw13SmRMqYlobkVFND47w2QAd7C1q0UkIFxJjBnCjrISq/d7of
wIK4WD2n+Wpxb3nlOQJp5zhWxVkFocLXQUMZRNMHn4G5KqfKGg+5WQ1QhKu4qBunnC1RaHiAn+Oh
TDRUu5XE4WpXRSDoR4M7R0fZc6ogDbiK4Q8xqsGrMbDLGyEPCealQaGJMhiJHtf4DP+D4PVrrqs0
bS6yaPX8/6tsvYW3vqv8/aOOK357nwRx8YlcaxEU7Z52+N/6o12B+P2BDqTEXwA3FkKYnCpdvF/W
Jt17VAbfvNLmVf5qBCTtg6J8nf/+m+5SCgdcCkj5tw8R0MntzxGJgj/b0WHDp/wiHn5PwX1vbX42
+7+e2Ft19bfjHLz67HWJZm0AIix4KfYnDzUHDe4HIICfzP5oiL3ZGyeO61LOVWnkFQ/V/oNF0FBT
Rx/bNKk3i6dDHfRpERRFl10ExN8tywB+73aTZMD9RXCsEwGaBy5M5Xfz9G8nvIGD/IudQPFH0+iR
7+YIuGN/EVRVPWGRTFfgscXTbb0e7QQYr4Fnyx0H+wTciYWc+nYnMMnDRXBPLHxsGxXHfu4ERDuk
bYKAz4tcK6Tiu0nuLwLk4rRUWIauYjrE0zubACK/M9adlMGPC+bttfBzwwgZOiyXJjCnziYc7wQF
inWDhInVWZ8enQOV/gb6EKQOguac0HYPYYrOkdr/8h0uBAfAGN0T3br0bvo2wb7k7A31xLRNdUPH
spnl0Zdvc2HoIOOEfkbPfAKXLi/J2QsdAIWtrer4VvvfvW3jEUFoIOhjNk/ne/Vp63NY/6ZD+POT
DxOwwZdrQJHz3pfv6CcGigu2oWxdot6dAEhgNGn7557oGlk0SzO7VcCi7O+FjTuAioSmWf3ziw3I
miQPgWGcsMupa+4u+iPHmIoXhNGIbnBB9M0GAA5WpY2AEBehyUXjNtk8LOj+9+8oBA4cAfZBZwt6
uAvQt5LdBQhvswPIQyjdLI92geOeQClFb6Lzp6vUsxjRAMItuQqEyDjELunebhGEm32wF6wT7kLo
Id2trejdvaBDB0M8I+USGRoeIfB3mLbe3Quk2hDdUZFxV7br1De7QGTn/IJVgMbNohl3mxU5sguu
6CwgV0J7bmc3+mcXLFWTDpEcvGDkSFwb2JZ4jhxE1+H2IHtEYqnbK92y98hTwq4LgUW5E0HyCDpn
F1fx3RPhmLjJCnZDWA/x9HAvQIUuuQpo6pmarcMfeXw5mJhFNogB/G7z9M4saoYmHS0IHkzyg/AM
b4/CkUEgYLQVlxuS5v3u6Z1ZhL5Q1l3UlRP0NLB71p+z3L8iXehHXRV32dneDb3bCzripLKhE04z
hJcu6q07T+HIUYBpFbonIU3Xmc1u2XtkFiGbN2QNAhwTRGCkSveM//5esNwTcCqIzNjbTGvv9gKc
KdKOgsgiCLtoHjmLtoU9oLOQ2KIzB73bA1CGGLL2AGeRNDFJAi7AzXPkINgk0xXqTqCz+mYOUYTQ
pKcvokPS6NsMyRv/iEySozu0d3I1bJ4uUOuRIdCIoWXjJsPCELg0t+7W4WgTuIZQj9LJ1vYuhQCd
jSI7fZ2bXxPdwLvY+MgSEDxTS8LWaNsUe+/cQ1ZBehNgBxH1onxKTmbzsKz7t4FLQt22KSOY26Rq
D1cBeiVJJ9kgdQy5uQpfUrcKWJj9VVCRuObGVDV4wnpnEPUNr5NUqKQbJ6TSdOqGXfFU1KwP52+d
wBiiA+vtYtM+mUINkJLs909FhaqpSCi/fwrcE9xnAuqdqexdYUUzUEqSXQWSqqgIkDDcRoRHFlHV
FFJIgqmvf5uAa6r7TiRqqtQUTIsEGUmB3a1/cAhUqCcIJbkyOsehd6uwlZOUMwUOlk4jgQZ/2uZh
lvurQGbd4qBgCv7MvPOBfTIIIqkjfxQQ2yBaRvFi8xwZRBxkKM4oNu4wOf1zkToxdqm9QPJE5Ysm
Yn7fObAJqPGfNGWXVejd5fgeE80/hh6pAEpohcXwvXsiQOIBwxPJ1i3+qn/RwjsCNf90FUR9QXc1
Q+DM3j0R5gnOMjDFHUCrd46irsPFKWkXdIiEYBbCD9rGjkfuMlg8HbYgmE22CK0e2gVLlXUUWAVT
p7j846bE3O7fEUgWqQ4XJby63V7p3V6gY/0NAew/PhE2SAukl0GidP7CsbukkHtGzFnrbWqZBLsr
m0sRewElIWpu3Vf9ptZE/YHIAQ1qCi2bZ3ME++QvCHStpF0AkoUcILnjbZR8DFQW/gJSVopAqG6e
btl7tAoCldFdXP/egybBbuhcALhG3SyP7AL35wklHZJO2wXv0/zJKHXGWmr+im1q/HPsLgLaojRP
q/7WVPQuftSpisgeAlFqJHWuCOTNuy4CoQVekoNSU/f7Hq4CLNmypoBrgRDZtJ2fHIJNFA2Gb5dy
+wdh5N84Lz96W0Z+EL1uWl+Cef5e88vP/mDXH/L299u+j4vX338TnS0HfygoIbvPnv+giPzPAYpx
EyPu/XIXM24+Z/u/byf49qMPPms3q90Pz4N5NsteULPYfPT2NW9nSxpo/i+afZstZweNKZuejD/f
5PffDt5z7/v/HwPn4dG4ojgnPW4WrJP4cGBX9E/IDxzO4vyQd7Pr0ZEdeTSLgu9JFgcHb901PEiP
nURJNntNdvMXm68D0MuPHMfzlyKAevlg8A1AW3bw8Tya1bNsvj9y1/wgPfK21epD8v0DZFPl8tvh
sncQa9lPOWXVg9eD73ML3Jcd+WyeZN7hK5NYFLho2ZHPWfEg2I0jNoqqU8LZ/eBd0tof+ZG/OuoX
rzP/YAOqHYRX9oUvoiiAbTzfveHmlbkY8MOkh45fg9mRFemwltIjJ/Xhtuhge7LDXr21TR0STnpg
Bihfwna3pptFFtfv7gf/fl9cJyX8sMfL3OF1ZF/7ZhbEB9Zji/2QHzdro1n8upu9WI4toEJ+6Dyf
vfhlPi+Kgz29hSxIjx+8+IE3O+yw7YCC8kNzF9CifrCzt0V2+bHzPOBfiKwOFr2rYf+K0RMYFY6G
FoVh6aGTuDja3Jq6KbbKjnw7/5bNjrwnwGeijic/dDU7vLeIOEVtSH7g+sP5bJnmfnB4rTO+qDf8
ivEv51k+P7BUaIsLceNfMfjNvAleDq4xBheteL9i8J/Jm/+IBf6dk93pMI1mGUTWh7cZGTyRx5R+
9/8h9CT5/nd+cLjiHaRV9q3vwgiP5DCq2SbzpIfO5t4xicGmtCw78P0cspQ2qmZHYcIW0CU7/KOf
vM4/XORv7rYuuyc7/MekRBDsvY24bWf6NR/wVnFsm5eTHf4Tqz/P8/mBS7GtiMiP/RM1B8nD80cx
83cnXLgp28ZB2dd9miMFGx/EfFR5RfJPeuSAyOZoe28Ta7JDP8+4d2KvODyaoLJEvkp68HlefHh6
7+Up6f2CYOQ5yF+SOA8OPLctolv63VsEQmNvtwibfdK1U/31yO9lmn7AGN7mn3a0KO/9b4fJNfEX
L9F8lv3nvwAAAP//</cx:binary>
              </cx:geoCache>
            </cx:geography>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8EB10A78-1571-40AC-8010-879E5C38A73D}" formatIdx="0">
          <cx:dataLabels pos="outEnd">
            <cx:visibility seriesName="0" categoryName="0" value="1"/>
          </cx:dataLabels>
          <cx:dataId val="0"/>
          <cx:layoutPr>
            <cx:visibility connectorLines="1"/>
            <cx:subtotals>
              <cx:idx val="3"/>
            </cx:subtotals>
          </cx:layoutPr>
        </cx:series>
      </cx:plotAreaRegion>
      <cx:axis id="0">
        <cx:catScaling gapWidth="0.550000012"/>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7.xml"/><Relationship Id="rId3" Type="http://schemas.openxmlformats.org/officeDocument/2006/relationships/image" Target="../media/image3.emf"/><Relationship Id="rId7" Type="http://schemas.openxmlformats.org/officeDocument/2006/relationships/chart" Target="../charts/chart2.xml"/><Relationship Id="rId12" Type="http://schemas.openxmlformats.org/officeDocument/2006/relationships/chart" Target="../charts/chart6.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image" Target="../media/image6.emf"/><Relationship Id="rId11" Type="http://schemas.microsoft.com/office/2014/relationships/chartEx" Target="../charts/chartEx1.xml"/><Relationship Id="rId5" Type="http://schemas.openxmlformats.org/officeDocument/2006/relationships/image" Target="../media/image5.emf"/><Relationship Id="rId15" Type="http://schemas.openxmlformats.org/officeDocument/2006/relationships/chart" Target="../charts/chart8.xml"/><Relationship Id="rId10" Type="http://schemas.openxmlformats.org/officeDocument/2006/relationships/chart" Target="../charts/chart5.xml"/><Relationship Id="rId4" Type="http://schemas.openxmlformats.org/officeDocument/2006/relationships/image" Target="../media/image4.emf"/><Relationship Id="rId9" Type="http://schemas.openxmlformats.org/officeDocument/2006/relationships/chart" Target="../charts/chart4.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44450</xdr:colOff>
      <xdr:row>0</xdr:row>
      <xdr:rowOff>38100</xdr:rowOff>
    </xdr:from>
    <xdr:to>
      <xdr:col>22</xdr:col>
      <xdr:colOff>76200</xdr:colOff>
      <xdr:row>2</xdr:row>
      <xdr:rowOff>57150</xdr:rowOff>
    </xdr:to>
    <xdr:sp macro="" textlink="">
      <xdr:nvSpPr>
        <xdr:cNvPr id="2" name="Rectangle: Rounded Corners 1">
          <a:extLst>
            <a:ext uri="{FF2B5EF4-FFF2-40B4-BE49-F238E27FC236}">
              <a16:creationId xmlns:a16="http://schemas.microsoft.com/office/drawing/2014/main" id="{6CBFC142-0ED3-2F10-B34B-96296931F86B}"/>
            </a:ext>
          </a:extLst>
        </xdr:cNvPr>
        <xdr:cNvSpPr/>
      </xdr:nvSpPr>
      <xdr:spPr>
        <a:xfrm>
          <a:off x="44450" y="38100"/>
          <a:ext cx="13442950" cy="38735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Black" panose="020B0A04020102020204" pitchFamily="34" charset="0"/>
            </a:rPr>
            <a:t>E-COMMERCE</a:t>
          </a:r>
          <a:r>
            <a:rPr lang="en-US" sz="1800" b="1" baseline="0">
              <a:latin typeface="Arial Black" panose="020B0A04020102020204" pitchFamily="34" charset="0"/>
            </a:rPr>
            <a:t> SALES ANALYSIS </a:t>
          </a:r>
          <a:endParaRPr lang="en-US" sz="1800" b="1">
            <a:latin typeface="Arial Black" panose="020B0A04020102020204" pitchFamily="34" charset="0"/>
          </a:endParaRPr>
        </a:p>
      </xdr:txBody>
    </xdr:sp>
    <xdr:clientData/>
  </xdr:twoCellAnchor>
  <xdr:twoCellAnchor>
    <xdr:from>
      <xdr:col>0</xdr:col>
      <xdr:colOff>63210</xdr:colOff>
      <xdr:row>2</xdr:row>
      <xdr:rowOff>95250</xdr:rowOff>
    </xdr:from>
    <xdr:to>
      <xdr:col>4</xdr:col>
      <xdr:colOff>247650</xdr:colOff>
      <xdr:row>12</xdr:row>
      <xdr:rowOff>82550</xdr:rowOff>
    </xdr:to>
    <xdr:grpSp>
      <xdr:nvGrpSpPr>
        <xdr:cNvPr id="28" name="Group 27">
          <a:extLst>
            <a:ext uri="{FF2B5EF4-FFF2-40B4-BE49-F238E27FC236}">
              <a16:creationId xmlns:a16="http://schemas.microsoft.com/office/drawing/2014/main" id="{A6222DEC-FBB5-9ED4-E305-F279650C019D}"/>
            </a:ext>
          </a:extLst>
        </xdr:cNvPr>
        <xdr:cNvGrpSpPr/>
      </xdr:nvGrpSpPr>
      <xdr:grpSpPr>
        <a:xfrm>
          <a:off x="63210" y="463550"/>
          <a:ext cx="2622840" cy="1828800"/>
          <a:chOff x="177510" y="445061"/>
          <a:chExt cx="2894365" cy="1796489"/>
        </a:xfrm>
      </xdr:grpSpPr>
      <xdr:sp macro="" textlink="">
        <xdr:nvSpPr>
          <xdr:cNvPr id="4" name="Rectangle: Rounded Corners 3">
            <a:extLst>
              <a:ext uri="{FF2B5EF4-FFF2-40B4-BE49-F238E27FC236}">
                <a16:creationId xmlns:a16="http://schemas.microsoft.com/office/drawing/2014/main" id="{B77B1E89-51AB-353C-2BB2-5867B0AFD8B4}"/>
              </a:ext>
            </a:extLst>
          </xdr:cNvPr>
          <xdr:cNvSpPr/>
        </xdr:nvSpPr>
        <xdr:spPr>
          <a:xfrm>
            <a:off x="177510" y="812800"/>
            <a:ext cx="2894365" cy="142875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175C45CC-653F-C67C-86B9-DB3C2FBBFBAD}"/>
              </a:ext>
            </a:extLst>
          </xdr:cNvPr>
          <xdr:cNvSpPr/>
        </xdr:nvSpPr>
        <xdr:spPr>
          <a:xfrm>
            <a:off x="235608" y="445061"/>
            <a:ext cx="2777042" cy="329712"/>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rial Black" panose="020B0A04020102020204" pitchFamily="34" charset="0"/>
              </a:rPr>
              <a:t>SALES</a:t>
            </a:r>
          </a:p>
        </xdr:txBody>
      </xdr:sp>
      <xdr:sp macro="" textlink="">
        <xdr:nvSpPr>
          <xdr:cNvPr id="6" name="Rectangle: Rounded Corners 5">
            <a:extLst>
              <a:ext uri="{FF2B5EF4-FFF2-40B4-BE49-F238E27FC236}">
                <a16:creationId xmlns:a16="http://schemas.microsoft.com/office/drawing/2014/main" id="{6EAC5CF0-EBFF-0E56-E3DF-908F259D5E5D}"/>
              </a:ext>
            </a:extLst>
          </xdr:cNvPr>
          <xdr:cNvSpPr/>
        </xdr:nvSpPr>
        <xdr:spPr>
          <a:xfrm>
            <a:off x="282941" y="1854200"/>
            <a:ext cx="2641780" cy="324972"/>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a:latin typeface="Arial Black" panose="020B0A04020102020204" pitchFamily="34" charset="0"/>
              </a:rPr>
              <a:t>YOY</a:t>
            </a:r>
            <a:r>
              <a:rPr lang="en-US" sz="1300" baseline="0">
                <a:latin typeface="Arial Black" panose="020B0A04020102020204" pitchFamily="34" charset="0"/>
              </a:rPr>
              <a:t> GROWTH</a:t>
            </a:r>
            <a:endParaRPr lang="en-US" sz="1300">
              <a:latin typeface="Arial Black" panose="020B0A04020102020204" pitchFamily="34" charset="0"/>
            </a:endParaRPr>
          </a:p>
        </xdr:txBody>
      </xdr:sp>
    </xdr:grpSp>
    <xdr:clientData/>
  </xdr:twoCellAnchor>
  <xdr:twoCellAnchor>
    <xdr:from>
      <xdr:col>0</xdr:col>
      <xdr:colOff>139700</xdr:colOff>
      <xdr:row>6</xdr:row>
      <xdr:rowOff>88900</xdr:rowOff>
    </xdr:from>
    <xdr:to>
      <xdr:col>4</xdr:col>
      <xdr:colOff>57150</xdr:colOff>
      <xdr:row>10</xdr:row>
      <xdr:rowOff>6350</xdr:rowOff>
    </xdr:to>
    <xdr:graphicFrame macro="">
      <xdr:nvGraphicFramePr>
        <xdr:cNvPr id="7" name="Chart 6">
          <a:extLst>
            <a:ext uri="{FF2B5EF4-FFF2-40B4-BE49-F238E27FC236}">
              <a16:creationId xmlns:a16="http://schemas.microsoft.com/office/drawing/2014/main" id="{91AFD960-7C9C-4194-B23D-81C38A506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419100</xdr:colOff>
          <xdr:row>10</xdr:row>
          <xdr:rowOff>133350</xdr:rowOff>
        </xdr:from>
        <xdr:to>
          <xdr:col>4</xdr:col>
          <xdr:colOff>69850</xdr:colOff>
          <xdr:row>11</xdr:row>
          <xdr:rowOff>171450</xdr:rowOff>
        </xdr:to>
        <xdr:pic>
          <xdr:nvPicPr>
            <xdr:cNvPr id="9" name="Picture 8">
              <a:extLst>
                <a:ext uri="{FF2B5EF4-FFF2-40B4-BE49-F238E27FC236}">
                  <a16:creationId xmlns:a16="http://schemas.microsoft.com/office/drawing/2014/main" id="{EDD9F431-B68F-C7E9-F4E1-3D681975C51E}"/>
                </a:ext>
              </a:extLst>
            </xdr:cNvPr>
            <xdr:cNvPicPr>
              <a:picLocks noChangeAspect="1" noChangeArrowheads="1"/>
              <a:extLst>
                <a:ext uri="{84589F7E-364E-4C9E-8A38-B11213B215E9}">
                  <a14:cameraTool cellRange="YOY!$A$11" spid="_x0000_s10395"/>
                </a:ext>
              </a:extLst>
            </xdr:cNvPicPr>
          </xdr:nvPicPr>
          <xdr:blipFill>
            <a:blip xmlns:r="http://schemas.openxmlformats.org/officeDocument/2006/relationships" r:embed="rId2"/>
            <a:srcRect/>
            <a:stretch>
              <a:fillRect/>
            </a:stretch>
          </xdr:blipFill>
          <xdr:spPr bwMode="auto">
            <a:xfrm>
              <a:off x="1638300" y="1974850"/>
              <a:ext cx="869950" cy="2222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325220</xdr:colOff>
      <xdr:row>2</xdr:row>
      <xdr:rowOff>114300</xdr:rowOff>
    </xdr:from>
    <xdr:to>
      <xdr:col>8</xdr:col>
      <xdr:colOff>509660</xdr:colOff>
      <xdr:row>12</xdr:row>
      <xdr:rowOff>101600</xdr:rowOff>
    </xdr:to>
    <xdr:grpSp>
      <xdr:nvGrpSpPr>
        <xdr:cNvPr id="62" name="Group 61">
          <a:extLst>
            <a:ext uri="{FF2B5EF4-FFF2-40B4-BE49-F238E27FC236}">
              <a16:creationId xmlns:a16="http://schemas.microsoft.com/office/drawing/2014/main" id="{2735D055-2864-4793-A6F5-5F46262D9E32}"/>
            </a:ext>
          </a:extLst>
        </xdr:cNvPr>
        <xdr:cNvGrpSpPr/>
      </xdr:nvGrpSpPr>
      <xdr:grpSpPr>
        <a:xfrm>
          <a:off x="2763620" y="482600"/>
          <a:ext cx="2622840" cy="1828800"/>
          <a:chOff x="177510" y="445061"/>
          <a:chExt cx="2894365" cy="1796489"/>
        </a:xfrm>
      </xdr:grpSpPr>
      <xdr:sp macro="" textlink="">
        <xdr:nvSpPr>
          <xdr:cNvPr id="63" name="Rectangle: Rounded Corners 62">
            <a:extLst>
              <a:ext uri="{FF2B5EF4-FFF2-40B4-BE49-F238E27FC236}">
                <a16:creationId xmlns:a16="http://schemas.microsoft.com/office/drawing/2014/main" id="{CCC15F8B-14BF-FB39-2EDC-621F94733B8A}"/>
              </a:ext>
            </a:extLst>
          </xdr:cNvPr>
          <xdr:cNvSpPr/>
        </xdr:nvSpPr>
        <xdr:spPr>
          <a:xfrm>
            <a:off x="177510" y="812800"/>
            <a:ext cx="2894365" cy="142875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b="1" i="0" u="none" strike="noStrike">
              <a:solidFill>
                <a:schemeClr val="bg1"/>
              </a:solidFill>
              <a:latin typeface="Arial Black" panose="020B0A04020102020204" pitchFamily="34" charset="0"/>
              <a:ea typeface="Calibri"/>
              <a:cs typeface="Calibri"/>
            </a:endParaRPr>
          </a:p>
        </xdr:txBody>
      </xdr:sp>
      <xdr:sp macro="" textlink="">
        <xdr:nvSpPr>
          <xdr:cNvPr id="64" name="Rectangle: Rounded Corners 63">
            <a:extLst>
              <a:ext uri="{FF2B5EF4-FFF2-40B4-BE49-F238E27FC236}">
                <a16:creationId xmlns:a16="http://schemas.microsoft.com/office/drawing/2014/main" id="{46659AEC-1F28-7AED-B034-402F233985E6}"/>
              </a:ext>
            </a:extLst>
          </xdr:cNvPr>
          <xdr:cNvSpPr/>
        </xdr:nvSpPr>
        <xdr:spPr>
          <a:xfrm>
            <a:off x="228601" y="445061"/>
            <a:ext cx="2777042" cy="329712"/>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Arial Black" panose="020B0A04020102020204" pitchFamily="34" charset="0"/>
                <a:ea typeface="Calibri"/>
                <a:cs typeface="Calibri"/>
              </a:rPr>
              <a:t>PROFIT</a:t>
            </a:r>
          </a:p>
        </xdr:txBody>
      </xdr:sp>
      <xdr:sp macro="" textlink="KPI!$E$17">
        <xdr:nvSpPr>
          <xdr:cNvPr id="65" name="Rectangle: Rounded Corners 64">
            <a:extLst>
              <a:ext uri="{FF2B5EF4-FFF2-40B4-BE49-F238E27FC236}">
                <a16:creationId xmlns:a16="http://schemas.microsoft.com/office/drawing/2014/main" id="{B66AD2D6-7055-E88F-6F86-E0C8B8655AD8}"/>
              </a:ext>
            </a:extLst>
          </xdr:cNvPr>
          <xdr:cNvSpPr/>
        </xdr:nvSpPr>
        <xdr:spPr>
          <a:xfrm>
            <a:off x="324985" y="851575"/>
            <a:ext cx="2611917" cy="273409"/>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DB3C7F1-2C7F-46E9-87A8-61D94C51DE7C}" type="TxLink">
              <a:rPr lang="en-US" sz="1600" b="1" i="0" u="none" strike="noStrike">
                <a:solidFill>
                  <a:schemeClr val="bg1"/>
                </a:solidFill>
                <a:latin typeface="Arial Black" panose="020B0A04020102020204" pitchFamily="34" charset="0"/>
                <a:ea typeface="Calibri"/>
                <a:cs typeface="Calibri"/>
              </a:rPr>
              <a:pPr marL="0" indent="0" algn="ctr"/>
              <a:t> $2,86,397.02 </a:t>
            </a:fld>
            <a:endParaRPr lang="en-US" sz="1600" b="1" i="0" u="none" strike="noStrike">
              <a:solidFill>
                <a:schemeClr val="bg1"/>
              </a:solidFill>
              <a:latin typeface="Arial Black" panose="020B0A04020102020204" pitchFamily="34" charset="0"/>
              <a:ea typeface="Calibri"/>
              <a:cs typeface="Calibri"/>
            </a:endParaRPr>
          </a:p>
        </xdr:txBody>
      </xdr:sp>
      <xdr:sp macro="" textlink="">
        <xdr:nvSpPr>
          <xdr:cNvPr id="66" name="Rectangle: Rounded Corners 65">
            <a:extLst>
              <a:ext uri="{FF2B5EF4-FFF2-40B4-BE49-F238E27FC236}">
                <a16:creationId xmlns:a16="http://schemas.microsoft.com/office/drawing/2014/main" id="{90C6E194-2FCE-3CB4-5CD7-5A017A0210A5}"/>
              </a:ext>
            </a:extLst>
          </xdr:cNvPr>
          <xdr:cNvSpPr/>
        </xdr:nvSpPr>
        <xdr:spPr>
          <a:xfrm>
            <a:off x="282941" y="1854200"/>
            <a:ext cx="2641780" cy="324972"/>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300" b="1" i="0" u="none" strike="noStrike">
                <a:solidFill>
                  <a:schemeClr val="bg1"/>
                </a:solidFill>
                <a:latin typeface="Arial Black" panose="020B0A04020102020204" pitchFamily="34" charset="0"/>
                <a:ea typeface="Calibri"/>
                <a:cs typeface="Calibri"/>
              </a:rPr>
              <a:t>YOY GROWTH</a:t>
            </a:r>
          </a:p>
        </xdr:txBody>
      </xdr:sp>
    </xdr:grpSp>
    <xdr:clientData/>
  </xdr:twoCellAnchor>
  <xdr:twoCellAnchor>
    <xdr:from>
      <xdr:col>8</xdr:col>
      <xdr:colOff>587230</xdr:colOff>
      <xdr:row>2</xdr:row>
      <xdr:rowOff>133350</xdr:rowOff>
    </xdr:from>
    <xdr:to>
      <xdr:col>13</xdr:col>
      <xdr:colOff>162070</xdr:colOff>
      <xdr:row>12</xdr:row>
      <xdr:rowOff>120650</xdr:rowOff>
    </xdr:to>
    <xdr:grpSp>
      <xdr:nvGrpSpPr>
        <xdr:cNvPr id="72" name="Group 71">
          <a:extLst>
            <a:ext uri="{FF2B5EF4-FFF2-40B4-BE49-F238E27FC236}">
              <a16:creationId xmlns:a16="http://schemas.microsoft.com/office/drawing/2014/main" id="{C9773E9D-EFE1-484D-90DE-1E621DA8DE04}"/>
            </a:ext>
          </a:extLst>
        </xdr:cNvPr>
        <xdr:cNvGrpSpPr/>
      </xdr:nvGrpSpPr>
      <xdr:grpSpPr>
        <a:xfrm>
          <a:off x="5464030" y="501650"/>
          <a:ext cx="2622840" cy="1828800"/>
          <a:chOff x="177510" y="445061"/>
          <a:chExt cx="2894365" cy="1796489"/>
        </a:xfrm>
      </xdr:grpSpPr>
      <xdr:sp macro="" textlink="">
        <xdr:nvSpPr>
          <xdr:cNvPr id="73" name="Rectangle: Rounded Corners 72">
            <a:extLst>
              <a:ext uri="{FF2B5EF4-FFF2-40B4-BE49-F238E27FC236}">
                <a16:creationId xmlns:a16="http://schemas.microsoft.com/office/drawing/2014/main" id="{C6346675-2D4D-8E89-9F00-E7CC236C94D5}"/>
              </a:ext>
            </a:extLst>
          </xdr:cNvPr>
          <xdr:cNvSpPr/>
        </xdr:nvSpPr>
        <xdr:spPr>
          <a:xfrm>
            <a:off x="177510" y="812800"/>
            <a:ext cx="2894365" cy="142875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b="1" i="0" u="none" strike="noStrike">
              <a:solidFill>
                <a:schemeClr val="bg1"/>
              </a:solidFill>
              <a:latin typeface="Arial Black" panose="020B0A04020102020204" pitchFamily="34" charset="0"/>
              <a:ea typeface="Calibri"/>
              <a:cs typeface="Calibri"/>
            </a:endParaRPr>
          </a:p>
        </xdr:txBody>
      </xdr:sp>
      <xdr:sp macro="" textlink="">
        <xdr:nvSpPr>
          <xdr:cNvPr id="74" name="Rectangle: Rounded Corners 73">
            <a:extLst>
              <a:ext uri="{FF2B5EF4-FFF2-40B4-BE49-F238E27FC236}">
                <a16:creationId xmlns:a16="http://schemas.microsoft.com/office/drawing/2014/main" id="{C66CB32B-C2F6-5BAB-D7DE-D7BEE9DE2007}"/>
              </a:ext>
            </a:extLst>
          </xdr:cNvPr>
          <xdr:cNvSpPr/>
        </xdr:nvSpPr>
        <xdr:spPr>
          <a:xfrm>
            <a:off x="228601" y="445061"/>
            <a:ext cx="2777042" cy="329712"/>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Arial Black" panose="020B0A04020102020204" pitchFamily="34" charset="0"/>
                <a:ea typeface="Calibri"/>
                <a:cs typeface="Calibri"/>
              </a:rPr>
              <a:t>QUANTITY</a:t>
            </a:r>
          </a:p>
        </xdr:txBody>
      </xdr:sp>
      <xdr:sp macro="" textlink="KPI!$H$17">
        <xdr:nvSpPr>
          <xdr:cNvPr id="75" name="Rectangle: Rounded Corners 74">
            <a:extLst>
              <a:ext uri="{FF2B5EF4-FFF2-40B4-BE49-F238E27FC236}">
                <a16:creationId xmlns:a16="http://schemas.microsoft.com/office/drawing/2014/main" id="{BA13F45C-EB18-B0EB-3F10-43FEB48B0A42}"/>
              </a:ext>
            </a:extLst>
          </xdr:cNvPr>
          <xdr:cNvSpPr/>
        </xdr:nvSpPr>
        <xdr:spPr>
          <a:xfrm>
            <a:off x="324985" y="851575"/>
            <a:ext cx="2603078" cy="273409"/>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2A1D5EC-0692-44D2-9B26-15FEC6A26D11}" type="TxLink">
              <a:rPr lang="en-US" sz="1600" b="1" i="0" u="none" strike="noStrike">
                <a:solidFill>
                  <a:schemeClr val="bg1"/>
                </a:solidFill>
                <a:latin typeface="Arial Black" panose="020B0A04020102020204" pitchFamily="34" charset="0"/>
                <a:ea typeface="Calibri"/>
                <a:cs typeface="Calibri"/>
              </a:rPr>
              <a:pPr marL="0" indent="0" algn="ctr"/>
              <a:t># 37873</a:t>
            </a:fld>
            <a:endParaRPr lang="en-US" sz="1600" b="1" i="0" u="none" strike="noStrike">
              <a:solidFill>
                <a:schemeClr val="bg1"/>
              </a:solidFill>
              <a:latin typeface="Arial Black" panose="020B0A04020102020204" pitchFamily="34" charset="0"/>
              <a:ea typeface="Calibri"/>
              <a:cs typeface="Calibri"/>
            </a:endParaRPr>
          </a:p>
        </xdr:txBody>
      </xdr:sp>
      <xdr:sp macro="" textlink="">
        <xdr:nvSpPr>
          <xdr:cNvPr id="76" name="Rectangle: Rounded Corners 75">
            <a:extLst>
              <a:ext uri="{FF2B5EF4-FFF2-40B4-BE49-F238E27FC236}">
                <a16:creationId xmlns:a16="http://schemas.microsoft.com/office/drawing/2014/main" id="{D033F176-856D-1ED7-BDA3-0E6D6C049A13}"/>
              </a:ext>
            </a:extLst>
          </xdr:cNvPr>
          <xdr:cNvSpPr/>
        </xdr:nvSpPr>
        <xdr:spPr>
          <a:xfrm>
            <a:off x="282941" y="1854200"/>
            <a:ext cx="2641780" cy="324972"/>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300" b="1" i="0" u="none" strike="noStrike">
                <a:solidFill>
                  <a:schemeClr val="bg1"/>
                </a:solidFill>
                <a:latin typeface="Arial Black" panose="020B0A04020102020204" pitchFamily="34" charset="0"/>
                <a:ea typeface="Calibri"/>
                <a:cs typeface="Calibri"/>
              </a:rPr>
              <a:t>YOY GROWTH</a:t>
            </a:r>
          </a:p>
        </xdr:txBody>
      </xdr:sp>
    </xdr:grpSp>
    <xdr:clientData/>
  </xdr:twoCellAnchor>
  <xdr:twoCellAnchor>
    <xdr:from>
      <xdr:col>17</xdr:col>
      <xdr:colOff>457200</xdr:colOff>
      <xdr:row>2</xdr:row>
      <xdr:rowOff>152400</xdr:rowOff>
    </xdr:from>
    <xdr:to>
      <xdr:col>22</xdr:col>
      <xdr:colOff>63500</xdr:colOff>
      <xdr:row>12</xdr:row>
      <xdr:rowOff>139700</xdr:rowOff>
    </xdr:to>
    <xdr:grpSp>
      <xdr:nvGrpSpPr>
        <xdr:cNvPr id="77" name="Group 76">
          <a:extLst>
            <a:ext uri="{FF2B5EF4-FFF2-40B4-BE49-F238E27FC236}">
              <a16:creationId xmlns:a16="http://schemas.microsoft.com/office/drawing/2014/main" id="{0AF79150-0AB9-4652-862C-547486A0D192}"/>
            </a:ext>
          </a:extLst>
        </xdr:cNvPr>
        <xdr:cNvGrpSpPr/>
      </xdr:nvGrpSpPr>
      <xdr:grpSpPr>
        <a:xfrm>
          <a:off x="10820400" y="520700"/>
          <a:ext cx="2654300" cy="1828800"/>
          <a:chOff x="177510" y="445061"/>
          <a:chExt cx="2894365" cy="1796489"/>
        </a:xfrm>
      </xdr:grpSpPr>
      <xdr:sp macro="" textlink="">
        <xdr:nvSpPr>
          <xdr:cNvPr id="78" name="Rectangle: Rounded Corners 77">
            <a:extLst>
              <a:ext uri="{FF2B5EF4-FFF2-40B4-BE49-F238E27FC236}">
                <a16:creationId xmlns:a16="http://schemas.microsoft.com/office/drawing/2014/main" id="{7FA9283E-886E-945E-4A12-E42BE9B5B914}"/>
              </a:ext>
            </a:extLst>
          </xdr:cNvPr>
          <xdr:cNvSpPr/>
        </xdr:nvSpPr>
        <xdr:spPr>
          <a:xfrm>
            <a:off x="177510" y="812800"/>
            <a:ext cx="2894365" cy="142875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b="1" i="0" u="none" strike="noStrike">
              <a:solidFill>
                <a:schemeClr val="bg1"/>
              </a:solidFill>
              <a:latin typeface="Arial Black" panose="020B0A04020102020204" pitchFamily="34" charset="0"/>
              <a:ea typeface="Calibri"/>
              <a:cs typeface="Calibri"/>
            </a:endParaRPr>
          </a:p>
        </xdr:txBody>
      </xdr:sp>
      <xdr:sp macro="" textlink="">
        <xdr:nvSpPr>
          <xdr:cNvPr id="79" name="Rectangle: Rounded Corners 78">
            <a:extLst>
              <a:ext uri="{FF2B5EF4-FFF2-40B4-BE49-F238E27FC236}">
                <a16:creationId xmlns:a16="http://schemas.microsoft.com/office/drawing/2014/main" id="{EC7FF563-D4E9-3D9A-6553-53E406D84176}"/>
              </a:ext>
            </a:extLst>
          </xdr:cNvPr>
          <xdr:cNvSpPr/>
        </xdr:nvSpPr>
        <xdr:spPr>
          <a:xfrm>
            <a:off x="235608" y="445061"/>
            <a:ext cx="2777042" cy="329712"/>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Arial Black" panose="020B0A04020102020204" pitchFamily="34" charset="0"/>
                <a:ea typeface="Calibri"/>
                <a:cs typeface="Calibri"/>
              </a:rPr>
              <a:t>PROFIT MARGIN</a:t>
            </a:r>
          </a:p>
        </xdr:txBody>
      </xdr:sp>
      <xdr:sp macro="" textlink="KPI!$N$17">
        <xdr:nvSpPr>
          <xdr:cNvPr id="80" name="Rectangle: Rounded Corners 79">
            <a:extLst>
              <a:ext uri="{FF2B5EF4-FFF2-40B4-BE49-F238E27FC236}">
                <a16:creationId xmlns:a16="http://schemas.microsoft.com/office/drawing/2014/main" id="{987DC6B0-812E-0C33-72A9-EE0B155E5678}"/>
              </a:ext>
            </a:extLst>
          </xdr:cNvPr>
          <xdr:cNvSpPr/>
        </xdr:nvSpPr>
        <xdr:spPr>
          <a:xfrm>
            <a:off x="324985" y="851575"/>
            <a:ext cx="2585399" cy="273409"/>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AB77C6C-3E6B-4DA9-8DE2-20D34FB6B402}" type="TxLink">
              <a:rPr lang="en-US" sz="1600" b="1" i="0" u="none" strike="noStrike">
                <a:solidFill>
                  <a:schemeClr val="bg1"/>
                </a:solidFill>
                <a:latin typeface="Arial Black" panose="020B0A04020102020204" pitchFamily="34" charset="0"/>
                <a:ea typeface="Calibri"/>
                <a:cs typeface="Calibri"/>
              </a:rPr>
              <a:pPr marL="0" indent="0" algn="ctr"/>
              <a:t>12.47%</a:t>
            </a:fld>
            <a:endParaRPr lang="en-US" sz="1600" b="1" i="0" u="none" strike="noStrike">
              <a:solidFill>
                <a:schemeClr val="bg1"/>
              </a:solidFill>
              <a:latin typeface="Arial Black" panose="020B0A04020102020204" pitchFamily="34" charset="0"/>
              <a:ea typeface="Calibri"/>
              <a:cs typeface="Calibri"/>
            </a:endParaRPr>
          </a:p>
        </xdr:txBody>
      </xdr:sp>
      <xdr:sp macro="" textlink="">
        <xdr:nvSpPr>
          <xdr:cNvPr id="81" name="Rectangle: Rounded Corners 80">
            <a:extLst>
              <a:ext uri="{FF2B5EF4-FFF2-40B4-BE49-F238E27FC236}">
                <a16:creationId xmlns:a16="http://schemas.microsoft.com/office/drawing/2014/main" id="{7A06EB35-84EC-C167-DA48-5BF0AE66DB44}"/>
              </a:ext>
            </a:extLst>
          </xdr:cNvPr>
          <xdr:cNvSpPr/>
        </xdr:nvSpPr>
        <xdr:spPr>
          <a:xfrm>
            <a:off x="282941" y="1854200"/>
            <a:ext cx="2641780" cy="324972"/>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300" b="1" i="0" u="none" strike="noStrike">
                <a:solidFill>
                  <a:schemeClr val="bg1"/>
                </a:solidFill>
                <a:latin typeface="Arial Black" panose="020B0A04020102020204" pitchFamily="34" charset="0"/>
                <a:ea typeface="Calibri"/>
                <a:cs typeface="Calibri"/>
              </a:rPr>
              <a:t>YOY GROWTH</a:t>
            </a:r>
          </a:p>
        </xdr:txBody>
      </xdr:sp>
    </xdr:grpSp>
    <xdr:clientData/>
  </xdr:twoCellAnchor>
  <xdr:twoCellAnchor>
    <xdr:from>
      <xdr:col>13</xdr:col>
      <xdr:colOff>239640</xdr:colOff>
      <xdr:row>2</xdr:row>
      <xdr:rowOff>133350</xdr:rowOff>
    </xdr:from>
    <xdr:to>
      <xdr:col>17</xdr:col>
      <xdr:colOff>424080</xdr:colOff>
      <xdr:row>12</xdr:row>
      <xdr:rowOff>120650</xdr:rowOff>
    </xdr:to>
    <xdr:grpSp>
      <xdr:nvGrpSpPr>
        <xdr:cNvPr id="82" name="Group 81">
          <a:extLst>
            <a:ext uri="{FF2B5EF4-FFF2-40B4-BE49-F238E27FC236}">
              <a16:creationId xmlns:a16="http://schemas.microsoft.com/office/drawing/2014/main" id="{AFE937F9-424D-4BBB-A437-56A7EEF7B834}"/>
            </a:ext>
          </a:extLst>
        </xdr:cNvPr>
        <xdr:cNvGrpSpPr/>
      </xdr:nvGrpSpPr>
      <xdr:grpSpPr>
        <a:xfrm>
          <a:off x="8164440" y="501650"/>
          <a:ext cx="2622840" cy="1828800"/>
          <a:chOff x="177510" y="445061"/>
          <a:chExt cx="2894365" cy="1796489"/>
        </a:xfrm>
      </xdr:grpSpPr>
      <xdr:sp macro="" textlink="">
        <xdr:nvSpPr>
          <xdr:cNvPr id="83" name="Rectangle: Rounded Corners 82">
            <a:extLst>
              <a:ext uri="{FF2B5EF4-FFF2-40B4-BE49-F238E27FC236}">
                <a16:creationId xmlns:a16="http://schemas.microsoft.com/office/drawing/2014/main" id="{EE8AAA3F-2E78-222D-8C83-2C2547CD8AC0}"/>
              </a:ext>
            </a:extLst>
          </xdr:cNvPr>
          <xdr:cNvSpPr/>
        </xdr:nvSpPr>
        <xdr:spPr>
          <a:xfrm>
            <a:off x="177510" y="812800"/>
            <a:ext cx="2894365" cy="142875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b="1" i="0" u="none" strike="noStrike">
              <a:solidFill>
                <a:schemeClr val="bg1"/>
              </a:solidFill>
              <a:latin typeface="Arial Black" panose="020B0A04020102020204" pitchFamily="34" charset="0"/>
              <a:ea typeface="Calibri"/>
              <a:cs typeface="Calibri"/>
            </a:endParaRPr>
          </a:p>
        </xdr:txBody>
      </xdr:sp>
      <xdr:sp macro="" textlink="">
        <xdr:nvSpPr>
          <xdr:cNvPr id="84" name="Rectangle: Rounded Corners 83">
            <a:extLst>
              <a:ext uri="{FF2B5EF4-FFF2-40B4-BE49-F238E27FC236}">
                <a16:creationId xmlns:a16="http://schemas.microsoft.com/office/drawing/2014/main" id="{CF34DF42-68E1-F7F9-ACC4-882B8EFC790A}"/>
              </a:ext>
            </a:extLst>
          </xdr:cNvPr>
          <xdr:cNvSpPr/>
        </xdr:nvSpPr>
        <xdr:spPr>
          <a:xfrm>
            <a:off x="228601" y="445061"/>
            <a:ext cx="2777042" cy="329712"/>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Arial Black" panose="020B0A04020102020204" pitchFamily="34" charset="0"/>
                <a:ea typeface="Calibri"/>
                <a:cs typeface="Calibri"/>
              </a:rPr>
              <a:t>NO OF ORDERS</a:t>
            </a:r>
          </a:p>
        </xdr:txBody>
      </xdr:sp>
      <xdr:sp macro="" textlink="KPI!$K$17">
        <xdr:nvSpPr>
          <xdr:cNvPr id="85" name="Rectangle: Rounded Corners 84">
            <a:extLst>
              <a:ext uri="{FF2B5EF4-FFF2-40B4-BE49-F238E27FC236}">
                <a16:creationId xmlns:a16="http://schemas.microsoft.com/office/drawing/2014/main" id="{BC8AF03B-BF50-4519-C65A-2B90F85C6230}"/>
              </a:ext>
            </a:extLst>
          </xdr:cNvPr>
          <xdr:cNvSpPr/>
        </xdr:nvSpPr>
        <xdr:spPr>
          <a:xfrm>
            <a:off x="324985" y="851575"/>
            <a:ext cx="2615261" cy="273409"/>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62182A9-1395-4FEF-A0A1-DC7CBFC147A4}" type="TxLink">
              <a:rPr lang="en-US" sz="1600" b="1" i="0" u="none" strike="noStrike">
                <a:solidFill>
                  <a:schemeClr val="bg1"/>
                </a:solidFill>
                <a:latin typeface="Arial Black" panose="020B0A04020102020204" pitchFamily="34" charset="0"/>
                <a:ea typeface="Calibri"/>
                <a:cs typeface="Calibri"/>
              </a:rPr>
              <a:pPr marL="0" indent="0" algn="ctr"/>
              <a:t># 9994</a:t>
            </a:fld>
            <a:endParaRPr lang="en-US" sz="1600" b="1" i="0" u="none" strike="noStrike">
              <a:solidFill>
                <a:schemeClr val="bg1"/>
              </a:solidFill>
              <a:latin typeface="Arial Black" panose="020B0A04020102020204" pitchFamily="34" charset="0"/>
              <a:ea typeface="Calibri"/>
              <a:cs typeface="Calibri"/>
            </a:endParaRPr>
          </a:p>
        </xdr:txBody>
      </xdr:sp>
      <xdr:sp macro="" textlink="">
        <xdr:nvSpPr>
          <xdr:cNvPr id="86" name="Rectangle: Rounded Corners 85">
            <a:extLst>
              <a:ext uri="{FF2B5EF4-FFF2-40B4-BE49-F238E27FC236}">
                <a16:creationId xmlns:a16="http://schemas.microsoft.com/office/drawing/2014/main" id="{F83F4E66-CDE0-412B-B399-089807E104D5}"/>
              </a:ext>
            </a:extLst>
          </xdr:cNvPr>
          <xdr:cNvSpPr/>
        </xdr:nvSpPr>
        <xdr:spPr>
          <a:xfrm>
            <a:off x="282941" y="1854200"/>
            <a:ext cx="2641780" cy="324972"/>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300" b="1" i="0" u="none" strike="noStrike">
                <a:solidFill>
                  <a:schemeClr val="bg1"/>
                </a:solidFill>
                <a:latin typeface="Arial Black" panose="020B0A04020102020204" pitchFamily="34" charset="0"/>
                <a:ea typeface="Calibri"/>
                <a:cs typeface="Calibri"/>
              </a:rPr>
              <a:t>YOY GROWTH</a:t>
            </a:r>
          </a:p>
        </xdr:txBody>
      </xdr:sp>
    </xdr:grpSp>
    <xdr:clientData/>
  </xdr:twoCellAnchor>
  <mc:AlternateContent xmlns:mc="http://schemas.openxmlformats.org/markup-compatibility/2006">
    <mc:Choice xmlns:a14="http://schemas.microsoft.com/office/drawing/2010/main" Requires="a14">
      <xdr:twoCellAnchor editAs="oneCell">
        <xdr:from>
          <xdr:col>7</xdr:col>
          <xdr:colOff>107950</xdr:colOff>
          <xdr:row>10</xdr:row>
          <xdr:rowOff>152400</xdr:rowOff>
        </xdr:from>
        <xdr:to>
          <xdr:col>8</xdr:col>
          <xdr:colOff>330200</xdr:colOff>
          <xdr:row>12</xdr:row>
          <xdr:rowOff>6350</xdr:rowOff>
        </xdr:to>
        <xdr:pic>
          <xdr:nvPicPr>
            <xdr:cNvPr id="88" name="Picture 87">
              <a:extLst>
                <a:ext uri="{FF2B5EF4-FFF2-40B4-BE49-F238E27FC236}">
                  <a16:creationId xmlns:a16="http://schemas.microsoft.com/office/drawing/2014/main" id="{E031752B-2C15-7729-992E-48D3357CC6A1}"/>
                </a:ext>
              </a:extLst>
            </xdr:cNvPr>
            <xdr:cNvPicPr>
              <a:picLocks noChangeAspect="1" noChangeArrowheads="1"/>
              <a:extLst>
                <a:ext uri="{84589F7E-364E-4C9E-8A38-B11213B215E9}">
                  <a14:cameraTool cellRange="YOY!$B$11" spid="_x0000_s10396"/>
                </a:ext>
              </a:extLst>
            </xdr:cNvPicPr>
          </xdr:nvPicPr>
          <xdr:blipFill>
            <a:blip xmlns:r="http://schemas.openxmlformats.org/officeDocument/2006/relationships" r:embed="rId3"/>
            <a:srcRect/>
            <a:stretch>
              <a:fillRect/>
            </a:stretch>
          </xdr:blipFill>
          <xdr:spPr bwMode="auto">
            <a:xfrm>
              <a:off x="4375150" y="1993900"/>
              <a:ext cx="831850" cy="2222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400050</xdr:colOff>
          <xdr:row>10</xdr:row>
          <xdr:rowOff>171450</xdr:rowOff>
        </xdr:from>
        <xdr:to>
          <xdr:col>13</xdr:col>
          <xdr:colOff>0</xdr:colOff>
          <xdr:row>12</xdr:row>
          <xdr:rowOff>25400</xdr:rowOff>
        </xdr:to>
        <xdr:pic>
          <xdr:nvPicPr>
            <xdr:cNvPr id="89" name="Picture 88">
              <a:extLst>
                <a:ext uri="{FF2B5EF4-FFF2-40B4-BE49-F238E27FC236}">
                  <a16:creationId xmlns:a16="http://schemas.microsoft.com/office/drawing/2014/main" id="{B9FCC4DA-B0E0-342B-DF27-B1428B80F82E}"/>
                </a:ext>
              </a:extLst>
            </xdr:cNvPr>
            <xdr:cNvPicPr>
              <a:picLocks noChangeAspect="1" noChangeArrowheads="1"/>
              <a:extLst>
                <a:ext uri="{84589F7E-364E-4C9E-8A38-B11213B215E9}">
                  <a14:cameraTool cellRange="YOY!$C$11" spid="_x0000_s10397"/>
                </a:ext>
              </a:extLst>
            </xdr:cNvPicPr>
          </xdr:nvPicPr>
          <xdr:blipFill>
            <a:blip xmlns:r="http://schemas.openxmlformats.org/officeDocument/2006/relationships" r:embed="rId4"/>
            <a:srcRect/>
            <a:stretch>
              <a:fillRect/>
            </a:stretch>
          </xdr:blipFill>
          <xdr:spPr bwMode="auto">
            <a:xfrm>
              <a:off x="7105650" y="2012950"/>
              <a:ext cx="819150" cy="2222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95250</xdr:colOff>
          <xdr:row>10</xdr:row>
          <xdr:rowOff>152400</xdr:rowOff>
        </xdr:from>
        <xdr:to>
          <xdr:col>17</xdr:col>
          <xdr:colOff>260350</xdr:colOff>
          <xdr:row>12</xdr:row>
          <xdr:rowOff>6350</xdr:rowOff>
        </xdr:to>
        <xdr:pic>
          <xdr:nvPicPr>
            <xdr:cNvPr id="92" name="Picture 91">
              <a:extLst>
                <a:ext uri="{FF2B5EF4-FFF2-40B4-BE49-F238E27FC236}">
                  <a16:creationId xmlns:a16="http://schemas.microsoft.com/office/drawing/2014/main" id="{F6864F5B-9FAA-2D3B-C918-DFE463E57BD4}"/>
                </a:ext>
              </a:extLst>
            </xdr:cNvPr>
            <xdr:cNvPicPr>
              <a:picLocks noChangeAspect="1" noChangeArrowheads="1"/>
              <a:extLst>
                <a:ext uri="{84589F7E-364E-4C9E-8A38-B11213B215E9}">
                  <a14:cameraTool cellRange="YOY!$D$11" spid="_x0000_s10398"/>
                </a:ext>
              </a:extLst>
            </xdr:cNvPicPr>
          </xdr:nvPicPr>
          <xdr:blipFill>
            <a:blip xmlns:r="http://schemas.openxmlformats.org/officeDocument/2006/relationships" r:embed="rId5"/>
            <a:srcRect/>
            <a:stretch>
              <a:fillRect/>
            </a:stretch>
          </xdr:blipFill>
          <xdr:spPr bwMode="auto">
            <a:xfrm>
              <a:off x="9848850" y="1993900"/>
              <a:ext cx="774700" cy="2222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368300</xdr:colOff>
          <xdr:row>10</xdr:row>
          <xdr:rowOff>165100</xdr:rowOff>
        </xdr:from>
        <xdr:to>
          <xdr:col>21</xdr:col>
          <xdr:colOff>495300</xdr:colOff>
          <xdr:row>12</xdr:row>
          <xdr:rowOff>19050</xdr:rowOff>
        </xdr:to>
        <xdr:pic>
          <xdr:nvPicPr>
            <xdr:cNvPr id="93" name="Picture 92">
              <a:extLst>
                <a:ext uri="{FF2B5EF4-FFF2-40B4-BE49-F238E27FC236}">
                  <a16:creationId xmlns:a16="http://schemas.microsoft.com/office/drawing/2014/main" id="{8E12DA0C-F0BA-D08D-D94E-DBEC5DAFD81A}"/>
                </a:ext>
              </a:extLst>
            </xdr:cNvPr>
            <xdr:cNvPicPr>
              <a:picLocks noChangeAspect="1" noChangeArrowheads="1"/>
              <a:extLst>
                <a:ext uri="{84589F7E-364E-4C9E-8A38-B11213B215E9}">
                  <a14:cameraTool cellRange="YOY!$E$11" spid="_x0000_s10399"/>
                </a:ext>
              </a:extLst>
            </xdr:cNvPicPr>
          </xdr:nvPicPr>
          <xdr:blipFill>
            <a:blip xmlns:r="http://schemas.openxmlformats.org/officeDocument/2006/relationships" r:embed="rId6"/>
            <a:srcRect/>
            <a:stretch>
              <a:fillRect/>
            </a:stretch>
          </xdr:blipFill>
          <xdr:spPr bwMode="auto">
            <a:xfrm>
              <a:off x="12560300" y="2006600"/>
              <a:ext cx="736600" cy="2222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508000</xdr:colOff>
      <xdr:row>6</xdr:row>
      <xdr:rowOff>120650</xdr:rowOff>
    </xdr:from>
    <xdr:to>
      <xdr:col>8</xdr:col>
      <xdr:colOff>330200</xdr:colOff>
      <xdr:row>10</xdr:row>
      <xdr:rowOff>19050</xdr:rowOff>
    </xdr:to>
    <xdr:graphicFrame macro="">
      <xdr:nvGraphicFramePr>
        <xdr:cNvPr id="94" name="Chart 93">
          <a:extLst>
            <a:ext uri="{FF2B5EF4-FFF2-40B4-BE49-F238E27FC236}">
              <a16:creationId xmlns:a16="http://schemas.microsoft.com/office/drawing/2014/main" id="{E990D628-65EE-446F-8152-0F47B3BE59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149080</xdr:colOff>
      <xdr:row>6</xdr:row>
      <xdr:rowOff>152400</xdr:rowOff>
    </xdr:from>
    <xdr:to>
      <xdr:col>12</xdr:col>
      <xdr:colOff>590550</xdr:colOff>
      <xdr:row>10</xdr:row>
      <xdr:rowOff>69850</xdr:rowOff>
    </xdr:to>
    <xdr:graphicFrame macro="">
      <xdr:nvGraphicFramePr>
        <xdr:cNvPr id="95" name="Chart 94">
          <a:extLst>
            <a:ext uri="{FF2B5EF4-FFF2-40B4-BE49-F238E27FC236}">
              <a16:creationId xmlns:a16="http://schemas.microsoft.com/office/drawing/2014/main" id="{1F080F89-AA81-42C4-9B4D-3EE0FC04F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425450</xdr:colOff>
      <xdr:row>6</xdr:row>
      <xdr:rowOff>171450</xdr:rowOff>
    </xdr:from>
    <xdr:to>
      <xdr:col>17</xdr:col>
      <xdr:colOff>234950</xdr:colOff>
      <xdr:row>10</xdr:row>
      <xdr:rowOff>44450</xdr:rowOff>
    </xdr:to>
    <xdr:graphicFrame macro="">
      <xdr:nvGraphicFramePr>
        <xdr:cNvPr id="96" name="Chart 95">
          <a:extLst>
            <a:ext uri="{FF2B5EF4-FFF2-40B4-BE49-F238E27FC236}">
              <a16:creationId xmlns:a16="http://schemas.microsoft.com/office/drawing/2014/main" id="{265EC94B-421C-4599-90F1-BB58109CA9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0</xdr:colOff>
      <xdr:row>7</xdr:row>
      <xdr:rowOff>12700</xdr:rowOff>
    </xdr:from>
    <xdr:to>
      <xdr:col>21</xdr:col>
      <xdr:colOff>520700</xdr:colOff>
      <xdr:row>10</xdr:row>
      <xdr:rowOff>57150</xdr:rowOff>
    </xdr:to>
    <xdr:graphicFrame macro="">
      <xdr:nvGraphicFramePr>
        <xdr:cNvPr id="97" name="Chart 96">
          <a:extLst>
            <a:ext uri="{FF2B5EF4-FFF2-40B4-BE49-F238E27FC236}">
              <a16:creationId xmlns:a16="http://schemas.microsoft.com/office/drawing/2014/main" id="{D1011EF0-23E9-4C54-BCCA-4935B4D06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9525</xdr:colOff>
      <xdr:row>12</xdr:row>
      <xdr:rowOff>152400</xdr:rowOff>
    </xdr:from>
    <xdr:to>
      <xdr:col>16</xdr:col>
      <xdr:colOff>76200</xdr:colOff>
      <xdr:row>22</xdr:row>
      <xdr:rowOff>133350</xdr:rowOff>
    </xdr:to>
    <xdr:sp macro="" textlink="">
      <xdr:nvSpPr>
        <xdr:cNvPr id="101" name="Rectangle: Rounded Corners 100">
          <a:extLst>
            <a:ext uri="{FF2B5EF4-FFF2-40B4-BE49-F238E27FC236}">
              <a16:creationId xmlns:a16="http://schemas.microsoft.com/office/drawing/2014/main" id="{07FC05F4-B86C-4F39-7063-156348381A8C}"/>
            </a:ext>
          </a:extLst>
        </xdr:cNvPr>
        <xdr:cNvSpPr/>
      </xdr:nvSpPr>
      <xdr:spPr>
        <a:xfrm>
          <a:off x="5495925" y="2362200"/>
          <a:ext cx="4333875" cy="1822450"/>
        </a:xfrm>
        <a:prstGeom prst="roundRect">
          <a:avLst/>
        </a:prstGeom>
        <a:gradFill>
          <a:gsLst>
            <a:gs pos="0">
              <a:schemeClr val="tx1">
                <a:lumMod val="85000"/>
                <a:lumOff val="15000"/>
                <a:alpha val="80000"/>
              </a:schemeClr>
            </a:gs>
            <a:gs pos="99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152400</xdr:colOff>
      <xdr:row>13</xdr:row>
      <xdr:rowOff>9525</xdr:rowOff>
    </xdr:from>
    <xdr:to>
      <xdr:col>21</xdr:col>
      <xdr:colOff>533400</xdr:colOff>
      <xdr:row>22</xdr:row>
      <xdr:rowOff>142875</xdr:rowOff>
    </xdr:to>
    <xdr:sp macro="" textlink="">
      <xdr:nvSpPr>
        <xdr:cNvPr id="102" name="Rectangle: Rounded Corners 101">
          <a:extLst>
            <a:ext uri="{FF2B5EF4-FFF2-40B4-BE49-F238E27FC236}">
              <a16:creationId xmlns:a16="http://schemas.microsoft.com/office/drawing/2014/main" id="{3BCC41FD-377A-B278-6EC6-674C9B5FD5B7}"/>
            </a:ext>
          </a:extLst>
        </xdr:cNvPr>
        <xdr:cNvSpPr/>
      </xdr:nvSpPr>
      <xdr:spPr>
        <a:xfrm>
          <a:off x="9906000" y="2403475"/>
          <a:ext cx="3429000" cy="1790700"/>
        </a:xfrm>
        <a:prstGeom prst="roundRect">
          <a:avLst/>
        </a:prstGeom>
        <a:gradFill>
          <a:gsLst>
            <a:gs pos="0">
              <a:schemeClr val="tx1">
                <a:lumMod val="85000"/>
                <a:lumOff val="15000"/>
                <a:alpha val="80000"/>
              </a:schemeClr>
            </a:gs>
            <a:gs pos="99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23</xdr:row>
      <xdr:rowOff>95250</xdr:rowOff>
    </xdr:from>
    <xdr:to>
      <xdr:col>8</xdr:col>
      <xdr:colOff>88900</xdr:colOff>
      <xdr:row>33</xdr:row>
      <xdr:rowOff>139700</xdr:rowOff>
    </xdr:to>
    <xdr:sp macro="" textlink="">
      <xdr:nvSpPr>
        <xdr:cNvPr id="103" name="Rectangle: Rounded Corners 102">
          <a:extLst>
            <a:ext uri="{FF2B5EF4-FFF2-40B4-BE49-F238E27FC236}">
              <a16:creationId xmlns:a16="http://schemas.microsoft.com/office/drawing/2014/main" id="{9DC2F920-ABE0-0E63-6B58-80623093FD0A}"/>
            </a:ext>
          </a:extLst>
        </xdr:cNvPr>
        <xdr:cNvSpPr/>
      </xdr:nvSpPr>
      <xdr:spPr>
        <a:xfrm>
          <a:off x="0" y="4330700"/>
          <a:ext cx="4965700" cy="1885950"/>
        </a:xfrm>
        <a:prstGeom prst="roundRect">
          <a:avLst/>
        </a:prstGeom>
        <a:gradFill>
          <a:gsLst>
            <a:gs pos="0">
              <a:schemeClr val="tx1">
                <a:lumMod val="85000"/>
                <a:lumOff val="15000"/>
                <a:alpha val="80000"/>
              </a:schemeClr>
            </a:gs>
            <a:gs pos="99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207962</xdr:colOff>
      <xdr:row>23</xdr:row>
      <xdr:rowOff>44450</xdr:rowOff>
    </xdr:from>
    <xdr:to>
      <xdr:col>14</xdr:col>
      <xdr:colOff>271462</xdr:colOff>
      <xdr:row>34</xdr:row>
      <xdr:rowOff>25400</xdr:rowOff>
    </xdr:to>
    <xdr:sp macro="" textlink="">
      <xdr:nvSpPr>
        <xdr:cNvPr id="104" name="Rectangle: Rounded Corners 103">
          <a:extLst>
            <a:ext uri="{FF2B5EF4-FFF2-40B4-BE49-F238E27FC236}">
              <a16:creationId xmlns:a16="http://schemas.microsoft.com/office/drawing/2014/main" id="{5CAD5BEA-E46F-C935-C540-A7150D4F27A8}"/>
            </a:ext>
          </a:extLst>
        </xdr:cNvPr>
        <xdr:cNvSpPr/>
      </xdr:nvSpPr>
      <xdr:spPr>
        <a:xfrm>
          <a:off x="5084762" y="4279900"/>
          <a:ext cx="3721100" cy="2006600"/>
        </a:xfrm>
        <a:prstGeom prst="roundRect">
          <a:avLst/>
        </a:prstGeom>
        <a:gradFill>
          <a:gsLst>
            <a:gs pos="0">
              <a:schemeClr val="tx1">
                <a:lumMod val="85000"/>
                <a:lumOff val="15000"/>
                <a:alpha val="80000"/>
              </a:schemeClr>
            </a:gs>
            <a:gs pos="99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247650</xdr:colOff>
      <xdr:row>23</xdr:row>
      <xdr:rowOff>127000</xdr:rowOff>
    </xdr:from>
    <xdr:to>
      <xdr:col>3</xdr:col>
      <xdr:colOff>57150</xdr:colOff>
      <xdr:row>24</xdr:row>
      <xdr:rowOff>165100</xdr:rowOff>
    </xdr:to>
    <xdr:sp macro="" textlink="">
      <xdr:nvSpPr>
        <xdr:cNvPr id="106" name="Rectangle: Rounded Corners 105">
          <a:extLst>
            <a:ext uri="{FF2B5EF4-FFF2-40B4-BE49-F238E27FC236}">
              <a16:creationId xmlns:a16="http://schemas.microsoft.com/office/drawing/2014/main" id="{2A136181-1F46-4653-5B32-F7DB534B6BD7}"/>
            </a:ext>
          </a:extLst>
        </xdr:cNvPr>
        <xdr:cNvSpPr/>
      </xdr:nvSpPr>
      <xdr:spPr>
        <a:xfrm>
          <a:off x="247650" y="4362450"/>
          <a:ext cx="1638300" cy="222250"/>
        </a:xfrm>
        <a:prstGeom prst="roundRect">
          <a:avLst/>
        </a:prstGeom>
        <a:gradFill>
          <a:gsLst>
            <a:gs pos="0">
              <a:schemeClr val="tx1">
                <a:lumMod val="65000"/>
                <a:lumOff val="35000"/>
              </a:schemeClr>
            </a:gs>
            <a:gs pos="99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Arial Black" panose="020B0A04020102020204" pitchFamily="34" charset="0"/>
            </a:rPr>
            <a:t>SALES</a:t>
          </a:r>
          <a:r>
            <a:rPr lang="en-US" sz="1100" baseline="0">
              <a:latin typeface="Arial Black" panose="020B0A04020102020204" pitchFamily="34" charset="0"/>
            </a:rPr>
            <a:t> BY STATE</a:t>
          </a:r>
          <a:endParaRPr lang="en-US" sz="1100">
            <a:latin typeface="Arial Black" panose="020B0A04020102020204" pitchFamily="34" charset="0"/>
          </a:endParaRPr>
        </a:p>
      </xdr:txBody>
    </xdr:sp>
    <xdr:clientData/>
  </xdr:twoCellAnchor>
  <xdr:twoCellAnchor>
    <xdr:from>
      <xdr:col>16</xdr:col>
      <xdr:colOff>425450</xdr:colOff>
      <xdr:row>13</xdr:row>
      <xdr:rowOff>50800</xdr:rowOff>
    </xdr:from>
    <xdr:to>
      <xdr:col>21</xdr:col>
      <xdr:colOff>222250</xdr:colOff>
      <xdr:row>14</xdr:row>
      <xdr:rowOff>152400</xdr:rowOff>
    </xdr:to>
    <xdr:sp macro="" textlink="">
      <xdr:nvSpPr>
        <xdr:cNvPr id="107" name="Rectangle: Rounded Corners 106">
          <a:extLst>
            <a:ext uri="{FF2B5EF4-FFF2-40B4-BE49-F238E27FC236}">
              <a16:creationId xmlns:a16="http://schemas.microsoft.com/office/drawing/2014/main" id="{C9D69AEA-A688-3DD9-96CF-F2B905CD2821}"/>
            </a:ext>
          </a:extLst>
        </xdr:cNvPr>
        <xdr:cNvSpPr/>
      </xdr:nvSpPr>
      <xdr:spPr>
        <a:xfrm>
          <a:off x="10179050" y="2444750"/>
          <a:ext cx="2844800" cy="285750"/>
        </a:xfrm>
        <a:prstGeom prst="roundRect">
          <a:avLst/>
        </a:prstGeom>
        <a:gradFill>
          <a:gsLst>
            <a:gs pos="0">
              <a:schemeClr val="tx1">
                <a:lumMod val="75000"/>
                <a:lumOff val="25000"/>
              </a:schemeClr>
            </a:gs>
            <a:gs pos="99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Arial Black" panose="020B0A04020102020204" pitchFamily="34" charset="0"/>
            </a:rPr>
            <a:t>CATEGORY</a:t>
          </a:r>
          <a:r>
            <a:rPr lang="en-US" sz="1100" baseline="0">
              <a:latin typeface="Arial Black" panose="020B0A04020102020204" pitchFamily="34" charset="0"/>
            </a:rPr>
            <a:t> WISE SALES SHARE %</a:t>
          </a:r>
          <a:endParaRPr lang="en-US" sz="1100">
            <a:latin typeface="Arial Black" panose="020B0A04020102020204" pitchFamily="34" charset="0"/>
          </a:endParaRPr>
        </a:p>
      </xdr:txBody>
    </xdr:sp>
    <xdr:clientData/>
  </xdr:twoCellAnchor>
  <xdr:twoCellAnchor>
    <xdr:from>
      <xdr:col>9</xdr:col>
      <xdr:colOff>215900</xdr:colOff>
      <xdr:row>12</xdr:row>
      <xdr:rowOff>177800</xdr:rowOff>
    </xdr:from>
    <xdr:to>
      <xdr:col>12</xdr:col>
      <xdr:colOff>571500</xdr:colOff>
      <xdr:row>14</xdr:row>
      <xdr:rowOff>95250</xdr:rowOff>
    </xdr:to>
    <xdr:sp macro="" textlink="">
      <xdr:nvSpPr>
        <xdr:cNvPr id="108" name="Rectangle: Rounded Corners 107">
          <a:extLst>
            <a:ext uri="{FF2B5EF4-FFF2-40B4-BE49-F238E27FC236}">
              <a16:creationId xmlns:a16="http://schemas.microsoft.com/office/drawing/2014/main" id="{CA0CBAF9-9B88-83A2-A2AF-B15BB2914B06}"/>
            </a:ext>
          </a:extLst>
        </xdr:cNvPr>
        <xdr:cNvSpPr/>
      </xdr:nvSpPr>
      <xdr:spPr>
        <a:xfrm>
          <a:off x="5702300" y="2387600"/>
          <a:ext cx="2184400" cy="285750"/>
        </a:xfrm>
        <a:prstGeom prst="roundRect">
          <a:avLst/>
        </a:prstGeom>
        <a:gradFill>
          <a:gsLst>
            <a:gs pos="0">
              <a:schemeClr val="tx1">
                <a:lumMod val="75000"/>
                <a:lumOff val="25000"/>
              </a:schemeClr>
            </a:gs>
            <a:gs pos="99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Arial Black" panose="020B0A04020102020204" pitchFamily="34" charset="0"/>
            </a:rPr>
            <a:t>CATEGORY</a:t>
          </a:r>
          <a:r>
            <a:rPr lang="en-US" sz="1100" baseline="0">
              <a:latin typeface="Arial Black" panose="020B0A04020102020204" pitchFamily="34" charset="0"/>
            </a:rPr>
            <a:t> WISE PROFIT</a:t>
          </a:r>
          <a:endParaRPr lang="en-US" sz="1100">
            <a:latin typeface="Arial Black" panose="020B0A04020102020204" pitchFamily="34" charset="0"/>
          </a:endParaRPr>
        </a:p>
      </xdr:txBody>
    </xdr:sp>
    <xdr:clientData/>
  </xdr:twoCellAnchor>
  <xdr:twoCellAnchor>
    <xdr:from>
      <xdr:col>9</xdr:col>
      <xdr:colOff>31750</xdr:colOff>
      <xdr:row>13</xdr:row>
      <xdr:rowOff>133350</xdr:rowOff>
    </xdr:from>
    <xdr:to>
      <xdr:col>16</xdr:col>
      <xdr:colOff>127000</xdr:colOff>
      <xdr:row>22</xdr:row>
      <xdr:rowOff>6350</xdr:rowOff>
    </xdr:to>
    <mc:AlternateContent xmlns:mc="http://schemas.openxmlformats.org/markup-compatibility/2006">
      <mc:Choice xmlns:cx1="http://schemas.microsoft.com/office/drawing/2015/9/8/chartex" Requires="cx1">
        <xdr:graphicFrame macro="">
          <xdr:nvGraphicFramePr>
            <xdr:cNvPr id="111" name="Chart 110">
              <a:extLst>
                <a:ext uri="{FF2B5EF4-FFF2-40B4-BE49-F238E27FC236}">
                  <a16:creationId xmlns:a16="http://schemas.microsoft.com/office/drawing/2014/main" id="{C73DB3EC-4785-49AE-A09D-96F4059639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518150" y="2527300"/>
              <a:ext cx="4362450" cy="1530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247650</xdr:colOff>
      <xdr:row>13</xdr:row>
      <xdr:rowOff>85725</xdr:rowOff>
    </xdr:from>
    <xdr:to>
      <xdr:col>22</xdr:col>
      <xdr:colOff>165100</xdr:colOff>
      <xdr:row>22</xdr:row>
      <xdr:rowOff>146050</xdr:rowOff>
    </xdr:to>
    <xdr:graphicFrame macro="">
      <xdr:nvGraphicFramePr>
        <xdr:cNvPr id="112" name="Chart 111">
          <a:extLst>
            <a:ext uri="{FF2B5EF4-FFF2-40B4-BE49-F238E27FC236}">
              <a16:creationId xmlns:a16="http://schemas.microsoft.com/office/drawing/2014/main" id="{8A9B1741-E5E2-43C8-B01D-378E99446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390524</xdr:colOff>
      <xdr:row>23</xdr:row>
      <xdr:rowOff>25400</xdr:rowOff>
    </xdr:from>
    <xdr:to>
      <xdr:col>22</xdr:col>
      <xdr:colOff>12699</xdr:colOff>
      <xdr:row>34</xdr:row>
      <xdr:rowOff>6350</xdr:rowOff>
    </xdr:to>
    <xdr:sp macro="" textlink="">
      <xdr:nvSpPr>
        <xdr:cNvPr id="113" name="Rectangle: Rounded Corners 112">
          <a:extLst>
            <a:ext uri="{FF2B5EF4-FFF2-40B4-BE49-F238E27FC236}">
              <a16:creationId xmlns:a16="http://schemas.microsoft.com/office/drawing/2014/main" id="{4205E683-F664-1BD0-8DC3-1AB55E0F1087}"/>
            </a:ext>
          </a:extLst>
        </xdr:cNvPr>
        <xdr:cNvSpPr/>
      </xdr:nvSpPr>
      <xdr:spPr>
        <a:xfrm>
          <a:off x="8924924" y="4260850"/>
          <a:ext cx="4498975" cy="2006600"/>
        </a:xfrm>
        <a:prstGeom prst="roundRect">
          <a:avLst/>
        </a:prstGeom>
        <a:gradFill>
          <a:gsLst>
            <a:gs pos="0">
              <a:schemeClr val="tx1">
                <a:lumMod val="85000"/>
                <a:lumOff val="15000"/>
                <a:alpha val="80000"/>
              </a:schemeClr>
            </a:gs>
            <a:gs pos="99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12</xdr:row>
      <xdr:rowOff>127000</xdr:rowOff>
    </xdr:from>
    <xdr:to>
      <xdr:col>8</xdr:col>
      <xdr:colOff>565150</xdr:colOff>
      <xdr:row>23</xdr:row>
      <xdr:rowOff>57150</xdr:rowOff>
    </xdr:to>
    <xdr:sp macro="" textlink="">
      <xdr:nvSpPr>
        <xdr:cNvPr id="8" name="Rectangle: Rounded Corners 7">
          <a:extLst>
            <a:ext uri="{FF2B5EF4-FFF2-40B4-BE49-F238E27FC236}">
              <a16:creationId xmlns:a16="http://schemas.microsoft.com/office/drawing/2014/main" id="{DEA3CE87-4F74-3D32-3B8A-385C7319B56D}"/>
            </a:ext>
          </a:extLst>
        </xdr:cNvPr>
        <xdr:cNvSpPr/>
      </xdr:nvSpPr>
      <xdr:spPr>
        <a:xfrm>
          <a:off x="0" y="2336800"/>
          <a:ext cx="5441950" cy="1955800"/>
        </a:xfrm>
        <a:prstGeom prst="roundRect">
          <a:avLst/>
        </a:prstGeom>
        <a:gradFill>
          <a:gsLst>
            <a:gs pos="0">
              <a:schemeClr val="tx1">
                <a:lumMod val="85000"/>
                <a:lumOff val="15000"/>
                <a:alpha val="80000"/>
              </a:schemeClr>
            </a:gs>
            <a:gs pos="99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12</xdr:row>
      <xdr:rowOff>177800</xdr:rowOff>
    </xdr:from>
    <xdr:to>
      <xdr:col>4</xdr:col>
      <xdr:colOff>311150</xdr:colOff>
      <xdr:row>14</xdr:row>
      <xdr:rowOff>44450</xdr:rowOff>
    </xdr:to>
    <xdr:sp macro="" textlink="">
      <xdr:nvSpPr>
        <xdr:cNvPr id="10" name="Rectangle: Rounded Corners 9">
          <a:extLst>
            <a:ext uri="{FF2B5EF4-FFF2-40B4-BE49-F238E27FC236}">
              <a16:creationId xmlns:a16="http://schemas.microsoft.com/office/drawing/2014/main" id="{4016AA0A-39ED-F94F-1EAC-AA78FB01B998}"/>
            </a:ext>
          </a:extLst>
        </xdr:cNvPr>
        <xdr:cNvSpPr/>
      </xdr:nvSpPr>
      <xdr:spPr>
        <a:xfrm>
          <a:off x="190500" y="2387600"/>
          <a:ext cx="2559050" cy="234950"/>
        </a:xfrm>
        <a:prstGeom prst="roundRect">
          <a:avLst/>
        </a:prstGeom>
        <a:gradFill>
          <a:gsLst>
            <a:gs pos="0">
              <a:schemeClr val="tx1">
                <a:lumMod val="75000"/>
                <a:lumOff val="25000"/>
              </a:schemeClr>
            </a:gs>
            <a:gs pos="99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bg1"/>
              </a:solidFill>
              <a:effectLst/>
              <a:latin typeface="Arial Black" panose="020B0A04020102020204" pitchFamily="34" charset="0"/>
              <a:ea typeface="+mn-ea"/>
              <a:cs typeface="+mn-cs"/>
            </a:rPr>
            <a:t>SALES AND</a:t>
          </a:r>
          <a:r>
            <a:rPr lang="en-US" sz="1100" baseline="0">
              <a:solidFill>
                <a:schemeClr val="bg1"/>
              </a:solidFill>
              <a:effectLst/>
              <a:latin typeface="Arial Black" panose="020B0A04020102020204" pitchFamily="34" charset="0"/>
              <a:ea typeface="+mn-ea"/>
              <a:cs typeface="+mn-cs"/>
            </a:rPr>
            <a:t> PROFIT ANALYSIS</a:t>
          </a:r>
          <a:endParaRPr lang="en-US">
            <a:solidFill>
              <a:schemeClr val="bg1"/>
            </a:solidFill>
            <a:effectLst/>
            <a:latin typeface="Arial Black" panose="020B0A04020102020204" pitchFamily="34" charset="0"/>
          </a:endParaRPr>
        </a:p>
        <a:p>
          <a:pPr algn="l"/>
          <a:endParaRPr lang="en-US" sz="1100">
            <a:solidFill>
              <a:schemeClr val="bg1"/>
            </a:solidFill>
            <a:latin typeface="Arial Black" panose="020B0A04020102020204" pitchFamily="34" charset="0"/>
          </a:endParaRPr>
        </a:p>
      </xdr:txBody>
    </xdr:sp>
    <xdr:clientData/>
  </xdr:twoCellAnchor>
  <xdr:twoCellAnchor>
    <xdr:from>
      <xdr:col>0</xdr:col>
      <xdr:colOff>190500</xdr:colOff>
      <xdr:row>14</xdr:row>
      <xdr:rowOff>82550</xdr:rowOff>
    </xdr:from>
    <xdr:to>
      <xdr:col>8</xdr:col>
      <xdr:colOff>368300</xdr:colOff>
      <xdr:row>22</xdr:row>
      <xdr:rowOff>127000</xdr:rowOff>
    </xdr:to>
    <xdr:graphicFrame macro="">
      <xdr:nvGraphicFramePr>
        <xdr:cNvPr id="12" name="Chart 11">
          <a:extLst>
            <a:ext uri="{FF2B5EF4-FFF2-40B4-BE49-F238E27FC236}">
              <a16:creationId xmlns:a16="http://schemas.microsoft.com/office/drawing/2014/main" id="{2F50C032-6E07-45D5-9B1E-1F83CA7E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520700</xdr:colOff>
      <xdr:row>24</xdr:row>
      <xdr:rowOff>114300</xdr:rowOff>
    </xdr:from>
    <xdr:to>
      <xdr:col>6</xdr:col>
      <xdr:colOff>463550</xdr:colOff>
      <xdr:row>34</xdr:row>
      <xdr:rowOff>31750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CE3162B9-283B-4886-8F6F-95FC956CA4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20700" y="4533900"/>
              <a:ext cx="3600450" cy="1758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406400</xdr:colOff>
      <xdr:row>23</xdr:row>
      <xdr:rowOff>101600</xdr:rowOff>
    </xdr:from>
    <xdr:to>
      <xdr:col>13</xdr:col>
      <xdr:colOff>457200</xdr:colOff>
      <xdr:row>25</xdr:row>
      <xdr:rowOff>0</xdr:rowOff>
    </xdr:to>
    <xdr:sp macro="" textlink="">
      <xdr:nvSpPr>
        <xdr:cNvPr id="11" name="Rectangle: Rounded Corners 10">
          <a:extLst>
            <a:ext uri="{FF2B5EF4-FFF2-40B4-BE49-F238E27FC236}">
              <a16:creationId xmlns:a16="http://schemas.microsoft.com/office/drawing/2014/main" id="{2797678F-1315-E88C-700F-3E8DAF56D3A1}"/>
            </a:ext>
          </a:extLst>
        </xdr:cNvPr>
        <xdr:cNvSpPr/>
      </xdr:nvSpPr>
      <xdr:spPr>
        <a:xfrm>
          <a:off x="5283200" y="4337050"/>
          <a:ext cx="3098800" cy="266700"/>
        </a:xfrm>
        <a:prstGeom prst="roundRect">
          <a:avLst/>
        </a:prstGeom>
        <a:gradFill>
          <a:gsLst>
            <a:gs pos="0">
              <a:schemeClr val="tx1">
                <a:lumMod val="65000"/>
                <a:lumOff val="35000"/>
              </a:schemeClr>
            </a:gs>
            <a:gs pos="99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Arial Black" panose="020B0A04020102020204" pitchFamily="34" charset="0"/>
            </a:rPr>
            <a:t>TOP</a:t>
          </a:r>
          <a:r>
            <a:rPr lang="en-US" sz="1100" baseline="0">
              <a:latin typeface="Arial Black" panose="020B0A04020102020204" pitchFamily="34" charset="0"/>
            </a:rPr>
            <a:t> 5 SUBCATEGORIES BY SALE</a:t>
          </a:r>
          <a:endParaRPr lang="en-US" sz="1100">
            <a:latin typeface="Arial Black" panose="020B0A04020102020204" pitchFamily="34" charset="0"/>
          </a:endParaRPr>
        </a:p>
      </xdr:txBody>
    </xdr:sp>
    <xdr:clientData/>
  </xdr:twoCellAnchor>
  <xdr:twoCellAnchor>
    <xdr:from>
      <xdr:col>8</xdr:col>
      <xdr:colOff>247650</xdr:colOff>
      <xdr:row>24</xdr:row>
      <xdr:rowOff>133350</xdr:rowOff>
    </xdr:from>
    <xdr:to>
      <xdr:col>14</xdr:col>
      <xdr:colOff>266700</xdr:colOff>
      <xdr:row>34</xdr:row>
      <xdr:rowOff>44450</xdr:rowOff>
    </xdr:to>
    <xdr:graphicFrame macro="">
      <xdr:nvGraphicFramePr>
        <xdr:cNvPr id="15" name="Chart 14">
          <a:extLst>
            <a:ext uri="{FF2B5EF4-FFF2-40B4-BE49-F238E27FC236}">
              <a16:creationId xmlns:a16="http://schemas.microsoft.com/office/drawing/2014/main" id="{83130E2E-40E3-4364-BE15-6CFDC5F81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342900</xdr:colOff>
      <xdr:row>23</xdr:row>
      <xdr:rowOff>101600</xdr:rowOff>
    </xdr:from>
    <xdr:to>
      <xdr:col>19</xdr:col>
      <xdr:colOff>50800</xdr:colOff>
      <xdr:row>25</xdr:row>
      <xdr:rowOff>0</xdr:rowOff>
    </xdr:to>
    <xdr:sp macro="" textlink="">
      <xdr:nvSpPr>
        <xdr:cNvPr id="16" name="Rectangle: Rounded Corners 15">
          <a:extLst>
            <a:ext uri="{FF2B5EF4-FFF2-40B4-BE49-F238E27FC236}">
              <a16:creationId xmlns:a16="http://schemas.microsoft.com/office/drawing/2014/main" id="{812954FA-DDE4-D322-1C4E-93EB4916F689}"/>
            </a:ext>
          </a:extLst>
        </xdr:cNvPr>
        <xdr:cNvSpPr/>
      </xdr:nvSpPr>
      <xdr:spPr>
        <a:xfrm>
          <a:off x="10706100" y="4337050"/>
          <a:ext cx="927100" cy="266700"/>
        </a:xfrm>
        <a:prstGeom prst="roundRect">
          <a:avLst/>
        </a:prstGeom>
        <a:gradFill>
          <a:gsLst>
            <a:gs pos="0">
              <a:schemeClr val="tx1">
                <a:lumMod val="65000"/>
                <a:lumOff val="35000"/>
              </a:schemeClr>
            </a:gs>
            <a:gs pos="99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Arial Black" panose="020B0A04020102020204" pitchFamily="34" charset="0"/>
            </a:rPr>
            <a:t>FILTERS</a:t>
          </a:r>
        </a:p>
      </xdr:txBody>
    </xdr:sp>
    <xdr:clientData/>
  </xdr:twoCellAnchor>
  <xdr:twoCellAnchor editAs="oneCell">
    <xdr:from>
      <xdr:col>14</xdr:col>
      <xdr:colOff>558801</xdr:colOff>
      <xdr:row>25</xdr:row>
      <xdr:rowOff>102134</xdr:rowOff>
    </xdr:from>
    <xdr:to>
      <xdr:col>16</xdr:col>
      <xdr:colOff>560606</xdr:colOff>
      <xdr:row>33</xdr:row>
      <xdr:rowOff>146051</xdr:rowOff>
    </xdr:to>
    <mc:AlternateContent xmlns:mc="http://schemas.openxmlformats.org/markup-compatibility/2006" xmlns:a14="http://schemas.microsoft.com/office/drawing/2010/main">
      <mc:Choice Requires="a14">
        <xdr:graphicFrame macro="">
          <xdr:nvGraphicFramePr>
            <xdr:cNvPr id="18" name="Year 1">
              <a:extLst>
                <a:ext uri="{FF2B5EF4-FFF2-40B4-BE49-F238E27FC236}">
                  <a16:creationId xmlns:a16="http://schemas.microsoft.com/office/drawing/2014/main" id="{E1ED91AC-AA6B-4234-9848-4FBCAC3F683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093201" y="4705884"/>
              <a:ext cx="1221005" cy="15171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609196</xdr:colOff>
      <xdr:row>25</xdr:row>
      <xdr:rowOff>82551</xdr:rowOff>
    </xdr:from>
    <xdr:to>
      <xdr:col>19</xdr:col>
      <xdr:colOff>234950</xdr:colOff>
      <xdr:row>33</xdr:row>
      <xdr:rowOff>152401</xdr:rowOff>
    </xdr:to>
    <mc:AlternateContent xmlns:mc="http://schemas.openxmlformats.org/markup-compatibility/2006" xmlns:a14="http://schemas.microsoft.com/office/drawing/2010/main">
      <mc:Choice Requires="a14">
        <xdr:graphicFrame macro="">
          <xdr:nvGraphicFramePr>
            <xdr:cNvPr id="19" name="Segment 1">
              <a:extLst>
                <a:ext uri="{FF2B5EF4-FFF2-40B4-BE49-F238E27FC236}">
                  <a16:creationId xmlns:a16="http://schemas.microsoft.com/office/drawing/2014/main" id="{0A1D9002-6A7E-4B8B-8EE2-8AB1F82275E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362796" y="4686301"/>
              <a:ext cx="1454554"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258865</xdr:colOff>
      <xdr:row>25</xdr:row>
      <xdr:rowOff>95250</xdr:rowOff>
    </xdr:from>
    <xdr:to>
      <xdr:col>21</xdr:col>
      <xdr:colOff>438150</xdr:colOff>
      <xdr:row>33</xdr:row>
      <xdr:rowOff>165100</xdr:rowOff>
    </xdr:to>
    <mc:AlternateContent xmlns:mc="http://schemas.openxmlformats.org/markup-compatibility/2006" xmlns:a14="http://schemas.microsoft.com/office/drawing/2010/main">
      <mc:Choice Requires="a14">
        <xdr:graphicFrame macro="">
          <xdr:nvGraphicFramePr>
            <xdr:cNvPr id="20" name="Region 2">
              <a:extLst>
                <a:ext uri="{FF2B5EF4-FFF2-40B4-BE49-F238E27FC236}">
                  <a16:creationId xmlns:a16="http://schemas.microsoft.com/office/drawing/2014/main" id="{49EFC695-69A6-4324-9391-B9AC1EDA38E5}"/>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841265" y="4699000"/>
              <a:ext cx="1398485"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164810</xdr:colOff>
      <xdr:row>4</xdr:row>
      <xdr:rowOff>146050</xdr:rowOff>
    </xdr:from>
    <xdr:to>
      <xdr:col>4</xdr:col>
      <xdr:colOff>93299</xdr:colOff>
      <xdr:row>6</xdr:row>
      <xdr:rowOff>56076</xdr:rowOff>
    </xdr:to>
    <xdr:sp macro="" textlink="KPI!B17">
      <xdr:nvSpPr>
        <xdr:cNvPr id="21" name="Rectangle: Rounded Corners 20">
          <a:extLst>
            <a:ext uri="{FF2B5EF4-FFF2-40B4-BE49-F238E27FC236}">
              <a16:creationId xmlns:a16="http://schemas.microsoft.com/office/drawing/2014/main" id="{8E716964-F151-4652-BBC6-819927D49B67}"/>
            </a:ext>
          </a:extLst>
        </xdr:cNvPr>
        <xdr:cNvSpPr/>
      </xdr:nvSpPr>
      <xdr:spPr>
        <a:xfrm>
          <a:off x="164810" y="882650"/>
          <a:ext cx="2366889" cy="278326"/>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76135F2-3FAD-4979-AA8D-A94A40BFADD1}" type="TxLink">
            <a:rPr lang="en-US" sz="1600" b="1" i="0" u="none" strike="noStrike">
              <a:solidFill>
                <a:schemeClr val="bg1"/>
              </a:solidFill>
              <a:latin typeface="Arial Black" panose="020B0A04020102020204" pitchFamily="34" charset="0"/>
              <a:ea typeface="Calibri"/>
              <a:cs typeface="Calibri"/>
            </a:rPr>
            <a:pPr marL="0" indent="0" algn="ctr"/>
            <a:t> $22,97,200.86 </a:t>
          </a:fld>
          <a:endParaRPr lang="en-US" sz="1600" b="1" i="0" u="none" strike="noStrike">
            <a:solidFill>
              <a:schemeClr val="bg1"/>
            </a:solidFill>
            <a:latin typeface="Arial Black" panose="020B0A04020102020204" pitchFamily="34" charset="0"/>
            <a:ea typeface="Calibri"/>
            <a:cs typeface="Calibri"/>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117474</xdr:colOff>
      <xdr:row>12</xdr:row>
      <xdr:rowOff>34925</xdr:rowOff>
    </xdr:from>
    <xdr:to>
      <xdr:col>13</xdr:col>
      <xdr:colOff>463549</xdr:colOff>
      <xdr:row>27</xdr:row>
      <xdr:rowOff>15875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A448BE2-327A-02FD-E063-601A8EBBF6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87874" y="2244725"/>
              <a:ext cx="522287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152400</xdr:colOff>
      <xdr:row>2</xdr:row>
      <xdr:rowOff>85725</xdr:rowOff>
    </xdr:from>
    <xdr:to>
      <xdr:col>11</xdr:col>
      <xdr:colOff>431800</xdr:colOff>
      <xdr:row>17</xdr:row>
      <xdr:rowOff>66675</xdr:rowOff>
    </xdr:to>
    <xdr:graphicFrame macro="">
      <xdr:nvGraphicFramePr>
        <xdr:cNvPr id="2" name="Chart 1">
          <a:extLst>
            <a:ext uri="{FF2B5EF4-FFF2-40B4-BE49-F238E27FC236}">
              <a16:creationId xmlns:a16="http://schemas.microsoft.com/office/drawing/2014/main" id="{BE50D72B-FB7A-1B61-D0F2-4E8F1387B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209550</xdr:colOff>
      <xdr:row>19</xdr:row>
      <xdr:rowOff>50800</xdr:rowOff>
    </xdr:from>
    <xdr:to>
      <xdr:col>1</xdr:col>
      <xdr:colOff>692150</xdr:colOff>
      <xdr:row>21</xdr:row>
      <xdr:rowOff>98424</xdr:rowOff>
    </xdr:to>
    <xdr:graphicFrame macro="">
      <xdr:nvGraphicFramePr>
        <xdr:cNvPr id="2" name="Chart 1">
          <a:extLst>
            <a:ext uri="{FF2B5EF4-FFF2-40B4-BE49-F238E27FC236}">
              <a16:creationId xmlns:a16="http://schemas.microsoft.com/office/drawing/2014/main" id="{E949A03A-F54E-795B-267F-509B0C4E0A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146050</xdr:colOff>
      <xdr:row>19</xdr:row>
      <xdr:rowOff>63500</xdr:rowOff>
    </xdr:from>
    <xdr:to>
      <xdr:col>4</xdr:col>
      <xdr:colOff>685800</xdr:colOff>
      <xdr:row>21</xdr:row>
      <xdr:rowOff>117474</xdr:rowOff>
    </xdr:to>
    <xdr:graphicFrame macro="">
      <xdr:nvGraphicFramePr>
        <xdr:cNvPr id="3" name="Chart 2">
          <a:extLst>
            <a:ext uri="{FF2B5EF4-FFF2-40B4-BE49-F238E27FC236}">
              <a16:creationId xmlns:a16="http://schemas.microsoft.com/office/drawing/2014/main" id="{D454D761-DECA-8C31-DCE7-3507133365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215900</xdr:colOff>
      <xdr:row>19</xdr:row>
      <xdr:rowOff>69849</xdr:rowOff>
    </xdr:from>
    <xdr:to>
      <xdr:col>7</xdr:col>
      <xdr:colOff>698500</xdr:colOff>
      <xdr:row>21</xdr:row>
      <xdr:rowOff>180974</xdr:rowOff>
    </xdr:to>
    <xdr:graphicFrame macro="">
      <xdr:nvGraphicFramePr>
        <xdr:cNvPr id="4" name="Chart 3">
          <a:extLst>
            <a:ext uri="{FF2B5EF4-FFF2-40B4-BE49-F238E27FC236}">
              <a16:creationId xmlns:a16="http://schemas.microsoft.com/office/drawing/2014/main" id="{9E97B29A-B445-6D65-17AA-DCC71CFC25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165100</xdr:colOff>
      <xdr:row>19</xdr:row>
      <xdr:rowOff>139699</xdr:rowOff>
    </xdr:from>
    <xdr:to>
      <xdr:col>10</xdr:col>
      <xdr:colOff>755650</xdr:colOff>
      <xdr:row>22</xdr:row>
      <xdr:rowOff>0</xdr:rowOff>
    </xdr:to>
    <xdr:graphicFrame macro="">
      <xdr:nvGraphicFramePr>
        <xdr:cNvPr id="5" name="Chart 4">
          <a:extLst>
            <a:ext uri="{FF2B5EF4-FFF2-40B4-BE49-F238E27FC236}">
              <a16:creationId xmlns:a16="http://schemas.microsoft.com/office/drawing/2014/main" id="{C15B040B-B1D3-ABE8-6CB3-CD04396DD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53975</xdr:colOff>
      <xdr:row>19</xdr:row>
      <xdr:rowOff>120649</xdr:rowOff>
    </xdr:from>
    <xdr:to>
      <xdr:col>13</xdr:col>
      <xdr:colOff>1009650</xdr:colOff>
      <xdr:row>21</xdr:row>
      <xdr:rowOff>152400</xdr:rowOff>
    </xdr:to>
    <xdr:graphicFrame macro="">
      <xdr:nvGraphicFramePr>
        <xdr:cNvPr id="6" name="Chart 5">
          <a:extLst>
            <a:ext uri="{FF2B5EF4-FFF2-40B4-BE49-F238E27FC236}">
              <a16:creationId xmlns:a16="http://schemas.microsoft.com/office/drawing/2014/main" id="{D6FE4452-A8D9-3CE4-4FC3-B6711FCC9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41275</xdr:colOff>
      <xdr:row>9</xdr:row>
      <xdr:rowOff>60325</xdr:rowOff>
    </xdr:from>
    <xdr:to>
      <xdr:col>13</xdr:col>
      <xdr:colOff>571501</xdr:colOff>
      <xdr:row>24</xdr:row>
      <xdr:rowOff>41275</xdr:rowOff>
    </xdr:to>
    <xdr:graphicFrame macro="">
      <xdr:nvGraphicFramePr>
        <xdr:cNvPr id="3" name="Chart 2">
          <a:extLst>
            <a:ext uri="{FF2B5EF4-FFF2-40B4-BE49-F238E27FC236}">
              <a16:creationId xmlns:a16="http://schemas.microsoft.com/office/drawing/2014/main" id="{F55EB0C8-2C40-0DD5-F823-CFA1F9393A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317500</xdr:colOff>
      <xdr:row>0</xdr:row>
      <xdr:rowOff>133351</xdr:rowOff>
    </xdr:from>
    <xdr:to>
      <xdr:col>10</xdr:col>
      <xdr:colOff>317500</xdr:colOff>
      <xdr:row>8</xdr:row>
      <xdr:rowOff>146051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FB1B20B4-2E3E-5C69-089A-2A325D3AD01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232400" y="133351"/>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400050</xdr:colOff>
      <xdr:row>16</xdr:row>
      <xdr:rowOff>50801</xdr:rowOff>
    </xdr:from>
    <xdr:to>
      <xdr:col>17</xdr:col>
      <xdr:colOff>400050</xdr:colOff>
      <xdr:row>22</xdr:row>
      <xdr:rowOff>139701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FD1FC4FE-295D-9500-635D-D1D7586BA5A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582150" y="2997201"/>
              <a:ext cx="1828800" cy="119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488950</xdr:colOff>
      <xdr:row>4</xdr:row>
      <xdr:rowOff>6350</xdr:rowOff>
    </xdr:from>
    <xdr:to>
      <xdr:col>16</xdr:col>
      <xdr:colOff>488950</xdr:colOff>
      <xdr:row>12</xdr:row>
      <xdr:rowOff>44449</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61273BBA-4A47-4AE1-DBE2-6C9477F0B2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061450" y="742950"/>
              <a:ext cx="1828800" cy="1511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154214</xdr:colOff>
      <xdr:row>2</xdr:row>
      <xdr:rowOff>0</xdr:rowOff>
    </xdr:from>
    <xdr:to>
      <xdr:col>11</xdr:col>
      <xdr:colOff>399143</xdr:colOff>
      <xdr:row>14</xdr:row>
      <xdr:rowOff>65315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E9C4710-B739-41B5-EDE6-3495400781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84864" y="368300"/>
              <a:ext cx="3902529" cy="22751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438150</xdr:colOff>
      <xdr:row>3</xdr:row>
      <xdr:rowOff>130175</xdr:rowOff>
    </xdr:from>
    <xdr:to>
      <xdr:col>11</xdr:col>
      <xdr:colOff>133350</xdr:colOff>
      <xdr:row>18</xdr:row>
      <xdr:rowOff>111125</xdr:rowOff>
    </xdr:to>
    <xdr:graphicFrame macro="">
      <xdr:nvGraphicFramePr>
        <xdr:cNvPr id="2" name="Chart 1">
          <a:extLst>
            <a:ext uri="{FF2B5EF4-FFF2-40B4-BE49-F238E27FC236}">
              <a16:creationId xmlns:a16="http://schemas.microsoft.com/office/drawing/2014/main" id="{5A1C9C7C-5700-5E8F-9630-A1C2D21504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alme" refreshedDate="45579.531503703707" createdVersion="8" refreshedVersion="8" minRefreshableVersion="3" recordCount="9994" xr:uid="{A5D8651A-E8D9-4C2A-B208-FC473BB371BD}">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3696864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7DB76A-43E5-495B-9255-9BA4F0ED768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4872BA-DA25-4806-95FC-C0DBED06652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9"/>
  </dataFields>
  <formats count="1">
    <format dxfId="4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96B84B-26D5-4C16-A608-FAE1F67CA21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533E99-6D81-4EB2-9562-5969E93D68F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584A23-CFD2-46A9-B4A8-490EDB9E544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CF563B-B39C-41F2-A26E-73A640DB3BC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0C9A7D-BDAA-4712-A5EB-5BB76BEED9B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9"/>
  </dataFields>
  <formats count="1">
    <format dxfId="48">
      <pivotArea outline="0" collapsedLevelsAreSubtotals="1" fieldPosition="0"/>
    </format>
  </formats>
  <chartFormats count="3">
    <chartFormat chart="8"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9F0BEE-A718-410B-B5CB-58D2CBC97E03}"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defaultSubtotal="0"/>
    <pivotField dataField="1" showAll="0" defaultSubtotal="0"/>
    <pivotField showAll="0" defaultSubtotal="0"/>
    <pivotField numFmtId="14" showAll="0" defaultSubtotal="0">
      <items count="1238">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items count="4">
        <item x="2"/>
        <item x="3"/>
        <item x="0"/>
        <item x="1"/>
      </items>
    </pivotField>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dataField="1" showAll="0" defaultSubtota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39E91E0-4208-4849-B461-8571ADF5B82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sortType="ascending">
      <items count="15">
        <item sd="0" x="0"/>
        <item sd="0" x="1"/>
        <item sd="0" x="2"/>
        <item sd="0" x="3"/>
        <item sd="0" x="4"/>
        <item sd="0" x="5"/>
        <item sd="0" x="6"/>
        <item sd="0" x="7"/>
        <item sd="0" x="8"/>
        <item sd="0" x="9"/>
        <item sd="0" x="10"/>
        <item sd="0" x="11"/>
        <item sd="0" x="12"/>
        <item sd="0" x="13"/>
        <item t="default"/>
      </items>
      <autoSortScope>
        <pivotArea dataOnly="0" outline="0" fieldPosition="0">
          <references count="1">
            <reference field="4294967294" count="1" selected="0">
              <x v="0"/>
            </reference>
          </references>
        </pivotArea>
      </autoSortScope>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2"/>
    </i>
    <i>
      <x v="1"/>
    </i>
    <i>
      <x v="4"/>
    </i>
    <i>
      <x v="6"/>
    </i>
    <i>
      <x v="7"/>
    </i>
    <i>
      <x v="5"/>
    </i>
    <i>
      <x v="8"/>
    </i>
    <i>
      <x v="10"/>
    </i>
    <i>
      <x v="3"/>
    </i>
    <i>
      <x v="9"/>
    </i>
    <i>
      <x v="12"/>
    </i>
    <i>
      <x v="11"/>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1"/>
          </reference>
        </references>
      </pivotArea>
    </chartFormat>
    <chartFormat chart="1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0EAF2A-EF08-491A-B076-DA23F1F502D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E36F4D-8F49-45E0-BF2E-868075D0F7D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9"/>
  </dataFields>
  <formats count="1">
    <format dxfId="0">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5" count="1" selected="0">
            <x v="0"/>
          </reference>
        </references>
      </pivotArea>
    </chartFormat>
    <chartFormat chart="2" format="3">
      <pivotArea type="data" outline="0" fieldPosition="0">
        <references count="2">
          <reference field="4294967294" count="1" selected="0">
            <x v="0"/>
          </reference>
          <reference field="15" count="1" selected="0">
            <x v="1"/>
          </reference>
        </references>
      </pivotArea>
    </chartFormat>
    <chartFormat chart="2" format="4">
      <pivotArea type="data" outline="0" fieldPosition="0">
        <references count="2">
          <reference field="4294967294" count="1" selected="0">
            <x v="0"/>
          </reference>
          <reference field="15"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8558C68-1A2A-4E4C-84FD-C209B6753846}" sourceName="Year">
  <pivotTables>
    <pivotTable tabId="3" name="PivotTable1"/>
    <pivotTable tabId="5" name="PivotTable3"/>
    <pivotTable tabId="4" name="PivotTable2"/>
    <pivotTable tabId="8" name="PivotTable10"/>
    <pivotTable tabId="8" name="PivotTable11"/>
    <pivotTable tabId="8" name="PivotTable12"/>
    <pivotTable tabId="8" name="PivotTable8"/>
    <pivotTable tabId="8" name="PivotTable9"/>
    <pivotTable tabId="6" name="PivotTable4"/>
    <pivotTable tabId="7" name="PivotTable7"/>
  </pivotTables>
  <data>
    <tabular pivotCacheId="36968643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2E504FB-7177-4A22-B64C-2ABEFEEA90E9}" sourceName="Segment">
  <pivotTables>
    <pivotTable tabId="3" name="PivotTable1"/>
    <pivotTable tabId="5" name="PivotTable3"/>
    <pivotTable tabId="4" name="PivotTable2"/>
    <pivotTable tabId="8" name="PivotTable10"/>
    <pivotTable tabId="8" name="PivotTable11"/>
    <pivotTable tabId="8" name="PivotTable12"/>
    <pivotTable tabId="8" name="PivotTable8"/>
    <pivotTable tabId="8" name="PivotTable9"/>
    <pivotTable tabId="6" name="PivotTable4"/>
    <pivotTable tabId="7" name="PivotTable7"/>
    <pivotTable tabId="9" name="PivotTable13"/>
  </pivotTables>
  <data>
    <tabular pivotCacheId="36968643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977D09D-5958-4A94-B05C-99DC15902B33}" sourceName="Region">
  <pivotTables>
    <pivotTable tabId="3" name="PivotTable1"/>
    <pivotTable tabId="5" name="PivotTable3"/>
    <pivotTable tabId="4" name="PivotTable2"/>
    <pivotTable tabId="8" name="PivotTable10"/>
    <pivotTable tabId="8" name="PivotTable11"/>
    <pivotTable tabId="8" name="PivotTable12"/>
    <pivotTable tabId="8" name="PivotTable8"/>
    <pivotTable tabId="8" name="PivotTable9"/>
    <pivotTable tabId="6" name="PivotTable4"/>
    <pivotTable tabId="7" name="PivotTable7"/>
    <pivotTable tabId="9" name="PivotTable13"/>
  </pivotTables>
  <data>
    <tabular pivotCacheId="36968643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8953489-9A4D-4409-A566-91EE1BD06F9E}" cache="Slicer_Year" caption="Year" style="Slicer Style 1" rowHeight="241300"/>
  <slicer name="Segment 1" xr10:uid="{DE299757-9FE0-4C0D-B26F-DCE88764C665}" cache="Slicer_Segment" caption="Segment" style="Slicer Style 1" rowHeight="241300"/>
  <slicer name="Region 2" xr10:uid="{BD0DF48D-4538-41D7-B506-F4ACDA3F217E}" cache="Slicer_Region" caption="Region"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71268BA-34D6-4D4E-ABB9-E6948C4DB60B}" cache="Slicer_Year" caption="Year" rowHeight="241300"/>
  <slicer name="Segment" xr10:uid="{FA707EFA-9982-44FE-BF87-D66245780334}" cache="Slicer_Segment" caption="Segment" rowHeight="241300"/>
  <slicer name="Region" xr10:uid="{AAB36F3C-32F4-4536-A033-DB78CF11A3A6}"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DE6C53-B4F7-47E1-8304-8640BCFCE544}" name="Table1" displayName="Table1" ref="A1:V9995" headerRowDxfId="47" dataDxfId="46">
  <autoFilter ref="A1:V9995" xr:uid="{2ADE6C53-B4F7-47E1-8304-8640BCFCE544}"/>
  <tableColumns count="22">
    <tableColumn id="1" xr3:uid="{3426B0F3-2341-492B-97CA-99A941FCBBAD}" name="Row ID" totalsRowLabel="Total" dataDxfId="45" totalsRowDxfId="44"/>
    <tableColumn id="2" xr3:uid="{8EBB7A5D-0681-43DC-B097-ED302BB3AF8F}" name="Order ID" dataDxfId="43" totalsRowDxfId="42"/>
    <tableColumn id="3" xr3:uid="{E4CAA86B-6DA4-49DF-90F0-D3C097D68EFB}" name="Year" dataDxfId="41" totalsRowDxfId="40">
      <calculatedColumnFormula>YEAR(Data!$D2)</calculatedColumnFormula>
    </tableColumn>
    <tableColumn id="4" xr3:uid="{3FA1BA3B-9367-4477-9895-3B1FA3EDDDDA}" name="Order Date" dataDxfId="39" totalsRowDxfId="38"/>
    <tableColumn id="5" xr3:uid="{355F4134-1F48-410A-99E6-4CDC2097B87E}" name="Ship Date" dataDxfId="37" totalsRowDxfId="36"/>
    <tableColumn id="6" xr3:uid="{07DF16CE-FD0D-4832-A84F-5E6130C0E875}" name="Ship Mode" dataDxfId="35" totalsRowDxfId="34"/>
    <tableColumn id="7" xr3:uid="{ABA59405-FC08-4A21-8F02-CFCF5D1E357C}" name="Customer ID" dataDxfId="33" totalsRowDxfId="32"/>
    <tableColumn id="8" xr3:uid="{A5C4F720-44DC-48D4-8C0F-9864839AADBC}" name="Customer Name" dataDxfId="31" totalsRowDxfId="30"/>
    <tableColumn id="9" xr3:uid="{0250E36B-4626-4520-AED5-70E4F5F0F925}" name="Segment" dataDxfId="29" totalsRowDxfId="28"/>
    <tableColumn id="10" xr3:uid="{788819DD-06D5-4105-87B4-E09B71B6043B}" name="Country" dataDxfId="27" totalsRowDxfId="26"/>
    <tableColumn id="11" xr3:uid="{42511CA0-9171-4B91-AC08-0817E4F6FB58}" name="City" dataDxfId="25" totalsRowDxfId="24"/>
    <tableColumn id="12" xr3:uid="{23B5143F-4A2B-49B5-9BFB-4D6CC21BC850}" name="State" dataDxfId="23" totalsRowDxfId="22"/>
    <tableColumn id="13" xr3:uid="{23A8786B-C8BA-44BC-B697-358DBB08BBDC}" name="Postal Code" dataDxfId="21" totalsRowDxfId="20"/>
    <tableColumn id="14" xr3:uid="{3F9E9A08-D64B-4DBB-B0E4-E517DAF42CDC}" name="Region" dataDxfId="19" totalsRowDxfId="18"/>
    <tableColumn id="15" xr3:uid="{54C850E2-B20A-473E-BFEF-808213A8C1E8}" name="Product ID" dataDxfId="17" totalsRowDxfId="16"/>
    <tableColumn id="16" xr3:uid="{45CCF24A-B7D9-4D12-AB2E-83AB146AD8AA}" name="Category" dataDxfId="15" totalsRowDxfId="14"/>
    <tableColumn id="17" xr3:uid="{3317CA14-2CEA-4B97-A322-FD780EAEC78F}" name="Sub-Category" dataDxfId="13" totalsRowDxfId="12"/>
    <tableColumn id="18" xr3:uid="{92EDCAA8-2040-4CEA-8A36-C496567340F4}" name="Product Name" dataDxfId="11" totalsRowDxfId="10"/>
    <tableColumn id="19" xr3:uid="{E28B88BF-822A-4DAA-A84F-E95E05CE1B80}" name="Sales" dataDxfId="9" totalsRowDxfId="8"/>
    <tableColumn id="20" xr3:uid="{EBA2E24F-4B82-490D-999A-A2420BC88996}" name="Quantity" dataDxfId="7" totalsRowDxfId="6"/>
    <tableColumn id="21" xr3:uid="{815DD3C8-994A-47F4-8477-B422F330EB40}" name="Discount" dataDxfId="5" totalsRowDxfId="4"/>
    <tableColumn id="22" xr3:uid="{ED449B72-2022-4F17-BC29-A3C7B9754340}" name="Profit" totalsRowFunction="sum" dataDxfId="3" totalsRowDxfId="2"/>
  </tableColumns>
  <tableStyleInfo name="TableStyleMedium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4.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6166A-1659-49CB-A9ED-44740A855289}">
  <dimension ref="A1"/>
  <sheetViews>
    <sheetView showGridLines="0" showRowColHeaders="0" tabSelected="1" workbookViewId="0">
      <selection activeCell="X24" sqref="X24"/>
    </sheetView>
  </sheetViews>
  <sheetFormatPr defaultRowHeight="14.5" x14ac:dyDescent="0.35"/>
  <sheetData/>
  <pageMargins left="0.7" right="0.7" top="0.75" bottom="0.75" header="0.3" footer="0.3"/>
  <pageSetup paperSize="9" orientation="landscape"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2" workbookViewId="0">
      <selection activeCell="D14" sqref="D14"/>
    </sheetView>
  </sheetViews>
  <sheetFormatPr defaultColWidth="14.453125" defaultRowHeight="15" customHeight="1" x14ac:dyDescent="0.35"/>
  <cols>
    <col min="1" max="1" width="12.54296875" customWidth="1"/>
    <col min="2" max="2" width="28.54296875" customWidth="1"/>
    <col min="3" max="3" width="14" customWidth="1"/>
    <col min="4" max="4" width="12.7265625" customWidth="1"/>
    <col min="5" max="5" width="13.7265625" customWidth="1"/>
    <col min="6" max="6" width="15" customWidth="1"/>
    <col min="7" max="7" width="18.7265625" customWidth="1"/>
    <col min="8" max="8" width="17.26953125" customWidth="1"/>
    <col min="9" max="11" width="12.54296875" customWidth="1"/>
    <col min="12" max="12" width="14.54296875" customWidth="1"/>
    <col min="13" max="13" width="13.36328125" customWidth="1"/>
    <col min="14" max="14" width="13.54296875" customWidth="1"/>
    <col min="15" max="15" width="12.54296875" customWidth="1"/>
    <col min="16" max="16" width="16.26953125" customWidth="1"/>
    <col min="17" max="17" width="17.26953125" customWidth="1"/>
    <col min="18" max="18" width="15.6328125" customWidth="1"/>
    <col min="19"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81F2E-15CE-4110-905F-31A12721D771}">
  <dimension ref="A3:E53"/>
  <sheetViews>
    <sheetView topLeftCell="A10" workbookViewId="0">
      <selection activeCell="G29" sqref="G29"/>
    </sheetView>
  </sheetViews>
  <sheetFormatPr defaultRowHeight="14.5" x14ac:dyDescent="0.35"/>
  <cols>
    <col min="1" max="1" width="17.36328125" bestFit="1" customWidth="1"/>
    <col min="2" max="2" width="11.81640625" bestFit="1" customWidth="1"/>
    <col min="4" max="4" width="17.36328125" bestFit="1" customWidth="1"/>
  </cols>
  <sheetData>
    <row r="3" spans="1:5" x14ac:dyDescent="0.35">
      <c r="A3" s="6" t="s">
        <v>10932</v>
      </c>
      <c r="B3" s="5" t="s">
        <v>10950</v>
      </c>
      <c r="D3" s="15" t="s">
        <v>11</v>
      </c>
      <c r="E3" s="15" t="s">
        <v>18</v>
      </c>
    </row>
    <row r="4" spans="1:5" x14ac:dyDescent="0.35">
      <c r="A4" s="7" t="s">
        <v>358</v>
      </c>
      <c r="B4" s="5">
        <v>19510.639999999992</v>
      </c>
      <c r="D4" t="str">
        <f>A4</f>
        <v>Alabama</v>
      </c>
      <c r="E4" s="16">
        <f>GETPIVOTDATA("Sales",$A$3,"State",A4)</f>
        <v>19510.639999999992</v>
      </c>
    </row>
    <row r="5" spans="1:5" x14ac:dyDescent="0.35">
      <c r="A5" s="8" t="s">
        <v>310</v>
      </c>
      <c r="B5" s="34">
        <v>35282.000999999997</v>
      </c>
      <c r="D5" t="str">
        <f t="shared" ref="D5:D52" si="0">A5</f>
        <v>Arizona</v>
      </c>
      <c r="E5" s="16">
        <f t="shared" ref="E5:E52" si="1">GETPIVOTDATA("Sales",$A$3,"State",A5)</f>
        <v>35282.000999999997</v>
      </c>
    </row>
    <row r="6" spans="1:5" x14ac:dyDescent="0.35">
      <c r="A6" s="8" t="s">
        <v>1707</v>
      </c>
      <c r="B6" s="34">
        <v>11678.129999999997</v>
      </c>
      <c r="D6" t="str">
        <f t="shared" si="0"/>
        <v>Arkansas</v>
      </c>
      <c r="E6" s="16">
        <f t="shared" si="1"/>
        <v>11678.129999999997</v>
      </c>
    </row>
    <row r="7" spans="1:5" x14ac:dyDescent="0.35">
      <c r="A7" s="8" t="s">
        <v>43</v>
      </c>
      <c r="B7" s="34">
        <v>457687.63150000101</v>
      </c>
      <c r="D7" t="str">
        <f t="shared" si="0"/>
        <v>California</v>
      </c>
      <c r="E7" s="16">
        <f t="shared" si="1"/>
        <v>457687.63150000101</v>
      </c>
    </row>
    <row r="8" spans="1:5" x14ac:dyDescent="0.35">
      <c r="A8" s="8" t="s">
        <v>457</v>
      </c>
      <c r="B8" s="34">
        <v>32108.117999999995</v>
      </c>
      <c r="D8" t="str">
        <f t="shared" si="0"/>
        <v>Colorado</v>
      </c>
      <c r="E8" s="16">
        <f t="shared" si="1"/>
        <v>32108.117999999995</v>
      </c>
    </row>
    <row r="9" spans="1:5" x14ac:dyDescent="0.35">
      <c r="A9" s="8" t="s">
        <v>747</v>
      </c>
      <c r="B9" s="34">
        <v>13384.356999999996</v>
      </c>
      <c r="D9" t="str">
        <f t="shared" si="0"/>
        <v>Connecticut</v>
      </c>
      <c r="E9" s="16">
        <f t="shared" si="1"/>
        <v>13384.356999999996</v>
      </c>
    </row>
    <row r="10" spans="1:5" x14ac:dyDescent="0.35">
      <c r="A10" s="8" t="s">
        <v>245</v>
      </c>
      <c r="B10" s="34">
        <v>27451.068999999992</v>
      </c>
      <c r="D10" t="str">
        <f t="shared" si="0"/>
        <v>Delaware</v>
      </c>
      <c r="E10" s="16">
        <f t="shared" si="1"/>
        <v>27451.068999999992</v>
      </c>
    </row>
    <row r="11" spans="1:5" x14ac:dyDescent="0.35">
      <c r="A11" s="8" t="s">
        <v>3034</v>
      </c>
      <c r="B11" s="34">
        <v>2865.0199999999995</v>
      </c>
      <c r="D11" t="str">
        <f t="shared" si="0"/>
        <v>District of Columbia</v>
      </c>
      <c r="E11" s="16">
        <f t="shared" si="1"/>
        <v>2865.0199999999995</v>
      </c>
    </row>
    <row r="12" spans="1:5" x14ac:dyDescent="0.35">
      <c r="A12" s="8" t="s">
        <v>54</v>
      </c>
      <c r="B12" s="34">
        <v>89473.707999999999</v>
      </c>
      <c r="D12" t="str">
        <f t="shared" si="0"/>
        <v>Florida</v>
      </c>
      <c r="E12" s="16">
        <f t="shared" si="1"/>
        <v>89473.707999999999</v>
      </c>
    </row>
    <row r="13" spans="1:5" x14ac:dyDescent="0.35">
      <c r="A13" s="8" t="s">
        <v>1272</v>
      </c>
      <c r="B13" s="34">
        <v>49095.840000000004</v>
      </c>
      <c r="D13" t="str">
        <f t="shared" si="0"/>
        <v>Georgia</v>
      </c>
      <c r="E13" s="16">
        <f t="shared" si="1"/>
        <v>49095.840000000004</v>
      </c>
    </row>
    <row r="14" spans="1:5" x14ac:dyDescent="0.35">
      <c r="A14" s="8" t="s">
        <v>6260</v>
      </c>
      <c r="B14" s="34">
        <v>4382.4860000000017</v>
      </c>
      <c r="D14" t="str">
        <f t="shared" si="0"/>
        <v>Idaho</v>
      </c>
      <c r="E14" s="16">
        <f t="shared" si="1"/>
        <v>4382.4860000000017</v>
      </c>
    </row>
    <row r="15" spans="1:5" x14ac:dyDescent="0.35">
      <c r="A15" s="8" t="s">
        <v>211</v>
      </c>
      <c r="B15" s="34">
        <v>80166.10099999985</v>
      </c>
      <c r="D15" t="str">
        <f t="shared" si="0"/>
        <v>Illinois</v>
      </c>
      <c r="E15" s="16">
        <f t="shared" si="1"/>
        <v>80166.10099999985</v>
      </c>
    </row>
    <row r="16" spans="1:5" x14ac:dyDescent="0.35">
      <c r="A16" s="8" t="s">
        <v>254</v>
      </c>
      <c r="B16" s="34">
        <v>53555.360000000001</v>
      </c>
      <c r="D16" t="str">
        <f t="shared" si="0"/>
        <v>Indiana</v>
      </c>
      <c r="E16" s="16">
        <f t="shared" si="1"/>
        <v>53555.360000000001</v>
      </c>
    </row>
    <row r="17" spans="1:5" x14ac:dyDescent="0.35">
      <c r="A17" s="8" t="s">
        <v>489</v>
      </c>
      <c r="B17" s="34">
        <v>4579.7599999999993</v>
      </c>
      <c r="D17" t="str">
        <f t="shared" si="0"/>
        <v>Iowa</v>
      </c>
      <c r="E17" s="16">
        <f t="shared" si="1"/>
        <v>4579.7599999999993</v>
      </c>
    </row>
    <row r="18" spans="1:5" x14ac:dyDescent="0.35">
      <c r="A18" s="8" t="s">
        <v>4530</v>
      </c>
      <c r="B18" s="34">
        <v>2914.31</v>
      </c>
      <c r="D18" t="str">
        <f t="shared" si="0"/>
        <v>Kansas</v>
      </c>
      <c r="E18" s="16">
        <f t="shared" si="1"/>
        <v>2914.31</v>
      </c>
    </row>
    <row r="19" spans="1:5" x14ac:dyDescent="0.35">
      <c r="A19" s="8" t="s">
        <v>29</v>
      </c>
      <c r="B19" s="34">
        <v>36591.749999999971</v>
      </c>
      <c r="D19" t="str">
        <f t="shared" si="0"/>
        <v>Kentucky</v>
      </c>
      <c r="E19" s="16">
        <f t="shared" si="1"/>
        <v>36591.749999999971</v>
      </c>
    </row>
    <row r="20" spans="1:5" x14ac:dyDescent="0.35">
      <c r="A20" s="8" t="s">
        <v>736</v>
      </c>
      <c r="B20" s="34">
        <v>9217.0299999999988</v>
      </c>
      <c r="D20" t="str">
        <f t="shared" si="0"/>
        <v>Louisiana</v>
      </c>
      <c r="E20" s="16">
        <f t="shared" si="1"/>
        <v>9217.0299999999988</v>
      </c>
    </row>
    <row r="21" spans="1:5" x14ac:dyDescent="0.35">
      <c r="A21" s="8" t="s">
        <v>5235</v>
      </c>
      <c r="B21" s="34">
        <v>1270.53</v>
      </c>
      <c r="D21" t="str">
        <f t="shared" si="0"/>
        <v>Maine</v>
      </c>
      <c r="E21" s="16">
        <f t="shared" si="1"/>
        <v>1270.53</v>
      </c>
    </row>
    <row r="22" spans="1:5" x14ac:dyDescent="0.35">
      <c r="A22" s="8" t="s">
        <v>2735</v>
      </c>
      <c r="B22" s="34">
        <v>23705.523000000005</v>
      </c>
      <c r="D22" t="str">
        <f t="shared" si="0"/>
        <v>Maryland</v>
      </c>
      <c r="E22" s="16">
        <f t="shared" si="1"/>
        <v>23705.523000000005</v>
      </c>
    </row>
    <row r="23" spans="1:5" x14ac:dyDescent="0.35">
      <c r="A23" s="8" t="s">
        <v>1245</v>
      </c>
      <c r="B23" s="34">
        <v>28634.43399999999</v>
      </c>
      <c r="D23" t="str">
        <f t="shared" si="0"/>
        <v>Massachusetts</v>
      </c>
      <c r="E23" s="16">
        <f t="shared" si="1"/>
        <v>28634.43399999999</v>
      </c>
    </row>
    <row r="24" spans="1:5" x14ac:dyDescent="0.35">
      <c r="A24" s="8" t="s">
        <v>238</v>
      </c>
      <c r="B24" s="34">
        <v>76269.614000000016</v>
      </c>
      <c r="D24" t="str">
        <f t="shared" si="0"/>
        <v>Michigan</v>
      </c>
      <c r="E24" s="16">
        <f t="shared" si="1"/>
        <v>76269.614000000016</v>
      </c>
    </row>
    <row r="25" spans="1:5" x14ac:dyDescent="0.35">
      <c r="A25" s="8" t="s">
        <v>229</v>
      </c>
      <c r="B25" s="34">
        <v>29863.149999999994</v>
      </c>
      <c r="D25" t="str">
        <f t="shared" si="0"/>
        <v>Minnesota</v>
      </c>
      <c r="E25" s="16">
        <f t="shared" si="1"/>
        <v>29863.149999999994</v>
      </c>
    </row>
    <row r="26" spans="1:5" x14ac:dyDescent="0.35">
      <c r="A26" s="8" t="s">
        <v>1487</v>
      </c>
      <c r="B26" s="34">
        <v>10771.34</v>
      </c>
      <c r="D26" t="str">
        <f t="shared" si="0"/>
        <v>Mississippi</v>
      </c>
      <c r="E26" s="16">
        <f t="shared" si="1"/>
        <v>10771.34</v>
      </c>
    </row>
    <row r="27" spans="1:5" x14ac:dyDescent="0.35">
      <c r="A27" s="8" t="s">
        <v>596</v>
      </c>
      <c r="B27" s="34">
        <v>22205.149999999998</v>
      </c>
      <c r="D27" t="str">
        <f t="shared" si="0"/>
        <v>Missouri</v>
      </c>
      <c r="E27" s="16">
        <f t="shared" si="1"/>
        <v>22205.149999999998</v>
      </c>
    </row>
    <row r="28" spans="1:5" x14ac:dyDescent="0.35">
      <c r="A28" s="8" t="s">
        <v>1762</v>
      </c>
      <c r="B28" s="34">
        <v>5589.3519999999971</v>
      </c>
      <c r="D28" t="str">
        <f t="shared" si="0"/>
        <v>Montana</v>
      </c>
      <c r="E28" s="16">
        <f t="shared" si="1"/>
        <v>5589.3519999999971</v>
      </c>
    </row>
    <row r="29" spans="1:5" x14ac:dyDescent="0.35">
      <c r="A29" s="8" t="s">
        <v>138</v>
      </c>
      <c r="B29" s="34">
        <v>7464.9299999999985</v>
      </c>
      <c r="D29" t="str">
        <f t="shared" si="0"/>
        <v>Nebraska</v>
      </c>
      <c r="E29" s="16">
        <f t="shared" si="1"/>
        <v>7464.9299999999985</v>
      </c>
    </row>
    <row r="30" spans="1:5" x14ac:dyDescent="0.35">
      <c r="A30" s="8" t="s">
        <v>1392</v>
      </c>
      <c r="B30" s="34">
        <v>16729.101999999999</v>
      </c>
      <c r="D30" t="str">
        <f t="shared" si="0"/>
        <v>Nevada</v>
      </c>
      <c r="E30" s="16">
        <f t="shared" si="1"/>
        <v>16729.101999999999</v>
      </c>
    </row>
    <row r="31" spans="1:5" x14ac:dyDescent="0.35">
      <c r="A31" s="8" t="s">
        <v>2694</v>
      </c>
      <c r="B31" s="34">
        <v>7292.5239999999994</v>
      </c>
      <c r="D31" t="str">
        <f t="shared" si="0"/>
        <v>New Hampshire</v>
      </c>
      <c r="E31" s="16">
        <f t="shared" si="1"/>
        <v>7292.5239999999994</v>
      </c>
    </row>
    <row r="32" spans="1:5" x14ac:dyDescent="0.35">
      <c r="A32" s="8" t="s">
        <v>788</v>
      </c>
      <c r="B32" s="34">
        <v>35764.312000000013</v>
      </c>
      <c r="D32" t="str">
        <f t="shared" si="0"/>
        <v>New Jersey</v>
      </c>
      <c r="E32" s="16">
        <f t="shared" si="1"/>
        <v>35764.312000000013</v>
      </c>
    </row>
    <row r="33" spans="1:5" x14ac:dyDescent="0.35">
      <c r="A33" s="8" t="s">
        <v>668</v>
      </c>
      <c r="B33" s="34">
        <v>4783.5220000000008</v>
      </c>
      <c r="D33" t="str">
        <f t="shared" si="0"/>
        <v>New Mexico</v>
      </c>
      <c r="E33" s="16">
        <f t="shared" si="1"/>
        <v>4783.5220000000008</v>
      </c>
    </row>
    <row r="34" spans="1:5" x14ac:dyDescent="0.35">
      <c r="A34" s="8" t="s">
        <v>267</v>
      </c>
      <c r="B34" s="34">
        <v>310876.27099999978</v>
      </c>
      <c r="D34" t="str">
        <f t="shared" si="0"/>
        <v>New York</v>
      </c>
      <c r="E34" s="16">
        <f t="shared" si="1"/>
        <v>310876.27099999978</v>
      </c>
    </row>
    <row r="35" spans="1:5" x14ac:dyDescent="0.35">
      <c r="A35" s="8" t="s">
        <v>88</v>
      </c>
      <c r="B35" s="34">
        <v>55603.163999999968</v>
      </c>
      <c r="D35" t="str">
        <f t="shared" si="0"/>
        <v>North Carolina</v>
      </c>
      <c r="E35" s="16">
        <f t="shared" si="1"/>
        <v>55603.163999999968</v>
      </c>
    </row>
    <row r="36" spans="1:5" x14ac:dyDescent="0.35">
      <c r="A36" s="8" t="s">
        <v>7449</v>
      </c>
      <c r="B36" s="34">
        <v>919.91</v>
      </c>
      <c r="D36" t="str">
        <f t="shared" si="0"/>
        <v>North Dakota</v>
      </c>
      <c r="E36" s="16">
        <f t="shared" si="1"/>
        <v>919.91</v>
      </c>
    </row>
    <row r="37" spans="1:5" x14ac:dyDescent="0.35">
      <c r="A37" s="8" t="s">
        <v>498</v>
      </c>
      <c r="B37" s="34">
        <v>78258.135999999926</v>
      </c>
      <c r="D37" t="str">
        <f t="shared" si="0"/>
        <v>Ohio</v>
      </c>
      <c r="E37" s="16">
        <f t="shared" si="1"/>
        <v>78258.135999999926</v>
      </c>
    </row>
    <row r="38" spans="1:5" x14ac:dyDescent="0.35">
      <c r="A38" s="8" t="s">
        <v>649</v>
      </c>
      <c r="B38" s="34">
        <v>19683.390000000003</v>
      </c>
      <c r="D38" t="str">
        <f t="shared" si="0"/>
        <v>Oklahoma</v>
      </c>
      <c r="E38" s="16">
        <f t="shared" si="1"/>
        <v>19683.390000000003</v>
      </c>
    </row>
    <row r="39" spans="1:5" x14ac:dyDescent="0.35">
      <c r="A39" s="8" t="s">
        <v>420</v>
      </c>
      <c r="B39" s="34">
        <v>17431.149999999991</v>
      </c>
      <c r="D39" t="str">
        <f t="shared" si="0"/>
        <v>Oregon</v>
      </c>
      <c r="E39" s="16">
        <f t="shared" si="1"/>
        <v>17431.149999999991</v>
      </c>
    </row>
    <row r="40" spans="1:5" x14ac:dyDescent="0.35">
      <c r="A40" s="8" t="s">
        <v>147</v>
      </c>
      <c r="B40" s="34">
        <v>116511.91400000003</v>
      </c>
      <c r="D40" t="str">
        <f t="shared" si="0"/>
        <v>Pennsylvania</v>
      </c>
      <c r="E40" s="16">
        <f t="shared" si="1"/>
        <v>116511.91400000003</v>
      </c>
    </row>
    <row r="41" spans="1:5" x14ac:dyDescent="0.35">
      <c r="A41" s="8" t="s">
        <v>1399</v>
      </c>
      <c r="B41" s="34">
        <v>22627.955999999995</v>
      </c>
      <c r="D41" t="str">
        <f t="shared" si="0"/>
        <v>Rhode Island</v>
      </c>
      <c r="E41" s="16">
        <f t="shared" si="1"/>
        <v>22627.955999999995</v>
      </c>
    </row>
    <row r="42" spans="1:5" x14ac:dyDescent="0.35">
      <c r="A42" s="8" t="s">
        <v>383</v>
      </c>
      <c r="B42" s="34">
        <v>8481.7099999999991</v>
      </c>
      <c r="D42" t="str">
        <f t="shared" si="0"/>
        <v>South Carolina</v>
      </c>
      <c r="E42" s="16">
        <f t="shared" si="1"/>
        <v>8481.7099999999991</v>
      </c>
    </row>
    <row r="43" spans="1:5" x14ac:dyDescent="0.35">
      <c r="A43" s="8" t="s">
        <v>5326</v>
      </c>
      <c r="B43" s="34">
        <v>1315.5600000000002</v>
      </c>
      <c r="D43" t="str">
        <f t="shared" si="0"/>
        <v>South Dakota</v>
      </c>
      <c r="E43" s="16">
        <f t="shared" si="1"/>
        <v>1315.5600000000002</v>
      </c>
    </row>
    <row r="44" spans="1:5" x14ac:dyDescent="0.35">
      <c r="A44" s="8" t="s">
        <v>335</v>
      </c>
      <c r="B44" s="34">
        <v>30661.872999999981</v>
      </c>
      <c r="D44" t="str">
        <f t="shared" si="0"/>
        <v>Tennessee</v>
      </c>
      <c r="E44" s="16">
        <f t="shared" si="1"/>
        <v>30661.872999999981</v>
      </c>
    </row>
    <row r="45" spans="1:5" x14ac:dyDescent="0.35">
      <c r="A45" s="8" t="s">
        <v>104</v>
      </c>
      <c r="B45" s="34">
        <v>170188.04580000002</v>
      </c>
      <c r="D45" t="str">
        <f t="shared" si="0"/>
        <v>Texas</v>
      </c>
      <c r="E45" s="16">
        <f t="shared" si="1"/>
        <v>170188.04580000002</v>
      </c>
    </row>
    <row r="46" spans="1:5" x14ac:dyDescent="0.35">
      <c r="A46" s="8" t="s">
        <v>121</v>
      </c>
      <c r="B46" s="34">
        <v>11220.055999999999</v>
      </c>
      <c r="D46" t="str">
        <f t="shared" si="0"/>
        <v>Utah</v>
      </c>
      <c r="E46" s="16">
        <f t="shared" si="1"/>
        <v>11220.055999999999</v>
      </c>
    </row>
    <row r="47" spans="1:5" x14ac:dyDescent="0.35">
      <c r="A47" s="8" t="s">
        <v>5203</v>
      </c>
      <c r="B47" s="34">
        <v>8929.369999999999</v>
      </c>
      <c r="D47" t="str">
        <f t="shared" si="0"/>
        <v>Vermont</v>
      </c>
      <c r="E47" s="16">
        <f t="shared" si="1"/>
        <v>8929.369999999999</v>
      </c>
    </row>
    <row r="48" spans="1:5" x14ac:dyDescent="0.35">
      <c r="A48" s="8" t="s">
        <v>319</v>
      </c>
      <c r="B48" s="34">
        <v>70636.719999999987</v>
      </c>
      <c r="D48" t="str">
        <f t="shared" si="0"/>
        <v>Virginia</v>
      </c>
      <c r="E48" s="16">
        <f t="shared" si="1"/>
        <v>70636.719999999987</v>
      </c>
    </row>
    <row r="49" spans="1:5" x14ac:dyDescent="0.35">
      <c r="A49" s="8" t="s">
        <v>96</v>
      </c>
      <c r="B49" s="34">
        <v>138641.26999999993</v>
      </c>
      <c r="D49" t="str">
        <f t="shared" si="0"/>
        <v>Washington</v>
      </c>
      <c r="E49" s="16">
        <f t="shared" si="1"/>
        <v>138641.26999999993</v>
      </c>
    </row>
    <row r="50" spans="1:5" x14ac:dyDescent="0.35">
      <c r="A50" s="8" t="s">
        <v>9726</v>
      </c>
      <c r="B50" s="34">
        <v>1209.8240000000001</v>
      </c>
      <c r="D50" t="str">
        <f t="shared" si="0"/>
        <v>West Virginia</v>
      </c>
      <c r="E50" s="16">
        <f t="shared" si="1"/>
        <v>1209.8240000000001</v>
      </c>
    </row>
    <row r="51" spans="1:5" x14ac:dyDescent="0.35">
      <c r="A51" s="8" t="s">
        <v>114</v>
      </c>
      <c r="B51" s="34">
        <v>32114.610000000019</v>
      </c>
      <c r="D51" t="str">
        <f t="shared" si="0"/>
        <v>Wisconsin</v>
      </c>
      <c r="E51" s="16">
        <f t="shared" si="1"/>
        <v>32114.610000000019</v>
      </c>
    </row>
    <row r="52" spans="1:5" x14ac:dyDescent="0.35">
      <c r="A52" s="8" t="s">
        <v>8542</v>
      </c>
      <c r="B52" s="34">
        <v>1603.1360000000002</v>
      </c>
      <c r="D52" t="str">
        <f t="shared" si="0"/>
        <v>Wyoming</v>
      </c>
      <c r="E52" s="16">
        <f t="shared" si="1"/>
        <v>1603.1360000000002</v>
      </c>
    </row>
    <row r="53" spans="1:5" x14ac:dyDescent="0.35">
      <c r="A53" s="9" t="s">
        <v>10933</v>
      </c>
      <c r="B53" s="35">
        <v>2297200.8603000003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D49CB-54C9-4F36-B7D2-A04253E552F9}">
  <dimension ref="A3:B9"/>
  <sheetViews>
    <sheetView workbookViewId="0">
      <selection activeCell="N14" sqref="N14"/>
    </sheetView>
  </sheetViews>
  <sheetFormatPr defaultRowHeight="14.5" x14ac:dyDescent="0.35"/>
  <cols>
    <col min="1" max="1" width="12.36328125" bestFit="1" customWidth="1"/>
    <col min="2" max="2" width="11.26953125" bestFit="1" customWidth="1"/>
  </cols>
  <sheetData>
    <row r="3" spans="1:2" x14ac:dyDescent="0.35">
      <c r="A3" s="6" t="s">
        <v>10932</v>
      </c>
      <c r="B3" s="5" t="s">
        <v>10950</v>
      </c>
    </row>
    <row r="4" spans="1:2" x14ac:dyDescent="0.35">
      <c r="A4" s="7" t="s">
        <v>75</v>
      </c>
      <c r="B4" s="27">
        <v>203412.73300000009</v>
      </c>
    </row>
    <row r="5" spans="1:2" x14ac:dyDescent="0.35">
      <c r="A5" s="8" t="s">
        <v>56</v>
      </c>
      <c r="B5" s="28">
        <v>206965.53200000009</v>
      </c>
    </row>
    <row r="6" spans="1:2" x14ac:dyDescent="0.35">
      <c r="A6" s="8" t="s">
        <v>59</v>
      </c>
      <c r="B6" s="28">
        <v>223843.60800000012</v>
      </c>
    </row>
    <row r="7" spans="1:2" x14ac:dyDescent="0.35">
      <c r="A7" s="8" t="s">
        <v>36</v>
      </c>
      <c r="B7" s="28">
        <v>328449.1030000007</v>
      </c>
    </row>
    <row r="8" spans="1:2" x14ac:dyDescent="0.35">
      <c r="A8" s="8" t="s">
        <v>72</v>
      </c>
      <c r="B8" s="28">
        <v>330007.05400000012</v>
      </c>
    </row>
    <row r="9" spans="1:2" x14ac:dyDescent="0.35">
      <c r="A9" s="9" t="s">
        <v>10933</v>
      </c>
      <c r="B9" s="29">
        <v>1292678.0300000012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98E89-FF3C-4F01-93AA-3AAB52F7D750}">
  <dimension ref="A3:N17"/>
  <sheetViews>
    <sheetView workbookViewId="0">
      <selection activeCell="H17" sqref="H17"/>
    </sheetView>
  </sheetViews>
  <sheetFormatPr defaultRowHeight="14.5" x14ac:dyDescent="0.35"/>
  <cols>
    <col min="1" max="1" width="12.36328125" bestFit="1" customWidth="1"/>
    <col min="2" max="2" width="13.453125" bestFit="1" customWidth="1"/>
    <col min="3" max="3" width="2.6328125" customWidth="1"/>
    <col min="4" max="5" width="12.36328125" bestFit="1" customWidth="1"/>
    <col min="6" max="6" width="3" customWidth="1"/>
    <col min="7" max="7" width="12.36328125" bestFit="1" customWidth="1"/>
    <col min="8" max="8" width="14.36328125" bestFit="1" customWidth="1"/>
    <col min="9" max="9" width="2.08984375" customWidth="1"/>
    <col min="10" max="10" width="12.36328125" bestFit="1" customWidth="1"/>
    <col min="11" max="11" width="15.7265625" bestFit="1" customWidth="1"/>
    <col min="12" max="12" width="3.90625" customWidth="1"/>
    <col min="13" max="13" width="12.36328125" bestFit="1" customWidth="1"/>
    <col min="14" max="14" width="18.1796875" bestFit="1" customWidth="1"/>
  </cols>
  <sheetData>
    <row r="3" spans="1:14" x14ac:dyDescent="0.35">
      <c r="A3" s="6" t="s">
        <v>10932</v>
      </c>
      <c r="B3" s="5" t="s">
        <v>10950</v>
      </c>
      <c r="D3" s="6" t="s">
        <v>10932</v>
      </c>
      <c r="E3" s="5" t="s">
        <v>10951</v>
      </c>
      <c r="G3" s="6" t="s">
        <v>10932</v>
      </c>
      <c r="H3" s="5" t="s">
        <v>10952</v>
      </c>
      <c r="J3" s="6" t="s">
        <v>10932</v>
      </c>
      <c r="K3" s="5" t="s">
        <v>10953</v>
      </c>
      <c r="M3" s="6" t="s">
        <v>10932</v>
      </c>
      <c r="N3" s="5" t="s">
        <v>10954</v>
      </c>
    </row>
    <row r="4" spans="1:14" x14ac:dyDescent="0.35">
      <c r="A4" s="7" t="s">
        <v>10938</v>
      </c>
      <c r="B4" s="5">
        <v>95365.937600000019</v>
      </c>
      <c r="D4" s="7" t="s">
        <v>10938</v>
      </c>
      <c r="E4" s="5">
        <v>9199.2699999999986</v>
      </c>
      <c r="G4" s="7" t="s">
        <v>10938</v>
      </c>
      <c r="H4" s="5">
        <v>1500</v>
      </c>
      <c r="J4" s="7" t="s">
        <v>10938</v>
      </c>
      <c r="K4" s="5">
        <v>387</v>
      </c>
      <c r="M4" s="7" t="s">
        <v>10938</v>
      </c>
      <c r="N4" s="18">
        <v>9.6462848596792869E-2</v>
      </c>
    </row>
    <row r="5" spans="1:14" x14ac:dyDescent="0.35">
      <c r="A5" s="8" t="s">
        <v>10939</v>
      </c>
      <c r="B5" s="34">
        <v>60172.649400000024</v>
      </c>
      <c r="D5" s="8" t="s">
        <v>10939</v>
      </c>
      <c r="E5" s="34">
        <v>10288.898699999991</v>
      </c>
      <c r="G5" s="8" t="s">
        <v>10939</v>
      </c>
      <c r="H5" s="34">
        <v>1068</v>
      </c>
      <c r="J5" s="8" t="s">
        <v>10939</v>
      </c>
      <c r="K5" s="34">
        <v>301</v>
      </c>
      <c r="M5" s="8" t="s">
        <v>10939</v>
      </c>
      <c r="N5" s="19">
        <v>0.17098962406664425</v>
      </c>
    </row>
    <row r="6" spans="1:14" x14ac:dyDescent="0.35">
      <c r="A6" s="8" t="s">
        <v>10940</v>
      </c>
      <c r="B6" s="34">
        <v>199252.98399999991</v>
      </c>
      <c r="D6" s="8" t="s">
        <v>10940</v>
      </c>
      <c r="E6" s="34">
        <v>26806.573700000015</v>
      </c>
      <c r="G6" s="8" t="s">
        <v>10940</v>
      </c>
      <c r="H6" s="34">
        <v>2491</v>
      </c>
      <c r="J6" s="8" t="s">
        <v>10940</v>
      </c>
      <c r="K6" s="34">
        <v>680</v>
      </c>
      <c r="M6" s="8" t="s">
        <v>10940</v>
      </c>
      <c r="N6" s="19">
        <v>0.13453536886554246</v>
      </c>
    </row>
    <row r="7" spans="1:14" x14ac:dyDescent="0.35">
      <c r="A7" s="8" t="s">
        <v>10941</v>
      </c>
      <c r="B7" s="34">
        <v>141851.5674</v>
      </c>
      <c r="D7" s="8" t="s">
        <v>10941</v>
      </c>
      <c r="E7" s="34">
        <v>13437.806799999998</v>
      </c>
      <c r="G7" s="8" t="s">
        <v>10941</v>
      </c>
      <c r="H7" s="34">
        <v>2441</v>
      </c>
      <c r="J7" s="8" t="s">
        <v>10941</v>
      </c>
      <c r="K7" s="34">
        <v>663</v>
      </c>
      <c r="M7" s="8" t="s">
        <v>10941</v>
      </c>
      <c r="N7" s="19">
        <v>9.4731465053942004E-2</v>
      </c>
    </row>
    <row r="8" spans="1:14" x14ac:dyDescent="0.35">
      <c r="A8" s="8" t="s">
        <v>10942</v>
      </c>
      <c r="B8" s="34">
        <v>156122.28669999994</v>
      </c>
      <c r="D8" s="8" t="s">
        <v>10942</v>
      </c>
      <c r="E8" s="34">
        <v>22308.51279999999</v>
      </c>
      <c r="G8" s="8" t="s">
        <v>10942</v>
      </c>
      <c r="H8" s="34">
        <v>2850</v>
      </c>
      <c r="J8" s="8" t="s">
        <v>10942</v>
      </c>
      <c r="K8" s="34">
        <v>750</v>
      </c>
      <c r="M8" s="8" t="s">
        <v>10942</v>
      </c>
      <c r="N8" s="19">
        <v>0.14289127626517142</v>
      </c>
    </row>
    <row r="9" spans="1:14" x14ac:dyDescent="0.35">
      <c r="A9" s="8" t="s">
        <v>10943</v>
      </c>
      <c r="B9" s="34">
        <v>147082.61130000011</v>
      </c>
      <c r="D9" s="8" t="s">
        <v>10943</v>
      </c>
      <c r="E9" s="34">
        <v>20899.334500000012</v>
      </c>
      <c r="G9" s="8" t="s">
        <v>10943</v>
      </c>
      <c r="H9" s="34">
        <v>2644</v>
      </c>
      <c r="J9" s="8" t="s">
        <v>10943</v>
      </c>
      <c r="K9" s="34">
        <v>709</v>
      </c>
      <c r="M9" s="8" t="s">
        <v>10943</v>
      </c>
      <c r="N9" s="19">
        <v>0.1420924901678027</v>
      </c>
    </row>
    <row r="10" spans="1:14" x14ac:dyDescent="0.35">
      <c r="A10" s="8" t="s">
        <v>10944</v>
      </c>
      <c r="B10" s="34">
        <v>149580.83800000031</v>
      </c>
      <c r="D10" s="8" t="s">
        <v>10944</v>
      </c>
      <c r="E10" s="34">
        <v>13535.38299999998</v>
      </c>
      <c r="G10" s="8" t="s">
        <v>10944</v>
      </c>
      <c r="H10" s="34">
        <v>2705</v>
      </c>
      <c r="J10" s="8" t="s">
        <v>10944</v>
      </c>
      <c r="K10" s="34">
        <v>708</v>
      </c>
      <c r="M10" s="8" t="s">
        <v>10944</v>
      </c>
      <c r="N10" s="19">
        <v>9.0488749635163512E-2</v>
      </c>
    </row>
    <row r="11" spans="1:14" x14ac:dyDescent="0.35">
      <c r="A11" s="8" t="s">
        <v>10945</v>
      </c>
      <c r="B11" s="34">
        <v>159589.45099999988</v>
      </c>
      <c r="D11" s="8" t="s">
        <v>10945</v>
      </c>
      <c r="E11" s="34">
        <v>21896.715399999972</v>
      </c>
      <c r="G11" s="8" t="s">
        <v>10945</v>
      </c>
      <c r="H11" s="34">
        <v>2796</v>
      </c>
      <c r="J11" s="8" t="s">
        <v>10945</v>
      </c>
      <c r="K11" s="34">
        <v>710</v>
      </c>
      <c r="M11" s="8" t="s">
        <v>10945</v>
      </c>
      <c r="N11" s="19">
        <v>0.13720653378273723</v>
      </c>
    </row>
    <row r="12" spans="1:14" x14ac:dyDescent="0.35">
      <c r="A12" s="8" t="s">
        <v>10946</v>
      </c>
      <c r="B12" s="34">
        <v>309770.09970000025</v>
      </c>
      <c r="D12" s="8" t="s">
        <v>10946</v>
      </c>
      <c r="E12" s="34">
        <v>37293.192500000034</v>
      </c>
      <c r="G12" s="8" t="s">
        <v>10946</v>
      </c>
      <c r="H12" s="34">
        <v>5073</v>
      </c>
      <c r="J12" s="8" t="s">
        <v>10946</v>
      </c>
      <c r="K12" s="34">
        <v>1386</v>
      </c>
      <c r="M12" s="8" t="s">
        <v>10946</v>
      </c>
      <c r="N12" s="19">
        <v>0.12038990379031732</v>
      </c>
    </row>
    <row r="13" spans="1:14" x14ac:dyDescent="0.35">
      <c r="A13" s="8" t="s">
        <v>10947</v>
      </c>
      <c r="B13" s="34">
        <v>197115.20170000009</v>
      </c>
      <c r="D13" s="8" t="s">
        <v>10947</v>
      </c>
      <c r="E13" s="34">
        <v>31469.663800000035</v>
      </c>
      <c r="G13" s="8" t="s">
        <v>10947</v>
      </c>
      <c r="H13" s="34">
        <v>3095</v>
      </c>
      <c r="J13" s="8" t="s">
        <v>10947</v>
      </c>
      <c r="K13" s="34">
        <v>817</v>
      </c>
      <c r="M13" s="8" t="s">
        <v>10947</v>
      </c>
      <c r="N13" s="19">
        <v>0.15965112547684351</v>
      </c>
    </row>
    <row r="14" spans="1:14" x14ac:dyDescent="0.35">
      <c r="A14" s="8" t="s">
        <v>10948</v>
      </c>
      <c r="B14" s="34">
        <v>349120.07400000008</v>
      </c>
      <c r="D14" s="8" t="s">
        <v>10948</v>
      </c>
      <c r="E14" s="34">
        <v>35825.536599999927</v>
      </c>
      <c r="G14" s="8" t="s">
        <v>10948</v>
      </c>
      <c r="H14" s="34">
        <v>5741</v>
      </c>
      <c r="J14" s="8" t="s">
        <v>10948</v>
      </c>
      <c r="K14" s="34">
        <v>1462</v>
      </c>
      <c r="M14" s="8" t="s">
        <v>10948</v>
      </c>
      <c r="N14" s="19">
        <v>0.10261666191099604</v>
      </c>
    </row>
    <row r="15" spans="1:14" x14ac:dyDescent="0.35">
      <c r="A15" s="8" t="s">
        <v>10949</v>
      </c>
      <c r="B15" s="34">
        <v>332177.15950000001</v>
      </c>
      <c r="D15" s="8" t="s">
        <v>10949</v>
      </c>
      <c r="E15" s="34">
        <v>43436.13390000003</v>
      </c>
      <c r="G15" s="8" t="s">
        <v>10949</v>
      </c>
      <c r="H15" s="34">
        <v>5469</v>
      </c>
      <c r="J15" s="8" t="s">
        <v>10949</v>
      </c>
      <c r="K15" s="34">
        <v>1421</v>
      </c>
      <c r="M15" s="8" t="s">
        <v>10949</v>
      </c>
      <c r="N15" s="19">
        <v>0.13076195234308405</v>
      </c>
    </row>
    <row r="16" spans="1:14" x14ac:dyDescent="0.35">
      <c r="A16" s="9" t="s">
        <v>10933</v>
      </c>
      <c r="B16" s="35">
        <v>2297200.8603000008</v>
      </c>
      <c r="D16" s="9" t="s">
        <v>10933</v>
      </c>
      <c r="E16" s="35">
        <v>286397.02169999998</v>
      </c>
      <c r="G16" s="9" t="s">
        <v>10933</v>
      </c>
      <c r="H16" s="35">
        <v>37873</v>
      </c>
      <c r="J16" s="9" t="s">
        <v>10933</v>
      </c>
      <c r="K16" s="35">
        <v>9994</v>
      </c>
      <c r="M16" s="9" t="s">
        <v>10933</v>
      </c>
      <c r="N16" s="20">
        <v>0.12467217240315856</v>
      </c>
    </row>
    <row r="17" spans="2:14" x14ac:dyDescent="0.35">
      <c r="B17" s="21">
        <f>GETPIVOTDATA("Sales",$A$3)</f>
        <v>2297200.8603000008</v>
      </c>
      <c r="E17" s="21">
        <f>GETPIVOTDATA("Profit",$D$3)</f>
        <v>286397.02169999998</v>
      </c>
      <c r="H17" s="22">
        <f>GETPIVOTDATA("Quantity",$G$3)</f>
        <v>37873</v>
      </c>
      <c r="K17" s="22">
        <f>GETPIVOTDATA("Order ID",$J$3)</f>
        <v>9994</v>
      </c>
      <c r="N17" s="23">
        <f>GETPIVOTDATA("Profit Margin",$M$3)</f>
        <v>0.12467217240315856</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0884B-2478-488E-9406-FDDC448081C5}">
  <dimension ref="A3:F11"/>
  <sheetViews>
    <sheetView workbookViewId="0">
      <selection activeCell="D11" sqref="D11"/>
    </sheetView>
  </sheetViews>
  <sheetFormatPr defaultRowHeight="14.5" x14ac:dyDescent="0.3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s>
  <sheetData>
    <row r="3" spans="1:6" x14ac:dyDescent="0.35">
      <c r="A3" s="6" t="s">
        <v>10932</v>
      </c>
      <c r="B3" s="4" t="s">
        <v>10950</v>
      </c>
      <c r="C3" s="24" t="s">
        <v>10951</v>
      </c>
      <c r="D3" s="24" t="s">
        <v>10952</v>
      </c>
      <c r="E3" s="24" t="s">
        <v>10953</v>
      </c>
      <c r="F3" s="10" t="s">
        <v>10954</v>
      </c>
    </row>
    <row r="4" spans="1:6" x14ac:dyDescent="0.35">
      <c r="A4" s="7" t="s">
        <v>10934</v>
      </c>
      <c r="B4" s="4">
        <v>484247.49810000096</v>
      </c>
      <c r="C4" s="24">
        <v>49543.974100000007</v>
      </c>
      <c r="D4" s="24">
        <v>7581</v>
      </c>
      <c r="E4" s="24">
        <v>1993</v>
      </c>
      <c r="F4" s="10">
        <v>0.10231126499236715</v>
      </c>
    </row>
    <row r="5" spans="1:6" x14ac:dyDescent="0.35">
      <c r="A5" s="8" t="s">
        <v>10935</v>
      </c>
      <c r="B5" s="30">
        <v>470532.50899999985</v>
      </c>
      <c r="C5" s="36">
        <v>61618.603700000051</v>
      </c>
      <c r="D5" s="36">
        <v>7979</v>
      </c>
      <c r="E5" s="36">
        <v>2102</v>
      </c>
      <c r="F5" s="31">
        <v>0.13095504034557592</v>
      </c>
    </row>
    <row r="6" spans="1:6" x14ac:dyDescent="0.35">
      <c r="A6" s="8" t="s">
        <v>10936</v>
      </c>
      <c r="B6" s="30">
        <v>608473.83000000066</v>
      </c>
      <c r="C6" s="36">
        <v>81726.930800000177</v>
      </c>
      <c r="D6" s="36">
        <v>9810</v>
      </c>
      <c r="E6" s="36">
        <v>2580</v>
      </c>
      <c r="F6" s="31">
        <v>0.13431461924993568</v>
      </c>
    </row>
    <row r="7" spans="1:6" x14ac:dyDescent="0.35">
      <c r="A7" s="25" t="s">
        <v>10937</v>
      </c>
      <c r="B7" s="37">
        <v>733947.0231999997</v>
      </c>
      <c r="C7" s="38">
        <v>93507.513099999967</v>
      </c>
      <c r="D7" s="38">
        <v>12503</v>
      </c>
      <c r="E7" s="38">
        <v>3319</v>
      </c>
      <c r="F7" s="39">
        <v>0.12740362743390987</v>
      </c>
    </row>
    <row r="11" spans="1:6" ht="17" x14ac:dyDescent="0.5">
      <c r="A11" s="26">
        <f>(GETPIVOTDATA("Sum of Sales",$A$3,"Years (Order Date)",2014)/GETPIVOTDATA("Sum of Sales",$A$3,"Years (Order Date)",2013))-1</f>
        <v>0.20620967905883303</v>
      </c>
      <c r="B11" s="26">
        <f>(GETPIVOTDATA("Sum of Profit",$A$3,"Years (Order Date)",2014)/GETPIVOTDATA("Sum of Profit",$A$3,"Years (Order Date)",2013))-1</f>
        <v>0.14414565902185772</v>
      </c>
      <c r="C11" s="26">
        <f>(GETPIVOTDATA("Sum of Quantity",$A$3,"Years (Order Date)",2014)/GETPIVOTDATA("Sum of Quantity",$A$3,"Years (Order Date)",2013))-1</f>
        <v>0.27451580020387367</v>
      </c>
      <c r="D11" s="26">
        <f>(GETPIVOTDATA("Count of Order ID",$A$3,"Years (Order Date)",2014)/GETPIVOTDATA("Count of Order ID",$A$3,"Years (Order Date)",2013))-1</f>
        <v>0.2864341085271318</v>
      </c>
      <c r="E11" s="26">
        <f>(GETPIVOTDATA("Sum of Profit Margin",$A$3,"Years (Order Date)",2014)/GETPIVOTDATA("Sum of Profit Margin",$A$3,"Years (Order Date)",2013))-1</f>
        <v>-5.1453757264990463E-2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487FA-BB81-4130-936F-19D5AE1A126C}">
  <dimension ref="A3:C16"/>
  <sheetViews>
    <sheetView workbookViewId="0">
      <selection activeCell="J29" sqref="J29"/>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6" t="s">
        <v>10932</v>
      </c>
      <c r="B3" s="4" t="s">
        <v>10950</v>
      </c>
      <c r="C3" s="10" t="s">
        <v>10951</v>
      </c>
    </row>
    <row r="4" spans="1:3" x14ac:dyDescent="0.35">
      <c r="A4" s="7" t="s">
        <v>10939</v>
      </c>
      <c r="B4" s="11">
        <v>60172.649400000024</v>
      </c>
      <c r="C4" s="12">
        <v>10288.898699999991</v>
      </c>
    </row>
    <row r="5" spans="1:3" x14ac:dyDescent="0.35">
      <c r="A5" s="8" t="s">
        <v>10938</v>
      </c>
      <c r="B5" s="13">
        <v>95365.937600000019</v>
      </c>
      <c r="C5" s="14">
        <v>9199.2699999999986</v>
      </c>
    </row>
    <row r="6" spans="1:3" x14ac:dyDescent="0.35">
      <c r="A6" s="8" t="s">
        <v>10941</v>
      </c>
      <c r="B6" s="13">
        <v>141851.5674</v>
      </c>
      <c r="C6" s="14">
        <v>13437.806799999998</v>
      </c>
    </row>
    <row r="7" spans="1:3" x14ac:dyDescent="0.35">
      <c r="A7" s="8" t="s">
        <v>10943</v>
      </c>
      <c r="B7" s="13">
        <v>147082.61130000011</v>
      </c>
      <c r="C7" s="14">
        <v>20899.334500000012</v>
      </c>
    </row>
    <row r="8" spans="1:3" x14ac:dyDescent="0.35">
      <c r="A8" s="8" t="s">
        <v>10944</v>
      </c>
      <c r="B8" s="13">
        <v>149580.83800000031</v>
      </c>
      <c r="C8" s="14">
        <v>13535.38299999998</v>
      </c>
    </row>
    <row r="9" spans="1:3" x14ac:dyDescent="0.35">
      <c r="A9" s="8" t="s">
        <v>10942</v>
      </c>
      <c r="B9" s="13">
        <v>156122.28669999994</v>
      </c>
      <c r="C9" s="14">
        <v>22308.51279999999</v>
      </c>
    </row>
    <row r="10" spans="1:3" x14ac:dyDescent="0.35">
      <c r="A10" s="8" t="s">
        <v>10945</v>
      </c>
      <c r="B10" s="13">
        <v>159589.45099999988</v>
      </c>
      <c r="C10" s="14">
        <v>21896.715399999972</v>
      </c>
    </row>
    <row r="11" spans="1:3" x14ac:dyDescent="0.35">
      <c r="A11" s="8" t="s">
        <v>10947</v>
      </c>
      <c r="B11" s="13">
        <v>197115.20170000009</v>
      </c>
      <c r="C11" s="14">
        <v>31469.663800000035</v>
      </c>
    </row>
    <row r="12" spans="1:3" x14ac:dyDescent="0.35">
      <c r="A12" s="8" t="s">
        <v>10940</v>
      </c>
      <c r="B12" s="13">
        <v>199252.98399999991</v>
      </c>
      <c r="C12" s="14">
        <v>26806.573700000015</v>
      </c>
    </row>
    <row r="13" spans="1:3" x14ac:dyDescent="0.35">
      <c r="A13" s="8" t="s">
        <v>10946</v>
      </c>
      <c r="B13" s="13">
        <v>309770.09970000025</v>
      </c>
      <c r="C13" s="14">
        <v>37293.192500000034</v>
      </c>
    </row>
    <row r="14" spans="1:3" x14ac:dyDescent="0.35">
      <c r="A14" s="8" t="s">
        <v>10949</v>
      </c>
      <c r="B14" s="13">
        <v>332177.15950000001</v>
      </c>
      <c r="C14" s="14">
        <v>43436.13390000003</v>
      </c>
    </row>
    <row r="15" spans="1:3" x14ac:dyDescent="0.35">
      <c r="A15" s="8" t="s">
        <v>10948</v>
      </c>
      <c r="B15" s="13">
        <v>349120.07400000008</v>
      </c>
      <c r="C15" s="14">
        <v>35825.536599999927</v>
      </c>
    </row>
    <row r="16" spans="1:3" x14ac:dyDescent="0.35">
      <c r="A16" s="9" t="s">
        <v>10933</v>
      </c>
      <c r="B16" s="32">
        <v>2297200.8603000008</v>
      </c>
      <c r="C16" s="33">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CDD64-2416-4634-AF6F-48BFFCB50C6A}">
  <dimension ref="A3:E7"/>
  <sheetViews>
    <sheetView zoomScale="140" zoomScaleNormal="140" workbookViewId="0">
      <selection activeCell="B4" sqref="B4"/>
    </sheetView>
  </sheetViews>
  <sheetFormatPr defaultRowHeight="14.5" x14ac:dyDescent="0.35"/>
  <cols>
    <col min="1" max="1" width="13.1796875" bestFit="1" customWidth="1"/>
    <col min="2" max="2" width="12.1796875" bestFit="1" customWidth="1"/>
    <col min="4" max="4" width="13.1796875" bestFit="1" customWidth="1"/>
    <col min="5" max="5" width="9" bestFit="1" customWidth="1"/>
  </cols>
  <sheetData>
    <row r="3" spans="1:5" x14ac:dyDescent="0.35">
      <c r="A3" s="6" t="s">
        <v>10932</v>
      </c>
      <c r="B3" s="5" t="s">
        <v>10951</v>
      </c>
      <c r="D3" s="15" t="s">
        <v>15</v>
      </c>
      <c r="E3" s="15" t="s">
        <v>21</v>
      </c>
    </row>
    <row r="4" spans="1:5" x14ac:dyDescent="0.35">
      <c r="A4" s="7" t="s">
        <v>71</v>
      </c>
      <c r="B4" s="5">
        <v>145454.9480999998</v>
      </c>
      <c r="D4" t="str">
        <f>A4</f>
        <v>Technology</v>
      </c>
      <c r="E4" s="16">
        <f>GETPIVOTDATA("Profit",$A$3,"Category",A4)</f>
        <v>145454.9480999998</v>
      </c>
    </row>
    <row r="5" spans="1:5" x14ac:dyDescent="0.35">
      <c r="A5" s="8" t="s">
        <v>46</v>
      </c>
      <c r="B5" s="34">
        <v>122490.8008000001</v>
      </c>
      <c r="D5" t="str">
        <f t="shared" ref="D5:D7" si="0">A5</f>
        <v>Office Supplies</v>
      </c>
      <c r="E5" s="16">
        <f t="shared" ref="E5:E6" si="1">GETPIVOTDATA("Profit",$A$3,"Category",A5)</f>
        <v>122490.8008000001</v>
      </c>
    </row>
    <row r="6" spans="1:5" x14ac:dyDescent="0.35">
      <c r="A6" s="8" t="s">
        <v>32</v>
      </c>
      <c r="B6" s="34">
        <v>18451.272799999992</v>
      </c>
      <c r="D6" t="str">
        <f t="shared" si="0"/>
        <v>Furniture</v>
      </c>
      <c r="E6" s="16">
        <f t="shared" si="1"/>
        <v>18451.272799999992</v>
      </c>
    </row>
    <row r="7" spans="1:5" x14ac:dyDescent="0.35">
      <c r="A7" s="9" t="s">
        <v>10933</v>
      </c>
      <c r="B7" s="35">
        <v>286397.02169999992</v>
      </c>
      <c r="D7" t="str">
        <f t="shared" si="0"/>
        <v>Grand Total</v>
      </c>
      <c r="E7" s="17">
        <f>GETPIVOTDATA("Profit",$A$3)</f>
        <v>286397.02169999992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C428A-F359-4607-916F-B1F6E932C1C4}">
  <dimension ref="A3:B7"/>
  <sheetViews>
    <sheetView workbookViewId="0">
      <selection activeCell="B22" sqref="B22"/>
    </sheetView>
  </sheetViews>
  <sheetFormatPr defaultRowHeight="14.5" x14ac:dyDescent="0.35"/>
  <cols>
    <col min="1" max="1" width="13.1796875" bestFit="1" customWidth="1"/>
    <col min="2" max="2" width="11.26953125" bestFit="1" customWidth="1"/>
  </cols>
  <sheetData>
    <row r="3" spans="1:2" x14ac:dyDescent="0.35">
      <c r="A3" s="6" t="s">
        <v>10932</v>
      </c>
      <c r="B3" s="5" t="s">
        <v>10950</v>
      </c>
    </row>
    <row r="4" spans="1:2" x14ac:dyDescent="0.35">
      <c r="A4" s="7" t="s">
        <v>32</v>
      </c>
      <c r="B4" s="18">
        <v>0.32300170530281774</v>
      </c>
    </row>
    <row r="5" spans="1:2" x14ac:dyDescent="0.35">
      <c r="A5" s="8" t="s">
        <v>46</v>
      </c>
      <c r="B5" s="19">
        <v>0.31301008302169103</v>
      </c>
    </row>
    <row r="6" spans="1:2" x14ac:dyDescent="0.35">
      <c r="A6" s="8" t="s">
        <v>71</v>
      </c>
      <c r="B6" s="19">
        <v>0.36398821167549117</v>
      </c>
    </row>
    <row r="7" spans="1:2" x14ac:dyDescent="0.35">
      <c r="A7" s="9" t="s">
        <v>10933</v>
      </c>
      <c r="B7" s="20">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Map_chart</vt:lpstr>
      <vt:lpstr>Top 5</vt:lpstr>
      <vt:lpstr>KPI</vt:lpstr>
      <vt:lpstr>YOY</vt:lpstr>
      <vt:lpstr>sales_profit</vt:lpstr>
      <vt:lpstr>Category_profit</vt:lpstr>
      <vt:lpstr>Categoory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Rishu Gupta</cp:lastModifiedBy>
  <cp:lastPrinted>2024-10-14T08:15:33Z</cp:lastPrinted>
  <dcterms:created xsi:type="dcterms:W3CDTF">2015-06-05T18:17:20Z</dcterms:created>
  <dcterms:modified xsi:type="dcterms:W3CDTF">2024-11-07T16:55:12Z</dcterms:modified>
</cp:coreProperties>
</file>