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Kuliah Gasal 17 18\KK\"/>
    </mc:Choice>
  </mc:AlternateContent>
  <bookViews>
    <workbookView xWindow="0" yWindow="0" windowWidth="20490" windowHeight="9195"/>
  </bookViews>
  <sheets>
    <sheet name="Level_0" sheetId="1" r:id="rId1"/>
    <sheet name="Level_1" sheetId="2" r:id="rId2"/>
    <sheet name="Level_2" sheetId="3" r:id="rId3"/>
    <sheet name="Hasi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3" l="1"/>
  <c r="E50" i="3"/>
  <c r="D51" i="3"/>
  <c r="D50" i="3"/>
  <c r="D53" i="3" s="1"/>
  <c r="N34" i="2"/>
  <c r="N35" i="2"/>
  <c r="M35" i="2"/>
  <c r="M34" i="2"/>
  <c r="M37" i="2"/>
  <c r="E77" i="2"/>
  <c r="E76" i="2"/>
  <c r="D77" i="2"/>
  <c r="D76" i="2"/>
  <c r="E79" i="2"/>
  <c r="E80" i="2" s="1"/>
  <c r="D79" i="2"/>
  <c r="D69" i="2"/>
  <c r="E66" i="2"/>
  <c r="E65" i="2"/>
  <c r="D66" i="2"/>
  <c r="D65" i="2"/>
  <c r="D68" i="2"/>
  <c r="E55" i="2"/>
  <c r="E54" i="2"/>
  <c r="D54" i="2"/>
  <c r="D55" i="2"/>
  <c r="D57" i="2"/>
  <c r="D35" i="2"/>
  <c r="E35" i="2"/>
  <c r="E34" i="2"/>
  <c r="E37" i="2" s="1"/>
  <c r="E38" i="2" s="1"/>
  <c r="D34" i="2"/>
  <c r="E53" i="3" l="1"/>
  <c r="E54" i="3" s="1"/>
  <c r="N37" i="2"/>
  <c r="M39" i="2" s="1"/>
  <c r="M38" i="2"/>
  <c r="D81" i="2"/>
  <c r="D80" i="2"/>
  <c r="E68" i="2"/>
  <c r="D70" i="2" s="1"/>
  <c r="E57" i="2"/>
  <c r="E58" i="2" s="1"/>
  <c r="D37" i="2"/>
  <c r="T40" i="1"/>
  <c r="T39" i="1"/>
  <c r="S39" i="1"/>
  <c r="T37" i="1"/>
  <c r="T36" i="1"/>
  <c r="S37" i="1"/>
  <c r="S36" i="1"/>
  <c r="O42" i="1"/>
  <c r="O41" i="1"/>
  <c r="P40" i="1"/>
  <c r="O40" i="1"/>
  <c r="P39" i="1"/>
  <c r="O39" i="1"/>
  <c r="P37" i="1"/>
  <c r="P36" i="1"/>
  <c r="O37" i="1"/>
  <c r="O36" i="1"/>
  <c r="K42" i="1"/>
  <c r="K41" i="1"/>
  <c r="L40" i="1"/>
  <c r="L39" i="1"/>
  <c r="K39" i="1"/>
  <c r="L37" i="1"/>
  <c r="L36" i="1"/>
  <c r="AE22" i="1"/>
  <c r="Y22" i="1"/>
  <c r="S22" i="1"/>
  <c r="AE21" i="1"/>
  <c r="AG20" i="1"/>
  <c r="AE20" i="1"/>
  <c r="AG19" i="1"/>
  <c r="AE19" i="1"/>
  <c r="Y21" i="1"/>
  <c r="AA20" i="1"/>
  <c r="Y20" i="1"/>
  <c r="AA19" i="1"/>
  <c r="Y19" i="1"/>
  <c r="S21" i="1"/>
  <c r="U20" i="1"/>
  <c r="S20" i="1"/>
  <c r="U19" i="1"/>
  <c r="S19" i="1"/>
  <c r="S17" i="1"/>
  <c r="S16" i="1"/>
  <c r="U17" i="1"/>
  <c r="U16" i="1"/>
  <c r="M22" i="1"/>
  <c r="M21" i="1"/>
  <c r="N20" i="1"/>
  <c r="O20" i="1"/>
  <c r="M20" i="1"/>
  <c r="N19" i="1"/>
  <c r="O19" i="1"/>
  <c r="M19" i="1"/>
  <c r="M17" i="1"/>
  <c r="N17" i="1"/>
  <c r="O17" i="1"/>
  <c r="N16" i="1"/>
  <c r="O16" i="1"/>
  <c r="M16" i="1"/>
  <c r="M6" i="1"/>
  <c r="N6" i="1"/>
  <c r="N5" i="1"/>
  <c r="M5" i="1"/>
  <c r="M8" i="1" s="1"/>
  <c r="N8" i="1"/>
  <c r="N9" i="1" s="1"/>
  <c r="D55" i="3" l="1"/>
  <c r="D56" i="3" s="1"/>
  <c r="N38" i="2"/>
  <c r="M40" i="2" s="1"/>
  <c r="D82" i="2"/>
  <c r="E69" i="2"/>
  <c r="D71" i="2" s="1"/>
  <c r="D59" i="2"/>
  <c r="D60" i="2" s="1"/>
  <c r="D39" i="2"/>
  <c r="D38" i="2"/>
  <c r="S41" i="1"/>
  <c r="S42" i="1" s="1"/>
  <c r="S40" i="1"/>
  <c r="M9" i="1"/>
  <c r="M10" i="1"/>
  <c r="D40" i="2" l="1"/>
  <c r="M11" i="1"/>
</calcChain>
</file>

<file path=xl/sharedStrings.xml><?xml version="1.0" encoding="utf-8"?>
<sst xmlns="http://schemas.openxmlformats.org/spreadsheetml/2006/main" count="492" uniqueCount="71">
  <si>
    <t>Tid</t>
  </si>
  <si>
    <t>Refund</t>
  </si>
  <si>
    <t>Marital</t>
  </si>
  <si>
    <t>Status</t>
  </si>
  <si>
    <t>Taxable</t>
  </si>
  <si>
    <t>Income</t>
  </si>
  <si>
    <t>Cheat</t>
  </si>
  <si>
    <t>Yes</t>
  </si>
  <si>
    <t>Single</t>
  </si>
  <si>
    <t>125K</t>
  </si>
  <si>
    <t>No</t>
  </si>
  <si>
    <t>Married</t>
  </si>
  <si>
    <t>100K</t>
  </si>
  <si>
    <t>70K</t>
  </si>
  <si>
    <t>120K</t>
  </si>
  <si>
    <t>Divorced</t>
  </si>
  <si>
    <t>95K</t>
  </si>
  <si>
    <t>60K</t>
  </si>
  <si>
    <t>220K</t>
  </si>
  <si>
    <t>85K</t>
  </si>
  <si>
    <t>75K</t>
  </si>
  <si>
    <t>90K</t>
  </si>
  <si>
    <t>C_No</t>
  </si>
  <si>
    <t>C_Yes</t>
  </si>
  <si>
    <t>Jumlah per-node</t>
  </si>
  <si>
    <t>Gini per-node</t>
  </si>
  <si>
    <t>Jumlah semua node</t>
  </si>
  <si>
    <t>Gini split</t>
  </si>
  <si>
    <t>Marital Status</t>
  </si>
  <si>
    <t>Class</t>
  </si>
  <si>
    <t>V</t>
  </si>
  <si>
    <t>Pada saat di node "root" terdapat 10 record</t>
  </si>
  <si>
    <t>Terdiri dari 2 class</t>
  </si>
  <si>
    <t>3 record "Yes", 7 record "No"</t>
  </si>
  <si>
    <t>Memilih splitting terbaik dari beberapa pilihan splitting</t>
  </si>
  <si>
    <t>Alternatif splitting:</t>
  </si>
  <si>
    <t>Refund (Yes, No)</t>
  </si>
  <si>
    <t>Marital Status (Single, Divorced, Married)</t>
  </si>
  <si>
    <t>Marital Status (Single Divorced, Married)</t>
  </si>
  <si>
    <t>Marital Status (Single, Divorced Married)</t>
  </si>
  <si>
    <t>Marital Status (Single  Married, Divorced)</t>
  </si>
  <si>
    <t>Taxable Income (v=55)</t>
  </si>
  <si>
    <t>Taxable Income (v=65)</t>
  </si>
  <si>
    <t>Taxable Income (v=75)</t>
  </si>
  <si>
    <t>dst …</t>
  </si>
  <si>
    <t>Misalkan pada node root dipilih splitting</t>
  </si>
  <si>
    <t>atribut Marital Status (multi-split)</t>
  </si>
  <si>
    <t>Marital Status?</t>
  </si>
  <si>
    <t>Alternatif splitting attribut:</t>
  </si>
  <si>
    <t>Taxable income</t>
  </si>
  <si>
    <t xml:space="preserve">Sorting record untuk menghitung gini split berdasarkan </t>
  </si>
  <si>
    <t>taxable income</t>
  </si>
  <si>
    <t>Taxable income, v=65</t>
  </si>
  <si>
    <t>&lt;65</t>
  </si>
  <si>
    <t>&gt;=65</t>
  </si>
  <si>
    <t>Taxable income, v=75</t>
  </si>
  <si>
    <t>&lt;75</t>
  </si>
  <si>
    <t>&gt;=75</t>
  </si>
  <si>
    <t>Taxable income, v=87</t>
  </si>
  <si>
    <t>&lt;87</t>
  </si>
  <si>
    <t>&gt;=87</t>
  </si>
  <si>
    <t>…</t>
  </si>
  <si>
    <t>… leaf node …</t>
  </si>
  <si>
    <t>… ke level berikutnya …</t>
  </si>
  <si>
    <t>Refund?</t>
  </si>
  <si>
    <t>Spliting attributes:</t>
  </si>
  <si>
    <t>Taxable income, v=85</t>
  </si>
  <si>
    <t>&lt;85</t>
  </si>
  <si>
    <t>&gt;=85</t>
  </si>
  <si>
    <t>… leaf node</t>
  </si>
  <si>
    <t>Taxable Income?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</si>
</sst>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rgb="FFFFFFFF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C0C0C0"/>
        <bgColor indexed="64"/>
      </patternFill>
    </fill>
    <fill>
      <patternFill patternType="gray125">
        <fgColor rgb="FF000000"/>
        <bgColor rgb="FFE5E5E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/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/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1" fillId="5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0" borderId="11" xfId="0" applyFont="1" applyFill="1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 applyFill="1" applyBorder="1" applyAlignment="1">
      <alignment vertic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47625</xdr:rowOff>
    </xdr:from>
    <xdr:to>
      <xdr:col>5</xdr:col>
      <xdr:colOff>371475</xdr:colOff>
      <xdr:row>8</xdr:row>
      <xdr:rowOff>152400</xdr:rowOff>
    </xdr:to>
    <xdr:cxnSp macro="">
      <xdr:nvCxnSpPr>
        <xdr:cNvPr id="3" name="Straight Arrow Connector 2"/>
        <xdr:cNvCxnSpPr/>
      </xdr:nvCxnSpPr>
      <xdr:spPr>
        <a:xfrm flipH="1">
          <a:off x="1562100" y="809625"/>
          <a:ext cx="1857375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</xdr:row>
      <xdr:rowOff>76200</xdr:rowOff>
    </xdr:from>
    <xdr:to>
      <xdr:col>6</xdr:col>
      <xdr:colOff>57150</xdr:colOff>
      <xdr:row>8</xdr:row>
      <xdr:rowOff>104775</xdr:rowOff>
    </xdr:to>
    <xdr:cxnSp macro="">
      <xdr:nvCxnSpPr>
        <xdr:cNvPr id="5" name="Straight Arrow Connector 4"/>
        <xdr:cNvCxnSpPr/>
      </xdr:nvCxnSpPr>
      <xdr:spPr>
        <a:xfrm>
          <a:off x="3438525" y="838200"/>
          <a:ext cx="2762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4</xdr:row>
      <xdr:rowOff>66675</xdr:rowOff>
    </xdr:from>
    <xdr:to>
      <xdr:col>9</xdr:col>
      <xdr:colOff>571500</xdr:colOff>
      <xdr:row>8</xdr:row>
      <xdr:rowOff>142875</xdr:rowOff>
    </xdr:to>
    <xdr:cxnSp macro="">
      <xdr:nvCxnSpPr>
        <xdr:cNvPr id="7" name="Straight Arrow Connector 6"/>
        <xdr:cNvCxnSpPr/>
      </xdr:nvCxnSpPr>
      <xdr:spPr>
        <a:xfrm>
          <a:off x="3448050" y="828675"/>
          <a:ext cx="26098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10</xdr:row>
      <xdr:rowOff>47625</xdr:rowOff>
    </xdr:from>
    <xdr:to>
      <xdr:col>6</xdr:col>
      <xdr:colOff>304800</xdr:colOff>
      <xdr:row>12</xdr:row>
      <xdr:rowOff>133350</xdr:rowOff>
    </xdr:to>
    <xdr:cxnSp macro="">
      <xdr:nvCxnSpPr>
        <xdr:cNvPr id="9" name="Straight Arrow Connector 8"/>
        <xdr:cNvCxnSpPr/>
      </xdr:nvCxnSpPr>
      <xdr:spPr>
        <a:xfrm flipH="1">
          <a:off x="3362325" y="1952625"/>
          <a:ext cx="60007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10</xdr:row>
      <xdr:rowOff>76200</xdr:rowOff>
    </xdr:from>
    <xdr:to>
      <xdr:col>7</xdr:col>
      <xdr:colOff>190500</xdr:colOff>
      <xdr:row>12</xdr:row>
      <xdr:rowOff>161925</xdr:rowOff>
    </xdr:to>
    <xdr:cxnSp macro="">
      <xdr:nvCxnSpPr>
        <xdr:cNvPr id="11" name="Straight Arrow Connector 10"/>
        <xdr:cNvCxnSpPr/>
      </xdr:nvCxnSpPr>
      <xdr:spPr>
        <a:xfrm>
          <a:off x="3962400" y="1981200"/>
          <a:ext cx="49530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352425</xdr:colOff>
      <xdr:row>10</xdr:row>
      <xdr:rowOff>85725</xdr:rowOff>
    </xdr:from>
    <xdr:to>
      <xdr:col>2</xdr:col>
      <xdr:colOff>266700</xdr:colOff>
      <xdr:row>12</xdr:row>
      <xdr:rowOff>123825</xdr:rowOff>
    </xdr:to>
    <xdr:cxnSp macro="">
      <xdr:nvCxnSpPr>
        <xdr:cNvPr id="13" name="Straight Arrow Connector 12"/>
        <xdr:cNvCxnSpPr/>
      </xdr:nvCxnSpPr>
      <xdr:spPr>
        <a:xfrm flipH="1">
          <a:off x="352425" y="1990725"/>
          <a:ext cx="11334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10</xdr:row>
      <xdr:rowOff>95250</xdr:rowOff>
    </xdr:from>
    <xdr:to>
      <xdr:col>3</xdr:col>
      <xdr:colOff>123825</xdr:colOff>
      <xdr:row>12</xdr:row>
      <xdr:rowOff>152400</xdr:rowOff>
    </xdr:to>
    <xdr:cxnSp macro="">
      <xdr:nvCxnSpPr>
        <xdr:cNvPr id="15" name="Straight Arrow Connector 14"/>
        <xdr:cNvCxnSpPr/>
      </xdr:nvCxnSpPr>
      <xdr:spPr>
        <a:xfrm>
          <a:off x="1514475" y="2000250"/>
          <a:ext cx="4381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14</xdr:row>
      <xdr:rowOff>38100</xdr:rowOff>
    </xdr:from>
    <xdr:to>
      <xdr:col>2</xdr:col>
      <xdr:colOff>409575</xdr:colOff>
      <xdr:row>17</xdr:row>
      <xdr:rowOff>142875</xdr:rowOff>
    </xdr:to>
    <xdr:cxnSp macro="">
      <xdr:nvCxnSpPr>
        <xdr:cNvPr id="17" name="Straight Arrow Connector 16"/>
        <xdr:cNvCxnSpPr/>
      </xdr:nvCxnSpPr>
      <xdr:spPr>
        <a:xfrm flipH="1">
          <a:off x="952500" y="2705100"/>
          <a:ext cx="67627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14</xdr:row>
      <xdr:rowOff>57150</xdr:rowOff>
    </xdr:from>
    <xdr:to>
      <xdr:col>3</xdr:col>
      <xdr:colOff>371475</xdr:colOff>
      <xdr:row>17</xdr:row>
      <xdr:rowOff>161925</xdr:rowOff>
    </xdr:to>
    <xdr:cxnSp macro="">
      <xdr:nvCxnSpPr>
        <xdr:cNvPr id="19" name="Straight Arrow Connector 18"/>
        <xdr:cNvCxnSpPr/>
      </xdr:nvCxnSpPr>
      <xdr:spPr>
        <a:xfrm>
          <a:off x="1647825" y="2724150"/>
          <a:ext cx="55245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8"/>
  <sheetViews>
    <sheetView tabSelected="1" topLeftCell="A16" workbookViewId="0">
      <selection activeCell="P11" sqref="P11"/>
    </sheetView>
  </sheetViews>
  <sheetFormatPr defaultRowHeight="15.75" x14ac:dyDescent="0.25"/>
  <cols>
    <col min="1" max="1" width="9.140625" style="1"/>
    <col min="2" max="2" width="5.42578125" style="1" customWidth="1"/>
    <col min="3" max="8" width="9.140625" style="1"/>
    <col min="9" max="9" width="4.85546875" style="1" customWidth="1"/>
    <col min="10" max="10" width="19" style="1" customWidth="1"/>
    <col min="11" max="11" width="9.140625" style="1"/>
    <col min="12" max="12" width="18" style="1" customWidth="1"/>
    <col min="13" max="13" width="9.140625" style="1"/>
    <col min="14" max="14" width="10.140625" style="1" customWidth="1"/>
    <col min="15" max="18" width="9.140625" style="1"/>
    <col min="19" max="19" width="7.7109375" style="1" customWidth="1"/>
    <col min="20" max="20" width="9.140625" style="1"/>
    <col min="21" max="21" width="9.42578125" style="1" customWidth="1"/>
    <col min="22" max="23" width="9.140625" style="1"/>
    <col min="24" max="24" width="7.5703125" style="1" customWidth="1"/>
    <col min="25" max="16384" width="9.140625" style="1"/>
  </cols>
  <sheetData>
    <row r="2" spans="2:33" ht="16.5" thickBot="1" x14ac:dyDescent="0.3"/>
    <row r="3" spans="2:33" ht="16.5" thickTop="1" x14ac:dyDescent="0.25">
      <c r="B3" s="13" t="s">
        <v>0</v>
      </c>
      <c r="C3" s="15" t="s">
        <v>1</v>
      </c>
      <c r="D3" s="2" t="s">
        <v>2</v>
      </c>
      <c r="E3" s="2" t="s">
        <v>4</v>
      </c>
      <c r="F3" s="15" t="s">
        <v>6</v>
      </c>
      <c r="H3" s="1" t="s">
        <v>23</v>
      </c>
      <c r="I3" s="1">
        <v>3</v>
      </c>
      <c r="K3" s="19"/>
      <c r="L3" s="20"/>
      <c r="M3" s="20" t="s">
        <v>1</v>
      </c>
      <c r="N3" s="21"/>
    </row>
    <row r="4" spans="2:33" x14ac:dyDescent="0.25">
      <c r="B4" s="14"/>
      <c r="C4" s="16"/>
      <c r="D4" s="3" t="s">
        <v>3</v>
      </c>
      <c r="E4" s="3" t="s">
        <v>5</v>
      </c>
      <c r="F4" s="16"/>
      <c r="H4" s="1" t="s">
        <v>22</v>
      </c>
      <c r="I4" s="1">
        <v>7</v>
      </c>
      <c r="K4" s="22"/>
      <c r="L4" s="17"/>
      <c r="M4" s="17" t="s">
        <v>7</v>
      </c>
      <c r="N4" s="23" t="s">
        <v>10</v>
      </c>
    </row>
    <row r="5" spans="2:33" x14ac:dyDescent="0.25">
      <c r="B5" s="4">
        <v>1</v>
      </c>
      <c r="C5" s="5" t="s">
        <v>7</v>
      </c>
      <c r="D5" s="6" t="s">
        <v>8</v>
      </c>
      <c r="E5" s="5" t="s">
        <v>9</v>
      </c>
      <c r="F5" s="7" t="s">
        <v>10</v>
      </c>
      <c r="K5" s="22" t="s">
        <v>29</v>
      </c>
      <c r="L5" s="17" t="s">
        <v>7</v>
      </c>
      <c r="M5" s="17">
        <f>COUNTIFS($C$5:$C$14,M$4,$F$5:$F$14,$L5)</f>
        <v>0</v>
      </c>
      <c r="N5" s="23">
        <f>COUNTIFS($C$5:$C$14,N$4,$F$5:$F$14,$L5)</f>
        <v>3</v>
      </c>
    </row>
    <row r="6" spans="2:33" x14ac:dyDescent="0.25">
      <c r="B6" s="4">
        <v>2</v>
      </c>
      <c r="C6" s="5" t="s">
        <v>10</v>
      </c>
      <c r="D6" s="6" t="s">
        <v>11</v>
      </c>
      <c r="E6" s="5" t="s">
        <v>12</v>
      </c>
      <c r="F6" s="7" t="s">
        <v>10</v>
      </c>
      <c r="K6" s="22" t="s">
        <v>29</v>
      </c>
      <c r="L6" s="17" t="s">
        <v>10</v>
      </c>
      <c r="M6" s="17">
        <f>COUNTIFS($C$5:$C$14,M$4,$F$5:$F$14,$L6)</f>
        <v>3</v>
      </c>
      <c r="N6" s="23">
        <f>COUNTIFS($C$5:$C$14,N$4,$F$5:$F$14,$L6)</f>
        <v>4</v>
      </c>
    </row>
    <row r="7" spans="2:33" x14ac:dyDescent="0.25">
      <c r="B7" s="4">
        <v>3</v>
      </c>
      <c r="C7" s="5" t="s">
        <v>10</v>
      </c>
      <c r="D7" s="6" t="s">
        <v>8</v>
      </c>
      <c r="E7" s="5" t="s">
        <v>13</v>
      </c>
      <c r="F7" s="7" t="s">
        <v>10</v>
      </c>
      <c r="K7" s="22"/>
      <c r="L7" s="17"/>
      <c r="M7" s="17"/>
      <c r="N7" s="23"/>
    </row>
    <row r="8" spans="2:33" x14ac:dyDescent="0.25">
      <c r="B8" s="4">
        <v>4</v>
      </c>
      <c r="C8" s="5" t="s">
        <v>7</v>
      </c>
      <c r="D8" s="6" t="s">
        <v>11</v>
      </c>
      <c r="E8" s="5" t="s">
        <v>14</v>
      </c>
      <c r="F8" s="7" t="s">
        <v>10</v>
      </c>
      <c r="K8" s="22"/>
      <c r="L8" s="17" t="s">
        <v>24</v>
      </c>
      <c r="M8" s="17">
        <f>SUM(M5:M6)</f>
        <v>3</v>
      </c>
      <c r="N8" s="23">
        <f>SUM(N5:N6)</f>
        <v>7</v>
      </c>
    </row>
    <row r="9" spans="2:33" x14ac:dyDescent="0.25">
      <c r="B9" s="4">
        <v>5</v>
      </c>
      <c r="C9" s="5" t="s">
        <v>10</v>
      </c>
      <c r="D9" s="6" t="s">
        <v>15</v>
      </c>
      <c r="E9" s="5" t="s">
        <v>16</v>
      </c>
      <c r="F9" s="7" t="s">
        <v>7</v>
      </c>
      <c r="K9" s="22"/>
      <c r="L9" s="17" t="s">
        <v>25</v>
      </c>
      <c r="M9" s="17">
        <f>1-((M5/M8)^2+(M6/M8)^2)</f>
        <v>0</v>
      </c>
      <c r="N9" s="23">
        <f>1-((N5/N8)^2+(N6/N8)^2)</f>
        <v>0.48979591836734704</v>
      </c>
    </row>
    <row r="10" spans="2:33" x14ac:dyDescent="0.25">
      <c r="B10" s="4">
        <v>6</v>
      </c>
      <c r="C10" s="5" t="s">
        <v>10</v>
      </c>
      <c r="D10" s="6" t="s">
        <v>11</v>
      </c>
      <c r="E10" s="5" t="s">
        <v>17</v>
      </c>
      <c r="F10" s="7" t="s">
        <v>10</v>
      </c>
      <c r="K10" s="22"/>
      <c r="L10" s="17" t="s">
        <v>26</v>
      </c>
      <c r="M10" s="17">
        <f>M8+N8</f>
        <v>10</v>
      </c>
      <c r="N10" s="23"/>
    </row>
    <row r="11" spans="2:33" ht="16.5" thickBot="1" x14ac:dyDescent="0.3">
      <c r="B11" s="4">
        <v>7</v>
      </c>
      <c r="C11" s="5" t="s">
        <v>7</v>
      </c>
      <c r="D11" s="6" t="s">
        <v>15</v>
      </c>
      <c r="E11" s="5" t="s">
        <v>18</v>
      </c>
      <c r="F11" s="7" t="s">
        <v>10</v>
      </c>
      <c r="K11" s="24"/>
      <c r="L11" s="25" t="s">
        <v>27</v>
      </c>
      <c r="M11" s="25">
        <f>M8/M10*M9+N8/M10*N9</f>
        <v>0.34285714285714292</v>
      </c>
      <c r="N11" s="26"/>
    </row>
    <row r="12" spans="2:33" ht="16.5" thickTop="1" x14ac:dyDescent="0.25">
      <c r="B12" s="4">
        <v>8</v>
      </c>
      <c r="C12" s="5" t="s">
        <v>10</v>
      </c>
      <c r="D12" s="6" t="s">
        <v>8</v>
      </c>
      <c r="E12" s="5" t="s">
        <v>19</v>
      </c>
      <c r="F12" s="7" t="s">
        <v>7</v>
      </c>
    </row>
    <row r="13" spans="2:33" ht="16.5" thickBot="1" x14ac:dyDescent="0.3">
      <c r="B13" s="4">
        <v>9</v>
      </c>
      <c r="C13" s="5" t="s">
        <v>10</v>
      </c>
      <c r="D13" s="6" t="s">
        <v>11</v>
      </c>
      <c r="E13" s="5" t="s">
        <v>20</v>
      </c>
      <c r="F13" s="7" t="s">
        <v>10</v>
      </c>
    </row>
    <row r="14" spans="2:33" ht="17.25" thickTop="1" thickBot="1" x14ac:dyDescent="0.3">
      <c r="B14" s="8">
        <v>10</v>
      </c>
      <c r="C14" s="9" t="s">
        <v>10</v>
      </c>
      <c r="D14" s="10" t="s">
        <v>8</v>
      </c>
      <c r="E14" s="9" t="s">
        <v>21</v>
      </c>
      <c r="F14" s="11" t="s">
        <v>7</v>
      </c>
      <c r="K14" s="19"/>
      <c r="L14" s="20"/>
      <c r="M14" s="20" t="s">
        <v>28</v>
      </c>
      <c r="N14" s="20"/>
      <c r="O14" s="21"/>
      <c r="Q14" s="19"/>
      <c r="R14" s="20"/>
      <c r="S14" s="20" t="s">
        <v>28</v>
      </c>
      <c r="T14" s="20"/>
      <c r="U14" s="21"/>
      <c r="W14" s="19"/>
      <c r="X14" s="20"/>
      <c r="Y14" s="20" t="s">
        <v>28</v>
      </c>
      <c r="Z14" s="20"/>
      <c r="AA14" s="21"/>
      <c r="AC14" s="19"/>
      <c r="AD14" s="20"/>
      <c r="AE14" s="20" t="s">
        <v>28</v>
      </c>
      <c r="AF14" s="20"/>
      <c r="AG14" s="21"/>
    </row>
    <row r="15" spans="2:33" x14ac:dyDescent="0.25">
      <c r="K15" s="22"/>
      <c r="L15" s="17"/>
      <c r="M15" s="17" t="s">
        <v>8</v>
      </c>
      <c r="N15" s="17" t="s">
        <v>15</v>
      </c>
      <c r="O15" s="23" t="s">
        <v>11</v>
      </c>
      <c r="Q15" s="22"/>
      <c r="R15" s="17"/>
      <c r="S15" s="27" t="s">
        <v>8</v>
      </c>
      <c r="T15" s="27" t="s">
        <v>15</v>
      </c>
      <c r="U15" s="23" t="s">
        <v>11</v>
      </c>
      <c r="W15" s="22"/>
      <c r="X15" s="17"/>
      <c r="Y15" s="18" t="s">
        <v>8</v>
      </c>
      <c r="Z15" s="27" t="s">
        <v>15</v>
      </c>
      <c r="AA15" s="28" t="s">
        <v>11</v>
      </c>
      <c r="AC15" s="22"/>
      <c r="AD15" s="17"/>
      <c r="AE15" s="27" t="s">
        <v>8</v>
      </c>
      <c r="AF15" s="27" t="s">
        <v>11</v>
      </c>
      <c r="AG15" s="29" t="s">
        <v>15</v>
      </c>
    </row>
    <row r="16" spans="2:33" x14ac:dyDescent="0.25">
      <c r="K16" s="22" t="s">
        <v>29</v>
      </c>
      <c r="L16" s="17" t="s">
        <v>7</v>
      </c>
      <c r="M16" s="17">
        <f>COUNTIFS($D$5:$D$14,M$15,$F$5:$F$14,$L16)</f>
        <v>2</v>
      </c>
      <c r="N16" s="17">
        <f t="shared" ref="N16:O17" si="0">COUNTIFS($D$5:$D$14,N$15,$F$5:$F$14,$L16)</f>
        <v>1</v>
      </c>
      <c r="O16" s="23">
        <f t="shared" si="0"/>
        <v>0</v>
      </c>
      <c r="Q16" s="22" t="s">
        <v>29</v>
      </c>
      <c r="R16" s="17" t="s">
        <v>7</v>
      </c>
      <c r="S16" s="17">
        <f>M16+N16</f>
        <v>3</v>
      </c>
      <c r="T16" s="17"/>
      <c r="U16" s="23">
        <f>COUNTIFS($D$5:$D$14,$U$15,$F$5:$F$14,$R16)</f>
        <v>0</v>
      </c>
      <c r="W16" s="22" t="s">
        <v>29</v>
      </c>
      <c r="X16" s="17" t="s">
        <v>7</v>
      </c>
      <c r="Y16" s="17">
        <v>2</v>
      </c>
      <c r="Z16" s="17"/>
      <c r="AA16" s="23">
        <v>1</v>
      </c>
      <c r="AC16" s="22" t="s">
        <v>29</v>
      </c>
      <c r="AD16" s="17" t="s">
        <v>7</v>
      </c>
      <c r="AE16" s="17">
        <v>2</v>
      </c>
      <c r="AF16" s="17"/>
      <c r="AG16" s="23">
        <v>1</v>
      </c>
    </row>
    <row r="17" spans="2:33" x14ac:dyDescent="0.25">
      <c r="B17" s="12" t="s">
        <v>31</v>
      </c>
      <c r="C17" s="12"/>
      <c r="D17" s="12"/>
      <c r="E17" s="12"/>
      <c r="F17" s="12"/>
      <c r="K17" s="22" t="s">
        <v>29</v>
      </c>
      <c r="L17" s="17" t="s">
        <v>10</v>
      </c>
      <c r="M17" s="17">
        <f>COUNTIFS($D$5:$D$14,M$15,$F$5:$F$14,$L17)</f>
        <v>2</v>
      </c>
      <c r="N17" s="17">
        <f t="shared" si="0"/>
        <v>1</v>
      </c>
      <c r="O17" s="23">
        <f t="shared" si="0"/>
        <v>4</v>
      </c>
      <c r="Q17" s="22" t="s">
        <v>29</v>
      </c>
      <c r="R17" s="17" t="s">
        <v>10</v>
      </c>
      <c r="S17" s="17">
        <f>M17+N17</f>
        <v>3</v>
      </c>
      <c r="T17" s="17"/>
      <c r="U17" s="23">
        <f>COUNTIFS($D$5:$D$14,$U$15,$F$5:$F$14,$R17)</f>
        <v>4</v>
      </c>
      <c r="W17" s="22" t="s">
        <v>29</v>
      </c>
      <c r="X17" s="17" t="s">
        <v>10</v>
      </c>
      <c r="Y17" s="17">
        <v>2</v>
      </c>
      <c r="Z17" s="17"/>
      <c r="AA17" s="23">
        <v>5</v>
      </c>
      <c r="AC17" s="22" t="s">
        <v>29</v>
      </c>
      <c r="AD17" s="17" t="s">
        <v>10</v>
      </c>
      <c r="AE17" s="17">
        <v>6</v>
      </c>
      <c r="AF17" s="17"/>
      <c r="AG17" s="23">
        <v>1</v>
      </c>
    </row>
    <row r="18" spans="2:33" x14ac:dyDescent="0.25">
      <c r="B18" s="12" t="s">
        <v>32</v>
      </c>
      <c r="C18" s="12"/>
      <c r="D18" s="12"/>
      <c r="E18" s="12"/>
      <c r="F18" s="12"/>
      <c r="K18" s="22"/>
      <c r="L18" s="17"/>
      <c r="M18" s="17"/>
      <c r="N18" s="17"/>
      <c r="O18" s="23"/>
      <c r="Q18" s="22"/>
      <c r="R18" s="17"/>
      <c r="S18" s="17"/>
      <c r="T18" s="17"/>
      <c r="U18" s="23"/>
      <c r="W18" s="22"/>
      <c r="X18" s="17"/>
      <c r="Y18" s="17"/>
      <c r="Z18" s="17"/>
      <c r="AA18" s="23"/>
      <c r="AC18" s="22"/>
      <c r="AD18" s="17"/>
      <c r="AE18" s="17"/>
      <c r="AF18" s="17"/>
      <c r="AG18" s="23"/>
    </row>
    <row r="19" spans="2:33" x14ac:dyDescent="0.25">
      <c r="B19" s="12" t="s">
        <v>33</v>
      </c>
      <c r="C19" s="12"/>
      <c r="D19" s="12"/>
      <c r="E19" s="12"/>
      <c r="F19" s="12"/>
      <c r="K19" s="22"/>
      <c r="L19" s="17" t="s">
        <v>24</v>
      </c>
      <c r="M19" s="17">
        <f>SUM(M16:M17)</f>
        <v>4</v>
      </c>
      <c r="N19" s="17">
        <f t="shared" ref="N19:O19" si="1">SUM(N16:N17)</f>
        <v>2</v>
      </c>
      <c r="O19" s="23">
        <f t="shared" si="1"/>
        <v>4</v>
      </c>
      <c r="Q19" s="22" t="s">
        <v>24</v>
      </c>
      <c r="R19" s="17"/>
      <c r="S19" s="17">
        <f>SUM(S16:S17)</f>
        <v>6</v>
      </c>
      <c r="T19" s="17"/>
      <c r="U19" s="23">
        <f>SUM(U16:U17)</f>
        <v>4</v>
      </c>
      <c r="W19" s="22" t="s">
        <v>24</v>
      </c>
      <c r="X19" s="17"/>
      <c r="Y19" s="17">
        <f>Y16+Y17</f>
        <v>4</v>
      </c>
      <c r="Z19" s="17"/>
      <c r="AA19" s="23">
        <f>AA16+AA17</f>
        <v>6</v>
      </c>
      <c r="AC19" s="22" t="s">
        <v>24</v>
      </c>
      <c r="AD19" s="17"/>
      <c r="AE19" s="17">
        <f>AE16+AE17</f>
        <v>8</v>
      </c>
      <c r="AF19" s="17"/>
      <c r="AG19" s="23">
        <f>AG16+AG17</f>
        <v>2</v>
      </c>
    </row>
    <row r="20" spans="2:33" x14ac:dyDescent="0.25">
      <c r="K20" s="22"/>
      <c r="L20" s="17" t="s">
        <v>25</v>
      </c>
      <c r="M20" s="17">
        <f>1-((M16/M19)^2+(M17/M19)^2)</f>
        <v>0.5</v>
      </c>
      <c r="N20" s="17">
        <f t="shared" ref="N20:O20" si="2">1-((N16/N19)^2+(N17/N19)^2)</f>
        <v>0.5</v>
      </c>
      <c r="O20" s="23">
        <f t="shared" si="2"/>
        <v>0</v>
      </c>
      <c r="Q20" s="22" t="s">
        <v>25</v>
      </c>
      <c r="R20" s="17"/>
      <c r="S20" s="17">
        <f>1-((S16/S19)^2+(S17/S19)^2)</f>
        <v>0.5</v>
      </c>
      <c r="T20" s="17"/>
      <c r="U20" s="23">
        <f>1-((U16/U19)^2+(U17/U19)^2)</f>
        <v>0</v>
      </c>
      <c r="W20" s="22" t="s">
        <v>25</v>
      </c>
      <c r="X20" s="17"/>
      <c r="Y20" s="17">
        <f>1-((Y16/Y19)^2+(Y17/Y19)^2)</f>
        <v>0.5</v>
      </c>
      <c r="Z20" s="17"/>
      <c r="AA20" s="23">
        <f>1-((AA16/AA19)^2+(AA17/AA19)^2)</f>
        <v>0.27777777777777768</v>
      </c>
      <c r="AC20" s="22" t="s">
        <v>25</v>
      </c>
      <c r="AD20" s="17"/>
      <c r="AE20" s="17">
        <f>1-((AE16/AE19)^2+(AE17/AE19)^2)</f>
        <v>0.375</v>
      </c>
      <c r="AF20" s="17"/>
      <c r="AG20" s="23">
        <f>1-((AG16/AG19)^2+(AG17/AG19)^2)</f>
        <v>0.5</v>
      </c>
    </row>
    <row r="21" spans="2:33" x14ac:dyDescent="0.25">
      <c r="B21" s="12" t="s">
        <v>34</v>
      </c>
      <c r="C21" s="12"/>
      <c r="D21" s="12"/>
      <c r="E21" s="12"/>
      <c r="F21" s="12"/>
      <c r="G21" s="12"/>
      <c r="K21" s="22"/>
      <c r="L21" s="17" t="s">
        <v>26</v>
      </c>
      <c r="M21" s="17">
        <f>SUM(M19:O19)</f>
        <v>10</v>
      </c>
      <c r="N21" s="17"/>
      <c r="O21" s="23"/>
      <c r="Q21" s="22" t="s">
        <v>26</v>
      </c>
      <c r="R21" s="17"/>
      <c r="S21" s="17">
        <f>S19+U19</f>
        <v>10</v>
      </c>
      <c r="T21" s="17"/>
      <c r="U21" s="23"/>
      <c r="W21" s="22" t="s">
        <v>26</v>
      </c>
      <c r="X21" s="17"/>
      <c r="Y21" s="17">
        <f>Y19+AA19</f>
        <v>10</v>
      </c>
      <c r="Z21" s="17"/>
      <c r="AA21" s="23"/>
      <c r="AC21" s="22" t="s">
        <v>26</v>
      </c>
      <c r="AD21" s="17"/>
      <c r="AE21" s="17">
        <f>AE19+AG19</f>
        <v>10</v>
      </c>
      <c r="AF21" s="17"/>
      <c r="AG21" s="23"/>
    </row>
    <row r="22" spans="2:33" ht="16.5" thickBot="1" x14ac:dyDescent="0.3">
      <c r="B22" s="12" t="s">
        <v>35</v>
      </c>
      <c r="C22" s="12"/>
      <c r="D22" s="12"/>
      <c r="E22" s="12"/>
      <c r="F22" s="12"/>
      <c r="G22" s="12"/>
      <c r="K22" s="24"/>
      <c r="L22" s="25" t="s">
        <v>27</v>
      </c>
      <c r="M22" s="25">
        <f>M19/M21*M20+N19/M21*N20</f>
        <v>0.30000000000000004</v>
      </c>
      <c r="N22" s="25"/>
      <c r="O22" s="26"/>
      <c r="Q22" s="24" t="s">
        <v>27</v>
      </c>
      <c r="R22" s="25"/>
      <c r="S22" s="25">
        <f>S19/S21*S20+U19/S21*U20</f>
        <v>0.3</v>
      </c>
      <c r="T22" s="25"/>
      <c r="U22" s="26"/>
      <c r="W22" s="24" t="s">
        <v>27</v>
      </c>
      <c r="X22" s="25"/>
      <c r="Y22" s="25">
        <f>Y19/Y21*Y20+AA19/Y21*AA20</f>
        <v>0.36666666666666659</v>
      </c>
      <c r="Z22" s="25"/>
      <c r="AA22" s="26"/>
      <c r="AC22" s="24" t="s">
        <v>27</v>
      </c>
      <c r="AD22" s="25"/>
      <c r="AE22" s="25">
        <f>AE19/AE21*AE20+AG19/AE21*AG20</f>
        <v>0.4</v>
      </c>
      <c r="AF22" s="25"/>
      <c r="AG22" s="26"/>
    </row>
    <row r="23" spans="2:33" ht="16.5" thickTop="1" x14ac:dyDescent="0.25">
      <c r="B23" s="12"/>
      <c r="C23" s="12" t="s">
        <v>36</v>
      </c>
      <c r="D23" s="12"/>
      <c r="E23" s="12"/>
      <c r="F23" s="12"/>
      <c r="G23" s="12"/>
    </row>
    <row r="24" spans="2:33" x14ac:dyDescent="0.25">
      <c r="B24" s="12"/>
      <c r="C24" s="12" t="s">
        <v>37</v>
      </c>
      <c r="D24" s="12"/>
      <c r="E24" s="12"/>
      <c r="F24" s="12"/>
      <c r="G24" s="12"/>
    </row>
    <row r="25" spans="2:33" x14ac:dyDescent="0.25">
      <c r="B25" s="12"/>
      <c r="C25" s="12" t="s">
        <v>38</v>
      </c>
      <c r="D25" s="12"/>
      <c r="E25" s="12"/>
      <c r="F25" s="12"/>
      <c r="G25" s="12"/>
    </row>
    <row r="26" spans="2:33" x14ac:dyDescent="0.25">
      <c r="B26" s="12"/>
      <c r="C26" s="12" t="s">
        <v>39</v>
      </c>
      <c r="D26" s="12"/>
      <c r="E26" s="12"/>
      <c r="F26" s="12"/>
      <c r="G26" s="12"/>
    </row>
    <row r="27" spans="2:33" x14ac:dyDescent="0.25">
      <c r="B27" s="12"/>
      <c r="C27" s="12" t="s">
        <v>40</v>
      </c>
      <c r="D27" s="12"/>
      <c r="E27" s="12"/>
      <c r="F27" s="12"/>
      <c r="G27" s="12"/>
    </row>
    <row r="28" spans="2:33" x14ac:dyDescent="0.25">
      <c r="B28" s="12"/>
      <c r="C28" s="12" t="s">
        <v>41</v>
      </c>
      <c r="D28" s="12"/>
      <c r="E28" s="12"/>
      <c r="F28" s="12"/>
      <c r="G28" s="12"/>
    </row>
    <row r="29" spans="2:33" x14ac:dyDescent="0.25">
      <c r="B29" s="12"/>
      <c r="C29" s="12" t="s">
        <v>42</v>
      </c>
      <c r="D29" s="12"/>
      <c r="E29" s="12"/>
      <c r="F29" s="12"/>
      <c r="G29" s="12"/>
    </row>
    <row r="30" spans="2:33" x14ac:dyDescent="0.25">
      <c r="B30" s="12"/>
      <c r="C30" s="12" t="s">
        <v>43</v>
      </c>
      <c r="D30" s="12"/>
      <c r="E30" s="12"/>
      <c r="F30" s="12"/>
      <c r="G30" s="12"/>
    </row>
    <row r="31" spans="2:33" x14ac:dyDescent="0.25">
      <c r="B31" s="12"/>
      <c r="C31" s="12" t="s">
        <v>44</v>
      </c>
      <c r="D31" s="12"/>
      <c r="E31" s="12"/>
      <c r="F31" s="12"/>
      <c r="G31" s="12"/>
    </row>
    <row r="34" spans="2:20" x14ac:dyDescent="0.25">
      <c r="J34" s="1" t="s">
        <v>30</v>
      </c>
      <c r="K34" s="1">
        <v>55</v>
      </c>
      <c r="O34" s="1">
        <v>65</v>
      </c>
      <c r="S34" s="1">
        <v>75</v>
      </c>
    </row>
    <row r="35" spans="2:20" x14ac:dyDescent="0.25">
      <c r="C35" s="5" t="s">
        <v>10</v>
      </c>
      <c r="D35" s="6" t="s">
        <v>11</v>
      </c>
      <c r="E35" s="5">
        <v>60</v>
      </c>
      <c r="F35" s="7" t="s">
        <v>10</v>
      </c>
      <c r="K35" s="1">
        <v>0</v>
      </c>
      <c r="L35" s="1">
        <v>10</v>
      </c>
      <c r="O35" s="1">
        <v>1</v>
      </c>
      <c r="P35" s="1">
        <v>9</v>
      </c>
      <c r="S35" s="1">
        <v>2</v>
      </c>
      <c r="T35" s="1">
        <v>8</v>
      </c>
    </row>
    <row r="36" spans="2:20" x14ac:dyDescent="0.25">
      <c r="C36" s="5" t="s">
        <v>10</v>
      </c>
      <c r="D36" s="6" t="s">
        <v>8</v>
      </c>
      <c r="E36" s="5">
        <v>70</v>
      </c>
      <c r="F36" s="7" t="s">
        <v>10</v>
      </c>
      <c r="J36" s="1" t="s">
        <v>7</v>
      </c>
      <c r="K36" s="1">
        <v>0</v>
      </c>
      <c r="L36" s="1">
        <f>COUNTIF($F$35:$F$44,$J36)</f>
        <v>3</v>
      </c>
      <c r="N36" s="1" t="s">
        <v>7</v>
      </c>
      <c r="O36" s="1">
        <f>COUNTIFS($E$35:$E$44,"&lt;65",$F$35:$F$44,$N36)</f>
        <v>0</v>
      </c>
      <c r="P36" s="1">
        <f>COUNTIFS($E$35:$E$44,"&gt;=65",$F$35:$F$44,$N36)</f>
        <v>3</v>
      </c>
      <c r="R36" s="1" t="s">
        <v>7</v>
      </c>
      <c r="S36" s="1">
        <f>COUNTIFS($E$35:$E$44,"&lt;75",$F$35:$F$44,$N36)</f>
        <v>0</v>
      </c>
      <c r="T36" s="1">
        <f>COUNTIFS($E$35:$E$44,"&gt;=75",$F$35:$F$44,$N36)</f>
        <v>3</v>
      </c>
    </row>
    <row r="37" spans="2:20" x14ac:dyDescent="0.25">
      <c r="C37" s="5" t="s">
        <v>10</v>
      </c>
      <c r="D37" s="6" t="s">
        <v>11</v>
      </c>
      <c r="E37" s="5">
        <v>75</v>
      </c>
      <c r="F37" s="7" t="s">
        <v>10</v>
      </c>
      <c r="J37" s="1" t="s">
        <v>10</v>
      </c>
      <c r="K37" s="1">
        <v>0</v>
      </c>
      <c r="L37" s="1">
        <f>COUNTIF($F$35:$F$44,$J37)</f>
        <v>7</v>
      </c>
      <c r="N37" s="1" t="s">
        <v>10</v>
      </c>
      <c r="O37" s="1">
        <f>COUNTIFS($E$35:$E$44,"&lt;65",$F$35:$F$44,$N37)</f>
        <v>1</v>
      </c>
      <c r="P37" s="1">
        <f>COUNTIFS($E$35:$E$44,"&gt;=65",$F$35:$F$44,$N37)</f>
        <v>6</v>
      </c>
      <c r="R37" s="1" t="s">
        <v>10</v>
      </c>
      <c r="S37" s="1">
        <f>COUNTIFS($E$35:$E$44,"&lt;75",$F$35:$F$44,$N37)</f>
        <v>2</v>
      </c>
      <c r="T37" s="1">
        <f>COUNTIFS($E$35:$E$44,"&gt;=75",$F$35:$F$44,$N37)</f>
        <v>5</v>
      </c>
    </row>
    <row r="38" spans="2:20" x14ac:dyDescent="0.25">
      <c r="C38" s="5" t="s">
        <v>10</v>
      </c>
      <c r="D38" s="6" t="s">
        <v>8</v>
      </c>
      <c r="E38" s="5">
        <v>85</v>
      </c>
      <c r="F38" s="7" t="s">
        <v>7</v>
      </c>
    </row>
    <row r="39" spans="2:20" x14ac:dyDescent="0.25">
      <c r="C39" s="5" t="s">
        <v>10</v>
      </c>
      <c r="D39" s="6" t="s">
        <v>8</v>
      </c>
      <c r="E39" s="5">
        <v>90</v>
      </c>
      <c r="F39" s="7" t="s">
        <v>7</v>
      </c>
      <c r="J39" s="1" t="s">
        <v>24</v>
      </c>
      <c r="K39" s="1">
        <f>SUM(K36:K37)</f>
        <v>0</v>
      </c>
      <c r="L39" s="1">
        <f>SUM(L36:L37)</f>
        <v>10</v>
      </c>
      <c r="N39" s="1" t="s">
        <v>24</v>
      </c>
      <c r="O39" s="1">
        <f>SUM(O36:O37)</f>
        <v>1</v>
      </c>
      <c r="P39" s="1">
        <f>SUM(P36:P37)</f>
        <v>9</v>
      </c>
      <c r="R39" s="1" t="s">
        <v>24</v>
      </c>
      <c r="S39" s="1">
        <f>SUM(S36:S37)</f>
        <v>2</v>
      </c>
      <c r="T39" s="1">
        <f>SUM(T36:T37)</f>
        <v>8</v>
      </c>
    </row>
    <row r="40" spans="2:20" x14ac:dyDescent="0.25">
      <c r="C40" s="5" t="s">
        <v>10</v>
      </c>
      <c r="D40" s="6" t="s">
        <v>15</v>
      </c>
      <c r="E40" s="5">
        <v>95</v>
      </c>
      <c r="F40" s="7" t="s">
        <v>7</v>
      </c>
      <c r="J40" s="1" t="s">
        <v>25</v>
      </c>
      <c r="K40" s="1">
        <v>0</v>
      </c>
      <c r="L40" s="1">
        <f>1-((L36/L39)^2+(L37/L39)^2)</f>
        <v>0.42000000000000004</v>
      </c>
      <c r="N40" s="1" t="s">
        <v>25</v>
      </c>
      <c r="O40" s="1">
        <f>1-((O36/O39)^2+(O37/O39)^2)</f>
        <v>0</v>
      </c>
      <c r="P40" s="1">
        <f>1-((P36/P39)^2+(P37/P39)^2)</f>
        <v>0.44444444444444442</v>
      </c>
      <c r="R40" s="1" t="s">
        <v>25</v>
      </c>
      <c r="S40" s="1">
        <f>1-((S36/S39)^2+(S37/S39)^2)</f>
        <v>0</v>
      </c>
      <c r="T40" s="1">
        <f>1-((T36/T39)^2+(T37/T39)^2)</f>
        <v>0.46875</v>
      </c>
    </row>
    <row r="41" spans="2:20" x14ac:dyDescent="0.25">
      <c r="C41" s="5" t="s">
        <v>10</v>
      </c>
      <c r="D41" s="6" t="s">
        <v>11</v>
      </c>
      <c r="E41" s="5">
        <v>100</v>
      </c>
      <c r="F41" s="7" t="s">
        <v>10</v>
      </c>
      <c r="J41" s="1" t="s">
        <v>26</v>
      </c>
      <c r="K41" s="1">
        <f>K39+L39</f>
        <v>10</v>
      </c>
      <c r="N41" s="1" t="s">
        <v>26</v>
      </c>
      <c r="O41" s="1">
        <f>O39+P39</f>
        <v>10</v>
      </c>
      <c r="R41" s="1" t="s">
        <v>26</v>
      </c>
      <c r="S41" s="1">
        <f>S39+T39</f>
        <v>10</v>
      </c>
    </row>
    <row r="42" spans="2:20" x14ac:dyDescent="0.25">
      <c r="C42" s="5" t="s">
        <v>7</v>
      </c>
      <c r="D42" s="6" t="s">
        <v>11</v>
      </c>
      <c r="E42" s="5">
        <v>120</v>
      </c>
      <c r="F42" s="7" t="s">
        <v>10</v>
      </c>
      <c r="J42" s="1" t="s">
        <v>27</v>
      </c>
      <c r="K42" s="1">
        <f>K39/K41*K40+L39/K41*L40</f>
        <v>0.42000000000000004</v>
      </c>
      <c r="N42" s="1" t="s">
        <v>27</v>
      </c>
      <c r="O42" s="1">
        <f>O39/O41*O40+P39/O41*P40</f>
        <v>0.39999999999999997</v>
      </c>
      <c r="R42" s="1" t="s">
        <v>27</v>
      </c>
      <c r="S42" s="1">
        <f>S39/S41*S40+T39/S41*T40</f>
        <v>0.375</v>
      </c>
    </row>
    <row r="43" spans="2:20" x14ac:dyDescent="0.25">
      <c r="C43" s="5" t="s">
        <v>7</v>
      </c>
      <c r="D43" s="6" t="s">
        <v>8</v>
      </c>
      <c r="E43" s="5">
        <v>125</v>
      </c>
      <c r="F43" s="7" t="s">
        <v>10</v>
      </c>
    </row>
    <row r="44" spans="2:20" ht="16.5" thickBot="1" x14ac:dyDescent="0.3">
      <c r="C44" s="9" t="s">
        <v>7</v>
      </c>
      <c r="D44" s="10" t="s">
        <v>15</v>
      </c>
      <c r="E44" s="9">
        <v>220</v>
      </c>
      <c r="F44" s="11" t="s">
        <v>10</v>
      </c>
    </row>
    <row r="47" spans="2:20" x14ac:dyDescent="0.25">
      <c r="B47" s="1" t="s">
        <v>45</v>
      </c>
    </row>
    <row r="48" spans="2:20" x14ac:dyDescent="0.25">
      <c r="B48" s="1" t="s">
        <v>46</v>
      </c>
    </row>
  </sheetData>
  <sortState ref="C26:F35">
    <sortCondition ref="E26:E35"/>
  </sortState>
  <mergeCells count="3">
    <mergeCell ref="B3:B4"/>
    <mergeCell ref="C3:C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5"/>
  <sheetViews>
    <sheetView topLeftCell="A19" workbookViewId="0">
      <selection activeCell="B52" sqref="B52:E60"/>
    </sheetView>
  </sheetViews>
  <sheetFormatPr defaultRowHeight="15" x14ac:dyDescent="0.25"/>
  <cols>
    <col min="3" max="3" width="17.7109375" customWidth="1"/>
    <col min="8" max="8" width="15.140625" customWidth="1"/>
    <col min="12" max="12" width="18.28515625" customWidth="1"/>
    <col min="20" max="20" width="17.7109375" customWidth="1"/>
  </cols>
  <sheetData>
    <row r="2" spans="2:6" ht="15.75" thickBot="1" x14ac:dyDescent="0.3"/>
    <row r="3" spans="2:6" ht="15.75" x14ac:dyDescent="0.25">
      <c r="B3" s="13" t="s">
        <v>0</v>
      </c>
      <c r="C3" s="15" t="s">
        <v>1</v>
      </c>
      <c r="D3" s="2" t="s">
        <v>2</v>
      </c>
      <c r="E3" s="2" t="s">
        <v>4</v>
      </c>
      <c r="F3" s="15" t="s">
        <v>6</v>
      </c>
    </row>
    <row r="4" spans="2:6" ht="15.75" x14ac:dyDescent="0.25">
      <c r="B4" s="14"/>
      <c r="C4" s="16"/>
      <c r="D4" s="3" t="s">
        <v>3</v>
      </c>
      <c r="E4" s="3" t="s">
        <v>5</v>
      </c>
      <c r="F4" s="16"/>
    </row>
    <row r="5" spans="2:6" ht="15.75" x14ac:dyDescent="0.25">
      <c r="B5" s="4">
        <v>1</v>
      </c>
      <c r="C5" s="5" t="s">
        <v>7</v>
      </c>
      <c r="D5" s="6" t="s">
        <v>8</v>
      </c>
      <c r="E5" s="5" t="s">
        <v>9</v>
      </c>
      <c r="F5" s="7" t="s">
        <v>10</v>
      </c>
    </row>
    <row r="6" spans="2:6" ht="15.75" x14ac:dyDescent="0.25">
      <c r="B6" s="4">
        <v>2</v>
      </c>
      <c r="C6" s="5" t="s">
        <v>10</v>
      </c>
      <c r="D6" s="6" t="s">
        <v>11</v>
      </c>
      <c r="E6" s="5" t="s">
        <v>12</v>
      </c>
      <c r="F6" s="7" t="s">
        <v>10</v>
      </c>
    </row>
    <row r="7" spans="2:6" ht="15.75" x14ac:dyDescent="0.25">
      <c r="B7" s="4">
        <v>3</v>
      </c>
      <c r="C7" s="5" t="s">
        <v>10</v>
      </c>
      <c r="D7" s="6" t="s">
        <v>8</v>
      </c>
      <c r="E7" s="5" t="s">
        <v>13</v>
      </c>
      <c r="F7" s="7" t="s">
        <v>10</v>
      </c>
    </row>
    <row r="8" spans="2:6" ht="15.75" x14ac:dyDescent="0.25">
      <c r="B8" s="4">
        <v>4</v>
      </c>
      <c r="C8" s="5" t="s">
        <v>7</v>
      </c>
      <c r="D8" s="6" t="s">
        <v>11</v>
      </c>
      <c r="E8" s="5" t="s">
        <v>14</v>
      </c>
      <c r="F8" s="7" t="s">
        <v>10</v>
      </c>
    </row>
    <row r="9" spans="2:6" ht="15.75" x14ac:dyDescent="0.25">
      <c r="B9" s="4">
        <v>5</v>
      </c>
      <c r="C9" s="5" t="s">
        <v>10</v>
      </c>
      <c r="D9" s="6" t="s">
        <v>15</v>
      </c>
      <c r="E9" s="5" t="s">
        <v>16</v>
      </c>
      <c r="F9" s="7" t="s">
        <v>7</v>
      </c>
    </row>
    <row r="10" spans="2:6" ht="15.75" x14ac:dyDescent="0.25">
      <c r="B10" s="4">
        <v>6</v>
      </c>
      <c r="C10" s="5" t="s">
        <v>10</v>
      </c>
      <c r="D10" s="6" t="s">
        <v>11</v>
      </c>
      <c r="E10" s="5" t="s">
        <v>17</v>
      </c>
      <c r="F10" s="7" t="s">
        <v>10</v>
      </c>
    </row>
    <row r="11" spans="2:6" ht="15.75" x14ac:dyDescent="0.25">
      <c r="B11" s="4">
        <v>7</v>
      </c>
      <c r="C11" s="5" t="s">
        <v>7</v>
      </c>
      <c r="D11" s="6" t="s">
        <v>15</v>
      </c>
      <c r="E11" s="5" t="s">
        <v>18</v>
      </c>
      <c r="F11" s="7" t="s">
        <v>10</v>
      </c>
    </row>
    <row r="12" spans="2:6" ht="15.75" x14ac:dyDescent="0.25">
      <c r="B12" s="4">
        <v>8</v>
      </c>
      <c r="C12" s="5" t="s">
        <v>10</v>
      </c>
      <c r="D12" s="6" t="s">
        <v>8</v>
      </c>
      <c r="E12" s="5" t="s">
        <v>19</v>
      </c>
      <c r="F12" s="7" t="s">
        <v>7</v>
      </c>
    </row>
    <row r="13" spans="2:6" ht="15.75" x14ac:dyDescent="0.25">
      <c r="B13" s="4">
        <v>9</v>
      </c>
      <c r="C13" s="5" t="s">
        <v>10</v>
      </c>
      <c r="D13" s="6" t="s">
        <v>11</v>
      </c>
      <c r="E13" s="5" t="s">
        <v>20</v>
      </c>
      <c r="F13" s="7" t="s">
        <v>10</v>
      </c>
    </row>
    <row r="14" spans="2:6" ht="16.5" thickBot="1" x14ac:dyDescent="0.3">
      <c r="B14" s="8">
        <v>10</v>
      </c>
      <c r="C14" s="9" t="s">
        <v>10</v>
      </c>
      <c r="D14" s="10" t="s">
        <v>8</v>
      </c>
      <c r="E14" s="9" t="s">
        <v>21</v>
      </c>
      <c r="F14" s="11" t="s">
        <v>7</v>
      </c>
    </row>
    <row r="17" spans="2:23" x14ac:dyDescent="0.25">
      <c r="B17" t="s">
        <v>47</v>
      </c>
    </row>
    <row r="20" spans="2:23" x14ac:dyDescent="0.25">
      <c r="B20" t="s">
        <v>8</v>
      </c>
      <c r="K20" t="s">
        <v>15</v>
      </c>
      <c r="T20" t="s">
        <v>11</v>
      </c>
    </row>
    <row r="21" spans="2:23" ht="15.75" x14ac:dyDescent="0.25">
      <c r="B21" s="5" t="s">
        <v>7</v>
      </c>
      <c r="C21" s="6" t="s">
        <v>8</v>
      </c>
      <c r="D21" s="5" t="s">
        <v>9</v>
      </c>
      <c r="E21" s="7" t="s">
        <v>10</v>
      </c>
      <c r="K21" s="5" t="s">
        <v>10</v>
      </c>
      <c r="L21" s="6" t="s">
        <v>15</v>
      </c>
      <c r="M21" s="5" t="s">
        <v>16</v>
      </c>
      <c r="N21" s="7" t="s">
        <v>7</v>
      </c>
      <c r="T21" s="5" t="s">
        <v>10</v>
      </c>
      <c r="U21" s="6" t="s">
        <v>11</v>
      </c>
      <c r="V21" s="5" t="s">
        <v>12</v>
      </c>
      <c r="W21" s="7" t="s">
        <v>10</v>
      </c>
    </row>
    <row r="22" spans="2:23" ht="15.75" x14ac:dyDescent="0.25">
      <c r="B22" s="5" t="s">
        <v>10</v>
      </c>
      <c r="C22" s="6" t="s">
        <v>8</v>
      </c>
      <c r="D22" s="5" t="s">
        <v>13</v>
      </c>
      <c r="E22" s="7" t="s">
        <v>10</v>
      </c>
      <c r="K22" s="5" t="s">
        <v>7</v>
      </c>
      <c r="L22" s="6" t="s">
        <v>15</v>
      </c>
      <c r="M22" s="5" t="s">
        <v>18</v>
      </c>
      <c r="N22" s="7" t="s">
        <v>10</v>
      </c>
      <c r="T22" s="5" t="s">
        <v>7</v>
      </c>
      <c r="U22" s="6" t="s">
        <v>11</v>
      </c>
      <c r="V22" s="5" t="s">
        <v>14</v>
      </c>
      <c r="W22" s="7" t="s">
        <v>10</v>
      </c>
    </row>
    <row r="23" spans="2:23" ht="15.75" x14ac:dyDescent="0.25">
      <c r="B23" s="5" t="s">
        <v>10</v>
      </c>
      <c r="C23" s="6" t="s">
        <v>8</v>
      </c>
      <c r="D23" s="5" t="s">
        <v>19</v>
      </c>
      <c r="E23" s="7" t="s">
        <v>7</v>
      </c>
      <c r="T23" s="5" t="s">
        <v>10</v>
      </c>
      <c r="U23" s="6" t="s">
        <v>11</v>
      </c>
      <c r="V23" s="5" t="s">
        <v>17</v>
      </c>
      <c r="W23" s="7" t="s">
        <v>10</v>
      </c>
    </row>
    <row r="24" spans="2:23" ht="16.5" thickBot="1" x14ac:dyDescent="0.3">
      <c r="B24" s="9" t="s">
        <v>10</v>
      </c>
      <c r="C24" s="10" t="s">
        <v>8</v>
      </c>
      <c r="D24" s="9" t="s">
        <v>21</v>
      </c>
      <c r="E24" s="11" t="s">
        <v>7</v>
      </c>
      <c r="T24" s="5" t="s">
        <v>10</v>
      </c>
      <c r="U24" s="6" t="s">
        <v>11</v>
      </c>
      <c r="V24" s="5" t="s">
        <v>20</v>
      </c>
      <c r="W24" s="7" t="s">
        <v>10</v>
      </c>
    </row>
    <row r="27" spans="2:23" ht="15.75" x14ac:dyDescent="0.25">
      <c r="B27" t="s">
        <v>48</v>
      </c>
      <c r="K27" t="s">
        <v>48</v>
      </c>
      <c r="T27" s="33" t="s">
        <v>62</v>
      </c>
    </row>
    <row r="28" spans="2:23" x14ac:dyDescent="0.25">
      <c r="C28" s="30" t="s">
        <v>1</v>
      </c>
      <c r="L28" s="32" t="s">
        <v>1</v>
      </c>
      <c r="U28" s="31"/>
    </row>
    <row r="29" spans="2:23" x14ac:dyDescent="0.25">
      <c r="C29" t="s">
        <v>49</v>
      </c>
      <c r="L29" t="s">
        <v>49</v>
      </c>
    </row>
    <row r="32" spans="2:23" x14ac:dyDescent="0.25">
      <c r="D32" t="s">
        <v>1</v>
      </c>
      <c r="M32" t="s">
        <v>1</v>
      </c>
    </row>
    <row r="33" spans="2:21" x14ac:dyDescent="0.25">
      <c r="D33" t="s">
        <v>7</v>
      </c>
      <c r="E33" t="s">
        <v>10</v>
      </c>
      <c r="M33" t="s">
        <v>7</v>
      </c>
      <c r="N33" t="s">
        <v>10</v>
      </c>
    </row>
    <row r="34" spans="2:21" x14ac:dyDescent="0.25">
      <c r="B34" t="s">
        <v>29</v>
      </c>
      <c r="C34" t="s">
        <v>7</v>
      </c>
      <c r="D34">
        <f>COUNTIFS($B$21:$B$24,D$33,$E$21:$E$24,$C34)</f>
        <v>0</v>
      </c>
      <c r="E34">
        <f>COUNTIFS($B$21:$B$24,E$33,$E$21:$E$24,$C34)</f>
        <v>2</v>
      </c>
      <c r="K34" t="s">
        <v>29</v>
      </c>
      <c r="L34" t="s">
        <v>7</v>
      </c>
      <c r="M34">
        <f>COUNTIFS($K$21:$K$22,M$33,$N$21:$N$22,$L34)</f>
        <v>0</v>
      </c>
      <c r="N34">
        <f>COUNTIFS($K$21:$K$22,N$33,$N$21:$N$22,$L34)</f>
        <v>1</v>
      </c>
    </row>
    <row r="35" spans="2:21" x14ac:dyDescent="0.25">
      <c r="C35" t="s">
        <v>10</v>
      </c>
      <c r="D35">
        <f>COUNTIFS($B$21:$B$24,D$33,$E$21:$E$24,$C35)</f>
        <v>1</v>
      </c>
      <c r="E35">
        <f>COUNTIFS($B$21:$B$24,E$33,$E$21:$E$24,$C35)</f>
        <v>1</v>
      </c>
      <c r="L35" t="s">
        <v>10</v>
      </c>
      <c r="M35">
        <f>COUNTIFS($K$21:$K$22,M$33,$N$21:$N$22,$L35)</f>
        <v>1</v>
      </c>
      <c r="N35">
        <f>COUNTIFS($K$21:$K$22,N$33,$N$21:$N$22,$L35)</f>
        <v>0</v>
      </c>
    </row>
    <row r="37" spans="2:21" ht="15.75" x14ac:dyDescent="0.25">
      <c r="C37" s="17" t="s">
        <v>24</v>
      </c>
      <c r="D37">
        <f>SUM(D34:D35)</f>
        <v>1</v>
      </c>
      <c r="E37">
        <f>SUM(E34:E35)</f>
        <v>3</v>
      </c>
      <c r="L37" s="17" t="s">
        <v>24</v>
      </c>
      <c r="M37">
        <f>SUM(M34:M35)</f>
        <v>1</v>
      </c>
      <c r="N37">
        <f>SUM(N34:N35)</f>
        <v>1</v>
      </c>
      <c r="U37" s="17"/>
    </row>
    <row r="38" spans="2:21" ht="15.75" x14ac:dyDescent="0.25">
      <c r="C38" s="17" t="s">
        <v>25</v>
      </c>
      <c r="D38">
        <f>1-((D34/D37)^2+(D35/D37)^2)</f>
        <v>0</v>
      </c>
      <c r="E38">
        <f>1-((E34/E37)^2+(E35/E37)^2)</f>
        <v>0.44444444444444442</v>
      </c>
      <c r="L38" s="17" t="s">
        <v>25</v>
      </c>
      <c r="M38">
        <f>1-((M34/M37)^2+(M35/M37)^2)</f>
        <v>0</v>
      </c>
      <c r="N38">
        <f>1-((N34/N37)^2+(N35/N37)^2)</f>
        <v>0</v>
      </c>
      <c r="U38" s="17"/>
    </row>
    <row r="39" spans="2:21" ht="15.75" x14ac:dyDescent="0.25">
      <c r="C39" s="17" t="s">
        <v>26</v>
      </c>
      <c r="D39">
        <f>D37+E37</f>
        <v>4</v>
      </c>
      <c r="L39" s="17" t="s">
        <v>26</v>
      </c>
      <c r="M39">
        <f>M37+N37</f>
        <v>2</v>
      </c>
      <c r="U39" s="17"/>
    </row>
    <row r="40" spans="2:21" ht="16.5" thickBot="1" x14ac:dyDescent="0.3">
      <c r="C40" s="25" t="s">
        <v>27</v>
      </c>
      <c r="D40">
        <f>D37/D39*D38+E37/D39*E38</f>
        <v>0.33333333333333331</v>
      </c>
      <c r="L40" s="25" t="s">
        <v>27</v>
      </c>
      <c r="M40">
        <f>M37/M39*M38+N37/M39*N38</f>
        <v>0</v>
      </c>
      <c r="U40" s="25"/>
    </row>
    <row r="41" spans="2:21" ht="16.5" thickTop="1" x14ac:dyDescent="0.25">
      <c r="C41" s="17"/>
    </row>
    <row r="43" spans="2:21" x14ac:dyDescent="0.25">
      <c r="B43" t="s">
        <v>50</v>
      </c>
      <c r="K43" t="s">
        <v>62</v>
      </c>
    </row>
    <row r="44" spans="2:21" x14ac:dyDescent="0.25">
      <c r="B44" t="s">
        <v>51</v>
      </c>
    </row>
    <row r="46" spans="2:21" ht="15.75" x14ac:dyDescent="0.25">
      <c r="B46" s="5" t="s">
        <v>10</v>
      </c>
      <c r="C46" s="6" t="s">
        <v>8</v>
      </c>
      <c r="D46" s="5">
        <v>70</v>
      </c>
      <c r="E46" s="7" t="s">
        <v>10</v>
      </c>
    </row>
    <row r="47" spans="2:21" ht="15.75" x14ac:dyDescent="0.25">
      <c r="B47" s="5" t="s">
        <v>10</v>
      </c>
      <c r="C47" s="6" t="s">
        <v>8</v>
      </c>
      <c r="D47" s="5">
        <v>85</v>
      </c>
      <c r="E47" s="7" t="s">
        <v>7</v>
      </c>
    </row>
    <row r="48" spans="2:21" ht="15.75" x14ac:dyDescent="0.25">
      <c r="B48" s="5" t="s">
        <v>10</v>
      </c>
      <c r="C48" s="6" t="s">
        <v>8</v>
      </c>
      <c r="D48" s="5">
        <v>90</v>
      </c>
      <c r="E48" s="7" t="s">
        <v>7</v>
      </c>
    </row>
    <row r="49" spans="2:5" ht="16.5" thickBot="1" x14ac:dyDescent="0.3">
      <c r="B49" s="9" t="s">
        <v>7</v>
      </c>
      <c r="C49" s="10" t="s">
        <v>8</v>
      </c>
      <c r="D49" s="9">
        <v>125</v>
      </c>
      <c r="E49" s="11" t="s">
        <v>10</v>
      </c>
    </row>
    <row r="52" spans="2:5" x14ac:dyDescent="0.25">
      <c r="D52" t="s">
        <v>52</v>
      </c>
    </row>
    <row r="53" spans="2:5" x14ac:dyDescent="0.25">
      <c r="D53" t="s">
        <v>53</v>
      </c>
      <c r="E53" t="s">
        <v>54</v>
      </c>
    </row>
    <row r="54" spans="2:5" x14ac:dyDescent="0.25">
      <c r="B54" t="s">
        <v>29</v>
      </c>
      <c r="C54" t="s">
        <v>7</v>
      </c>
      <c r="D54">
        <f>COUNTIFS($D$46:$D$49,"&lt;65",$E$46:$E$49,$C54)</f>
        <v>0</v>
      </c>
      <c r="E54">
        <f>COUNTIFS($D$46:$D$49,"&gt;=65",$E$46:$E$49,$C54)</f>
        <v>2</v>
      </c>
    </row>
    <row r="55" spans="2:5" x14ac:dyDescent="0.25">
      <c r="C55" t="s">
        <v>10</v>
      </c>
      <c r="D55">
        <f>COUNTIFS($D$46:$D$49,"&lt;65",$E$46:$E$49,$C55)</f>
        <v>0</v>
      </c>
      <c r="E55">
        <f>COUNTIFS($D$46:$D$49,"&gt;=65",$E$46:$E$49,$C55)</f>
        <v>2</v>
      </c>
    </row>
    <row r="57" spans="2:5" ht="15.75" x14ac:dyDescent="0.25">
      <c r="C57" s="17" t="s">
        <v>24</v>
      </c>
      <c r="D57">
        <f>SUM(D54:D55)</f>
        <v>0</v>
      </c>
      <c r="E57">
        <f>SUM(E54:E55)</f>
        <v>4</v>
      </c>
    </row>
    <row r="58" spans="2:5" ht="15.75" x14ac:dyDescent="0.25">
      <c r="C58" s="17" t="s">
        <v>25</v>
      </c>
      <c r="D58">
        <v>1</v>
      </c>
      <c r="E58">
        <f>1-((E54/E57)^2+(E55/E57)^2)</f>
        <v>0.5</v>
      </c>
    </row>
    <row r="59" spans="2:5" ht="15.75" x14ac:dyDescent="0.25">
      <c r="C59" s="17" t="s">
        <v>26</v>
      </c>
      <c r="D59">
        <f>D57+E57</f>
        <v>4</v>
      </c>
    </row>
    <row r="60" spans="2:5" ht="16.5" thickBot="1" x14ac:dyDescent="0.3">
      <c r="C60" s="25" t="s">
        <v>27</v>
      </c>
      <c r="D60">
        <f>D57/D59*D58+E57/D59*E58</f>
        <v>0.5</v>
      </c>
    </row>
    <row r="61" spans="2:5" ht="15.75" thickTop="1" x14ac:dyDescent="0.25"/>
    <row r="63" spans="2:5" x14ac:dyDescent="0.25">
      <c r="D63" t="s">
        <v>55</v>
      </c>
    </row>
    <row r="64" spans="2:5" x14ac:dyDescent="0.25">
      <c r="D64" t="s">
        <v>56</v>
      </c>
      <c r="E64" t="s">
        <v>57</v>
      </c>
    </row>
    <row r="65" spans="2:5" x14ac:dyDescent="0.25">
      <c r="B65" t="s">
        <v>29</v>
      </c>
      <c r="C65" t="s">
        <v>7</v>
      </c>
      <c r="D65">
        <f>COUNTIFS($D$46:$D$49,"&lt;75",$E$46:$E$49,$C65)</f>
        <v>0</v>
      </c>
      <c r="E65">
        <f>COUNTIFS($D$46:$D$49,"&gt;=75",$E$46:$E$49,$C65)</f>
        <v>2</v>
      </c>
    </row>
    <row r="66" spans="2:5" x14ac:dyDescent="0.25">
      <c r="C66" t="s">
        <v>10</v>
      </c>
      <c r="D66">
        <f>COUNTIFS($D$46:$D$49,"&lt;75",$E$46:$E$49,$C66)</f>
        <v>1</v>
      </c>
      <c r="E66">
        <f>COUNTIFS($D$46:$D$49,"&gt;=75",$E$46:$E$49,$C66)</f>
        <v>1</v>
      </c>
    </row>
    <row r="68" spans="2:5" ht="15.75" x14ac:dyDescent="0.25">
      <c r="C68" s="17" t="s">
        <v>24</v>
      </c>
      <c r="D68">
        <f>SUM(D65:D66)</f>
        <v>1</v>
      </c>
      <c r="E68">
        <f>SUM(E65:E66)</f>
        <v>3</v>
      </c>
    </row>
    <row r="69" spans="2:5" ht="15.75" x14ac:dyDescent="0.25">
      <c r="C69" s="17" t="s">
        <v>25</v>
      </c>
      <c r="D69">
        <f>1-((D65/D68)^2+(D66/D68)^2)</f>
        <v>0</v>
      </c>
      <c r="E69">
        <f>1-((E65/E68)^2+(E66/E68)^2)</f>
        <v>0.44444444444444442</v>
      </c>
    </row>
    <row r="70" spans="2:5" ht="15.75" x14ac:dyDescent="0.25">
      <c r="C70" s="17" t="s">
        <v>26</v>
      </c>
      <c r="D70">
        <f>D68+E68</f>
        <v>4</v>
      </c>
    </row>
    <row r="71" spans="2:5" ht="16.5" thickBot="1" x14ac:dyDescent="0.3">
      <c r="C71" s="25" t="s">
        <v>27</v>
      </c>
      <c r="D71">
        <f>D68/D70*D69+E68/D70*E69</f>
        <v>0.33333333333333331</v>
      </c>
    </row>
    <row r="72" spans="2:5" ht="15.75" thickTop="1" x14ac:dyDescent="0.25"/>
    <row r="74" spans="2:5" x14ac:dyDescent="0.25">
      <c r="D74" t="s">
        <v>58</v>
      </c>
    </row>
    <row r="75" spans="2:5" x14ac:dyDescent="0.25">
      <c r="D75" t="s">
        <v>59</v>
      </c>
      <c r="E75" t="s">
        <v>60</v>
      </c>
    </row>
    <row r="76" spans="2:5" x14ac:dyDescent="0.25">
      <c r="B76" t="s">
        <v>29</v>
      </c>
      <c r="C76" t="s">
        <v>7</v>
      </c>
      <c r="D76">
        <f>COUNTIFS($D$46:$D$49,"&lt;87",$E$46:$E$49,$C76)</f>
        <v>1</v>
      </c>
      <c r="E76">
        <f>COUNTIFS($D$46:$D$49,"&gt;=87",$E$46:$E$49,$C76)</f>
        <v>1</v>
      </c>
    </row>
    <row r="77" spans="2:5" x14ac:dyDescent="0.25">
      <c r="C77" t="s">
        <v>10</v>
      </c>
      <c r="D77">
        <f>COUNTIFS($D$46:$D$49,"&lt;87",$E$46:$E$49,$C77)</f>
        <v>1</v>
      </c>
      <c r="E77">
        <f>COUNTIFS($D$46:$D$49,"&gt;=87",$E$46:$E$49,$C77)</f>
        <v>1</v>
      </c>
    </row>
    <row r="79" spans="2:5" ht="15.75" x14ac:dyDescent="0.25">
      <c r="C79" s="17" t="s">
        <v>24</v>
      </c>
      <c r="D79">
        <f>SUM(D76:D77)</f>
        <v>2</v>
      </c>
      <c r="E79">
        <f>SUM(E76:E77)</f>
        <v>2</v>
      </c>
    </row>
    <row r="80" spans="2:5" ht="15.75" x14ac:dyDescent="0.25">
      <c r="C80" s="17" t="s">
        <v>25</v>
      </c>
      <c r="D80">
        <f>1-((D76/D79)^2+(D77/D79)^2)</f>
        <v>0.5</v>
      </c>
      <c r="E80">
        <f>1-((E76/E79)^2+(E77/E79)^2)</f>
        <v>0.5</v>
      </c>
    </row>
    <row r="81" spans="2:4" ht="15.75" x14ac:dyDescent="0.25">
      <c r="C81" s="17" t="s">
        <v>26</v>
      </c>
      <c r="D81">
        <f>D79+E79</f>
        <v>4</v>
      </c>
    </row>
    <row r="82" spans="2:4" ht="16.5" thickBot="1" x14ac:dyDescent="0.3">
      <c r="C82" s="25" t="s">
        <v>27</v>
      </c>
      <c r="D82">
        <f>D79/D81*D80+E79/D81*E80</f>
        <v>0.5</v>
      </c>
    </row>
    <row r="83" spans="2:4" ht="15.75" thickTop="1" x14ac:dyDescent="0.25"/>
    <row r="85" spans="2:4" x14ac:dyDescent="0.25">
      <c r="B85" t="s">
        <v>63</v>
      </c>
    </row>
  </sheetData>
  <sortState ref="B46:E49">
    <sortCondition ref="D46:D49"/>
  </sortState>
  <mergeCells count="3">
    <mergeCell ref="B3:B4"/>
    <mergeCell ref="C3:C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40" workbookViewId="0">
      <selection activeCell="H57" sqref="H57"/>
    </sheetView>
  </sheetViews>
  <sheetFormatPr defaultRowHeight="15" x14ac:dyDescent="0.25"/>
  <sheetData>
    <row r="2" spans="2:6" ht="15.75" thickBot="1" x14ac:dyDescent="0.3"/>
    <row r="3" spans="2:6" ht="15.75" x14ac:dyDescent="0.25">
      <c r="B3" s="13" t="s">
        <v>0</v>
      </c>
      <c r="C3" s="15" t="s">
        <v>1</v>
      </c>
      <c r="D3" s="2" t="s">
        <v>2</v>
      </c>
      <c r="E3" s="2" t="s">
        <v>4</v>
      </c>
      <c r="F3" s="15" t="s">
        <v>6</v>
      </c>
    </row>
    <row r="4" spans="2:6" ht="15.75" x14ac:dyDescent="0.25">
      <c r="B4" s="14"/>
      <c r="C4" s="16"/>
      <c r="D4" s="3" t="s">
        <v>3</v>
      </c>
      <c r="E4" s="3" t="s">
        <v>5</v>
      </c>
      <c r="F4" s="16"/>
    </row>
    <row r="5" spans="2:6" ht="15.75" x14ac:dyDescent="0.25">
      <c r="B5" s="4">
        <v>1</v>
      </c>
      <c r="C5" s="5" t="s">
        <v>7</v>
      </c>
      <c r="D5" s="6" t="s">
        <v>8</v>
      </c>
      <c r="E5" s="5" t="s">
        <v>9</v>
      </c>
      <c r="F5" s="7" t="s">
        <v>10</v>
      </c>
    </row>
    <row r="6" spans="2:6" ht="15.75" x14ac:dyDescent="0.25">
      <c r="B6" s="4">
        <v>2</v>
      </c>
      <c r="C6" s="5" t="s">
        <v>10</v>
      </c>
      <c r="D6" s="6" t="s">
        <v>11</v>
      </c>
      <c r="E6" s="5" t="s">
        <v>12</v>
      </c>
      <c r="F6" s="7" t="s">
        <v>10</v>
      </c>
    </row>
    <row r="7" spans="2:6" ht="15.75" x14ac:dyDescent="0.25">
      <c r="B7" s="4">
        <v>3</v>
      </c>
      <c r="C7" s="5" t="s">
        <v>10</v>
      </c>
      <c r="D7" s="6" t="s">
        <v>8</v>
      </c>
      <c r="E7" s="5" t="s">
        <v>13</v>
      </c>
      <c r="F7" s="7" t="s">
        <v>10</v>
      </c>
    </row>
    <row r="8" spans="2:6" ht="15.75" x14ac:dyDescent="0.25">
      <c r="B8" s="4">
        <v>4</v>
      </c>
      <c r="C8" s="5" t="s">
        <v>7</v>
      </c>
      <c r="D8" s="6" t="s">
        <v>11</v>
      </c>
      <c r="E8" s="5" t="s">
        <v>14</v>
      </c>
      <c r="F8" s="7" t="s">
        <v>10</v>
      </c>
    </row>
    <row r="9" spans="2:6" ht="15.75" x14ac:dyDescent="0.25">
      <c r="B9" s="4">
        <v>5</v>
      </c>
      <c r="C9" s="5" t="s">
        <v>10</v>
      </c>
      <c r="D9" s="6" t="s">
        <v>15</v>
      </c>
      <c r="E9" s="5" t="s">
        <v>16</v>
      </c>
      <c r="F9" s="7" t="s">
        <v>7</v>
      </c>
    </row>
    <row r="10" spans="2:6" ht="15.75" x14ac:dyDescent="0.25">
      <c r="B10" s="4">
        <v>6</v>
      </c>
      <c r="C10" s="5" t="s">
        <v>10</v>
      </c>
      <c r="D10" s="6" t="s">
        <v>11</v>
      </c>
      <c r="E10" s="5" t="s">
        <v>17</v>
      </c>
      <c r="F10" s="7" t="s">
        <v>10</v>
      </c>
    </row>
    <row r="11" spans="2:6" ht="15.75" x14ac:dyDescent="0.25">
      <c r="B11" s="4">
        <v>7</v>
      </c>
      <c r="C11" s="5" t="s">
        <v>7</v>
      </c>
      <c r="D11" s="6" t="s">
        <v>15</v>
      </c>
      <c r="E11" s="5" t="s">
        <v>18</v>
      </c>
      <c r="F11" s="7" t="s">
        <v>10</v>
      </c>
    </row>
    <row r="12" spans="2:6" ht="15.75" x14ac:dyDescent="0.25">
      <c r="B12" s="4">
        <v>8</v>
      </c>
      <c r="C12" s="5" t="s">
        <v>10</v>
      </c>
      <c r="D12" s="6" t="s">
        <v>8</v>
      </c>
      <c r="E12" s="5" t="s">
        <v>19</v>
      </c>
      <c r="F12" s="7" t="s">
        <v>7</v>
      </c>
    </row>
    <row r="13" spans="2:6" ht="15.75" x14ac:dyDescent="0.25">
      <c r="B13" s="4">
        <v>9</v>
      </c>
      <c r="C13" s="5" t="s">
        <v>10</v>
      </c>
      <c r="D13" s="6" t="s">
        <v>11</v>
      </c>
      <c r="E13" s="5" t="s">
        <v>20</v>
      </c>
      <c r="F13" s="7" t="s">
        <v>10</v>
      </c>
    </row>
    <row r="14" spans="2:6" ht="16.5" thickBot="1" x14ac:dyDescent="0.3">
      <c r="B14" s="8">
        <v>10</v>
      </c>
      <c r="C14" s="9" t="s">
        <v>10</v>
      </c>
      <c r="D14" s="10" t="s">
        <v>8</v>
      </c>
      <c r="E14" s="9" t="s">
        <v>21</v>
      </c>
      <c r="F14" s="11" t="s">
        <v>7</v>
      </c>
    </row>
    <row r="17" spans="2:23" x14ac:dyDescent="0.25">
      <c r="B17" t="s">
        <v>47</v>
      </c>
    </row>
    <row r="20" spans="2:23" x14ac:dyDescent="0.25">
      <c r="B20" t="s">
        <v>8</v>
      </c>
      <c r="K20" t="s">
        <v>15</v>
      </c>
      <c r="T20" t="s">
        <v>11</v>
      </c>
    </row>
    <row r="21" spans="2:23" ht="15.75" x14ac:dyDescent="0.25">
      <c r="B21" s="5" t="s">
        <v>7</v>
      </c>
      <c r="C21" s="6" t="s">
        <v>8</v>
      </c>
      <c r="D21" s="5" t="s">
        <v>9</v>
      </c>
      <c r="E21" s="7" t="s">
        <v>10</v>
      </c>
      <c r="K21" s="5" t="s">
        <v>10</v>
      </c>
      <c r="L21" s="6" t="s">
        <v>15</v>
      </c>
      <c r="M21" s="5" t="s">
        <v>16</v>
      </c>
      <c r="N21" s="7" t="s">
        <v>7</v>
      </c>
      <c r="T21" s="5" t="s">
        <v>10</v>
      </c>
      <c r="U21" s="6" t="s">
        <v>11</v>
      </c>
      <c r="V21" s="5" t="s">
        <v>12</v>
      </c>
      <c r="W21" s="7" t="s">
        <v>10</v>
      </c>
    </row>
    <row r="22" spans="2:23" ht="15.75" x14ac:dyDescent="0.25">
      <c r="B22" s="5" t="s">
        <v>10</v>
      </c>
      <c r="C22" s="6" t="s">
        <v>8</v>
      </c>
      <c r="D22" s="5" t="s">
        <v>13</v>
      </c>
      <c r="E22" s="7" t="s">
        <v>10</v>
      </c>
      <c r="K22" s="5" t="s">
        <v>7</v>
      </c>
      <c r="L22" s="6" t="s">
        <v>15</v>
      </c>
      <c r="M22" s="5" t="s">
        <v>18</v>
      </c>
      <c r="N22" s="7" t="s">
        <v>10</v>
      </c>
      <c r="T22" s="5" t="s">
        <v>7</v>
      </c>
      <c r="U22" s="6" t="s">
        <v>11</v>
      </c>
      <c r="V22" s="5" t="s">
        <v>14</v>
      </c>
      <c r="W22" s="7" t="s">
        <v>10</v>
      </c>
    </row>
    <row r="23" spans="2:23" ht="15.75" x14ac:dyDescent="0.25">
      <c r="B23" s="5" t="s">
        <v>10</v>
      </c>
      <c r="C23" s="6" t="s">
        <v>8</v>
      </c>
      <c r="D23" s="5" t="s">
        <v>19</v>
      </c>
      <c r="E23" s="7" t="s">
        <v>7</v>
      </c>
      <c r="T23" s="5" t="s">
        <v>10</v>
      </c>
      <c r="U23" s="6" t="s">
        <v>11</v>
      </c>
      <c r="V23" s="5" t="s">
        <v>17</v>
      </c>
      <c r="W23" s="7" t="s">
        <v>10</v>
      </c>
    </row>
    <row r="24" spans="2:23" ht="16.5" thickBot="1" x14ac:dyDescent="0.3">
      <c r="B24" s="9" t="s">
        <v>10</v>
      </c>
      <c r="C24" s="10" t="s">
        <v>8</v>
      </c>
      <c r="D24" s="9" t="s">
        <v>21</v>
      </c>
      <c r="E24" s="11" t="s">
        <v>7</v>
      </c>
      <c r="T24" s="5" t="s">
        <v>10</v>
      </c>
      <c r="U24" s="6" t="s">
        <v>11</v>
      </c>
      <c r="V24" s="5" t="s">
        <v>20</v>
      </c>
      <c r="W24" s="7" t="s">
        <v>10</v>
      </c>
    </row>
    <row r="26" spans="2:23" x14ac:dyDescent="0.25">
      <c r="T26" t="s">
        <v>62</v>
      </c>
    </row>
    <row r="29" spans="2:23" x14ac:dyDescent="0.25">
      <c r="B29" t="s">
        <v>64</v>
      </c>
      <c r="K29" t="s">
        <v>64</v>
      </c>
    </row>
    <row r="31" spans="2:23" x14ac:dyDescent="0.25">
      <c r="B31" t="s">
        <v>7</v>
      </c>
    </row>
    <row r="32" spans="2:23" ht="15.75" x14ac:dyDescent="0.25">
      <c r="B32" s="5" t="s">
        <v>7</v>
      </c>
      <c r="C32" s="6" t="s">
        <v>8</v>
      </c>
      <c r="D32" s="5" t="s">
        <v>9</v>
      </c>
      <c r="E32" s="7" t="s">
        <v>10</v>
      </c>
      <c r="I32" t="s">
        <v>10</v>
      </c>
      <c r="N32" t="s">
        <v>7</v>
      </c>
    </row>
    <row r="33" spans="2:17" ht="15.75" x14ac:dyDescent="0.25">
      <c r="I33" s="5" t="s">
        <v>10</v>
      </c>
      <c r="J33" s="6" t="s">
        <v>15</v>
      </c>
      <c r="K33" s="5" t="s">
        <v>16</v>
      </c>
      <c r="L33" s="7" t="s">
        <v>7</v>
      </c>
      <c r="N33" s="5" t="s">
        <v>7</v>
      </c>
      <c r="O33" s="6" t="s">
        <v>15</v>
      </c>
      <c r="P33" s="5" t="s">
        <v>18</v>
      </c>
      <c r="Q33" s="7" t="s">
        <v>10</v>
      </c>
    </row>
    <row r="34" spans="2:17" x14ac:dyDescent="0.25">
      <c r="B34" t="s">
        <v>62</v>
      </c>
    </row>
    <row r="35" spans="2:17" x14ac:dyDescent="0.25">
      <c r="I35" t="s">
        <v>62</v>
      </c>
      <c r="N35" t="s">
        <v>62</v>
      </c>
    </row>
    <row r="37" spans="2:17" x14ac:dyDescent="0.25">
      <c r="B37" t="s">
        <v>10</v>
      </c>
    </row>
    <row r="38" spans="2:17" ht="15.75" x14ac:dyDescent="0.25">
      <c r="B38" s="5" t="s">
        <v>10</v>
      </c>
      <c r="C38" s="6" t="s">
        <v>8</v>
      </c>
      <c r="D38" s="5">
        <v>70</v>
      </c>
      <c r="E38" s="7" t="s">
        <v>10</v>
      </c>
    </row>
    <row r="39" spans="2:17" ht="15.75" x14ac:dyDescent="0.25">
      <c r="B39" s="5" t="s">
        <v>10</v>
      </c>
      <c r="C39" s="6" t="s">
        <v>8</v>
      </c>
      <c r="D39" s="5">
        <v>85</v>
      </c>
      <c r="E39" s="7" t="s">
        <v>7</v>
      </c>
    </row>
    <row r="40" spans="2:17" ht="16.5" thickBot="1" x14ac:dyDescent="0.3">
      <c r="B40" s="9" t="s">
        <v>10</v>
      </c>
      <c r="C40" s="10" t="s">
        <v>8</v>
      </c>
      <c r="D40" s="9">
        <v>90</v>
      </c>
      <c r="E40" s="11" t="s">
        <v>7</v>
      </c>
    </row>
    <row r="43" spans="2:17" x14ac:dyDescent="0.25">
      <c r="B43" t="s">
        <v>65</v>
      </c>
    </row>
    <row r="44" spans="2:17" x14ac:dyDescent="0.25">
      <c r="C44" t="s">
        <v>49</v>
      </c>
    </row>
    <row r="46" spans="2:17" x14ac:dyDescent="0.25">
      <c r="B46" t="s">
        <v>61</v>
      </c>
    </row>
    <row r="48" spans="2:17" x14ac:dyDescent="0.25">
      <c r="D48" t="s">
        <v>66</v>
      </c>
    </row>
    <row r="49" spans="2:7" x14ac:dyDescent="0.25">
      <c r="D49" t="s">
        <v>67</v>
      </c>
      <c r="E49" t="s">
        <v>68</v>
      </c>
    </row>
    <row r="50" spans="2:7" x14ac:dyDescent="0.25">
      <c r="B50" t="s">
        <v>29</v>
      </c>
      <c r="C50" t="s">
        <v>7</v>
      </c>
      <c r="D50">
        <f>COUNTIFS($D$38:$D$40,"&lt;85",$E$38:$E$40,$C50)</f>
        <v>0</v>
      </c>
      <c r="E50">
        <f>COUNTIFS($D$38:$D$40,"&gt;=85",$E$38:$E$40,$C50)</f>
        <v>2</v>
      </c>
      <c r="G50" t="s">
        <v>69</v>
      </c>
    </row>
    <row r="51" spans="2:7" x14ac:dyDescent="0.25">
      <c r="C51" t="s">
        <v>10</v>
      </c>
      <c r="D51">
        <f>COUNTIFS($D$38:$D$40,"&lt;85",$E$38:$E$40,$C51)</f>
        <v>1</v>
      </c>
      <c r="E51">
        <f>COUNTIFS($D$38:$D$40,"&gt;=85",$E$38:$E$40,$C51)</f>
        <v>0</v>
      </c>
      <c r="G51" t="s">
        <v>62</v>
      </c>
    </row>
    <row r="53" spans="2:7" ht="15.75" x14ac:dyDescent="0.25">
      <c r="C53" s="17" t="s">
        <v>24</v>
      </c>
      <c r="D53">
        <f>SUM(D50:D51)</f>
        <v>1</v>
      </c>
      <c r="E53">
        <f>SUM(E50:E51)</f>
        <v>2</v>
      </c>
    </row>
    <row r="54" spans="2:7" ht="15.75" x14ac:dyDescent="0.25">
      <c r="C54" s="17" t="s">
        <v>25</v>
      </c>
      <c r="D54">
        <v>1</v>
      </c>
      <c r="E54">
        <f>1-((E50/E53)^2+(E51/E53)^2)</f>
        <v>0</v>
      </c>
    </row>
    <row r="55" spans="2:7" ht="15.75" x14ac:dyDescent="0.25">
      <c r="C55" s="17" t="s">
        <v>26</v>
      </c>
      <c r="D55">
        <f>D53+E53</f>
        <v>3</v>
      </c>
    </row>
    <row r="56" spans="2:7" ht="16.5" thickBot="1" x14ac:dyDescent="0.3">
      <c r="C56" s="25" t="s">
        <v>27</v>
      </c>
      <c r="D56">
        <f>D53/D55*D54+E53/D55*E54</f>
        <v>0.33333333333333331</v>
      </c>
    </row>
    <row r="57" spans="2:7" ht="15.75" thickTop="1" x14ac:dyDescent="0.25"/>
  </sheetData>
  <mergeCells count="3">
    <mergeCell ref="B3:B4"/>
    <mergeCell ref="C3:C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9"/>
  <sheetViews>
    <sheetView workbookViewId="0">
      <selection activeCell="I18" sqref="I18"/>
    </sheetView>
  </sheetViews>
  <sheetFormatPr defaultRowHeight="15" x14ac:dyDescent="0.25"/>
  <cols>
    <col min="4" max="4" width="15.140625" customWidth="1"/>
  </cols>
  <sheetData>
    <row r="4" spans="1:11" x14ac:dyDescent="0.25">
      <c r="F4" s="32" t="s">
        <v>47</v>
      </c>
      <c r="G4" s="32"/>
    </row>
    <row r="8" spans="1:11" x14ac:dyDescent="0.25">
      <c r="C8" t="s">
        <v>8</v>
      </c>
      <c r="G8" t="s">
        <v>15</v>
      </c>
      <c r="K8" t="s">
        <v>11</v>
      </c>
    </row>
    <row r="10" spans="1:11" x14ac:dyDescent="0.25">
      <c r="C10" s="32" t="s">
        <v>1</v>
      </c>
      <c r="G10" s="32" t="s">
        <v>1</v>
      </c>
      <c r="K10" s="34" t="s">
        <v>10</v>
      </c>
    </row>
    <row r="12" spans="1:11" x14ac:dyDescent="0.25">
      <c r="A12" t="s">
        <v>7</v>
      </c>
      <c r="F12" t="s">
        <v>7</v>
      </c>
      <c r="H12" t="s">
        <v>10</v>
      </c>
    </row>
    <row r="14" spans="1:11" x14ac:dyDescent="0.25">
      <c r="A14" s="34" t="s">
        <v>10</v>
      </c>
      <c r="C14" s="32" t="s">
        <v>70</v>
      </c>
      <c r="D14" s="32"/>
      <c r="F14" s="34" t="s">
        <v>10</v>
      </c>
      <c r="H14" s="34" t="s">
        <v>7</v>
      </c>
    </row>
    <row r="17" spans="2:4" x14ac:dyDescent="0.25">
      <c r="B17" t="s">
        <v>67</v>
      </c>
      <c r="D17" t="s">
        <v>68</v>
      </c>
    </row>
    <row r="19" spans="2:4" x14ac:dyDescent="0.25">
      <c r="B19" s="34" t="s">
        <v>10</v>
      </c>
      <c r="D19" s="3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Level_0</vt:lpstr>
      <vt:lpstr>Level_1</vt:lpstr>
      <vt:lpstr>Level_2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2017-09-25T03:31:32Z</dcterms:created>
  <dcterms:modified xsi:type="dcterms:W3CDTF">2017-09-26T05:13:21Z</dcterms:modified>
</cp:coreProperties>
</file>