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C:\Users\Legion\Downloads\"/>
    </mc:Choice>
  </mc:AlternateContent>
  <xr:revisionPtr revIDLastSave="0" documentId="13_ncr:1_{B428B0A5-77AC-4ADF-A61A-06FEEB9ABD55}" xr6:coauthVersionLast="47" xr6:coauthVersionMax="47" xr10:uidLastSave="{00000000-0000-0000-0000-000000000000}"/>
  <bookViews>
    <workbookView xWindow="-108" yWindow="-108" windowWidth="23256" windowHeight="12456" tabRatio="798" activeTab="7"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D373" i="14"/>
  <c r="C373" i="14"/>
  <c r="B373" i="14"/>
  <c r="A373" i="14"/>
  <c r="H372" i="14"/>
  <c r="G372" i="14"/>
  <c r="F372" i="14"/>
  <c r="E372" i="14"/>
  <c r="D372" i="14"/>
  <c r="C372" i="14"/>
  <c r="B372" i="14"/>
  <c r="A372" i="14"/>
  <c r="H371" i="14"/>
  <c r="G371" i="14"/>
  <c r="F371" i="14"/>
  <c r="E371" i="14"/>
  <c r="L371" i="14" s="1"/>
  <c r="D371" i="14"/>
  <c r="C371" i="14"/>
  <c r="B371" i="14"/>
  <c r="A371" i="14"/>
  <c r="H370" i="14"/>
  <c r="G370" i="14"/>
  <c r="F370" i="14"/>
  <c r="E370" i="14"/>
  <c r="D370" i="14"/>
  <c r="C370" i="14"/>
  <c r="B370" i="14"/>
  <c r="A370" i="14"/>
  <c r="H369" i="14"/>
  <c r="G369" i="14"/>
  <c r="F369" i="14"/>
  <c r="E369" i="14"/>
  <c r="D369" i="14"/>
  <c r="C369" i="14"/>
  <c r="B369" i="14"/>
  <c r="A369" i="14"/>
  <c r="H368" i="14"/>
  <c r="G368" i="14"/>
  <c r="F368" i="14"/>
  <c r="E368" i="14"/>
  <c r="L368" i="14" s="1"/>
  <c r="D368" i="14"/>
  <c r="C368" i="14"/>
  <c r="B368" i="14"/>
  <c r="A368" i="14"/>
  <c r="H367" i="14"/>
  <c r="G367" i="14"/>
  <c r="F367" i="14"/>
  <c r="E367" i="14"/>
  <c r="D367" i="14"/>
  <c r="C367" i="14"/>
  <c r="B367" i="14"/>
  <c r="A367" i="14"/>
  <c r="H366" i="14"/>
  <c r="G366" i="14"/>
  <c r="F366" i="14"/>
  <c r="E366" i="14"/>
  <c r="D366" i="14"/>
  <c r="C366" i="14"/>
  <c r="B366" i="14"/>
  <c r="A366" i="14"/>
  <c r="H365" i="14"/>
  <c r="G365" i="14"/>
  <c r="F365" i="14"/>
  <c r="E365" i="14"/>
  <c r="L365" i="14" s="1"/>
  <c r="D365" i="14"/>
  <c r="C365" i="14"/>
  <c r="B365" i="14"/>
  <c r="A365" i="14"/>
  <c r="H364" i="14"/>
  <c r="G364" i="14"/>
  <c r="F364" i="14"/>
  <c r="E364" i="14"/>
  <c r="D364" i="14"/>
  <c r="C364" i="14"/>
  <c r="B364" i="14"/>
  <c r="A364" i="14"/>
  <c r="H363" i="14"/>
  <c r="G363" i="14"/>
  <c r="F363" i="14"/>
  <c r="E363" i="14"/>
  <c r="D363" i="14"/>
  <c r="C363" i="14"/>
  <c r="B363" i="14"/>
  <c r="A363" i="14"/>
  <c r="H362" i="14"/>
  <c r="G362" i="14"/>
  <c r="F362" i="14"/>
  <c r="E362" i="14"/>
  <c r="L362" i="14" s="1"/>
  <c r="D362" i="14"/>
  <c r="C362" i="14"/>
  <c r="B362" i="14"/>
  <c r="A362" i="14"/>
  <c r="H361" i="14"/>
  <c r="G361" i="14"/>
  <c r="F361" i="14"/>
  <c r="E361" i="14"/>
  <c r="D361" i="14"/>
  <c r="C361" i="14"/>
  <c r="B361" i="14"/>
  <c r="A361" i="14"/>
  <c r="H360" i="14"/>
  <c r="G360" i="14"/>
  <c r="F360" i="14"/>
  <c r="E360" i="14"/>
  <c r="D360" i="14"/>
  <c r="C360" i="14"/>
  <c r="B360" i="14"/>
  <c r="A360" i="14"/>
  <c r="H359" i="14"/>
  <c r="G359" i="14"/>
  <c r="F359" i="14"/>
  <c r="E359" i="14"/>
  <c r="L359" i="14" s="1"/>
  <c r="D359" i="14"/>
  <c r="C359" i="14"/>
  <c r="B359" i="14"/>
  <c r="A359" i="14"/>
  <c r="H358" i="14"/>
  <c r="G358" i="14"/>
  <c r="F358" i="14"/>
  <c r="E358" i="14"/>
  <c r="D358" i="14"/>
  <c r="C358" i="14"/>
  <c r="B358" i="14"/>
  <c r="A358" i="14"/>
  <c r="H357" i="14"/>
  <c r="G357" i="14"/>
  <c r="F357" i="14"/>
  <c r="E357" i="14"/>
  <c r="D357" i="14"/>
  <c r="C357" i="14"/>
  <c r="B357" i="14"/>
  <c r="A357" i="14"/>
  <c r="H356" i="14"/>
  <c r="G356" i="14"/>
  <c r="F356" i="14"/>
  <c r="E356" i="14"/>
  <c r="L356" i="14" s="1"/>
  <c r="D356" i="14"/>
  <c r="C356" i="14"/>
  <c r="B356" i="14"/>
  <c r="A356" i="14"/>
  <c r="H355" i="14"/>
  <c r="G355" i="14"/>
  <c r="F355" i="14"/>
  <c r="E355" i="14"/>
  <c r="D355" i="14"/>
  <c r="C355" i="14"/>
  <c r="B355" i="14"/>
  <c r="A355" i="14"/>
  <c r="H354" i="14"/>
  <c r="G354" i="14"/>
  <c r="F354" i="14"/>
  <c r="E354" i="14"/>
  <c r="D354" i="14"/>
  <c r="C354" i="14"/>
  <c r="B354" i="14"/>
  <c r="A354" i="14"/>
  <c r="H353" i="14"/>
  <c r="G353" i="14"/>
  <c r="F353" i="14"/>
  <c r="E353" i="14"/>
  <c r="L353" i="14" s="1"/>
  <c r="D353" i="14"/>
  <c r="C353" i="14"/>
  <c r="B353" i="14"/>
  <c r="A353" i="14"/>
  <c r="H352" i="14"/>
  <c r="G352" i="14"/>
  <c r="F352" i="14"/>
  <c r="E352" i="14"/>
  <c r="D352" i="14"/>
  <c r="C352" i="14"/>
  <c r="B352" i="14"/>
  <c r="A352" i="14"/>
  <c r="H351" i="14"/>
  <c r="G351" i="14"/>
  <c r="F351" i="14"/>
  <c r="E351" i="14"/>
  <c r="D351" i="14"/>
  <c r="C351" i="14"/>
  <c r="B351" i="14"/>
  <c r="A351" i="14"/>
  <c r="H350" i="14"/>
  <c r="G350" i="14"/>
  <c r="F350" i="14"/>
  <c r="E350" i="14"/>
  <c r="L350" i="14" s="1"/>
  <c r="D350" i="14"/>
  <c r="C350" i="14"/>
  <c r="B350" i="14"/>
  <c r="A350" i="14"/>
  <c r="H349" i="14"/>
  <c r="G349" i="14"/>
  <c r="F349" i="14"/>
  <c r="E349" i="14"/>
  <c r="D349" i="14"/>
  <c r="C349" i="14"/>
  <c r="B349" i="14"/>
  <c r="A349" i="14"/>
  <c r="H348" i="14"/>
  <c r="G348" i="14"/>
  <c r="F348" i="14"/>
  <c r="E348" i="14"/>
  <c r="D348" i="14"/>
  <c r="C348" i="14"/>
  <c r="B348" i="14"/>
  <c r="A348" i="14"/>
  <c r="H347" i="14"/>
  <c r="G347" i="14"/>
  <c r="F347" i="14"/>
  <c r="E347" i="14"/>
  <c r="L347" i="14" s="1"/>
  <c r="D347" i="14"/>
  <c r="C347" i="14"/>
  <c r="B347" i="14"/>
  <c r="A347" i="14"/>
  <c r="H346" i="14"/>
  <c r="G346" i="14"/>
  <c r="F346" i="14"/>
  <c r="E346" i="14"/>
  <c r="D346" i="14"/>
  <c r="C346" i="14"/>
  <c r="B346" i="14"/>
  <c r="A346" i="14"/>
  <c r="H345" i="14"/>
  <c r="G345" i="14"/>
  <c r="F345" i="14"/>
  <c r="E345" i="14"/>
  <c r="D345" i="14"/>
  <c r="C345" i="14"/>
  <c r="B345" i="14"/>
  <c r="A345" i="14"/>
  <c r="H344" i="14"/>
  <c r="G344" i="14"/>
  <c r="F344" i="14"/>
  <c r="E344" i="14"/>
  <c r="L344" i="14" s="1"/>
  <c r="D344" i="14"/>
  <c r="C344" i="14"/>
  <c r="B344" i="14"/>
  <c r="A344" i="14"/>
  <c r="H343" i="14"/>
  <c r="G343" i="14"/>
  <c r="F343" i="14"/>
  <c r="E343" i="14"/>
  <c r="D343" i="14"/>
  <c r="C343" i="14"/>
  <c r="B343" i="14"/>
  <c r="A343" i="14"/>
  <c r="H342" i="14"/>
  <c r="G342" i="14"/>
  <c r="F342" i="14"/>
  <c r="E342" i="14"/>
  <c r="D342" i="14"/>
  <c r="C342" i="14"/>
  <c r="B342" i="14"/>
  <c r="A342" i="14"/>
  <c r="H341" i="14"/>
  <c r="G341" i="14"/>
  <c r="F341" i="14"/>
  <c r="E341" i="14"/>
  <c r="L341" i="14" s="1"/>
  <c r="D341" i="14"/>
  <c r="C341" i="14"/>
  <c r="B341" i="14"/>
  <c r="A341" i="14"/>
  <c r="H340" i="14"/>
  <c r="G340" i="14"/>
  <c r="F340" i="14"/>
  <c r="E340" i="14"/>
  <c r="D340" i="14"/>
  <c r="C340" i="14"/>
  <c r="B340" i="14"/>
  <c r="A340" i="14"/>
  <c r="H339" i="14"/>
  <c r="G339" i="14"/>
  <c r="F339" i="14"/>
  <c r="E339" i="14"/>
  <c r="D339" i="14"/>
  <c r="C339" i="14"/>
  <c r="B339" i="14"/>
  <c r="A339" i="14"/>
  <c r="H338" i="14"/>
  <c r="G338" i="14"/>
  <c r="F338" i="14"/>
  <c r="E338" i="14"/>
  <c r="L338" i="14" s="1"/>
  <c r="D338" i="14"/>
  <c r="C338" i="14"/>
  <c r="B338" i="14"/>
  <c r="A338" i="14"/>
  <c r="H337" i="14"/>
  <c r="G337" i="14"/>
  <c r="F337" i="14"/>
  <c r="E337" i="14"/>
  <c r="D337" i="14"/>
  <c r="C337" i="14"/>
  <c r="B337" i="14"/>
  <c r="A337" i="14"/>
  <c r="H336" i="14"/>
  <c r="G336" i="14"/>
  <c r="F336" i="14"/>
  <c r="E336" i="14"/>
  <c r="D336" i="14"/>
  <c r="C336" i="14"/>
  <c r="B336" i="14"/>
  <c r="A336" i="14"/>
  <c r="H335" i="14"/>
  <c r="G335" i="14"/>
  <c r="F335" i="14"/>
  <c r="E335" i="14"/>
  <c r="L335" i="14" s="1"/>
  <c r="D335" i="14"/>
  <c r="C335" i="14"/>
  <c r="B335" i="14"/>
  <c r="A335" i="14"/>
  <c r="H334" i="14"/>
  <c r="G334" i="14"/>
  <c r="F334" i="14"/>
  <c r="E334" i="14"/>
  <c r="D334" i="14"/>
  <c r="C334" i="14"/>
  <c r="B334" i="14"/>
  <c r="A334" i="14"/>
  <c r="H333" i="14"/>
  <c r="G333" i="14"/>
  <c r="F333" i="14"/>
  <c r="E333" i="14"/>
  <c r="D333" i="14"/>
  <c r="C333" i="14"/>
  <c r="B333" i="14"/>
  <c r="A333" i="14"/>
  <c r="H332" i="14"/>
  <c r="G332" i="14"/>
  <c r="F332" i="14"/>
  <c r="E332" i="14"/>
  <c r="L332" i="14" s="1"/>
  <c r="D332" i="14"/>
  <c r="C332" i="14"/>
  <c r="B332" i="14"/>
  <c r="A332" i="14"/>
  <c r="H331" i="14"/>
  <c r="G331" i="14"/>
  <c r="F331" i="14"/>
  <c r="E331" i="14"/>
  <c r="D331" i="14"/>
  <c r="C331" i="14"/>
  <c r="B331" i="14"/>
  <c r="A331" i="14"/>
  <c r="H330" i="14"/>
  <c r="G330" i="14"/>
  <c r="F330" i="14"/>
  <c r="E330" i="14"/>
  <c r="D330" i="14"/>
  <c r="C330" i="14"/>
  <c r="B330" i="14"/>
  <c r="A330" i="14"/>
  <c r="H329" i="14"/>
  <c r="G329" i="14"/>
  <c r="F329" i="14"/>
  <c r="E329" i="14"/>
  <c r="L329" i="14" s="1"/>
  <c r="D329" i="14"/>
  <c r="C329" i="14"/>
  <c r="B329" i="14"/>
  <c r="A329" i="14"/>
  <c r="H328" i="14"/>
  <c r="G328" i="14"/>
  <c r="F328" i="14"/>
  <c r="E328" i="14"/>
  <c r="D328" i="14"/>
  <c r="C328" i="14"/>
  <c r="B328" i="14"/>
  <c r="A328" i="14"/>
  <c r="H327" i="14"/>
  <c r="G327" i="14"/>
  <c r="F327" i="14"/>
  <c r="E327" i="14"/>
  <c r="D327" i="14"/>
  <c r="C327" i="14"/>
  <c r="B327" i="14"/>
  <c r="A327" i="14"/>
  <c r="H326" i="14"/>
  <c r="G326" i="14"/>
  <c r="F326" i="14"/>
  <c r="E326" i="14"/>
  <c r="L326" i="14" s="1"/>
  <c r="D326" i="14"/>
  <c r="C326" i="14"/>
  <c r="B326" i="14"/>
  <c r="A326" i="14"/>
  <c r="H325" i="14"/>
  <c r="G325" i="14"/>
  <c r="F325" i="14"/>
  <c r="E325" i="14"/>
  <c r="D325" i="14"/>
  <c r="C325" i="14"/>
  <c r="B325" i="14"/>
  <c r="A325" i="14"/>
  <c r="H324" i="14"/>
  <c r="G324" i="14"/>
  <c r="F324" i="14"/>
  <c r="E324" i="14"/>
  <c r="D324" i="14"/>
  <c r="C324" i="14"/>
  <c r="B324" i="14"/>
  <c r="A324" i="14"/>
  <c r="H323" i="14"/>
  <c r="G323" i="14"/>
  <c r="F323" i="14"/>
  <c r="E323" i="14"/>
  <c r="L323" i="14" s="1"/>
  <c r="D323" i="14"/>
  <c r="C323" i="14"/>
  <c r="B323" i="14"/>
  <c r="A323" i="14"/>
  <c r="H322" i="14"/>
  <c r="G322" i="14"/>
  <c r="F322" i="14"/>
  <c r="E322" i="14"/>
  <c r="D322" i="14"/>
  <c r="C322" i="14"/>
  <c r="B322" i="14"/>
  <c r="A322" i="14"/>
  <c r="H321" i="14"/>
  <c r="G321" i="14"/>
  <c r="F321" i="14"/>
  <c r="E321" i="14"/>
  <c r="D321" i="14"/>
  <c r="C321" i="14"/>
  <c r="B321" i="14"/>
  <c r="A321" i="14"/>
  <c r="H320" i="14"/>
  <c r="G320" i="14"/>
  <c r="F320" i="14"/>
  <c r="E320" i="14"/>
  <c r="L320" i="14" s="1"/>
  <c r="D320" i="14"/>
  <c r="C320" i="14"/>
  <c r="B320" i="14"/>
  <c r="A320" i="14"/>
  <c r="H319" i="14"/>
  <c r="G319" i="14"/>
  <c r="F319" i="14"/>
  <c r="E319" i="14"/>
  <c r="D319" i="14"/>
  <c r="C319" i="14"/>
  <c r="B319" i="14"/>
  <c r="A319" i="14"/>
  <c r="H318" i="14"/>
  <c r="G318" i="14"/>
  <c r="F318" i="14"/>
  <c r="E318" i="14"/>
  <c r="D318" i="14"/>
  <c r="C318" i="14"/>
  <c r="B318" i="14"/>
  <c r="A318" i="14"/>
  <c r="H317" i="14"/>
  <c r="G317" i="14"/>
  <c r="F317" i="14"/>
  <c r="E317" i="14"/>
  <c r="L317" i="14" s="1"/>
  <c r="D317" i="14"/>
  <c r="C317" i="14"/>
  <c r="B317" i="14"/>
  <c r="A317" i="14"/>
  <c r="H316" i="14"/>
  <c r="G316" i="14"/>
  <c r="F316" i="14"/>
  <c r="E316" i="14"/>
  <c r="D316" i="14"/>
  <c r="C316" i="14"/>
  <c r="B316" i="14"/>
  <c r="A316" i="14"/>
  <c r="H315" i="14"/>
  <c r="G315" i="14"/>
  <c r="F315" i="14"/>
  <c r="E315" i="14"/>
  <c r="D315" i="14"/>
  <c r="C315" i="14"/>
  <c r="B315" i="14"/>
  <c r="A315" i="14"/>
  <c r="H314" i="14"/>
  <c r="G314" i="14"/>
  <c r="F314" i="14"/>
  <c r="E314" i="14"/>
  <c r="L314" i="14" s="1"/>
  <c r="D314" i="14"/>
  <c r="C314" i="14"/>
  <c r="B314" i="14"/>
  <c r="A314" i="14"/>
  <c r="H313" i="14"/>
  <c r="G313" i="14"/>
  <c r="F313" i="14"/>
  <c r="E313" i="14"/>
  <c r="D313" i="14"/>
  <c r="C313" i="14"/>
  <c r="B313" i="14"/>
  <c r="A313" i="14"/>
  <c r="H312" i="14"/>
  <c r="G312" i="14"/>
  <c r="F312" i="14"/>
  <c r="E312" i="14"/>
  <c r="D312" i="14"/>
  <c r="C312" i="14"/>
  <c r="B312" i="14"/>
  <c r="A312" i="14"/>
  <c r="H311" i="14"/>
  <c r="G311" i="14"/>
  <c r="F311" i="14"/>
  <c r="E311" i="14"/>
  <c r="L311" i="14" s="1"/>
  <c r="D311" i="14"/>
  <c r="C311" i="14"/>
  <c r="B311" i="14"/>
  <c r="A311" i="14"/>
  <c r="H310" i="14"/>
  <c r="G310" i="14"/>
  <c r="F310" i="14"/>
  <c r="E310" i="14"/>
  <c r="D310" i="14"/>
  <c r="C310" i="14"/>
  <c r="B310" i="14"/>
  <c r="A310" i="14"/>
  <c r="H309" i="14"/>
  <c r="G309" i="14"/>
  <c r="F309" i="14"/>
  <c r="E309" i="14"/>
  <c r="D309" i="14"/>
  <c r="C309" i="14"/>
  <c r="B309" i="14"/>
  <c r="A309" i="14"/>
  <c r="H308" i="14"/>
  <c r="G308" i="14"/>
  <c r="F308" i="14"/>
  <c r="E308" i="14"/>
  <c r="L308" i="14" s="1"/>
  <c r="D308" i="14"/>
  <c r="C308" i="14"/>
  <c r="B308" i="14"/>
  <c r="A308" i="14"/>
  <c r="H307" i="14"/>
  <c r="G307" i="14"/>
  <c r="F307" i="14"/>
  <c r="E307" i="14"/>
  <c r="D307" i="14"/>
  <c r="C307" i="14"/>
  <c r="B307" i="14"/>
  <c r="A307" i="14"/>
  <c r="H306" i="14"/>
  <c r="G306" i="14"/>
  <c r="F306" i="14"/>
  <c r="E306" i="14"/>
  <c r="D306" i="14"/>
  <c r="C306" i="14"/>
  <c r="B306" i="14"/>
  <c r="A306" i="14"/>
  <c r="H305" i="14"/>
  <c r="G305" i="14"/>
  <c r="F305" i="14"/>
  <c r="E305" i="14"/>
  <c r="L305" i="14" s="1"/>
  <c r="D305" i="14"/>
  <c r="C305" i="14"/>
  <c r="B305" i="14"/>
  <c r="A305" i="14"/>
  <c r="H304" i="14"/>
  <c r="G304" i="14"/>
  <c r="F304" i="14"/>
  <c r="E304" i="14"/>
  <c r="D304" i="14"/>
  <c r="C304" i="14"/>
  <c r="B304" i="14"/>
  <c r="A304" i="14"/>
  <c r="H303" i="14"/>
  <c r="G303" i="14"/>
  <c r="F303" i="14"/>
  <c r="E303" i="14"/>
  <c r="D303" i="14"/>
  <c r="C303" i="14"/>
  <c r="B303" i="14"/>
  <c r="A303" i="14"/>
  <c r="H302" i="14"/>
  <c r="G302" i="14"/>
  <c r="F302" i="14"/>
  <c r="E302" i="14"/>
  <c r="L302" i="14" s="1"/>
  <c r="D302" i="14"/>
  <c r="C302" i="14"/>
  <c r="B302" i="14"/>
  <c r="A302" i="14"/>
  <c r="H301" i="14"/>
  <c r="G301" i="14"/>
  <c r="F301" i="14"/>
  <c r="E301" i="14"/>
  <c r="D301" i="14"/>
  <c r="C301" i="14"/>
  <c r="B301" i="14"/>
  <c r="A301" i="14"/>
  <c r="H300" i="14"/>
  <c r="G300" i="14"/>
  <c r="F300" i="14"/>
  <c r="E300" i="14"/>
  <c r="D300" i="14"/>
  <c r="C300" i="14"/>
  <c r="B300" i="14"/>
  <c r="A300" i="14"/>
  <c r="H299" i="14"/>
  <c r="G299" i="14"/>
  <c r="F299" i="14"/>
  <c r="E299" i="14"/>
  <c r="L299" i="14" s="1"/>
  <c r="D299" i="14"/>
  <c r="C299" i="14"/>
  <c r="B299" i="14"/>
  <c r="A299" i="14"/>
  <c r="H298" i="14"/>
  <c r="G298" i="14"/>
  <c r="F298" i="14"/>
  <c r="E298" i="14"/>
  <c r="D298" i="14"/>
  <c r="C298" i="14"/>
  <c r="B298" i="14"/>
  <c r="A298" i="14"/>
  <c r="H297" i="14"/>
  <c r="G297" i="14"/>
  <c r="F297" i="14"/>
  <c r="E297" i="14"/>
  <c r="D297" i="14"/>
  <c r="C297" i="14"/>
  <c r="B297" i="14"/>
  <c r="A297" i="14"/>
  <c r="H296" i="14"/>
  <c r="G296" i="14"/>
  <c r="F296" i="14"/>
  <c r="E296" i="14"/>
  <c r="L296" i="14" s="1"/>
  <c r="D296" i="14"/>
  <c r="C296" i="14"/>
  <c r="B296" i="14"/>
  <c r="A296" i="14"/>
  <c r="H295" i="14"/>
  <c r="G295" i="14"/>
  <c r="F295" i="14"/>
  <c r="E295" i="14"/>
  <c r="D295" i="14"/>
  <c r="C295" i="14"/>
  <c r="B295" i="14"/>
  <c r="A295" i="14"/>
  <c r="H294" i="14"/>
  <c r="G294" i="14"/>
  <c r="F294" i="14"/>
  <c r="E294" i="14"/>
  <c r="D294" i="14"/>
  <c r="C294" i="14"/>
  <c r="B294" i="14"/>
  <c r="A294" i="14"/>
  <c r="H293" i="14"/>
  <c r="G293" i="14"/>
  <c r="F293" i="14"/>
  <c r="E293" i="14"/>
  <c r="L293" i="14" s="1"/>
  <c r="D293" i="14"/>
  <c r="C293" i="14"/>
  <c r="B293" i="14"/>
  <c r="A293" i="14"/>
  <c r="H292" i="14"/>
  <c r="G292" i="14"/>
  <c r="F292" i="14"/>
  <c r="E292" i="14"/>
  <c r="D292" i="14"/>
  <c r="C292" i="14"/>
  <c r="B292" i="14"/>
  <c r="A292" i="14"/>
  <c r="H291" i="14"/>
  <c r="G291" i="14"/>
  <c r="F291" i="14"/>
  <c r="E291" i="14"/>
  <c r="D291" i="14"/>
  <c r="C291" i="14"/>
  <c r="B291" i="14"/>
  <c r="A291" i="14"/>
  <c r="H290" i="14"/>
  <c r="G290" i="14"/>
  <c r="F290" i="14"/>
  <c r="E290" i="14"/>
  <c r="L290" i="14" s="1"/>
  <c r="D290" i="14"/>
  <c r="C290" i="14"/>
  <c r="B290" i="14"/>
  <c r="A290" i="14"/>
  <c r="H289" i="14"/>
  <c r="G289" i="14"/>
  <c r="F289" i="14"/>
  <c r="E289" i="14"/>
  <c r="D289" i="14"/>
  <c r="C289" i="14"/>
  <c r="B289" i="14"/>
  <c r="A289" i="14"/>
  <c r="H288" i="14"/>
  <c r="G288" i="14"/>
  <c r="F288" i="14"/>
  <c r="E288" i="14"/>
  <c r="D288" i="14"/>
  <c r="C288" i="14"/>
  <c r="B288" i="14"/>
  <c r="A288" i="14"/>
  <c r="H287" i="14"/>
  <c r="G287" i="14"/>
  <c r="F287" i="14"/>
  <c r="E287" i="14"/>
  <c r="L287" i="14" s="1"/>
  <c r="D287" i="14"/>
  <c r="C287" i="14"/>
  <c r="B287" i="14"/>
  <c r="A287" i="14"/>
  <c r="H286" i="14"/>
  <c r="G286" i="14"/>
  <c r="F286" i="14"/>
  <c r="E286" i="14"/>
  <c r="D286" i="14"/>
  <c r="C286" i="14"/>
  <c r="B286" i="14"/>
  <c r="A286" i="14"/>
  <c r="H285" i="14"/>
  <c r="G285" i="14"/>
  <c r="F285" i="14"/>
  <c r="E285" i="14"/>
  <c r="D285" i="14"/>
  <c r="C285" i="14"/>
  <c r="B285" i="14"/>
  <c r="A285" i="14"/>
  <c r="H284" i="14"/>
  <c r="G284" i="14"/>
  <c r="F284" i="14"/>
  <c r="E284" i="14"/>
  <c r="L284" i="14" s="1"/>
  <c r="D284" i="14"/>
  <c r="C284" i="14"/>
  <c r="B284" i="14"/>
  <c r="A284" i="14"/>
  <c r="H283" i="14"/>
  <c r="G283" i="14"/>
  <c r="F283" i="14"/>
  <c r="E283" i="14"/>
  <c r="D283" i="14"/>
  <c r="C283" i="14"/>
  <c r="B283" i="14"/>
  <c r="A283" i="14"/>
  <c r="H282" i="14"/>
  <c r="G282" i="14"/>
  <c r="F282" i="14"/>
  <c r="E282" i="14"/>
  <c r="D282" i="14"/>
  <c r="C282" i="14"/>
  <c r="B282" i="14"/>
  <c r="A282" i="14"/>
  <c r="H281" i="14"/>
  <c r="G281" i="14"/>
  <c r="F281" i="14"/>
  <c r="E281" i="14"/>
  <c r="L281" i="14" s="1"/>
  <c r="D281" i="14"/>
  <c r="C281" i="14"/>
  <c r="B281" i="14"/>
  <c r="A281" i="14"/>
  <c r="H280" i="14"/>
  <c r="G280" i="14"/>
  <c r="F280" i="14"/>
  <c r="E280" i="14"/>
  <c r="D280" i="14"/>
  <c r="C280" i="14"/>
  <c r="B280" i="14"/>
  <c r="A280" i="14"/>
  <c r="H279" i="14"/>
  <c r="G279" i="14"/>
  <c r="F279" i="14"/>
  <c r="E279" i="14"/>
  <c r="D279" i="14"/>
  <c r="C279" i="14"/>
  <c r="B279" i="14"/>
  <c r="A279" i="14"/>
  <c r="H278" i="14"/>
  <c r="G278" i="14"/>
  <c r="F278" i="14"/>
  <c r="E278" i="14"/>
  <c r="L278" i="14" s="1"/>
  <c r="D278" i="14"/>
  <c r="C278" i="14"/>
  <c r="B278" i="14"/>
  <c r="A278" i="14"/>
  <c r="H277" i="14"/>
  <c r="G277" i="14"/>
  <c r="F277" i="14"/>
  <c r="E277" i="14"/>
  <c r="D277" i="14"/>
  <c r="C277" i="14"/>
  <c r="B277" i="14"/>
  <c r="A277" i="14"/>
  <c r="H276" i="14"/>
  <c r="G276" i="14"/>
  <c r="F276" i="14"/>
  <c r="E276" i="14"/>
  <c r="D276" i="14"/>
  <c r="C276" i="14"/>
  <c r="B276" i="14"/>
  <c r="A276" i="14"/>
  <c r="H275" i="14"/>
  <c r="G275" i="14"/>
  <c r="F275" i="14"/>
  <c r="E275" i="14"/>
  <c r="L275" i="14" s="1"/>
  <c r="D275" i="14"/>
  <c r="C275" i="14"/>
  <c r="B275" i="14"/>
  <c r="A275" i="14"/>
  <c r="H274" i="14"/>
  <c r="G274" i="14"/>
  <c r="F274" i="14"/>
  <c r="E274" i="14"/>
  <c r="D274" i="14"/>
  <c r="C274" i="14"/>
  <c r="B274" i="14"/>
  <c r="A274" i="14"/>
  <c r="H273" i="14"/>
  <c r="G273" i="14"/>
  <c r="F273" i="14"/>
  <c r="E273" i="14"/>
  <c r="D273" i="14"/>
  <c r="C273" i="14"/>
  <c r="B273" i="14"/>
  <c r="A273" i="14"/>
  <c r="H272" i="14"/>
  <c r="G272" i="14"/>
  <c r="F272" i="14"/>
  <c r="E272" i="14"/>
  <c r="L272" i="14" s="1"/>
  <c r="D272" i="14"/>
  <c r="C272" i="14"/>
  <c r="B272" i="14"/>
  <c r="A272" i="14"/>
  <c r="H271" i="14"/>
  <c r="G271" i="14"/>
  <c r="F271" i="14"/>
  <c r="E271" i="14"/>
  <c r="D271" i="14"/>
  <c r="C271" i="14"/>
  <c r="B271" i="14"/>
  <c r="A271" i="14"/>
  <c r="H270" i="14"/>
  <c r="G270" i="14"/>
  <c r="F270" i="14"/>
  <c r="E270" i="14"/>
  <c r="D270" i="14"/>
  <c r="C270" i="14"/>
  <c r="B270" i="14"/>
  <c r="A270" i="14"/>
  <c r="H269" i="14"/>
  <c r="G269" i="14"/>
  <c r="F269" i="14"/>
  <c r="E269" i="14"/>
  <c r="L269" i="14" s="1"/>
  <c r="D269" i="14"/>
  <c r="C269" i="14"/>
  <c r="B269" i="14"/>
  <c r="A269" i="14"/>
  <c r="H268" i="14"/>
  <c r="G268" i="14"/>
  <c r="F268" i="14"/>
  <c r="E268" i="14"/>
  <c r="D268" i="14"/>
  <c r="C268" i="14"/>
  <c r="B268" i="14"/>
  <c r="A268" i="14"/>
  <c r="H267" i="14"/>
  <c r="G267" i="14"/>
  <c r="F267" i="14"/>
  <c r="E267" i="14"/>
  <c r="D267" i="14"/>
  <c r="C267" i="14"/>
  <c r="B267" i="14"/>
  <c r="A267" i="14"/>
  <c r="H266" i="14"/>
  <c r="G266" i="14"/>
  <c r="F266" i="14"/>
  <c r="E266" i="14"/>
  <c r="L266" i="14" s="1"/>
  <c r="D266" i="14"/>
  <c r="C266" i="14"/>
  <c r="B266" i="14"/>
  <c r="A266" i="14"/>
  <c r="H265" i="14"/>
  <c r="G265" i="14"/>
  <c r="F265" i="14"/>
  <c r="E265" i="14"/>
  <c r="D265" i="14"/>
  <c r="C265" i="14"/>
  <c r="B265" i="14"/>
  <c r="A265" i="14"/>
  <c r="H264" i="14"/>
  <c r="G264" i="14"/>
  <c r="F264" i="14"/>
  <c r="E264" i="14"/>
  <c r="D264" i="14"/>
  <c r="C264" i="14"/>
  <c r="B264" i="14"/>
  <c r="A264" i="14"/>
  <c r="H263" i="14"/>
  <c r="G263" i="14"/>
  <c r="F263" i="14"/>
  <c r="E263" i="14"/>
  <c r="L263" i="14" s="1"/>
  <c r="D263" i="14"/>
  <c r="C263" i="14"/>
  <c r="B263" i="14"/>
  <c r="A263" i="14"/>
  <c r="H262" i="14"/>
  <c r="G262" i="14"/>
  <c r="F262" i="14"/>
  <c r="E262" i="14"/>
  <c r="D262" i="14"/>
  <c r="C262" i="14"/>
  <c r="B262" i="14"/>
  <c r="A262" i="14"/>
  <c r="H261" i="14"/>
  <c r="G261" i="14"/>
  <c r="F261" i="14"/>
  <c r="E261" i="14"/>
  <c r="D261" i="14"/>
  <c r="C261" i="14"/>
  <c r="B261" i="14"/>
  <c r="A261" i="14"/>
  <c r="H260" i="14"/>
  <c r="G260" i="14"/>
  <c r="F260" i="14"/>
  <c r="E260" i="14"/>
  <c r="L260" i="14" s="1"/>
  <c r="D260" i="14"/>
  <c r="C260" i="14"/>
  <c r="B260" i="14"/>
  <c r="A260" i="14"/>
  <c r="H259" i="14"/>
  <c r="G259" i="14"/>
  <c r="F259" i="14"/>
  <c r="E259" i="14"/>
  <c r="D259" i="14"/>
  <c r="C259" i="14"/>
  <c r="B259" i="14"/>
  <c r="A259" i="14"/>
  <c r="H258" i="14"/>
  <c r="G258" i="14"/>
  <c r="F258" i="14"/>
  <c r="E258" i="14"/>
  <c r="D258" i="14"/>
  <c r="C258" i="14"/>
  <c r="B258" i="14"/>
  <c r="A258" i="14"/>
  <c r="H257" i="14"/>
  <c r="G257" i="14"/>
  <c r="F257" i="14"/>
  <c r="E257" i="14"/>
  <c r="L257" i="14" s="1"/>
  <c r="D257" i="14"/>
  <c r="C257" i="14"/>
  <c r="B257" i="14"/>
  <c r="A257" i="14"/>
  <c r="H256" i="14"/>
  <c r="G256" i="14"/>
  <c r="F256" i="14"/>
  <c r="E256" i="14"/>
  <c r="D256" i="14"/>
  <c r="C256" i="14"/>
  <c r="B256" i="14"/>
  <c r="A256" i="14"/>
  <c r="H255" i="14"/>
  <c r="G255" i="14"/>
  <c r="F255" i="14"/>
  <c r="E255" i="14"/>
  <c r="D255" i="14"/>
  <c r="C255" i="14"/>
  <c r="B255" i="14"/>
  <c r="A255" i="14"/>
  <c r="H254" i="14"/>
  <c r="G254" i="14"/>
  <c r="F254" i="14"/>
  <c r="E254" i="14"/>
  <c r="L254" i="14" s="1"/>
  <c r="D254" i="14"/>
  <c r="C254" i="14"/>
  <c r="B254" i="14"/>
  <c r="A254" i="14"/>
  <c r="H253" i="14"/>
  <c r="G253" i="14"/>
  <c r="F253" i="14"/>
  <c r="E253" i="14"/>
  <c r="D253" i="14"/>
  <c r="C253" i="14"/>
  <c r="B253" i="14"/>
  <c r="A253" i="14"/>
  <c r="H252" i="14"/>
  <c r="G252" i="14"/>
  <c r="F252" i="14"/>
  <c r="E252" i="14"/>
  <c r="D252" i="14"/>
  <c r="C252" i="14"/>
  <c r="B252" i="14"/>
  <c r="A252" i="14"/>
  <c r="H251" i="14"/>
  <c r="G251" i="14"/>
  <c r="F251" i="14"/>
  <c r="E251" i="14"/>
  <c r="L251" i="14" s="1"/>
  <c r="D251" i="14"/>
  <c r="C251" i="14"/>
  <c r="B251" i="14"/>
  <c r="A251" i="14"/>
  <c r="H250" i="14"/>
  <c r="G250" i="14"/>
  <c r="F250" i="14"/>
  <c r="E250" i="14"/>
  <c r="D250" i="14"/>
  <c r="C250" i="14"/>
  <c r="B250" i="14"/>
  <c r="A250" i="14"/>
  <c r="H249" i="14"/>
  <c r="G249" i="14"/>
  <c r="F249" i="14"/>
  <c r="E249" i="14"/>
  <c r="D249" i="14"/>
  <c r="C249" i="14"/>
  <c r="B249" i="14"/>
  <c r="A249" i="14"/>
  <c r="H248" i="14"/>
  <c r="G248" i="14"/>
  <c r="F248" i="14"/>
  <c r="E248" i="14"/>
  <c r="L248" i="14" s="1"/>
  <c r="D248" i="14"/>
  <c r="C248" i="14"/>
  <c r="B248" i="14"/>
  <c r="A248" i="14"/>
  <c r="H247" i="14"/>
  <c r="G247" i="14"/>
  <c r="F247" i="14"/>
  <c r="E247" i="14"/>
  <c r="D247" i="14"/>
  <c r="C247" i="14"/>
  <c r="B247" i="14"/>
  <c r="A247" i="14"/>
  <c r="H246" i="14"/>
  <c r="G246" i="14"/>
  <c r="F246" i="14"/>
  <c r="E246" i="14"/>
  <c r="D246" i="14"/>
  <c r="C246" i="14"/>
  <c r="B246" i="14"/>
  <c r="A246" i="14"/>
  <c r="H245" i="14"/>
  <c r="G245" i="14"/>
  <c r="F245" i="14"/>
  <c r="E245" i="14"/>
  <c r="L245" i="14" s="1"/>
  <c r="D245" i="14"/>
  <c r="C245" i="14"/>
  <c r="B245" i="14"/>
  <c r="A245" i="14"/>
  <c r="H244" i="14"/>
  <c r="G244" i="14"/>
  <c r="F244" i="14"/>
  <c r="E244" i="14"/>
  <c r="D244" i="14"/>
  <c r="C244" i="14"/>
  <c r="B244" i="14"/>
  <c r="A244" i="14"/>
  <c r="H243" i="14"/>
  <c r="G243" i="14"/>
  <c r="F243" i="14"/>
  <c r="E243" i="14"/>
  <c r="D243" i="14"/>
  <c r="C243" i="14"/>
  <c r="B243" i="14"/>
  <c r="A243" i="14"/>
  <c r="H242" i="14"/>
  <c r="G242" i="14"/>
  <c r="F242" i="14"/>
  <c r="E242" i="14"/>
  <c r="L242" i="14" s="1"/>
  <c r="D242" i="14"/>
  <c r="C242" i="14"/>
  <c r="B242" i="14"/>
  <c r="A242" i="14"/>
  <c r="H241" i="14"/>
  <c r="G241" i="14"/>
  <c r="F241" i="14"/>
  <c r="E241" i="14"/>
  <c r="D241" i="14"/>
  <c r="C241" i="14"/>
  <c r="B241" i="14"/>
  <c r="A241" i="14"/>
  <c r="H240" i="14"/>
  <c r="G240" i="14"/>
  <c r="F240" i="14"/>
  <c r="E240" i="14"/>
  <c r="D240" i="14"/>
  <c r="C240" i="14"/>
  <c r="B240" i="14"/>
  <c r="A240" i="14"/>
  <c r="H239" i="14"/>
  <c r="G239" i="14"/>
  <c r="F239" i="14"/>
  <c r="E239" i="14"/>
  <c r="L239" i="14" s="1"/>
  <c r="D239" i="14"/>
  <c r="C239" i="14"/>
  <c r="B239" i="14"/>
  <c r="A239" i="14"/>
  <c r="H238" i="14"/>
  <c r="G238" i="14"/>
  <c r="F238" i="14"/>
  <c r="E238" i="14"/>
  <c r="D238" i="14"/>
  <c r="C238" i="14"/>
  <c r="B238" i="14"/>
  <c r="A238" i="14"/>
  <c r="H237" i="14"/>
  <c r="G237" i="14"/>
  <c r="F237" i="14"/>
  <c r="E237" i="14"/>
  <c r="D237" i="14"/>
  <c r="C237" i="14"/>
  <c r="B237" i="14"/>
  <c r="A237" i="14"/>
  <c r="H236" i="14"/>
  <c r="G236" i="14"/>
  <c r="F236" i="14"/>
  <c r="E236" i="14"/>
  <c r="L236" i="14" s="1"/>
  <c r="D236" i="14"/>
  <c r="C236" i="14"/>
  <c r="B236" i="14"/>
  <c r="A236" i="14"/>
  <c r="H235" i="14"/>
  <c r="G235" i="14"/>
  <c r="F235" i="14"/>
  <c r="E235" i="14"/>
  <c r="D235" i="14"/>
  <c r="C235" i="14"/>
  <c r="B235" i="14"/>
  <c r="A235" i="14"/>
  <c r="H234" i="14"/>
  <c r="G234" i="14"/>
  <c r="F234" i="14"/>
  <c r="E234" i="14"/>
  <c r="D234" i="14"/>
  <c r="C234" i="14"/>
  <c r="B234" i="14"/>
  <c r="A234" i="14"/>
  <c r="H233" i="14"/>
  <c r="G233" i="14"/>
  <c r="F233" i="14"/>
  <c r="E233" i="14"/>
  <c r="L233" i="14" s="1"/>
  <c r="D233" i="14"/>
  <c r="C233" i="14"/>
  <c r="B233" i="14"/>
  <c r="A233" i="14"/>
  <c r="H232" i="14"/>
  <c r="G232" i="14"/>
  <c r="F232" i="14"/>
  <c r="E232" i="14"/>
  <c r="D232" i="14"/>
  <c r="C232" i="14"/>
  <c r="B232" i="14"/>
  <c r="A232" i="14"/>
  <c r="H231" i="14"/>
  <c r="G231" i="14"/>
  <c r="F231" i="14"/>
  <c r="E231" i="14"/>
  <c r="D231" i="14"/>
  <c r="C231" i="14"/>
  <c r="B231" i="14"/>
  <c r="A231" i="14"/>
  <c r="H230" i="14"/>
  <c r="G230" i="14"/>
  <c r="F230" i="14"/>
  <c r="E230" i="14"/>
  <c r="L230" i="14" s="1"/>
  <c r="D230" i="14"/>
  <c r="C230" i="14"/>
  <c r="B230" i="14"/>
  <c r="A230" i="14"/>
  <c r="H229" i="14"/>
  <c r="G229" i="14"/>
  <c r="F229" i="14"/>
  <c r="E229" i="14"/>
  <c r="D229" i="14"/>
  <c r="C229" i="14"/>
  <c r="B229" i="14"/>
  <c r="A229" i="14"/>
  <c r="H228" i="14"/>
  <c r="G228" i="14"/>
  <c r="F228" i="14"/>
  <c r="E228" i="14"/>
  <c r="D228" i="14"/>
  <c r="C228" i="14"/>
  <c r="B228" i="14"/>
  <c r="A228" i="14"/>
  <c r="H227" i="14"/>
  <c r="G227" i="14"/>
  <c r="F227" i="14"/>
  <c r="E227" i="14"/>
  <c r="L227" i="14" s="1"/>
  <c r="D227" i="14"/>
  <c r="C227" i="14"/>
  <c r="B227" i="14"/>
  <c r="A227" i="14"/>
  <c r="H226" i="14"/>
  <c r="G226" i="14"/>
  <c r="F226" i="14"/>
  <c r="E226" i="14"/>
  <c r="D226" i="14"/>
  <c r="C226" i="14"/>
  <c r="B226" i="14"/>
  <c r="A226" i="14"/>
  <c r="H225" i="14"/>
  <c r="G225" i="14"/>
  <c r="F225" i="14"/>
  <c r="E225" i="14"/>
  <c r="D225" i="14"/>
  <c r="C225" i="14"/>
  <c r="B225" i="14"/>
  <c r="A225" i="14"/>
  <c r="H224" i="14"/>
  <c r="G224" i="14"/>
  <c r="F224" i="14"/>
  <c r="E224" i="14"/>
  <c r="L224" i="14" s="1"/>
  <c r="D224" i="14"/>
  <c r="C224" i="14"/>
  <c r="B224" i="14"/>
  <c r="A224" i="14"/>
  <c r="H223" i="14"/>
  <c r="G223" i="14"/>
  <c r="F223" i="14"/>
  <c r="E223" i="14"/>
  <c r="D223" i="14"/>
  <c r="C223" i="14"/>
  <c r="B223" i="14"/>
  <c r="A223" i="14"/>
  <c r="H222" i="14"/>
  <c r="G222" i="14"/>
  <c r="F222" i="14"/>
  <c r="E222" i="14"/>
  <c r="D222" i="14"/>
  <c r="C222" i="14"/>
  <c r="B222" i="14"/>
  <c r="A222" i="14"/>
  <c r="H221" i="14"/>
  <c r="G221" i="14"/>
  <c r="F221" i="14"/>
  <c r="E221" i="14"/>
  <c r="L221" i="14" s="1"/>
  <c r="D221" i="14"/>
  <c r="C221" i="14"/>
  <c r="B221" i="14"/>
  <c r="A221" i="14"/>
  <c r="H220" i="14"/>
  <c r="G220" i="14"/>
  <c r="F220" i="14"/>
  <c r="E220" i="14"/>
  <c r="D220" i="14"/>
  <c r="C220" i="14"/>
  <c r="B220" i="14"/>
  <c r="A220" i="14"/>
  <c r="H219" i="14"/>
  <c r="G219" i="14"/>
  <c r="F219" i="14"/>
  <c r="E219" i="14"/>
  <c r="D219" i="14"/>
  <c r="C219" i="14"/>
  <c r="B219" i="14"/>
  <c r="A219" i="14"/>
  <c r="H218" i="14"/>
  <c r="G218" i="14"/>
  <c r="F218" i="14"/>
  <c r="E218" i="14"/>
  <c r="L218" i="14" s="1"/>
  <c r="D218" i="14"/>
  <c r="C218" i="14"/>
  <c r="B218" i="14"/>
  <c r="A218" i="14"/>
  <c r="H217" i="14"/>
  <c r="G217" i="14"/>
  <c r="F217" i="14"/>
  <c r="E217" i="14"/>
  <c r="D217" i="14"/>
  <c r="C217" i="14"/>
  <c r="B217" i="14"/>
  <c r="A217" i="14"/>
  <c r="H216" i="14"/>
  <c r="G216" i="14"/>
  <c r="F216" i="14"/>
  <c r="E216" i="14"/>
  <c r="D216" i="14"/>
  <c r="C216" i="14"/>
  <c r="B216" i="14"/>
  <c r="A216" i="14"/>
  <c r="H215" i="14"/>
  <c r="G215" i="14"/>
  <c r="F215" i="14"/>
  <c r="E215" i="14"/>
  <c r="L215" i="14" s="1"/>
  <c r="D215" i="14"/>
  <c r="C215" i="14"/>
  <c r="B215" i="14"/>
  <c r="A215" i="14"/>
  <c r="H214" i="14"/>
  <c r="G214" i="14"/>
  <c r="F214" i="14"/>
  <c r="E214" i="14"/>
  <c r="D214" i="14"/>
  <c r="C214" i="14"/>
  <c r="B214" i="14"/>
  <c r="A214" i="14"/>
  <c r="H213" i="14"/>
  <c r="G213" i="14"/>
  <c r="F213" i="14"/>
  <c r="E213" i="14"/>
  <c r="D213" i="14"/>
  <c r="C213" i="14"/>
  <c r="B213" i="14"/>
  <c r="A213" i="14"/>
  <c r="H212" i="14"/>
  <c r="G212" i="14"/>
  <c r="F212" i="14"/>
  <c r="E212" i="14"/>
  <c r="L212" i="14" s="1"/>
  <c r="D212" i="14"/>
  <c r="C212" i="14"/>
  <c r="B212" i="14"/>
  <c r="A212" i="14"/>
  <c r="H211" i="14"/>
  <c r="G211" i="14"/>
  <c r="F211" i="14"/>
  <c r="E211" i="14"/>
  <c r="D211" i="14"/>
  <c r="C211" i="14"/>
  <c r="B211" i="14"/>
  <c r="A211" i="14"/>
  <c r="H210" i="14"/>
  <c r="G210" i="14"/>
  <c r="F210" i="14"/>
  <c r="E210" i="14"/>
  <c r="D210" i="14"/>
  <c r="C210" i="14"/>
  <c r="B210" i="14"/>
  <c r="A210" i="14"/>
  <c r="H209" i="14"/>
  <c r="G209" i="14"/>
  <c r="F209" i="14"/>
  <c r="E209" i="14"/>
  <c r="L209" i="14" s="1"/>
  <c r="D209" i="14"/>
  <c r="C209" i="14"/>
  <c r="B209" i="14"/>
  <c r="A209" i="14"/>
  <c r="H208" i="14"/>
  <c r="G208" i="14"/>
  <c r="F208" i="14"/>
  <c r="E208" i="14"/>
  <c r="D208" i="14"/>
  <c r="C208" i="14"/>
  <c r="B208" i="14"/>
  <c r="A208" i="14"/>
  <c r="H207" i="14"/>
  <c r="G207" i="14"/>
  <c r="F207" i="14"/>
  <c r="E207" i="14"/>
  <c r="D207" i="14"/>
  <c r="C207" i="14"/>
  <c r="B207" i="14"/>
  <c r="A207" i="14"/>
  <c r="H206" i="14"/>
  <c r="G206" i="14"/>
  <c r="F206" i="14"/>
  <c r="E206" i="14"/>
  <c r="L206" i="14" s="1"/>
  <c r="D206" i="14"/>
  <c r="C206" i="14"/>
  <c r="B206" i="14"/>
  <c r="A206" i="14"/>
  <c r="H205" i="14"/>
  <c r="G205" i="14"/>
  <c r="F205" i="14"/>
  <c r="E205" i="14"/>
  <c r="D205" i="14"/>
  <c r="C205" i="14"/>
  <c r="B205" i="14"/>
  <c r="A205" i="14"/>
  <c r="H204" i="14"/>
  <c r="G204" i="14"/>
  <c r="F204" i="14"/>
  <c r="E204" i="14"/>
  <c r="D204" i="14"/>
  <c r="C204" i="14"/>
  <c r="B204" i="14"/>
  <c r="A204" i="14"/>
  <c r="H203" i="14"/>
  <c r="G203" i="14"/>
  <c r="F203" i="14"/>
  <c r="E203" i="14"/>
  <c r="L203" i="14" s="1"/>
  <c r="D203" i="14"/>
  <c r="C203" i="14"/>
  <c r="B203" i="14"/>
  <c r="A203" i="14"/>
  <c r="H202" i="14"/>
  <c r="G202" i="14"/>
  <c r="F202" i="14"/>
  <c r="E202" i="14"/>
  <c r="D202" i="14"/>
  <c r="C202" i="14"/>
  <c r="B202" i="14"/>
  <c r="A202" i="14"/>
  <c r="H201" i="14"/>
  <c r="G201" i="14"/>
  <c r="F201" i="14"/>
  <c r="E201" i="14"/>
  <c r="D201" i="14"/>
  <c r="C201" i="14"/>
  <c r="B201" i="14"/>
  <c r="A201" i="14"/>
  <c r="H200" i="14"/>
  <c r="G200" i="14"/>
  <c r="F200" i="14"/>
  <c r="E200" i="14"/>
  <c r="L200" i="14" s="1"/>
  <c r="D200" i="14"/>
  <c r="C200" i="14"/>
  <c r="B200" i="14"/>
  <c r="A200" i="14"/>
  <c r="H199" i="14"/>
  <c r="G199" i="14"/>
  <c r="F199" i="14"/>
  <c r="E199" i="14"/>
  <c r="D199" i="14"/>
  <c r="C199" i="14"/>
  <c r="B199" i="14"/>
  <c r="A199" i="14"/>
  <c r="H198" i="14"/>
  <c r="G198" i="14"/>
  <c r="F198" i="14"/>
  <c r="E198" i="14"/>
  <c r="D198" i="14"/>
  <c r="C198" i="14"/>
  <c r="B198" i="14"/>
  <c r="A198" i="14"/>
  <c r="H197" i="14"/>
  <c r="G197" i="14"/>
  <c r="F197" i="14"/>
  <c r="E197" i="14"/>
  <c r="L197" i="14" s="1"/>
  <c r="D197" i="14"/>
  <c r="C197" i="14"/>
  <c r="B197" i="14"/>
  <c r="A197" i="14"/>
  <c r="H196" i="14"/>
  <c r="G196" i="14"/>
  <c r="F196" i="14"/>
  <c r="E196" i="14"/>
  <c r="D196" i="14"/>
  <c r="C196" i="14"/>
  <c r="B196" i="14"/>
  <c r="A196" i="14"/>
  <c r="H195" i="14"/>
  <c r="G195" i="14"/>
  <c r="F195" i="14"/>
  <c r="E195" i="14"/>
  <c r="D195" i="14"/>
  <c r="C195" i="14"/>
  <c r="B195" i="14"/>
  <c r="A195" i="14"/>
  <c r="H194" i="14"/>
  <c r="G194" i="14"/>
  <c r="F194" i="14"/>
  <c r="E194" i="14"/>
  <c r="L194" i="14" s="1"/>
  <c r="D194" i="14"/>
  <c r="C194" i="14"/>
  <c r="B194" i="14"/>
  <c r="A194" i="14"/>
  <c r="H193" i="14"/>
  <c r="G193" i="14"/>
  <c r="F193" i="14"/>
  <c r="E193" i="14"/>
  <c r="D193" i="14"/>
  <c r="C193" i="14"/>
  <c r="B193" i="14"/>
  <c r="A193" i="14"/>
  <c r="H192" i="14"/>
  <c r="G192" i="14"/>
  <c r="F192" i="14"/>
  <c r="E192" i="14"/>
  <c r="D192" i="14"/>
  <c r="C192" i="14"/>
  <c r="B192" i="14"/>
  <c r="A192" i="14"/>
  <c r="H191" i="14"/>
  <c r="G191" i="14"/>
  <c r="F191" i="14"/>
  <c r="E191" i="14"/>
  <c r="L191" i="14" s="1"/>
  <c r="D191" i="14"/>
  <c r="C191" i="14"/>
  <c r="B191" i="14"/>
  <c r="A191" i="14"/>
  <c r="H190" i="14"/>
  <c r="G190" i="14"/>
  <c r="F190" i="14"/>
  <c r="E190" i="14"/>
  <c r="D190" i="14"/>
  <c r="C190" i="14"/>
  <c r="B190" i="14"/>
  <c r="A190" i="14"/>
  <c r="H189" i="14"/>
  <c r="G189" i="14"/>
  <c r="F189" i="14"/>
  <c r="E189" i="14"/>
  <c r="D189" i="14"/>
  <c r="C189" i="14"/>
  <c r="B189" i="14"/>
  <c r="A189" i="14"/>
  <c r="H188" i="14"/>
  <c r="G188" i="14"/>
  <c r="F188" i="14"/>
  <c r="E188" i="14"/>
  <c r="L188" i="14" s="1"/>
  <c r="D188" i="14"/>
  <c r="C188" i="14"/>
  <c r="B188" i="14"/>
  <c r="A188" i="14"/>
  <c r="H187" i="14"/>
  <c r="G187" i="14"/>
  <c r="F187" i="14"/>
  <c r="E187" i="14"/>
  <c r="D187" i="14"/>
  <c r="C187" i="14"/>
  <c r="B187" i="14"/>
  <c r="A187" i="14"/>
  <c r="H186" i="14"/>
  <c r="G186" i="14"/>
  <c r="F186" i="14"/>
  <c r="E186" i="14"/>
  <c r="D186" i="14"/>
  <c r="C186" i="14"/>
  <c r="B186" i="14"/>
  <c r="A186" i="14"/>
  <c r="H185" i="14"/>
  <c r="G185" i="14"/>
  <c r="F185" i="14"/>
  <c r="E185" i="14"/>
  <c r="L185" i="14" s="1"/>
  <c r="D185" i="14"/>
  <c r="C185" i="14"/>
  <c r="B185" i="14"/>
  <c r="A185" i="14"/>
  <c r="H184" i="14"/>
  <c r="G184" i="14"/>
  <c r="F184" i="14"/>
  <c r="E184" i="14"/>
  <c r="D184" i="14"/>
  <c r="C184" i="14"/>
  <c r="B184" i="14"/>
  <c r="A184" i="14"/>
  <c r="H183" i="14"/>
  <c r="G183" i="14"/>
  <c r="F183" i="14"/>
  <c r="E183" i="14"/>
  <c r="D183" i="14"/>
  <c r="C183" i="14"/>
  <c r="B183" i="14"/>
  <c r="A183" i="14"/>
  <c r="H182" i="14"/>
  <c r="G182" i="14"/>
  <c r="F182" i="14"/>
  <c r="E182" i="14"/>
  <c r="L182" i="14" s="1"/>
  <c r="D182" i="14"/>
  <c r="C182" i="14"/>
  <c r="B182" i="14"/>
  <c r="A182" i="14"/>
  <c r="H181" i="14"/>
  <c r="G181" i="14"/>
  <c r="F181" i="14"/>
  <c r="E181" i="14"/>
  <c r="D181" i="14"/>
  <c r="C181" i="14"/>
  <c r="B181" i="14"/>
  <c r="A181" i="14"/>
  <c r="H180" i="14"/>
  <c r="G180" i="14"/>
  <c r="F180" i="14"/>
  <c r="E180" i="14"/>
  <c r="D180" i="14"/>
  <c r="C180" i="14"/>
  <c r="B180" i="14"/>
  <c r="A180" i="14"/>
  <c r="H179" i="14"/>
  <c r="G179" i="14"/>
  <c r="F179" i="14"/>
  <c r="E179" i="14"/>
  <c r="L179" i="14" s="1"/>
  <c r="D179" i="14"/>
  <c r="C179" i="14"/>
  <c r="B179" i="14"/>
  <c r="A179" i="14"/>
  <c r="H178" i="14"/>
  <c r="G178" i="14"/>
  <c r="F178" i="14"/>
  <c r="E178" i="14"/>
  <c r="D178" i="14"/>
  <c r="C178" i="14"/>
  <c r="B178" i="14"/>
  <c r="A178" i="14"/>
  <c r="H177" i="14"/>
  <c r="G177" i="14"/>
  <c r="F177" i="14"/>
  <c r="E177" i="14"/>
  <c r="D177" i="14"/>
  <c r="C177" i="14"/>
  <c r="B177" i="14"/>
  <c r="A177" i="14"/>
  <c r="H176" i="14"/>
  <c r="G176" i="14"/>
  <c r="F176" i="14"/>
  <c r="E176" i="14"/>
  <c r="L176" i="14" s="1"/>
  <c r="D176" i="14"/>
  <c r="C176" i="14"/>
  <c r="B176" i="14"/>
  <c r="A176" i="14"/>
  <c r="H175" i="14"/>
  <c r="G175" i="14"/>
  <c r="F175" i="14"/>
  <c r="E175" i="14"/>
  <c r="D175" i="14"/>
  <c r="C175" i="14"/>
  <c r="B175" i="14"/>
  <c r="A175" i="14"/>
  <c r="H174" i="14"/>
  <c r="G174" i="14"/>
  <c r="F174" i="14"/>
  <c r="E174" i="14"/>
  <c r="D174" i="14"/>
  <c r="C174" i="14"/>
  <c r="B174" i="14"/>
  <c r="A174" i="14"/>
  <c r="H173" i="14"/>
  <c r="G173" i="14"/>
  <c r="F173" i="14"/>
  <c r="E173" i="14"/>
  <c r="L173" i="14" s="1"/>
  <c r="D173" i="14"/>
  <c r="C173" i="14"/>
  <c r="B173" i="14"/>
  <c r="A173" i="14"/>
  <c r="H172" i="14"/>
  <c r="G172" i="14"/>
  <c r="F172" i="14"/>
  <c r="E172" i="14"/>
  <c r="D172" i="14"/>
  <c r="C172" i="14"/>
  <c r="B172" i="14"/>
  <c r="A172" i="14"/>
  <c r="H171" i="14"/>
  <c r="G171" i="14"/>
  <c r="F171" i="14"/>
  <c r="E171" i="14"/>
  <c r="D171" i="14"/>
  <c r="C171" i="14"/>
  <c r="B171" i="14"/>
  <c r="A171" i="14"/>
  <c r="H170" i="14"/>
  <c r="G170" i="14"/>
  <c r="F170" i="14"/>
  <c r="E170" i="14"/>
  <c r="L170" i="14" s="1"/>
  <c r="D170" i="14"/>
  <c r="C170" i="14"/>
  <c r="B170" i="14"/>
  <c r="A170" i="14"/>
  <c r="H169" i="14"/>
  <c r="G169" i="14"/>
  <c r="F169" i="14"/>
  <c r="E169" i="14"/>
  <c r="D169" i="14"/>
  <c r="C169" i="14"/>
  <c r="B169" i="14"/>
  <c r="A169" i="14"/>
  <c r="H168" i="14"/>
  <c r="G168" i="14"/>
  <c r="F168" i="14"/>
  <c r="E168" i="14"/>
  <c r="D168" i="14"/>
  <c r="C168" i="14"/>
  <c r="B168" i="14"/>
  <c r="A168" i="14"/>
  <c r="H167" i="14"/>
  <c r="G167" i="14"/>
  <c r="F167" i="14"/>
  <c r="E167" i="14"/>
  <c r="L167" i="14" s="1"/>
  <c r="D167" i="14"/>
  <c r="C167" i="14"/>
  <c r="B167" i="14"/>
  <c r="A167" i="14"/>
  <c r="H166" i="14"/>
  <c r="G166" i="14"/>
  <c r="F166" i="14"/>
  <c r="E166" i="14"/>
  <c r="D166" i="14"/>
  <c r="C166" i="14"/>
  <c r="B166" i="14"/>
  <c r="A166" i="14"/>
  <c r="H165" i="14"/>
  <c r="G165" i="14"/>
  <c r="F165" i="14"/>
  <c r="E165" i="14"/>
  <c r="D165" i="14"/>
  <c r="C165" i="14"/>
  <c r="B165" i="14"/>
  <c r="A165" i="14"/>
  <c r="H164" i="14"/>
  <c r="G164" i="14"/>
  <c r="F164" i="14"/>
  <c r="E164" i="14"/>
  <c r="L164" i="14" s="1"/>
  <c r="D164" i="14"/>
  <c r="C164" i="14"/>
  <c r="B164" i="14"/>
  <c r="A164" i="14"/>
  <c r="H163" i="14"/>
  <c r="G163" i="14"/>
  <c r="F163" i="14"/>
  <c r="E163" i="14"/>
  <c r="D163" i="14"/>
  <c r="C163" i="14"/>
  <c r="B163" i="14"/>
  <c r="A163" i="14"/>
  <c r="H162" i="14"/>
  <c r="G162" i="14"/>
  <c r="F162" i="14"/>
  <c r="E162" i="14"/>
  <c r="D162" i="14"/>
  <c r="C162" i="14"/>
  <c r="B162" i="14"/>
  <c r="A162" i="14"/>
  <c r="H161" i="14"/>
  <c r="G161" i="14"/>
  <c r="F161" i="14"/>
  <c r="E161" i="14"/>
  <c r="L161" i="14" s="1"/>
  <c r="D161" i="14"/>
  <c r="C161" i="14"/>
  <c r="B161" i="14"/>
  <c r="A161" i="14"/>
  <c r="H160" i="14"/>
  <c r="G160" i="14"/>
  <c r="F160" i="14"/>
  <c r="E160" i="14"/>
  <c r="D160" i="14"/>
  <c r="C160" i="14"/>
  <c r="B160" i="14"/>
  <c r="A160" i="14"/>
  <c r="H159" i="14"/>
  <c r="G159" i="14"/>
  <c r="F159" i="14"/>
  <c r="E159" i="14"/>
  <c r="D159" i="14"/>
  <c r="C159" i="14"/>
  <c r="B159" i="14"/>
  <c r="A159" i="14"/>
  <c r="H158" i="14"/>
  <c r="G158" i="14"/>
  <c r="F158" i="14"/>
  <c r="E158" i="14"/>
  <c r="L158" i="14" s="1"/>
  <c r="D158" i="14"/>
  <c r="C158" i="14"/>
  <c r="B158" i="14"/>
  <c r="A158" i="14"/>
  <c r="H157" i="14"/>
  <c r="G157" i="14"/>
  <c r="F157" i="14"/>
  <c r="E157" i="14"/>
  <c r="D157" i="14"/>
  <c r="C157" i="14"/>
  <c r="B157" i="14"/>
  <c r="A157" i="14"/>
  <c r="H156" i="14"/>
  <c r="G156" i="14"/>
  <c r="F156" i="14"/>
  <c r="E156" i="14"/>
  <c r="D156" i="14"/>
  <c r="C156" i="14"/>
  <c r="B156" i="14"/>
  <c r="A156" i="14"/>
  <c r="H155" i="14"/>
  <c r="G155" i="14"/>
  <c r="F155" i="14"/>
  <c r="E155" i="14"/>
  <c r="L155" i="14" s="1"/>
  <c r="D155" i="14"/>
  <c r="C155" i="14"/>
  <c r="B155" i="14"/>
  <c r="A155" i="14"/>
  <c r="H154" i="14"/>
  <c r="G154" i="14"/>
  <c r="F154" i="14"/>
  <c r="E154" i="14"/>
  <c r="D154" i="14"/>
  <c r="C154" i="14"/>
  <c r="B154" i="14"/>
  <c r="A154" i="14"/>
  <c r="H153" i="14"/>
  <c r="G153" i="14"/>
  <c r="F153" i="14"/>
  <c r="E153" i="14"/>
  <c r="D153" i="14"/>
  <c r="C153" i="14"/>
  <c r="B153" i="14"/>
  <c r="A153" i="14"/>
  <c r="H152" i="14"/>
  <c r="G152" i="14"/>
  <c r="F152" i="14"/>
  <c r="E152" i="14"/>
  <c r="L152" i="14" s="1"/>
  <c r="D152" i="14"/>
  <c r="C152" i="14"/>
  <c r="B152" i="14"/>
  <c r="A152" i="14"/>
  <c r="H151" i="14"/>
  <c r="G151" i="14"/>
  <c r="F151" i="14"/>
  <c r="E151" i="14"/>
  <c r="D151" i="14"/>
  <c r="C151" i="14"/>
  <c r="B151" i="14"/>
  <c r="A151" i="14"/>
  <c r="H150" i="14"/>
  <c r="G150" i="14"/>
  <c r="F150" i="14"/>
  <c r="E150" i="14"/>
  <c r="D150" i="14"/>
  <c r="C150" i="14"/>
  <c r="B150" i="14"/>
  <c r="A150" i="14"/>
  <c r="H149" i="14"/>
  <c r="G149" i="14"/>
  <c r="F149" i="14"/>
  <c r="E149" i="14"/>
  <c r="L149" i="14" s="1"/>
  <c r="D149" i="14"/>
  <c r="C149" i="14"/>
  <c r="B149" i="14"/>
  <c r="A149" i="14"/>
  <c r="H148" i="14"/>
  <c r="G148" i="14"/>
  <c r="F148" i="14"/>
  <c r="E148" i="14"/>
  <c r="D148" i="14"/>
  <c r="C148" i="14"/>
  <c r="B148" i="14"/>
  <c r="A148" i="14"/>
  <c r="H147" i="14"/>
  <c r="G147" i="14"/>
  <c r="F147" i="14"/>
  <c r="E147" i="14"/>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L143" i="14" s="1"/>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L140" i="14" s="1"/>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L137" i="14" s="1"/>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L134" i="14" s="1"/>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L131" i="14" s="1"/>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L128" i="14" s="1"/>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L125" i="14" s="1"/>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L122" i="14" s="1"/>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L119" i="14" s="1"/>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L116" i="14" s="1"/>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L113" i="14" s="1"/>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L110" i="14" s="1"/>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L107" i="14" s="1"/>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L104" i="14" s="1"/>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L101" i="14" s="1"/>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L98" i="14" s="1"/>
  <c r="D98" i="14"/>
  <c r="C98" i="14"/>
  <c r="B98" i="14"/>
  <c r="A98" i="14"/>
  <c r="H97" i="14"/>
  <c r="G97" i="14"/>
  <c r="F97" i="14"/>
  <c r="E97" i="14"/>
  <c r="D97" i="14"/>
  <c r="C97" i="14"/>
  <c r="B97" i="14"/>
  <c r="A97" i="14"/>
  <c r="H96" i="14"/>
  <c r="G96" i="14"/>
  <c r="F96" i="14"/>
  <c r="E96" i="14"/>
  <c r="D96" i="14"/>
  <c r="C96" i="14"/>
  <c r="B96" i="14"/>
  <c r="A96" i="14"/>
  <c r="H95" i="14"/>
  <c r="G95" i="14"/>
  <c r="F95" i="14"/>
  <c r="E95" i="14"/>
  <c r="L95" i="14" s="1"/>
  <c r="D95" i="14"/>
  <c r="C95" i="14"/>
  <c r="B95" i="14"/>
  <c r="A95" i="14"/>
  <c r="H94" i="14"/>
  <c r="G94" i="14"/>
  <c r="F94" i="14"/>
  <c r="E94" i="14"/>
  <c r="D94" i="14"/>
  <c r="C94" i="14"/>
  <c r="B94" i="14"/>
  <c r="A94" i="14"/>
  <c r="H93" i="14"/>
  <c r="G93" i="14"/>
  <c r="F93" i="14"/>
  <c r="E93" i="14"/>
  <c r="D93" i="14"/>
  <c r="C93" i="14"/>
  <c r="B93" i="14"/>
  <c r="A93" i="14"/>
  <c r="H92" i="14"/>
  <c r="G92" i="14"/>
  <c r="F92" i="14"/>
  <c r="E92" i="14"/>
  <c r="L92" i="14" s="1"/>
  <c r="D92" i="14"/>
  <c r="C92" i="14"/>
  <c r="B92" i="14"/>
  <c r="A92" i="14"/>
  <c r="H91" i="14"/>
  <c r="G91" i="14"/>
  <c r="F91" i="14"/>
  <c r="E91" i="14"/>
  <c r="D91" i="14"/>
  <c r="C91" i="14"/>
  <c r="B91" i="14"/>
  <c r="A91" i="14"/>
  <c r="H90" i="14"/>
  <c r="G90" i="14"/>
  <c r="F90" i="14"/>
  <c r="E90" i="14"/>
  <c r="D90" i="14"/>
  <c r="C90" i="14"/>
  <c r="B90" i="14"/>
  <c r="A90" i="14"/>
  <c r="H89" i="14"/>
  <c r="G89" i="14"/>
  <c r="F89" i="14"/>
  <c r="E89" i="14"/>
  <c r="L89" i="14" s="1"/>
  <c r="D89" i="14"/>
  <c r="C89" i="14"/>
  <c r="B89" i="14"/>
  <c r="A89" i="14"/>
  <c r="H88" i="14"/>
  <c r="G88" i="14"/>
  <c r="F88" i="14"/>
  <c r="E88" i="14"/>
  <c r="D88" i="14"/>
  <c r="C88" i="14"/>
  <c r="B88" i="14"/>
  <c r="A88" i="14"/>
  <c r="H87" i="14"/>
  <c r="G87" i="14"/>
  <c r="F87" i="14"/>
  <c r="E87" i="14"/>
  <c r="D87" i="14"/>
  <c r="C87" i="14"/>
  <c r="B87" i="14"/>
  <c r="A87" i="14"/>
  <c r="H86" i="14"/>
  <c r="G86" i="14"/>
  <c r="F86" i="14"/>
  <c r="E86" i="14"/>
  <c r="L86" i="14" s="1"/>
  <c r="D86" i="14"/>
  <c r="C86" i="14"/>
  <c r="B86" i="14"/>
  <c r="A86" i="14"/>
  <c r="H85" i="14"/>
  <c r="G85" i="14"/>
  <c r="F85" i="14"/>
  <c r="E85" i="14"/>
  <c r="D85" i="14"/>
  <c r="C85" i="14"/>
  <c r="B85" i="14"/>
  <c r="A85" i="14"/>
  <c r="H84" i="14"/>
  <c r="G84" i="14"/>
  <c r="F84" i="14"/>
  <c r="E84" i="14"/>
  <c r="D84" i="14"/>
  <c r="C84" i="14"/>
  <c r="B84" i="14"/>
  <c r="A84" i="14"/>
  <c r="H83" i="14"/>
  <c r="G83" i="14"/>
  <c r="F83" i="14"/>
  <c r="E83" i="14"/>
  <c r="L83" i="14" s="1"/>
  <c r="D83" i="14"/>
  <c r="C83" i="14"/>
  <c r="B83" i="14"/>
  <c r="A83" i="14"/>
  <c r="H82" i="14"/>
  <c r="G82" i="14"/>
  <c r="F82" i="14"/>
  <c r="E82" i="14"/>
  <c r="D82" i="14"/>
  <c r="C82" i="14"/>
  <c r="B82" i="14"/>
  <c r="A82" i="14"/>
  <c r="H81" i="14"/>
  <c r="G81" i="14"/>
  <c r="F81" i="14"/>
  <c r="E81" i="14"/>
  <c r="D81" i="14"/>
  <c r="C81" i="14"/>
  <c r="B81" i="14"/>
  <c r="A81" i="14"/>
  <c r="H80" i="14"/>
  <c r="G80" i="14"/>
  <c r="F80" i="14"/>
  <c r="E80" i="14"/>
  <c r="L80" i="14" s="1"/>
  <c r="D80" i="14"/>
  <c r="C80" i="14"/>
  <c r="B80" i="14"/>
  <c r="A80" i="14"/>
  <c r="H79" i="14"/>
  <c r="G79" i="14"/>
  <c r="F79" i="14"/>
  <c r="E79" i="14"/>
  <c r="D79" i="14"/>
  <c r="C79" i="14"/>
  <c r="B79" i="14"/>
  <c r="A79" i="14"/>
  <c r="H78" i="14"/>
  <c r="G78" i="14"/>
  <c r="F78" i="14"/>
  <c r="E78" i="14"/>
  <c r="D78" i="14"/>
  <c r="C78" i="14"/>
  <c r="B78" i="14"/>
  <c r="A78" i="14"/>
  <c r="H77" i="14"/>
  <c r="G77" i="14"/>
  <c r="F77" i="14"/>
  <c r="E77" i="14"/>
  <c r="L77" i="14" s="1"/>
  <c r="D77" i="14"/>
  <c r="C77" i="14"/>
  <c r="B77" i="14"/>
  <c r="A77" i="14"/>
  <c r="H76" i="14"/>
  <c r="G76" i="14"/>
  <c r="F76" i="14"/>
  <c r="E76" i="14"/>
  <c r="D76" i="14"/>
  <c r="C76" i="14"/>
  <c r="B76" i="14"/>
  <c r="A76" i="14"/>
  <c r="H75" i="14"/>
  <c r="G75" i="14"/>
  <c r="F75" i="14"/>
  <c r="E75" i="14"/>
  <c r="D75" i="14"/>
  <c r="C75" i="14"/>
  <c r="B75" i="14"/>
  <c r="A75" i="14"/>
  <c r="H74" i="14"/>
  <c r="G74" i="14"/>
  <c r="F74" i="14"/>
  <c r="E74" i="14"/>
  <c r="L74" i="14" s="1"/>
  <c r="D74" i="14"/>
  <c r="C74" i="14"/>
  <c r="B74" i="14"/>
  <c r="A74" i="14"/>
  <c r="H73" i="14"/>
  <c r="G73" i="14"/>
  <c r="F73" i="14"/>
  <c r="E73" i="14"/>
  <c r="D73" i="14"/>
  <c r="C73" i="14"/>
  <c r="B73" i="14"/>
  <c r="A73" i="14"/>
  <c r="H72" i="14"/>
  <c r="G72" i="14"/>
  <c r="F72" i="14"/>
  <c r="E72" i="14"/>
  <c r="D72" i="14"/>
  <c r="C72" i="14"/>
  <c r="B72" i="14"/>
  <c r="A72" i="14"/>
  <c r="H71" i="14"/>
  <c r="G71" i="14"/>
  <c r="F71" i="14"/>
  <c r="E71" i="14"/>
  <c r="L71" i="14" s="1"/>
  <c r="D71" i="14"/>
  <c r="C71" i="14"/>
  <c r="B71" i="14"/>
  <c r="A71" i="14"/>
  <c r="H70" i="14"/>
  <c r="G70" i="14"/>
  <c r="F70" i="14"/>
  <c r="E70" i="14"/>
  <c r="D70" i="14"/>
  <c r="C70" i="14"/>
  <c r="B70" i="14"/>
  <c r="A70" i="14"/>
  <c r="H69" i="14"/>
  <c r="G69" i="14"/>
  <c r="F69" i="14"/>
  <c r="E69" i="14"/>
  <c r="D69" i="14"/>
  <c r="C69" i="14"/>
  <c r="B69" i="14"/>
  <c r="A69" i="14"/>
  <c r="H68" i="14"/>
  <c r="G68" i="14"/>
  <c r="F68" i="14"/>
  <c r="E68" i="14"/>
  <c r="L68" i="14" s="1"/>
  <c r="D68" i="14"/>
  <c r="C68" i="14"/>
  <c r="B68" i="14"/>
  <c r="A68" i="14"/>
  <c r="H67" i="14"/>
  <c r="G67" i="14"/>
  <c r="F67" i="14"/>
  <c r="E67" i="14"/>
  <c r="D67" i="14"/>
  <c r="C67" i="14"/>
  <c r="B67" i="14"/>
  <c r="A67" i="14"/>
  <c r="H66" i="14"/>
  <c r="G66" i="14"/>
  <c r="F66" i="14"/>
  <c r="E66" i="14"/>
  <c r="D66" i="14"/>
  <c r="C66" i="14"/>
  <c r="B66" i="14"/>
  <c r="A66" i="14"/>
  <c r="H65" i="14"/>
  <c r="G65" i="14"/>
  <c r="F65" i="14"/>
  <c r="E65" i="14"/>
  <c r="L65" i="14" s="1"/>
  <c r="D65" i="14"/>
  <c r="C65" i="14"/>
  <c r="B65" i="14"/>
  <c r="A65" i="14"/>
  <c r="H64" i="14"/>
  <c r="G64" i="14"/>
  <c r="F64" i="14"/>
  <c r="E64" i="14"/>
  <c r="D64" i="14"/>
  <c r="C64" i="14"/>
  <c r="B64" i="14"/>
  <c r="A64" i="14"/>
  <c r="H63" i="14"/>
  <c r="G63" i="14"/>
  <c r="F63" i="14"/>
  <c r="E63" i="14"/>
  <c r="D63" i="14"/>
  <c r="C63" i="14"/>
  <c r="B63" i="14"/>
  <c r="A63" i="14"/>
  <c r="H62" i="14"/>
  <c r="G62" i="14"/>
  <c r="F62" i="14"/>
  <c r="E62" i="14"/>
  <c r="L62" i="14" s="1"/>
  <c r="D62" i="14"/>
  <c r="C62" i="14"/>
  <c r="B62" i="14"/>
  <c r="A62" i="14"/>
  <c r="H61" i="14"/>
  <c r="G61" i="14"/>
  <c r="F61" i="14"/>
  <c r="E61" i="14"/>
  <c r="D61" i="14"/>
  <c r="C61" i="14"/>
  <c r="B61" i="14"/>
  <c r="A61" i="14"/>
  <c r="H60" i="14"/>
  <c r="G60" i="14"/>
  <c r="F60" i="14"/>
  <c r="E60" i="14"/>
  <c r="D60" i="14"/>
  <c r="C60" i="14"/>
  <c r="B60" i="14"/>
  <c r="A60" i="14"/>
  <c r="H59" i="14"/>
  <c r="G59" i="14"/>
  <c r="F59" i="14"/>
  <c r="E59" i="14"/>
  <c r="L59" i="14" s="1"/>
  <c r="D59" i="14"/>
  <c r="C59" i="14"/>
  <c r="B59" i="14"/>
  <c r="A59" i="14"/>
  <c r="H58" i="14"/>
  <c r="G58" i="14"/>
  <c r="F58" i="14"/>
  <c r="E58" i="14"/>
  <c r="D58" i="14"/>
  <c r="C58" i="14"/>
  <c r="B58" i="14"/>
  <c r="A58" i="14"/>
  <c r="H57" i="14"/>
  <c r="G57" i="14"/>
  <c r="F57" i="14"/>
  <c r="E57" i="14"/>
  <c r="D57" i="14"/>
  <c r="C57" i="14"/>
  <c r="B57" i="14"/>
  <c r="A57" i="14"/>
  <c r="H56" i="14"/>
  <c r="G56" i="14"/>
  <c r="F56" i="14"/>
  <c r="E56" i="14"/>
  <c r="L56" i="14" s="1"/>
  <c r="D56" i="14"/>
  <c r="C56" i="14"/>
  <c r="B56" i="14"/>
  <c r="A56" i="14"/>
  <c r="H55" i="14"/>
  <c r="G55" i="14"/>
  <c r="F55" i="14"/>
  <c r="E55" i="14"/>
  <c r="D55" i="14"/>
  <c r="C55" i="14"/>
  <c r="B55" i="14"/>
  <c r="A55" i="14"/>
  <c r="H54" i="14"/>
  <c r="G54" i="14"/>
  <c r="F54" i="14"/>
  <c r="E54" i="14"/>
  <c r="D54" i="14"/>
  <c r="C54" i="14"/>
  <c r="B54" i="14"/>
  <c r="A54" i="14"/>
  <c r="H53" i="14"/>
  <c r="G53" i="14"/>
  <c r="F53" i="14"/>
  <c r="E53" i="14"/>
  <c r="L53" i="14" s="1"/>
  <c r="D53" i="14"/>
  <c r="C53" i="14"/>
  <c r="B53" i="14"/>
  <c r="A53" i="14"/>
  <c r="H52" i="14"/>
  <c r="G52" i="14"/>
  <c r="F52" i="14"/>
  <c r="E52" i="14"/>
  <c r="D52" i="14"/>
  <c r="C52" i="14"/>
  <c r="B52" i="14"/>
  <c r="A52" i="14"/>
  <c r="H51" i="14"/>
  <c r="G51" i="14"/>
  <c r="F51" i="14"/>
  <c r="E51" i="14"/>
  <c r="D51" i="14"/>
  <c r="C51" i="14"/>
  <c r="B51" i="14"/>
  <c r="A51" i="14"/>
  <c r="H50" i="14"/>
  <c r="G50" i="14"/>
  <c r="F50" i="14"/>
  <c r="E50" i="14"/>
  <c r="L50" i="14" s="1"/>
  <c r="D50" i="14"/>
  <c r="C50" i="14"/>
  <c r="B50" i="14"/>
  <c r="A50" i="14"/>
  <c r="H49" i="14"/>
  <c r="G49" i="14"/>
  <c r="F49" i="14"/>
  <c r="E49" i="14"/>
  <c r="D49" i="14"/>
  <c r="C49" i="14"/>
  <c r="B49" i="14"/>
  <c r="A49" i="14"/>
  <c r="H48" i="14"/>
  <c r="G48" i="14"/>
  <c r="F48" i="14"/>
  <c r="E48" i="14"/>
  <c r="D48" i="14"/>
  <c r="C48" i="14"/>
  <c r="B48" i="14"/>
  <c r="A48" i="14"/>
  <c r="H47" i="14"/>
  <c r="G47" i="14"/>
  <c r="F47" i="14"/>
  <c r="E47" i="14"/>
  <c r="L47" i="14" s="1"/>
  <c r="D47" i="14"/>
  <c r="C47" i="14"/>
  <c r="B47" i="14"/>
  <c r="A47" i="14"/>
  <c r="H46" i="14"/>
  <c r="G46" i="14"/>
  <c r="F46" i="14"/>
  <c r="E46" i="14"/>
  <c r="D46" i="14"/>
  <c r="C46" i="14"/>
  <c r="B46" i="14"/>
  <c r="A46" i="14"/>
  <c r="H45" i="14"/>
  <c r="G45" i="14"/>
  <c r="F45" i="14"/>
  <c r="E45" i="14"/>
  <c r="D45" i="14"/>
  <c r="C45" i="14"/>
  <c r="B45" i="14"/>
  <c r="A45" i="14"/>
  <c r="H44" i="14"/>
  <c r="G44" i="14"/>
  <c r="F44" i="14"/>
  <c r="E44" i="14"/>
  <c r="L44" i="14" s="1"/>
  <c r="D44" i="14"/>
  <c r="C44" i="14"/>
  <c r="B44" i="14"/>
  <c r="A44" i="14"/>
  <c r="H43" i="14"/>
  <c r="G43" i="14"/>
  <c r="F43" i="14"/>
  <c r="E43" i="14"/>
  <c r="D43" i="14"/>
  <c r="C43" i="14"/>
  <c r="B43" i="14"/>
  <c r="A43" i="14"/>
  <c r="H42" i="14"/>
  <c r="G42" i="14"/>
  <c r="F42" i="14"/>
  <c r="E42" i="14"/>
  <c r="D42" i="14"/>
  <c r="C42" i="14"/>
  <c r="B42" i="14"/>
  <c r="A42" i="14"/>
  <c r="H41" i="14"/>
  <c r="G41" i="14"/>
  <c r="F41" i="14"/>
  <c r="E41" i="14"/>
  <c r="L41" i="14" s="1"/>
  <c r="D41" i="14"/>
  <c r="C41" i="14"/>
  <c r="B41" i="14"/>
  <c r="A41" i="14"/>
  <c r="H40" i="14"/>
  <c r="G40" i="14"/>
  <c r="F40" i="14"/>
  <c r="E40" i="14"/>
  <c r="D40" i="14"/>
  <c r="C40" i="14"/>
  <c r="B40" i="14"/>
  <c r="A40" i="14"/>
  <c r="H39" i="14"/>
  <c r="G39" i="14"/>
  <c r="F39" i="14"/>
  <c r="E39" i="14"/>
  <c r="D39" i="14"/>
  <c r="C39" i="14"/>
  <c r="B39" i="14"/>
  <c r="A39" i="14"/>
  <c r="H38" i="14"/>
  <c r="G38" i="14"/>
  <c r="F38" i="14"/>
  <c r="E38" i="14"/>
  <c r="L38" i="14" s="1"/>
  <c r="D38" i="14"/>
  <c r="C38" i="14"/>
  <c r="B38" i="14"/>
  <c r="A38" i="14"/>
  <c r="H37" i="14"/>
  <c r="G37" i="14"/>
  <c r="F37" i="14"/>
  <c r="E37" i="14"/>
  <c r="D37" i="14"/>
  <c r="C37" i="14"/>
  <c r="B37" i="14"/>
  <c r="A37" i="14"/>
  <c r="H36" i="14"/>
  <c r="G36" i="14"/>
  <c r="F36" i="14"/>
  <c r="E36" i="14"/>
  <c r="D36" i="14"/>
  <c r="C36" i="14"/>
  <c r="B36" i="14"/>
  <c r="A36" i="14"/>
  <c r="H35" i="14"/>
  <c r="G35" i="14"/>
  <c r="F35" i="14"/>
  <c r="E35" i="14"/>
  <c r="L35" i="14" s="1"/>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D12" i="14"/>
  <c r="C12" i="14"/>
  <c r="B12" i="14"/>
  <c r="A12" i="14"/>
  <c r="H11" i="14"/>
  <c r="G11" i="14"/>
  <c r="F11" i="14"/>
  <c r="E11" i="14"/>
  <c r="L11" i="14" s="1"/>
  <c r="D11" i="14"/>
  <c r="C11" i="14"/>
  <c r="B11" i="14"/>
  <c r="A11" i="14"/>
  <c r="H10" i="14"/>
  <c r="G10" i="14"/>
  <c r="F10" i="14"/>
  <c r="E10" i="14"/>
  <c r="D10" i="14"/>
  <c r="C10" i="14"/>
  <c r="B10" i="14"/>
  <c r="A10" i="14"/>
  <c r="H9" i="14"/>
  <c r="G9" i="14"/>
  <c r="F9" i="14"/>
  <c r="E9" i="14"/>
  <c r="D9" i="14"/>
  <c r="C9" i="14"/>
  <c r="B9" i="14"/>
  <c r="A9" i="14"/>
  <c r="H8" i="14"/>
  <c r="G8" i="14"/>
  <c r="F8" i="14"/>
  <c r="E8" i="14"/>
  <c r="L8" i="14" s="1"/>
  <c r="D8" i="14"/>
  <c r="C8" i="14"/>
  <c r="B8" i="14"/>
  <c r="A8" i="14"/>
  <c r="H7" i="14"/>
  <c r="G7" i="14"/>
  <c r="F7" i="14"/>
  <c r="E7" i="14"/>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23" i="14" l="1"/>
  <c r="L17" i="14"/>
  <c r="L29" i="14"/>
  <c r="L26" i="14"/>
  <c r="L32" i="14"/>
  <c r="L19" i="14"/>
  <c r="L22" i="14"/>
  <c r="L25" i="14"/>
  <c r="L28" i="14"/>
  <c r="L31" i="14"/>
  <c r="L9" i="14"/>
  <c r="L21" i="14"/>
  <c r="L30" i="14"/>
  <c r="L36" i="14"/>
  <c r="L39" i="14"/>
  <c r="L48" i="14"/>
  <c r="L51" i="14"/>
  <c r="L60" i="14"/>
  <c r="L63" i="14"/>
  <c r="L69" i="14"/>
  <c r="L75" i="14"/>
  <c r="L84" i="14"/>
  <c r="L90" i="14"/>
  <c r="L96" i="14"/>
  <c r="L102" i="14"/>
  <c r="L108" i="14"/>
  <c r="L114" i="14"/>
  <c r="L123" i="14"/>
  <c r="L126" i="14"/>
  <c r="L135" i="14"/>
  <c r="L141" i="14"/>
  <c r="L150" i="14"/>
  <c r="L156" i="14"/>
  <c r="L162" i="14"/>
  <c r="L168" i="14"/>
  <c r="L171" i="14"/>
  <c r="L174" i="14"/>
  <c r="L177" i="14"/>
  <c r="L180" i="14"/>
  <c r="L183" i="14"/>
  <c r="L186" i="14"/>
  <c r="L189" i="14"/>
  <c r="L12" i="14"/>
  <c r="L18" i="14"/>
  <c r="L24" i="14"/>
  <c r="L27" i="14"/>
  <c r="L33" i="14"/>
  <c r="L42" i="14"/>
  <c r="L45" i="14"/>
  <c r="L54" i="14"/>
  <c r="L57" i="14"/>
  <c r="L66" i="14"/>
  <c r="L72" i="14"/>
  <c r="L78" i="14"/>
  <c r="L81" i="14"/>
  <c r="L87" i="14"/>
  <c r="L93" i="14"/>
  <c r="L99" i="14"/>
  <c r="L105" i="14"/>
  <c r="L111" i="14"/>
  <c r="L117" i="14"/>
  <c r="L120" i="14"/>
  <c r="L129" i="14"/>
  <c r="L132" i="14"/>
  <c r="L138" i="14"/>
  <c r="L144" i="14"/>
  <c r="L147" i="14"/>
  <c r="L153" i="14"/>
  <c r="L159" i="14"/>
  <c r="L165" i="14"/>
  <c r="L34" i="14"/>
  <c r="L37" i="14"/>
  <c r="L40" i="14"/>
  <c r="L43" i="14"/>
  <c r="L46" i="14"/>
  <c r="L49" i="14"/>
  <c r="L52" i="14"/>
  <c r="L55" i="14"/>
  <c r="L58" i="14"/>
  <c r="L61" i="14"/>
  <c r="L64" i="14"/>
  <c r="L67" i="14"/>
  <c r="L70" i="14"/>
  <c r="L73" i="14"/>
  <c r="L76" i="14"/>
  <c r="L79" i="14"/>
  <c r="L82" i="14"/>
  <c r="L85" i="14"/>
  <c r="L88" i="14"/>
  <c r="L91" i="14"/>
  <c r="L94" i="14"/>
  <c r="L97" i="14"/>
  <c r="L100" i="14"/>
  <c r="L103" i="14"/>
  <c r="L106" i="14"/>
  <c r="L109" i="14"/>
  <c r="L192" i="14"/>
  <c r="L195" i="14"/>
  <c r="L198" i="14"/>
  <c r="L201" i="14"/>
  <c r="L204" i="14"/>
  <c r="L207" i="14"/>
  <c r="L210" i="14"/>
  <c r="L213" i="14"/>
  <c r="L216" i="14"/>
  <c r="L219" i="14"/>
  <c r="L222" i="14"/>
  <c r="L225" i="14"/>
  <c r="L228" i="14"/>
  <c r="L231" i="14"/>
  <c r="L234" i="14"/>
  <c r="L237" i="14"/>
  <c r="L240" i="14"/>
  <c r="L243" i="14"/>
  <c r="L246" i="14"/>
  <c r="L249" i="14"/>
  <c r="L252" i="14"/>
  <c r="L255" i="14"/>
  <c r="L258" i="14"/>
  <c r="L261" i="14"/>
  <c r="L264" i="14"/>
  <c r="L267" i="14"/>
  <c r="L270" i="14"/>
  <c r="L273" i="14"/>
  <c r="L276" i="14"/>
  <c r="L279" i="14"/>
  <c r="L282" i="14"/>
  <c r="L285" i="14"/>
  <c r="L288" i="14"/>
  <c r="L291" i="14"/>
  <c r="L294" i="14"/>
  <c r="L297" i="14"/>
  <c r="L300" i="14"/>
  <c r="L303" i="14"/>
  <c r="L306" i="14"/>
  <c r="L309" i="14"/>
  <c r="L312" i="14"/>
  <c r="L315" i="14"/>
  <c r="L318" i="14"/>
  <c r="L321" i="14"/>
  <c r="L324" i="14"/>
  <c r="L327" i="14"/>
  <c r="L330" i="14"/>
  <c r="L333" i="14"/>
  <c r="L336" i="14"/>
  <c r="L339" i="14"/>
  <c r="L342" i="14"/>
  <c r="L345" i="14"/>
  <c r="L348" i="14"/>
  <c r="L351" i="14"/>
  <c r="L354" i="14"/>
  <c r="L357" i="14"/>
  <c r="L360" i="14"/>
  <c r="L363" i="14"/>
  <c r="L366" i="14"/>
  <c r="L369" i="14"/>
  <c r="L372" i="14"/>
  <c r="L112" i="14"/>
  <c r="L115" i="14"/>
  <c r="L118" i="14"/>
  <c r="L121" i="14"/>
  <c r="L124" i="14"/>
  <c r="L127" i="14"/>
  <c r="L130" i="14"/>
  <c r="L133" i="14"/>
  <c r="L136" i="14"/>
  <c r="L139" i="14"/>
  <c r="L142" i="14"/>
  <c r="L145" i="14"/>
  <c r="L148" i="14"/>
  <c r="L151" i="14"/>
  <c r="L154" i="14"/>
  <c r="L157" i="14"/>
  <c r="L160" i="14"/>
  <c r="L163" i="14"/>
  <c r="L166" i="14"/>
  <c r="L169" i="14"/>
  <c r="L172" i="14"/>
  <c r="L175" i="14"/>
  <c r="L178" i="14"/>
  <c r="L181" i="14"/>
  <c r="L184" i="14"/>
  <c r="L187" i="14"/>
  <c r="L190" i="14"/>
  <c r="L193" i="14"/>
  <c r="L196" i="14"/>
  <c r="L199" i="14"/>
  <c r="L202" i="14"/>
  <c r="L205" i="14"/>
  <c r="L208" i="14"/>
  <c r="L211" i="14"/>
  <c r="L214" i="14"/>
  <c r="L217" i="14"/>
  <c r="L220" i="14"/>
  <c r="L223" i="14"/>
  <c r="L226" i="14"/>
  <c r="L229" i="14"/>
  <c r="L232" i="14"/>
  <c r="L235" i="14"/>
  <c r="L238" i="14"/>
  <c r="L241" i="14"/>
  <c r="L244" i="14"/>
  <c r="L247" i="14"/>
  <c r="L250" i="14"/>
  <c r="L253" i="14"/>
  <c r="L256" i="14"/>
  <c r="L259" i="14"/>
  <c r="L262" i="14"/>
  <c r="L265" i="14"/>
  <c r="L268" i="14"/>
  <c r="L271" i="14"/>
  <c r="L274" i="14"/>
  <c r="L277" i="14"/>
  <c r="L280" i="14"/>
  <c r="L283" i="14"/>
  <c r="L286" i="14"/>
  <c r="L289" i="14"/>
  <c r="L292" i="14"/>
  <c r="L295" i="14"/>
  <c r="L298" i="14"/>
  <c r="L301" i="14"/>
  <c r="L304" i="14"/>
  <c r="L307" i="14"/>
  <c r="L310" i="14"/>
  <c r="L313" i="14"/>
  <c r="L316" i="14"/>
  <c r="L319" i="14"/>
  <c r="L322" i="14"/>
  <c r="L325" i="14"/>
  <c r="L328" i="14"/>
  <c r="L331" i="14"/>
  <c r="L334" i="14"/>
  <c r="L337" i="14"/>
  <c r="L340" i="14"/>
  <c r="L343" i="14"/>
  <c r="L346" i="14"/>
  <c r="L349" i="14"/>
  <c r="L352" i="14"/>
  <c r="L355" i="14"/>
  <c r="L358" i="14"/>
  <c r="L361" i="14"/>
  <c r="L364" i="14"/>
  <c r="L367" i="14"/>
  <c r="L370" i="14"/>
  <c r="L373" i="14"/>
  <c r="L13" i="14"/>
  <c r="L7" i="14"/>
  <c r="L10"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K11" i="14"/>
  <c r="M11" i="14" s="1"/>
  <c r="K12" i="14"/>
  <c r="M12" i="14" s="1"/>
  <c r="K13" i="14"/>
  <c r="K14" i="14"/>
  <c r="M14" i="14" s="1"/>
  <c r="K15" i="14"/>
  <c r="K16" i="14"/>
  <c r="K17" i="14"/>
  <c r="M17" i="14" s="1"/>
  <c r="K18" i="14"/>
  <c r="K19" i="14"/>
  <c r="M19" i="14" s="1"/>
  <c r="K20" i="14"/>
  <c r="M20" i="14" s="1"/>
  <c r="K21" i="14"/>
  <c r="K22" i="14"/>
  <c r="M22" i="14" s="1"/>
  <c r="K23" i="14"/>
  <c r="M23" i="14" s="1"/>
  <c r="K24" i="14"/>
  <c r="K25" i="14"/>
  <c r="K26" i="14"/>
  <c r="M26" i="14" s="1"/>
  <c r="K27" i="14"/>
  <c r="K28" i="14"/>
  <c r="M28" i="14" s="1"/>
  <c r="K29" i="14"/>
  <c r="M29" i="14" s="1"/>
  <c r="K30" i="14"/>
  <c r="M30" i="14" s="1"/>
  <c r="K31" i="14"/>
  <c r="K32" i="14"/>
  <c r="M32" i="14" s="1"/>
  <c r="K33" i="14"/>
  <c r="M33" i="14" s="1"/>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7" i="14" l="1"/>
  <c r="M31" i="14"/>
  <c r="M25" i="14"/>
  <c r="M21" i="14"/>
  <c r="M24" i="14"/>
  <c r="M13" i="14"/>
  <c r="M10" i="14"/>
  <c r="M18" i="14"/>
  <c r="M16" i="14"/>
  <c r="M1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<sst xmlns="http://schemas.openxmlformats.org/spreadsheetml/2006/main" count="814" uniqueCount="729">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</sst>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
      <sz val="10"/>
      <color rgb="FF434343"/>
      <name val="Roboto"/>
    </font>
  </fonts>
  <fills count="10">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rgb="FFFFFFFF"/>
        <bgColor indexed="64"/>
      </patternFill>
    </fill>
    <fill>
      <patternFill patternType="solid">
        <fgColor rgb="FFF8F9FA"/>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medium">
        <color rgb="FFFFFFFF"/>
      </left>
      <right style="medium">
        <color rgb="FFFFFFFF"/>
      </right>
      <top style="medium">
        <color rgb="FF442F65"/>
      </top>
      <bottom style="medium">
        <color rgb="FFF8F9FA"/>
      </bottom>
      <diagonal/>
    </border>
    <border>
      <left style="medium">
        <color rgb="FFF8F9FA"/>
      </left>
      <right style="medium">
        <color rgb="FFF8F9FA"/>
      </right>
      <top style="medium">
        <color rgb="FFCCCCCC"/>
      </top>
      <bottom style="medium">
        <color rgb="FFF8F9FA"/>
      </bottom>
      <diagonal/>
    </border>
    <border>
      <left style="medium">
        <color rgb="FFFFFFFF"/>
      </left>
      <right style="medium">
        <color rgb="FFFFFFFF"/>
      </right>
      <top style="medium">
        <color rgb="FFCCCCCC"/>
      </top>
      <bottom style="medium">
        <color rgb="FFF8F9FA"/>
      </bottom>
      <diagonal/>
    </border>
    <border>
      <left style="medium">
        <color rgb="FFF8F9FA"/>
      </left>
      <right style="medium">
        <color rgb="FFF8F9FA"/>
      </right>
      <top style="medium">
        <color rgb="FFCCCCCC"/>
      </top>
      <bottom style="medium">
        <color rgb="FF442F65"/>
      </bottom>
      <diagonal/>
    </border>
    <border>
      <left style="medium">
        <color rgb="FFFFFFFF"/>
      </left>
      <right style="medium">
        <color rgb="FF442F65"/>
      </right>
      <top style="medium">
        <color rgb="FF442F65"/>
      </top>
      <bottom style="medium">
        <color rgb="FFF8F9FA"/>
      </bottom>
      <diagonal/>
    </border>
    <border>
      <left style="medium">
        <color rgb="FFF8F9FA"/>
      </left>
      <right style="medium">
        <color rgb="FF442F65"/>
      </right>
      <top style="medium">
        <color rgb="FFCCCCCC"/>
      </top>
      <bottom style="medium">
        <color rgb="FFF8F9FA"/>
      </bottom>
      <diagonal/>
    </border>
    <border>
      <left style="medium">
        <color rgb="FFFFFFFF"/>
      </left>
      <right style="medium">
        <color rgb="FF442F65"/>
      </right>
      <top style="medium">
        <color rgb="FFCCCCCC"/>
      </top>
      <bottom style="medium">
        <color rgb="FFF8F9FA"/>
      </bottom>
      <diagonal/>
    </border>
    <border>
      <left style="medium">
        <color rgb="FFF8F9FA"/>
      </left>
      <right style="medium">
        <color rgb="FF442F65"/>
      </right>
      <top style="medium">
        <color rgb="FFCCCCCC"/>
      </top>
      <bottom style="medium">
        <color rgb="FF442F65"/>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xf numFmtId="0" fontId="21" fillId="8" borderId="6" xfId="0" applyFont="1" applyFill="1" applyBorder="1" applyAlignment="1">
      <alignment horizontal="right" vertical="center" wrapText="1"/>
    </xf>
    <xf numFmtId="0" fontId="21" fillId="9" borderId="7" xfId="0" applyFont="1" applyFill="1" applyBorder="1" applyAlignment="1">
      <alignment horizontal="right" vertical="center" wrapText="1"/>
    </xf>
    <xf numFmtId="0" fontId="21" fillId="8" borderId="8" xfId="0" applyFont="1" applyFill="1" applyBorder="1" applyAlignment="1">
      <alignment horizontal="right" vertical="center" wrapText="1"/>
    </xf>
    <xf numFmtId="0" fontId="21" fillId="9" borderId="9" xfId="0" applyFont="1" applyFill="1" applyBorder="1" applyAlignment="1">
      <alignment horizontal="right" vertical="center" wrapText="1"/>
    </xf>
    <xf numFmtId="0" fontId="21" fillId="8" borderId="10" xfId="0" applyFont="1" applyFill="1" applyBorder="1" applyAlignment="1">
      <alignment horizontal="right" vertical="center" wrapText="1"/>
    </xf>
    <xf numFmtId="0" fontId="21" fillId="9" borderId="11" xfId="0" applyFont="1" applyFill="1" applyBorder="1" applyAlignment="1">
      <alignment horizontal="right" vertical="center" wrapText="1"/>
    </xf>
    <xf numFmtId="0" fontId="21" fillId="8" borderId="12" xfId="0" applyFont="1" applyFill="1" applyBorder="1" applyAlignment="1">
      <alignment horizontal="right" vertical="center" wrapText="1"/>
    </xf>
    <xf numFmtId="0" fontId="21" fillId="9" borderId="13" xfId="0" applyFont="1" applyFill="1" applyBorder="1" applyAlignment="1">
      <alignment horizontal="right" vertical="center" wrapText="1"/>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2.4</c:v>
                </c:pt>
                <c:pt idx="1">
                  <c:v>2.7333333333333334</c:v>
                </c:pt>
                <c:pt idx="2">
                  <c:v>2.5333333333333332</c:v>
                </c:pt>
                <c:pt idx="3">
                  <c:v>2.5</c:v>
                </c:pt>
                <c:pt idx="4">
                  <c:v>2.4666666666666668</c:v>
                </c:pt>
                <c:pt idx="5">
                  <c:v>2.6666666666666665</c:v>
                </c:pt>
                <c:pt idx="6">
                  <c:v>2.5</c:v>
                </c:pt>
                <c:pt idx="7">
                  <c:v>2.6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2.5416666666666665</c:v>
                </c:pt>
                <c:pt idx="1">
                  <c:v>2.5583333333333331</c:v>
                </c:pt>
                <c:pt idx="2">
                  <c:v>2.5499999999999998</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7106752080974E-2"/>
          <c:y val="9.0381868199315971E-2"/>
          <c:w val="0.72662076115794116"/>
          <c:h val="0.80365094444437513"/>
        </c:manualLayout>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1"/>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Benchmark!$A$26:$A$28</c:f>
              <c:strCache>
                <c:ptCount val="3"/>
                <c:pt idx="0">
                  <c:v>Pragmatic Quality</c:v>
                </c:pt>
                <c:pt idx="1">
                  <c:v>Hedonic Quality</c:v>
                </c:pt>
                <c:pt idx="2">
                  <c:v>Overall</c:v>
                </c:pt>
              </c:strCache>
            </c:strRef>
          </c:cat>
          <c:val>
            <c:numRef>
              <c:f>Benchmark!$H$26:$H$28</c:f>
              <c:numCache>
                <c:formatCode>General</c:formatCode>
                <c:ptCount val="3"/>
                <c:pt idx="0">
                  <c:v>2.5416666666666665</c:v>
                </c:pt>
                <c:pt idx="1">
                  <c:v>2.5583333333333331</c:v>
                </c:pt>
                <c:pt idx="2" formatCode="0.00">
                  <c:v>2.5499999999999998</c:v>
                </c:pt>
              </c:numCache>
            </c:numRef>
          </c:val>
          <c:smooth val="0"/>
          <c:extLst>
            <c:ext xmlns:c16="http://schemas.microsoft.com/office/drawing/2014/chart" uri="{C3380CC4-5D6E-409C-BE32-E72D297353CC}">
              <c16:uniqueId val="{00000006-AC97-4D63-B703-5C1E9DEAA5B4}"/>
            </c:ext>
          </c:extLst>
        </c:ser>
        <c:dLbls>
          <c:showLegendKey val="0"/>
          <c:showVal val="1"/>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dLblPos val="ctr"/>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0.17904790229805759</c:v>
                  </c:pt>
                  <c:pt idx="1">
                    <c:v>0.14229114277135324</c:v>
                  </c:pt>
                  <c:pt idx="2">
                    <c:v>0.14793300083384786</c:v>
                  </c:pt>
                </c:numCache>
              </c:numRef>
            </c:plus>
            <c:minus>
              <c:numRef>
                <c:f>Confidence_Intervals!$M$5:$M$7</c:f>
                <c:numCache>
                  <c:formatCode>General</c:formatCode>
                  <c:ptCount val="3"/>
                  <c:pt idx="0">
                    <c:v>0.17904790229805759</c:v>
                  </c:pt>
                  <c:pt idx="1">
                    <c:v>0.14229114277135324</c:v>
                  </c:pt>
                  <c:pt idx="2">
                    <c:v>0.14793300083384786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2.5416666666666665</c:v>
                </c:pt>
                <c:pt idx="1">
                  <c:v>2.5583333333333331</c:v>
                </c:pt>
                <c:pt idx="2" formatCode="0.00">
                  <c:v>2.5499999999999998</c:v>
                </c:pt>
              </c:numCache>
            </c:numRef>
          </c:val>
          <c:smooth val="0"/>
          <c:extLst>
            <c:ext xmlns:c16="http://schemas.microsoft.com/office/drawing/2014/chart" uri="{C3380CC4-5D6E-409C-BE32-E72D297353CC}">
              <c16:uniqueId val="{00000006-AC97-4D63-B703-5C1E9DEAA5B4}"/>
            </c:ext>
          </c:extLst>
        </c:ser>
        <c:dLbls>
          <c:dLblPos val="ctr"/>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8</xdr:row>
      <xdr:rowOff>16191</xdr:rowOff>
    </xdr:from>
    <xdr:to>
      <xdr:col>3</xdr:col>
      <xdr:colOff>2400300</xdr:colOff>
      <xdr:row>21</xdr:row>
      <xdr:rowOff>41910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6</xdr:row>
      <xdr:rowOff>160019</xdr:rowOff>
    </xdr:from>
    <xdr:to>
      <xdr:col>9</xdr:col>
      <xdr:colOff>120650</xdr:colOff>
      <xdr:row>23</xdr:row>
      <xdr:rowOff>6350</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3" workbookViewId="0">
      <selection activeCell="B4" sqref="B4"/>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51" t="s">
        <v>698</v>
      </c>
      <c r="B1" s="51"/>
      <c r="C1" s="51"/>
    </row>
    <row r="2" spans="1:3" ht="107.25" customHeight="1" x14ac:dyDescent="0.3">
      <c r="A2" s="52" t="s">
        <v>416</v>
      </c>
      <c r="B2" s="52"/>
      <c r="C2" s="52"/>
    </row>
    <row r="4" spans="1:3" ht="18" x14ac:dyDescent="0.35">
      <c r="A4" s="23" t="s">
        <v>256</v>
      </c>
      <c r="B4" s="24" t="s">
        <v>40</v>
      </c>
    </row>
    <row r="6" spans="1:3" ht="30.75" customHeight="1" x14ac:dyDescent="0.3">
      <c r="A6" s="53" t="s">
        <v>257</v>
      </c>
      <c r="B6" s="53"/>
      <c r="C6" s="53"/>
    </row>
    <row r="8" spans="1:3" ht="262.5" customHeight="1" x14ac:dyDescent="0.3">
      <c r="A8" s="54" t="s">
        <v>417</v>
      </c>
      <c r="B8" s="54"/>
      <c r="C8" s="54"/>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74" t="s">
        <v>267</v>
      </c>
      <c r="B1" s="74"/>
      <c r="C1" s="74"/>
      <c r="D1" s="74"/>
      <c r="E1" s="74"/>
      <c r="F1" s="74"/>
      <c r="G1" s="74"/>
    </row>
    <row r="2" spans="1:7" ht="197.25" customHeight="1" x14ac:dyDescent="0.3">
      <c r="A2" s="53" t="s">
        <v>268</v>
      </c>
      <c r="B2" s="53"/>
      <c r="C2" s="53"/>
      <c r="D2" s="53"/>
      <c r="E2" s="53"/>
      <c r="F2" s="53"/>
      <c r="G2" s="53"/>
    </row>
    <row r="3" spans="1:7" x14ac:dyDescent="0.3">
      <c r="A3" s="75"/>
      <c r="B3" s="75"/>
      <c r="C3" s="75"/>
      <c r="D3" s="75"/>
      <c r="E3" s="75"/>
      <c r="F3" s="75"/>
      <c r="G3" s="75"/>
    </row>
    <row r="4" spans="1:7" x14ac:dyDescent="0.3">
      <c r="A4" s="25" t="s">
        <v>25</v>
      </c>
      <c r="B4" s="25" t="s">
        <v>265</v>
      </c>
    </row>
    <row r="5" spans="1:7" x14ac:dyDescent="0.3">
      <c r="A5" s="11" t="str">
        <f>VLOOKUP(Read_First!B4,Items!A1:S50,18,FALSE)</f>
        <v>Pragmatic Quality</v>
      </c>
      <c r="B5" s="9">
        <f>SQRT(VAR(DT!K4:K1004))</f>
        <v>0.50035906647356609</v>
      </c>
    </row>
    <row r="6" spans="1:7" x14ac:dyDescent="0.3">
      <c r="A6" s="11" t="str">
        <f>VLOOKUP(Read_First!B4,Items!A1:S50,19,FALSE)</f>
        <v>Hedonic Quality</v>
      </c>
      <c r="B6" s="9">
        <f>SQRT(VAR(DT!L4:L1004))</f>
        <v>0.39764030994348937</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2.7264116379310313</v>
      </c>
      <c r="C10" s="7">
        <f>POWER((1.65*B6)/0.5,2)</f>
        <v>1.7219030172413823</v>
      </c>
    </row>
    <row r="11" spans="1:7" x14ac:dyDescent="0.3">
      <c r="A11" s="25" t="s">
        <v>270</v>
      </c>
      <c r="B11" s="7">
        <f>POWER((1.96*B5)/0.5,2)</f>
        <v>3.8471195402298801</v>
      </c>
      <c r="C11" s="7">
        <f>POWER((1.96*B6)/0.5,2)</f>
        <v>2.4297016091954062</v>
      </c>
    </row>
    <row r="12" spans="1:7" x14ac:dyDescent="0.3">
      <c r="A12" s="25" t="s">
        <v>271</v>
      </c>
      <c r="B12" s="7">
        <f>POWER((2.58*B6)/0.5,2)</f>
        <v>4.209981724137938</v>
      </c>
      <c r="C12" s="7">
        <f>POWER((2.58*B6)/0.5,2)</f>
        <v>4.209981724137938</v>
      </c>
    </row>
    <row r="13" spans="1:7" x14ac:dyDescent="0.3">
      <c r="A13" s="25" t="s">
        <v>272</v>
      </c>
      <c r="B13" s="7">
        <f>POWER((1.65*B5)/0.25,2)</f>
        <v>10.905646551724125</v>
      </c>
      <c r="C13" s="7">
        <f>POWER((1.65*B6)/0.25,2)</f>
        <v>6.8876120689655291</v>
      </c>
    </row>
    <row r="14" spans="1:7" x14ac:dyDescent="0.3">
      <c r="A14" s="25" t="s">
        <v>273</v>
      </c>
      <c r="B14" s="7">
        <f>POWER((1.96*B5)/0.25,2)</f>
        <v>15.38847816091952</v>
      </c>
      <c r="C14" s="7">
        <f>POWER((1.96*B6)/0.25,2)</f>
        <v>9.7188064367816249</v>
      </c>
    </row>
    <row r="15" spans="1:7" x14ac:dyDescent="0.3">
      <c r="A15" s="25" t="s">
        <v>274</v>
      </c>
      <c r="B15" s="7">
        <f>POWER((2.58*B5)/0.25,2)</f>
        <v>26.663855172413761</v>
      </c>
      <c r="C15" s="7">
        <f>POWER((2.58*B6)/0.25,2)</f>
        <v>16.839926896551752</v>
      </c>
    </row>
    <row r="16" spans="1:7" x14ac:dyDescent="0.3">
      <c r="A16" s="25" t="s">
        <v>275</v>
      </c>
      <c r="B16" s="7">
        <f>POWER((1.65*B5)/0.1,2)</f>
        <v>68.160290948275758</v>
      </c>
      <c r="C16" s="7">
        <f>POWER((1.65*B6)/0.1,2)</f>
        <v>43.047575431034552</v>
      </c>
    </row>
    <row r="17" spans="1:3" x14ac:dyDescent="0.3">
      <c r="A17" s="25" t="s">
        <v>276</v>
      </c>
      <c r="B17" s="7">
        <f>POWER((1.96*B5)/0.1,2)</f>
        <v>96.177988505746981</v>
      </c>
      <c r="C17" s="7">
        <f>POWER((1.96*B6)/0.1,2)</f>
        <v>60.742540229885151</v>
      </c>
    </row>
    <row r="18" spans="1:3" x14ac:dyDescent="0.3">
      <c r="A18" s="25" t="s">
        <v>277</v>
      </c>
      <c r="B18" s="7">
        <f>POWER((2.58*B5)/0.1,2)</f>
        <v>166.649094827586</v>
      </c>
      <c r="C18" s="7">
        <f>POWER((2.58*B6)/0.1,2)</f>
        <v>105.24954310344842</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13" workbookViewId="0">
      <selection activeCell="J22" sqref="J22"/>
    </sheetView>
  </sheetViews>
  <sheetFormatPr defaultColWidth="9.109375" defaultRowHeight="14.4" x14ac:dyDescent="0.3"/>
  <cols>
    <col min="1" max="8" width="8.77734375" style="2" customWidth="1"/>
  </cols>
  <sheetData>
    <row r="1" spans="1:8" ht="126" customHeight="1" x14ac:dyDescent="0.3">
      <c r="A1" s="55" t="s">
        <v>264</v>
      </c>
      <c r="B1" s="56"/>
      <c r="C1" s="56"/>
      <c r="D1" s="56"/>
      <c r="E1" s="56"/>
      <c r="F1" s="56"/>
      <c r="G1" s="56"/>
      <c r="H1" s="56"/>
    </row>
    <row r="2" spans="1:8" x14ac:dyDescent="0.3">
      <c r="A2" s="57" t="s">
        <v>0</v>
      </c>
      <c r="B2" s="57"/>
      <c r="C2" s="57"/>
      <c r="D2" s="57"/>
      <c r="E2" s="57"/>
      <c r="F2" s="57"/>
      <c r="G2" s="57"/>
      <c r="H2" s="57"/>
    </row>
    <row r="3" spans="1:8" ht="15" thickBot="1" x14ac:dyDescent="0.35">
      <c r="A3" s="1">
        <v>1</v>
      </c>
      <c r="B3" s="1">
        <v>2</v>
      </c>
      <c r="C3" s="1">
        <v>3</v>
      </c>
      <c r="D3" s="1">
        <v>4</v>
      </c>
      <c r="E3" s="1">
        <v>5</v>
      </c>
      <c r="F3" s="1">
        <v>6</v>
      </c>
      <c r="G3" s="1">
        <v>7</v>
      </c>
      <c r="H3" s="1">
        <v>8</v>
      </c>
    </row>
    <row r="4" spans="1:8" ht="15" thickBot="1" x14ac:dyDescent="0.35">
      <c r="A4" s="76">
        <v>2</v>
      </c>
      <c r="B4" s="76">
        <v>6</v>
      </c>
      <c r="C4" s="76">
        <v>7</v>
      </c>
      <c r="D4" s="76">
        <v>7</v>
      </c>
      <c r="E4" s="76">
        <v>6</v>
      </c>
      <c r="F4" s="76">
        <v>6</v>
      </c>
      <c r="G4" s="76">
        <v>7</v>
      </c>
      <c r="H4" s="80">
        <v>6</v>
      </c>
    </row>
    <row r="5" spans="1:8" ht="15" thickBot="1" x14ac:dyDescent="0.35">
      <c r="A5" s="77">
        <v>6</v>
      </c>
      <c r="B5" s="77">
        <v>5</v>
      </c>
      <c r="C5" s="77">
        <v>6</v>
      </c>
      <c r="D5" s="77">
        <v>5</v>
      </c>
      <c r="E5" s="77">
        <v>7</v>
      </c>
      <c r="F5" s="77">
        <v>6</v>
      </c>
      <c r="G5" s="77">
        <v>5</v>
      </c>
      <c r="H5" s="81">
        <v>7</v>
      </c>
    </row>
    <row r="6" spans="1:8" ht="15" thickBot="1" x14ac:dyDescent="0.35">
      <c r="A6" s="78">
        <v>7</v>
      </c>
      <c r="B6" s="78">
        <v>7</v>
      </c>
      <c r="C6" s="78">
        <v>7</v>
      </c>
      <c r="D6" s="78">
        <v>7</v>
      </c>
      <c r="E6" s="78">
        <v>7</v>
      </c>
      <c r="F6" s="78">
        <v>6</v>
      </c>
      <c r="G6" s="78">
        <v>7</v>
      </c>
      <c r="H6" s="82">
        <v>7</v>
      </c>
    </row>
    <row r="7" spans="1:8" ht="15" thickBot="1" x14ac:dyDescent="0.35">
      <c r="A7" s="77">
        <v>7</v>
      </c>
      <c r="B7" s="77">
        <v>7</v>
      </c>
      <c r="C7" s="77">
        <v>7</v>
      </c>
      <c r="D7" s="77">
        <v>7</v>
      </c>
      <c r="E7" s="77">
        <v>7</v>
      </c>
      <c r="F7" s="77">
        <v>7</v>
      </c>
      <c r="G7" s="77">
        <v>7</v>
      </c>
      <c r="H7" s="81">
        <v>7</v>
      </c>
    </row>
    <row r="8" spans="1:8" ht="15" thickBot="1" x14ac:dyDescent="0.35">
      <c r="A8" s="78">
        <v>6</v>
      </c>
      <c r="B8" s="78">
        <v>6</v>
      </c>
      <c r="C8" s="78">
        <v>7</v>
      </c>
      <c r="D8" s="78">
        <v>6</v>
      </c>
      <c r="E8" s="78">
        <v>6</v>
      </c>
      <c r="F8" s="78">
        <v>6</v>
      </c>
      <c r="G8" s="78">
        <v>6</v>
      </c>
      <c r="H8" s="82">
        <v>6</v>
      </c>
    </row>
    <row r="9" spans="1:8" ht="15" thickBot="1" x14ac:dyDescent="0.35">
      <c r="A9" s="77">
        <v>7</v>
      </c>
      <c r="B9" s="77">
        <v>5</v>
      </c>
      <c r="C9" s="77">
        <v>5</v>
      </c>
      <c r="D9" s="77">
        <v>6</v>
      </c>
      <c r="E9" s="77">
        <v>7</v>
      </c>
      <c r="F9" s="77">
        <v>6</v>
      </c>
      <c r="G9" s="77">
        <v>5</v>
      </c>
      <c r="H9" s="81">
        <v>6</v>
      </c>
    </row>
    <row r="10" spans="1:8" ht="15" thickBot="1" x14ac:dyDescent="0.35">
      <c r="A10" s="78">
        <v>7</v>
      </c>
      <c r="B10" s="78">
        <v>7</v>
      </c>
      <c r="C10" s="78">
        <v>7</v>
      </c>
      <c r="D10" s="78">
        <v>7</v>
      </c>
      <c r="E10" s="78">
        <v>7</v>
      </c>
      <c r="F10" s="78">
        <v>7</v>
      </c>
      <c r="G10" s="78">
        <v>7</v>
      </c>
      <c r="H10" s="82">
        <v>7</v>
      </c>
    </row>
    <row r="11" spans="1:8" ht="15" thickBot="1" x14ac:dyDescent="0.35">
      <c r="A11" s="77">
        <v>7</v>
      </c>
      <c r="B11" s="77">
        <v>7</v>
      </c>
      <c r="C11" s="77">
        <v>7</v>
      </c>
      <c r="D11" s="77">
        <v>7</v>
      </c>
      <c r="E11" s="77">
        <v>7</v>
      </c>
      <c r="F11" s="77">
        <v>7</v>
      </c>
      <c r="G11" s="77">
        <v>7</v>
      </c>
      <c r="H11" s="81">
        <v>7</v>
      </c>
    </row>
    <row r="12" spans="1:8" ht="15" thickBot="1" x14ac:dyDescent="0.35">
      <c r="A12" s="78">
        <v>7</v>
      </c>
      <c r="B12" s="78">
        <v>7</v>
      </c>
      <c r="C12" s="78">
        <v>7</v>
      </c>
      <c r="D12" s="78">
        <v>7</v>
      </c>
      <c r="E12" s="78">
        <v>7</v>
      </c>
      <c r="F12" s="78">
        <v>7</v>
      </c>
      <c r="G12" s="78">
        <v>7</v>
      </c>
      <c r="H12" s="82">
        <v>7</v>
      </c>
    </row>
    <row r="13" spans="1:8" ht="15" thickBot="1" x14ac:dyDescent="0.35">
      <c r="A13" s="77">
        <v>7</v>
      </c>
      <c r="B13" s="77">
        <v>7</v>
      </c>
      <c r="C13" s="77">
        <v>7</v>
      </c>
      <c r="D13" s="77">
        <v>7</v>
      </c>
      <c r="E13" s="77">
        <v>7</v>
      </c>
      <c r="F13" s="77">
        <v>7</v>
      </c>
      <c r="G13" s="77">
        <v>7</v>
      </c>
      <c r="H13" s="81">
        <v>7</v>
      </c>
    </row>
    <row r="14" spans="1:8" ht="15" thickBot="1" x14ac:dyDescent="0.35">
      <c r="A14" s="78">
        <v>7</v>
      </c>
      <c r="B14" s="78">
        <v>7</v>
      </c>
      <c r="C14" s="78">
        <v>7</v>
      </c>
      <c r="D14" s="78">
        <v>5</v>
      </c>
      <c r="E14" s="78">
        <v>7</v>
      </c>
      <c r="F14" s="78">
        <v>7</v>
      </c>
      <c r="G14" s="78">
        <v>7</v>
      </c>
      <c r="H14" s="82">
        <v>2</v>
      </c>
    </row>
    <row r="15" spans="1:8" ht="15" thickBot="1" x14ac:dyDescent="0.35">
      <c r="A15" s="77">
        <v>7</v>
      </c>
      <c r="B15" s="77">
        <v>7</v>
      </c>
      <c r="C15" s="77">
        <v>7</v>
      </c>
      <c r="D15" s="77">
        <v>7</v>
      </c>
      <c r="E15" s="77">
        <v>7</v>
      </c>
      <c r="F15" s="77">
        <v>7</v>
      </c>
      <c r="G15" s="77">
        <v>7</v>
      </c>
      <c r="H15" s="81">
        <v>7</v>
      </c>
    </row>
    <row r="16" spans="1:8" ht="15" thickBot="1" x14ac:dyDescent="0.35">
      <c r="A16" s="78">
        <v>7</v>
      </c>
      <c r="B16" s="78">
        <v>7</v>
      </c>
      <c r="C16" s="78">
        <v>7</v>
      </c>
      <c r="D16" s="78">
        <v>7</v>
      </c>
      <c r="E16" s="78">
        <v>7</v>
      </c>
      <c r="F16" s="78">
        <v>7</v>
      </c>
      <c r="G16" s="78">
        <v>7</v>
      </c>
      <c r="H16" s="82">
        <v>7</v>
      </c>
    </row>
    <row r="17" spans="1:8" ht="15" thickBot="1" x14ac:dyDescent="0.35">
      <c r="A17" s="77">
        <v>7</v>
      </c>
      <c r="B17" s="77">
        <v>7</v>
      </c>
      <c r="C17" s="77">
        <v>7</v>
      </c>
      <c r="D17" s="77">
        <v>7</v>
      </c>
      <c r="E17" s="77">
        <v>7</v>
      </c>
      <c r="F17" s="77">
        <v>7</v>
      </c>
      <c r="G17" s="77">
        <v>7</v>
      </c>
      <c r="H17" s="81">
        <v>7</v>
      </c>
    </row>
    <row r="18" spans="1:8" ht="15" thickBot="1" x14ac:dyDescent="0.35">
      <c r="A18" s="78">
        <v>6</v>
      </c>
      <c r="B18" s="78">
        <v>6</v>
      </c>
      <c r="C18" s="78">
        <v>7</v>
      </c>
      <c r="D18" s="78">
        <v>6</v>
      </c>
      <c r="E18" s="78">
        <v>5</v>
      </c>
      <c r="F18" s="78">
        <v>6</v>
      </c>
      <c r="G18" s="78">
        <v>6</v>
      </c>
      <c r="H18" s="82">
        <v>7</v>
      </c>
    </row>
    <row r="19" spans="1:8" ht="15" thickBot="1" x14ac:dyDescent="0.35">
      <c r="A19" s="77">
        <v>6</v>
      </c>
      <c r="B19" s="77">
        <v>7</v>
      </c>
      <c r="C19" s="77">
        <v>6</v>
      </c>
      <c r="D19" s="77">
        <v>6</v>
      </c>
      <c r="E19" s="77">
        <v>6</v>
      </c>
      <c r="F19" s="77">
        <v>7</v>
      </c>
      <c r="G19" s="77">
        <v>7</v>
      </c>
      <c r="H19" s="81">
        <v>6</v>
      </c>
    </row>
    <row r="20" spans="1:8" ht="15" thickBot="1" x14ac:dyDescent="0.35">
      <c r="A20" s="78">
        <v>6</v>
      </c>
      <c r="B20" s="78">
        <v>6</v>
      </c>
      <c r="C20" s="78">
        <v>6</v>
      </c>
      <c r="D20" s="78">
        <v>7</v>
      </c>
      <c r="E20" s="78">
        <v>6</v>
      </c>
      <c r="F20" s="78">
        <v>7</v>
      </c>
      <c r="G20" s="78">
        <v>6</v>
      </c>
      <c r="H20" s="82">
        <v>7</v>
      </c>
    </row>
    <row r="21" spans="1:8" ht="15" thickBot="1" x14ac:dyDescent="0.35">
      <c r="A21" s="77">
        <v>7</v>
      </c>
      <c r="B21" s="77">
        <v>7</v>
      </c>
      <c r="C21" s="77">
        <v>7</v>
      </c>
      <c r="D21" s="77">
        <v>7</v>
      </c>
      <c r="E21" s="77">
        <v>7</v>
      </c>
      <c r="F21" s="77">
        <v>7</v>
      </c>
      <c r="G21" s="77">
        <v>5</v>
      </c>
      <c r="H21" s="81">
        <v>7</v>
      </c>
    </row>
    <row r="22" spans="1:8" ht="15" thickBot="1" x14ac:dyDescent="0.35">
      <c r="A22" s="78">
        <v>6</v>
      </c>
      <c r="B22" s="78">
        <v>7</v>
      </c>
      <c r="C22" s="78">
        <v>5</v>
      </c>
      <c r="D22" s="78">
        <v>5</v>
      </c>
      <c r="E22" s="78">
        <v>5</v>
      </c>
      <c r="F22" s="78">
        <v>6</v>
      </c>
      <c r="G22" s="78">
        <v>6</v>
      </c>
      <c r="H22" s="82">
        <v>6</v>
      </c>
    </row>
    <row r="23" spans="1:8" ht="15" thickBot="1" x14ac:dyDescent="0.35">
      <c r="A23" s="77">
        <v>7</v>
      </c>
      <c r="B23" s="77">
        <v>7</v>
      </c>
      <c r="C23" s="77">
        <v>7</v>
      </c>
      <c r="D23" s="77">
        <v>7</v>
      </c>
      <c r="E23" s="77">
        <v>7</v>
      </c>
      <c r="F23" s="77">
        <v>7</v>
      </c>
      <c r="G23" s="77">
        <v>7</v>
      </c>
      <c r="H23" s="81">
        <v>7</v>
      </c>
    </row>
    <row r="24" spans="1:8" ht="15" thickBot="1" x14ac:dyDescent="0.35">
      <c r="A24" s="78">
        <v>7</v>
      </c>
      <c r="B24" s="78">
        <v>7</v>
      </c>
      <c r="C24" s="78">
        <v>7</v>
      </c>
      <c r="D24" s="78">
        <v>7</v>
      </c>
      <c r="E24" s="78">
        <v>7</v>
      </c>
      <c r="F24" s="78">
        <v>7</v>
      </c>
      <c r="G24" s="78">
        <v>7</v>
      </c>
      <c r="H24" s="82">
        <v>6</v>
      </c>
    </row>
    <row r="25" spans="1:8" ht="15" thickBot="1" x14ac:dyDescent="0.35">
      <c r="A25" s="77">
        <v>7</v>
      </c>
      <c r="B25" s="77">
        <v>7</v>
      </c>
      <c r="C25" s="77">
        <v>7</v>
      </c>
      <c r="D25" s="77">
        <v>7</v>
      </c>
      <c r="E25" s="77">
        <v>6</v>
      </c>
      <c r="F25" s="77">
        <v>7</v>
      </c>
      <c r="G25" s="77">
        <v>6</v>
      </c>
      <c r="H25" s="81">
        <v>7</v>
      </c>
    </row>
    <row r="26" spans="1:8" ht="15" thickBot="1" x14ac:dyDescent="0.35">
      <c r="A26" s="78">
        <v>7</v>
      </c>
      <c r="B26" s="78">
        <v>7</v>
      </c>
      <c r="C26" s="78">
        <v>6</v>
      </c>
      <c r="D26" s="78">
        <v>7</v>
      </c>
      <c r="E26" s="78">
        <v>6</v>
      </c>
      <c r="F26" s="78">
        <v>7</v>
      </c>
      <c r="G26" s="78">
        <v>6</v>
      </c>
      <c r="H26" s="82">
        <v>7</v>
      </c>
    </row>
    <row r="27" spans="1:8" ht="15" thickBot="1" x14ac:dyDescent="0.35">
      <c r="A27" s="77">
        <v>7</v>
      </c>
      <c r="B27" s="77">
        <v>7</v>
      </c>
      <c r="C27" s="77">
        <v>6</v>
      </c>
      <c r="D27" s="77">
        <v>5</v>
      </c>
      <c r="E27" s="77">
        <v>6</v>
      </c>
      <c r="F27" s="77">
        <v>6</v>
      </c>
      <c r="G27" s="77">
        <v>7</v>
      </c>
      <c r="H27" s="81">
        <v>7</v>
      </c>
    </row>
    <row r="28" spans="1:8" ht="15" thickBot="1" x14ac:dyDescent="0.35">
      <c r="A28" s="78">
        <v>6</v>
      </c>
      <c r="B28" s="78">
        <v>7</v>
      </c>
      <c r="C28" s="78">
        <v>5</v>
      </c>
      <c r="D28" s="78">
        <v>6</v>
      </c>
      <c r="E28" s="78">
        <v>7</v>
      </c>
      <c r="F28" s="78">
        <v>7</v>
      </c>
      <c r="G28" s="78">
        <v>7</v>
      </c>
      <c r="H28" s="82">
        <v>7</v>
      </c>
    </row>
    <row r="29" spans="1:8" ht="15" thickBot="1" x14ac:dyDescent="0.35">
      <c r="A29" s="77">
        <v>6</v>
      </c>
      <c r="B29" s="77">
        <v>7</v>
      </c>
      <c r="C29" s="77">
        <v>7</v>
      </c>
      <c r="D29" s="77">
        <v>6</v>
      </c>
      <c r="E29" s="77">
        <v>6</v>
      </c>
      <c r="F29" s="77">
        <v>7</v>
      </c>
      <c r="G29" s="77">
        <v>6</v>
      </c>
      <c r="H29" s="81">
        <v>7</v>
      </c>
    </row>
    <row r="30" spans="1:8" ht="15" thickBot="1" x14ac:dyDescent="0.35">
      <c r="A30" s="78">
        <v>5</v>
      </c>
      <c r="B30" s="78">
        <v>7</v>
      </c>
      <c r="C30" s="78">
        <v>6</v>
      </c>
      <c r="D30" s="78">
        <v>6</v>
      </c>
      <c r="E30" s="78">
        <v>5</v>
      </c>
      <c r="F30" s="78">
        <v>6</v>
      </c>
      <c r="G30" s="78">
        <v>7</v>
      </c>
      <c r="H30" s="82">
        <v>7</v>
      </c>
    </row>
    <row r="31" spans="1:8" ht="15" thickBot="1" x14ac:dyDescent="0.35">
      <c r="A31" s="77">
        <v>6</v>
      </c>
      <c r="B31" s="77">
        <v>7</v>
      </c>
      <c r="C31" s="77">
        <v>6</v>
      </c>
      <c r="D31" s="77">
        <v>7</v>
      </c>
      <c r="E31" s="77">
        <v>7</v>
      </c>
      <c r="F31" s="77">
        <v>7</v>
      </c>
      <c r="G31" s="77">
        <v>6</v>
      </c>
      <c r="H31" s="81">
        <v>6</v>
      </c>
    </row>
    <row r="32" spans="1:8" ht="15" thickBot="1" x14ac:dyDescent="0.35">
      <c r="A32" s="78">
        <v>6</v>
      </c>
      <c r="B32" s="78">
        <v>7</v>
      </c>
      <c r="C32" s="78">
        <v>6</v>
      </c>
      <c r="D32" s="78">
        <v>7</v>
      </c>
      <c r="E32" s="78">
        <v>6</v>
      </c>
      <c r="F32" s="78">
        <v>7</v>
      </c>
      <c r="G32" s="78">
        <v>6</v>
      </c>
      <c r="H32" s="82">
        <v>7</v>
      </c>
    </row>
    <row r="33" spans="1:8" ht="15" thickBot="1" x14ac:dyDescent="0.35">
      <c r="A33" s="79">
        <v>6</v>
      </c>
      <c r="B33" s="79">
        <v>7</v>
      </c>
      <c r="C33" s="79">
        <v>7</v>
      </c>
      <c r="D33" s="79">
        <v>7</v>
      </c>
      <c r="E33" s="79">
        <v>6</v>
      </c>
      <c r="F33" s="79">
        <v>6</v>
      </c>
      <c r="G33" s="79">
        <v>7</v>
      </c>
      <c r="H33" s="83">
        <v>7</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zoomScale="85" zoomScaleNormal="85" workbookViewId="0">
      <selection activeCell="K2" sqref="K2:M33"/>
    </sheetView>
  </sheetViews>
  <sheetFormatPr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8" t="s">
        <v>418</v>
      </c>
      <c r="B1" s="56"/>
      <c r="C1" s="56"/>
      <c r="D1" s="56"/>
      <c r="E1" s="56"/>
      <c r="F1" s="56"/>
      <c r="G1" s="56"/>
      <c r="H1" s="56"/>
      <c r="K1" s="59"/>
      <c r="L1" s="60"/>
      <c r="M1" s="60"/>
    </row>
    <row r="2" spans="1:13" x14ac:dyDescent="0.3">
      <c r="A2" s="57" t="s">
        <v>0</v>
      </c>
      <c r="B2" s="57"/>
      <c r="C2" s="57"/>
      <c r="D2" s="57"/>
      <c r="E2" s="57"/>
      <c r="F2" s="57"/>
      <c r="G2" s="57"/>
      <c r="H2" s="57"/>
      <c r="K2" s="57" t="s">
        <v>4</v>
      </c>
      <c r="L2" s="57"/>
      <c r="M2" s="57"/>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-2</v>
      </c>
      <c r="B4" s="2">
        <f>IF(Data!B4&gt;0,Data!B4-4,"")</f>
        <v>2</v>
      </c>
      <c r="C4" s="2">
        <f>IF(Data!C4&gt;0,Data!C4-4,"")</f>
        <v>3</v>
      </c>
      <c r="D4" s="2">
        <f>IF(Data!D4&gt;0,Data!D4-4,"")</f>
        <v>3</v>
      </c>
      <c r="E4" s="2">
        <f>IF(Data!E4&gt;0,Data!E4-4,"")</f>
        <v>2</v>
      </c>
      <c r="F4" s="2">
        <f>IF(Data!F4&gt;0,Data!F4-4,"")</f>
        <v>2</v>
      </c>
      <c r="G4" s="2">
        <f>IF(Data!G4&gt;0,Data!G4-4,"")</f>
        <v>3</v>
      </c>
      <c r="H4" s="2">
        <f>IF(Data!H4&gt;0,Data!H4-4,"")</f>
        <v>2</v>
      </c>
      <c r="K4" s="9">
        <f>IF(COUNT(A4,B4,C4,D4)&gt;0,AVERAGE(A4,B4,C4,D4),"")</f>
        <v>1.5</v>
      </c>
      <c r="L4" s="9">
        <f>IF(COUNT(E4,F4,G4,H4)&gt;0,AVERAGE(E4,F4,G4,H4),"")</f>
        <v>2.25</v>
      </c>
      <c r="M4" s="9">
        <f>IF(COUNT(A4,B4,C4,D4,E4,F4,G4,H4)&gt;0,AVERAGE(A4,B4,C4,D4,E4,F4,G4,H4),"")</f>
        <v>1.875</v>
      </c>
    </row>
    <row r="5" spans="1:13" x14ac:dyDescent="0.3">
      <c r="A5" s="2">
        <f>IF(Data!A5&gt;0,Data!A5-4,"")</f>
        <v>2</v>
      </c>
      <c r="B5" s="2">
        <f>IF(Data!B5&gt;0,Data!B5-4,"")</f>
        <v>1</v>
      </c>
      <c r="C5" s="2">
        <f>IF(Data!C5&gt;0,Data!C5-4,"")</f>
        <v>2</v>
      </c>
      <c r="D5" s="2">
        <f>IF(Data!D5&gt;0,Data!D5-4,"")</f>
        <v>1</v>
      </c>
      <c r="E5" s="2">
        <f>IF(Data!E5&gt;0,Data!E5-4,"")</f>
        <v>3</v>
      </c>
      <c r="F5" s="2">
        <f>IF(Data!F5&gt;0,Data!F5-4,"")</f>
        <v>2</v>
      </c>
      <c r="G5" s="2">
        <f>IF(Data!G5&gt;0,Data!G5-4,"")</f>
        <v>1</v>
      </c>
      <c r="H5" s="2">
        <f>IF(Data!H5&gt;0,Data!H5-4,"")</f>
        <v>3</v>
      </c>
      <c r="K5" s="9">
        <f t="shared" ref="K5:K68" si="0">IF(COUNT(A5,B5,C5,D5)&gt;0,AVERAGE(A5,B5,C5,D5),"")</f>
        <v>1.5</v>
      </c>
      <c r="L5" s="9">
        <f t="shared" ref="L5:L68" si="1">IF(COUNT(E5,F5,G5,H5)&gt;0,AVERAGE(E5,F5,G5,H5),"")</f>
        <v>2.25</v>
      </c>
      <c r="M5" s="9">
        <f t="shared" ref="M5:M68" si="2">IF(COUNT(A5,B5,C5,D5,E5,F5,G5,H5)&gt;0,AVERAGE(A5,B5,C5,D5,E5,F5,G5,H5),"")</f>
        <v>1.875</v>
      </c>
    </row>
    <row r="6" spans="1:13" x14ac:dyDescent="0.3">
      <c r="A6" s="2">
        <f>IF(Data!A6&gt;0,Data!A6-4,"")</f>
        <v>3</v>
      </c>
      <c r="B6" s="2">
        <f>IF(Data!B6&gt;0,Data!B6-4,"")</f>
        <v>3</v>
      </c>
      <c r="C6" s="2">
        <f>IF(Data!C6&gt;0,Data!C6-4,"")</f>
        <v>3</v>
      </c>
      <c r="D6" s="2">
        <f>IF(Data!D6&gt;0,Data!D6-4,"")</f>
        <v>3</v>
      </c>
      <c r="E6" s="2">
        <f>IF(Data!E6&gt;0,Data!E6-4,"")</f>
        <v>3</v>
      </c>
      <c r="F6" s="2">
        <f>IF(Data!F6&gt;0,Data!F6-4,"")</f>
        <v>2</v>
      </c>
      <c r="G6" s="2">
        <f>IF(Data!G6&gt;0,Data!G6-4,"")</f>
        <v>3</v>
      </c>
      <c r="H6" s="2">
        <f>IF(Data!H6&gt;0,Data!H6-4,"")</f>
        <v>3</v>
      </c>
      <c r="K6" s="9">
        <f t="shared" si="0"/>
        <v>3</v>
      </c>
      <c r="L6" s="9">
        <f t="shared" si="1"/>
        <v>2.75</v>
      </c>
      <c r="M6" s="9">
        <f t="shared" si="2"/>
        <v>2.875</v>
      </c>
    </row>
    <row r="7" spans="1:13" x14ac:dyDescent="0.3">
      <c r="A7" s="2">
        <f>IF(Data!A7&gt;0,Data!A7-4,"")</f>
        <v>3</v>
      </c>
      <c r="B7" s="2">
        <f>IF(Data!B7&gt;0,Data!B7-4,"")</f>
        <v>3</v>
      </c>
      <c r="C7" s="2">
        <f>IF(Data!C7&gt;0,Data!C7-4,"")</f>
        <v>3</v>
      </c>
      <c r="D7" s="2">
        <f>IF(Data!D7&gt;0,Data!D7-4,"")</f>
        <v>3</v>
      </c>
      <c r="E7" s="2">
        <f>IF(Data!E7&gt;0,Data!E7-4,"")</f>
        <v>3</v>
      </c>
      <c r="F7" s="2">
        <f>IF(Data!F7&gt;0,Data!F7-4,"")</f>
        <v>3</v>
      </c>
      <c r="G7" s="2">
        <f>IF(Data!G7&gt;0,Data!G7-4,"")</f>
        <v>3</v>
      </c>
      <c r="H7" s="2">
        <f>IF(Data!H7&gt;0,Data!H7-4,"")</f>
        <v>3</v>
      </c>
      <c r="K7" s="9">
        <f t="shared" si="0"/>
        <v>3</v>
      </c>
      <c r="L7" s="9">
        <f t="shared" si="1"/>
        <v>3</v>
      </c>
      <c r="M7" s="9">
        <f t="shared" si="2"/>
        <v>3</v>
      </c>
    </row>
    <row r="8" spans="1:13" x14ac:dyDescent="0.3">
      <c r="A8" s="2">
        <f>IF(Data!A8&gt;0,Data!A8-4,"")</f>
        <v>2</v>
      </c>
      <c r="B8" s="2">
        <f>IF(Data!B8&gt;0,Data!B8-4,"")</f>
        <v>2</v>
      </c>
      <c r="C8" s="2">
        <f>IF(Data!C8&gt;0,Data!C8-4,"")</f>
        <v>3</v>
      </c>
      <c r="D8" s="2">
        <f>IF(Data!D8&gt;0,Data!D8-4,"")</f>
        <v>2</v>
      </c>
      <c r="E8" s="2">
        <f>IF(Data!E8&gt;0,Data!E8-4,"")</f>
        <v>2</v>
      </c>
      <c r="F8" s="2">
        <f>IF(Data!F8&gt;0,Data!F8-4,"")</f>
        <v>2</v>
      </c>
      <c r="G8" s="2">
        <f>IF(Data!G8&gt;0,Data!G8-4,"")</f>
        <v>2</v>
      </c>
      <c r="H8" s="2">
        <f>IF(Data!H8&gt;0,Data!H8-4,"")</f>
        <v>2</v>
      </c>
      <c r="K8" s="9">
        <f t="shared" si="0"/>
        <v>2.25</v>
      </c>
      <c r="L8" s="9">
        <f t="shared" si="1"/>
        <v>2</v>
      </c>
      <c r="M8" s="9">
        <f t="shared" si="2"/>
        <v>2.125</v>
      </c>
    </row>
    <row r="9" spans="1:13" x14ac:dyDescent="0.3">
      <c r="A9" s="2">
        <f>IF(Data!A9&gt;0,Data!A9-4,"")</f>
        <v>3</v>
      </c>
      <c r="B9" s="2">
        <f>IF(Data!B9&gt;0,Data!B9-4,"")</f>
        <v>1</v>
      </c>
      <c r="C9" s="2">
        <f>IF(Data!C9&gt;0,Data!C9-4,"")</f>
        <v>1</v>
      </c>
      <c r="D9" s="2">
        <f>IF(Data!D9&gt;0,Data!D9-4,"")</f>
        <v>2</v>
      </c>
      <c r="E9" s="2">
        <f>IF(Data!E9&gt;0,Data!E9-4,"")</f>
        <v>3</v>
      </c>
      <c r="F9" s="2">
        <f>IF(Data!F9&gt;0,Data!F9-4,"")</f>
        <v>2</v>
      </c>
      <c r="G9" s="2">
        <f>IF(Data!G9&gt;0,Data!G9-4,"")</f>
        <v>1</v>
      </c>
      <c r="H9" s="2">
        <f>IF(Data!H9&gt;0,Data!H9-4,"")</f>
        <v>2</v>
      </c>
      <c r="K9" s="9">
        <f t="shared" si="0"/>
        <v>1.75</v>
      </c>
      <c r="L9" s="9">
        <f t="shared" si="1"/>
        <v>2</v>
      </c>
      <c r="M9" s="9">
        <f t="shared" si="2"/>
        <v>1.875</v>
      </c>
    </row>
    <row r="10" spans="1:13" x14ac:dyDescent="0.3">
      <c r="A10" s="2">
        <f>IF(Data!A10&gt;0,Data!A10-4,"")</f>
        <v>3</v>
      </c>
      <c r="B10" s="2">
        <f>IF(Data!B10&gt;0,Data!B10-4,"")</f>
        <v>3</v>
      </c>
      <c r="C10" s="2">
        <f>IF(Data!C10&gt;0,Data!C10-4,"")</f>
        <v>3</v>
      </c>
      <c r="D10" s="2">
        <f>IF(Data!D10&gt;0,Data!D10-4,"")</f>
        <v>3</v>
      </c>
      <c r="E10" s="2">
        <f>IF(Data!E10&gt;0,Data!E10-4,"")</f>
        <v>3</v>
      </c>
      <c r="F10" s="2">
        <f>IF(Data!F10&gt;0,Data!F10-4,"")</f>
        <v>3</v>
      </c>
      <c r="G10" s="2">
        <f>IF(Data!G10&gt;0,Data!G10-4,"")</f>
        <v>3</v>
      </c>
      <c r="H10" s="2">
        <f>IF(Data!H10&gt;0,Data!H10-4,"")</f>
        <v>3</v>
      </c>
      <c r="K10" s="9">
        <f t="shared" si="0"/>
        <v>3</v>
      </c>
      <c r="L10" s="9">
        <f t="shared" si="1"/>
        <v>3</v>
      </c>
      <c r="M10" s="9">
        <f t="shared" si="2"/>
        <v>3</v>
      </c>
    </row>
    <row r="11" spans="1:13" x14ac:dyDescent="0.3">
      <c r="A11" s="2">
        <f>IF(Data!A11&gt;0,Data!A11-4,"")</f>
        <v>3</v>
      </c>
      <c r="B11" s="2">
        <f>IF(Data!B11&gt;0,Data!B11-4,"")</f>
        <v>3</v>
      </c>
      <c r="C11" s="2">
        <f>IF(Data!C11&gt;0,Data!C11-4,"")</f>
        <v>3</v>
      </c>
      <c r="D11" s="2">
        <f>IF(Data!D11&gt;0,Data!D11-4,"")</f>
        <v>3</v>
      </c>
      <c r="E11" s="2">
        <f>IF(Data!E11&gt;0,Data!E11-4,"")</f>
        <v>3</v>
      </c>
      <c r="F11" s="2">
        <f>IF(Data!F11&gt;0,Data!F11-4,"")</f>
        <v>3</v>
      </c>
      <c r="G11" s="2">
        <f>IF(Data!G11&gt;0,Data!G11-4,"")</f>
        <v>3</v>
      </c>
      <c r="H11" s="2">
        <f>IF(Data!H11&gt;0,Data!H11-4,"")</f>
        <v>3</v>
      </c>
      <c r="K11" s="9">
        <f t="shared" si="0"/>
        <v>3</v>
      </c>
      <c r="L11" s="9">
        <f t="shared" si="1"/>
        <v>3</v>
      </c>
      <c r="M11" s="9">
        <f t="shared" si="2"/>
        <v>3</v>
      </c>
    </row>
    <row r="12" spans="1:13"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3</v>
      </c>
      <c r="H12" s="2">
        <f>IF(Data!H12&gt;0,Data!H12-4,"")</f>
        <v>3</v>
      </c>
      <c r="K12" s="9">
        <f t="shared" si="0"/>
        <v>3</v>
      </c>
      <c r="L12" s="9">
        <f t="shared" si="1"/>
        <v>3</v>
      </c>
      <c r="M12" s="9">
        <f t="shared" si="2"/>
        <v>3</v>
      </c>
    </row>
    <row r="13" spans="1:13"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3</v>
      </c>
      <c r="H13" s="2">
        <f>IF(Data!H13&gt;0,Data!H13-4,"")</f>
        <v>3</v>
      </c>
      <c r="K13" s="9">
        <f t="shared" si="0"/>
        <v>3</v>
      </c>
      <c r="L13" s="9">
        <f t="shared" si="1"/>
        <v>3</v>
      </c>
      <c r="M13" s="9">
        <f t="shared" si="2"/>
        <v>3</v>
      </c>
    </row>
    <row r="14" spans="1:13" x14ac:dyDescent="0.3">
      <c r="A14" s="2">
        <f>IF(Data!A14&gt;0,Data!A14-4,"")</f>
        <v>3</v>
      </c>
      <c r="B14" s="2">
        <f>IF(Data!B14&gt;0,Data!B14-4,"")</f>
        <v>3</v>
      </c>
      <c r="C14" s="2">
        <f>IF(Data!C14&gt;0,Data!C14-4,"")</f>
        <v>3</v>
      </c>
      <c r="D14" s="2">
        <f>IF(Data!D14&gt;0,Data!D14-4,"")</f>
        <v>1</v>
      </c>
      <c r="E14" s="2">
        <f>IF(Data!E14&gt;0,Data!E14-4,"")</f>
        <v>3</v>
      </c>
      <c r="F14" s="2">
        <f>IF(Data!F14&gt;0,Data!F14-4,"")</f>
        <v>3</v>
      </c>
      <c r="G14" s="2">
        <f>IF(Data!G14&gt;0,Data!G14-4,"")</f>
        <v>3</v>
      </c>
      <c r="H14" s="2">
        <f>IF(Data!H14&gt;0,Data!H14-4,"")</f>
        <v>-2</v>
      </c>
      <c r="K14" s="9">
        <f t="shared" si="0"/>
        <v>2.5</v>
      </c>
      <c r="L14" s="9">
        <f t="shared" si="1"/>
        <v>1.75</v>
      </c>
      <c r="M14" s="9">
        <f t="shared" si="2"/>
        <v>2.125</v>
      </c>
    </row>
    <row r="15" spans="1:13" x14ac:dyDescent="0.3">
      <c r="A15" s="2">
        <f>IF(Data!A15&gt;0,Data!A15-4,"")</f>
        <v>3</v>
      </c>
      <c r="B15" s="2">
        <f>IF(Data!B15&gt;0,Data!B15-4,"")</f>
        <v>3</v>
      </c>
      <c r="C15" s="2">
        <f>IF(Data!C15&gt;0,Data!C15-4,"")</f>
        <v>3</v>
      </c>
      <c r="D15" s="2">
        <f>IF(Data!D15&gt;0,Data!D15-4,"")</f>
        <v>3</v>
      </c>
      <c r="E15" s="2">
        <f>IF(Data!E15&gt;0,Data!E15-4,"")</f>
        <v>3</v>
      </c>
      <c r="F15" s="2">
        <f>IF(Data!F15&gt;0,Data!F15-4,"")</f>
        <v>3</v>
      </c>
      <c r="G15" s="2">
        <f>IF(Data!G15&gt;0,Data!G15-4,"")</f>
        <v>3</v>
      </c>
      <c r="H15" s="2">
        <f>IF(Data!H15&gt;0,Data!H15-4,"")</f>
        <v>3</v>
      </c>
      <c r="K15" s="9">
        <f t="shared" si="0"/>
        <v>3</v>
      </c>
      <c r="L15" s="9">
        <f t="shared" si="1"/>
        <v>3</v>
      </c>
      <c r="M15" s="9">
        <f t="shared" si="2"/>
        <v>3</v>
      </c>
    </row>
    <row r="16" spans="1:13" x14ac:dyDescent="0.3">
      <c r="A16" s="2">
        <f>IF(Data!A16&gt;0,Data!A16-4,"")</f>
        <v>3</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9">
        <f t="shared" si="0"/>
        <v>3</v>
      </c>
      <c r="L16" s="9">
        <f t="shared" si="1"/>
        <v>3</v>
      </c>
      <c r="M16" s="9">
        <f t="shared" si="2"/>
        <v>3</v>
      </c>
    </row>
    <row r="17" spans="1:13" x14ac:dyDescent="0.3">
      <c r="A17" s="2">
        <f>IF(Data!A17&gt;0,Data!A17-4,"")</f>
        <v>3</v>
      </c>
      <c r="B17" s="2">
        <f>IF(Data!B17&gt;0,Data!B17-4,"")</f>
        <v>3</v>
      </c>
      <c r="C17" s="2">
        <f>IF(Data!C17&gt;0,Data!C17-4,"")</f>
        <v>3</v>
      </c>
      <c r="D17" s="2">
        <f>IF(Data!D17&gt;0,Data!D17-4,"")</f>
        <v>3</v>
      </c>
      <c r="E17" s="2">
        <f>IF(Data!E17&gt;0,Data!E17-4,"")</f>
        <v>3</v>
      </c>
      <c r="F17" s="2">
        <f>IF(Data!F17&gt;0,Data!F17-4,"")</f>
        <v>3</v>
      </c>
      <c r="G17" s="2">
        <f>IF(Data!G17&gt;0,Data!G17-4,"")</f>
        <v>3</v>
      </c>
      <c r="H17" s="2">
        <f>IF(Data!H17&gt;0,Data!H17-4,"")</f>
        <v>3</v>
      </c>
      <c r="K17" s="9">
        <f t="shared" si="0"/>
        <v>3</v>
      </c>
      <c r="L17" s="9">
        <f t="shared" si="1"/>
        <v>3</v>
      </c>
      <c r="M17" s="9">
        <f t="shared" si="2"/>
        <v>3</v>
      </c>
    </row>
    <row r="18" spans="1:13" x14ac:dyDescent="0.3">
      <c r="A18" s="2">
        <f>IF(Data!A18&gt;0,Data!A18-4,"")</f>
        <v>2</v>
      </c>
      <c r="B18" s="2">
        <f>IF(Data!B18&gt;0,Data!B18-4,"")</f>
        <v>2</v>
      </c>
      <c r="C18" s="2">
        <f>IF(Data!C18&gt;0,Data!C18-4,"")</f>
        <v>3</v>
      </c>
      <c r="D18" s="2">
        <f>IF(Data!D18&gt;0,Data!D18-4,"")</f>
        <v>2</v>
      </c>
      <c r="E18" s="2">
        <f>IF(Data!E18&gt;0,Data!E18-4,"")</f>
        <v>1</v>
      </c>
      <c r="F18" s="2">
        <f>IF(Data!F18&gt;0,Data!F18-4,"")</f>
        <v>2</v>
      </c>
      <c r="G18" s="2">
        <f>IF(Data!G18&gt;0,Data!G18-4,"")</f>
        <v>2</v>
      </c>
      <c r="H18" s="2">
        <f>IF(Data!H18&gt;0,Data!H18-4,"")</f>
        <v>3</v>
      </c>
      <c r="K18" s="9">
        <f t="shared" si="0"/>
        <v>2.25</v>
      </c>
      <c r="L18" s="9">
        <f t="shared" si="1"/>
        <v>2</v>
      </c>
      <c r="M18" s="9">
        <f t="shared" si="2"/>
        <v>2.125</v>
      </c>
    </row>
    <row r="19" spans="1:13" x14ac:dyDescent="0.3">
      <c r="A19" s="2">
        <f>IF(Data!A19&gt;0,Data!A19-4,"")</f>
        <v>2</v>
      </c>
      <c r="B19" s="2">
        <f>IF(Data!B19&gt;0,Data!B19-4,"")</f>
        <v>3</v>
      </c>
      <c r="C19" s="2">
        <f>IF(Data!C19&gt;0,Data!C19-4,"")</f>
        <v>2</v>
      </c>
      <c r="D19" s="2">
        <f>IF(Data!D19&gt;0,Data!D19-4,"")</f>
        <v>2</v>
      </c>
      <c r="E19" s="2">
        <f>IF(Data!E19&gt;0,Data!E19-4,"")</f>
        <v>2</v>
      </c>
      <c r="F19" s="2">
        <f>IF(Data!F19&gt;0,Data!F19-4,"")</f>
        <v>3</v>
      </c>
      <c r="G19" s="2">
        <f>IF(Data!G19&gt;0,Data!G19-4,"")</f>
        <v>3</v>
      </c>
      <c r="H19" s="2">
        <f>IF(Data!H19&gt;0,Data!H19-4,"")</f>
        <v>2</v>
      </c>
      <c r="K19" s="9">
        <f t="shared" si="0"/>
        <v>2.25</v>
      </c>
      <c r="L19" s="9">
        <f t="shared" si="1"/>
        <v>2.5</v>
      </c>
      <c r="M19" s="9">
        <f t="shared" si="2"/>
        <v>2.375</v>
      </c>
    </row>
    <row r="20" spans="1:13" x14ac:dyDescent="0.3">
      <c r="A20" s="2">
        <f>IF(Data!A20&gt;0,Data!A20-4,"")</f>
        <v>2</v>
      </c>
      <c r="B20" s="2">
        <f>IF(Data!B20&gt;0,Data!B20-4,"")</f>
        <v>2</v>
      </c>
      <c r="C20" s="2">
        <f>IF(Data!C20&gt;0,Data!C20-4,"")</f>
        <v>2</v>
      </c>
      <c r="D20" s="2">
        <f>IF(Data!D20&gt;0,Data!D20-4,"")</f>
        <v>3</v>
      </c>
      <c r="E20" s="2">
        <f>IF(Data!E20&gt;0,Data!E20-4,"")</f>
        <v>2</v>
      </c>
      <c r="F20" s="2">
        <f>IF(Data!F20&gt;0,Data!F20-4,"")</f>
        <v>3</v>
      </c>
      <c r="G20" s="2">
        <f>IF(Data!G20&gt;0,Data!G20-4,"")</f>
        <v>2</v>
      </c>
      <c r="H20" s="2">
        <f>IF(Data!H20&gt;0,Data!H20-4,"")</f>
        <v>3</v>
      </c>
      <c r="K20" s="9">
        <f t="shared" si="0"/>
        <v>2.25</v>
      </c>
      <c r="L20" s="9">
        <f t="shared" si="1"/>
        <v>2.5</v>
      </c>
      <c r="M20" s="9">
        <f t="shared" si="2"/>
        <v>2.375</v>
      </c>
    </row>
    <row r="21" spans="1:13" x14ac:dyDescent="0.3">
      <c r="A21" s="2">
        <f>IF(Data!A21&gt;0,Data!A21-4,"")</f>
        <v>3</v>
      </c>
      <c r="B21" s="2">
        <f>IF(Data!B21&gt;0,Data!B21-4,"")</f>
        <v>3</v>
      </c>
      <c r="C21" s="2">
        <f>IF(Data!C21&gt;0,Data!C21-4,"")</f>
        <v>3</v>
      </c>
      <c r="D21" s="2">
        <f>IF(Data!D21&gt;0,Data!D21-4,"")</f>
        <v>3</v>
      </c>
      <c r="E21" s="2">
        <f>IF(Data!E21&gt;0,Data!E21-4,"")</f>
        <v>3</v>
      </c>
      <c r="F21" s="2">
        <f>IF(Data!F21&gt;0,Data!F21-4,"")</f>
        <v>3</v>
      </c>
      <c r="G21" s="2">
        <f>IF(Data!G21&gt;0,Data!G21-4,"")</f>
        <v>1</v>
      </c>
      <c r="H21" s="2">
        <f>IF(Data!H21&gt;0,Data!H21-4,"")</f>
        <v>3</v>
      </c>
      <c r="K21" s="9">
        <f t="shared" si="0"/>
        <v>3</v>
      </c>
      <c r="L21" s="9">
        <f t="shared" si="1"/>
        <v>2.5</v>
      </c>
      <c r="M21" s="9">
        <f t="shared" si="2"/>
        <v>2.75</v>
      </c>
    </row>
    <row r="22" spans="1:13" x14ac:dyDescent="0.3">
      <c r="A22" s="2">
        <f>IF(Data!A22&gt;0,Data!A22-4,"")</f>
        <v>2</v>
      </c>
      <c r="B22" s="2">
        <f>IF(Data!B22&gt;0,Data!B22-4,"")</f>
        <v>3</v>
      </c>
      <c r="C22" s="2">
        <f>IF(Data!C22&gt;0,Data!C22-4,"")</f>
        <v>1</v>
      </c>
      <c r="D22" s="2">
        <f>IF(Data!D22&gt;0,Data!D22-4,"")</f>
        <v>1</v>
      </c>
      <c r="E22" s="2">
        <f>IF(Data!E22&gt;0,Data!E22-4,"")</f>
        <v>1</v>
      </c>
      <c r="F22" s="2">
        <f>IF(Data!F22&gt;0,Data!F22-4,"")</f>
        <v>2</v>
      </c>
      <c r="G22" s="2">
        <f>IF(Data!G22&gt;0,Data!G22-4,"")</f>
        <v>2</v>
      </c>
      <c r="H22" s="2">
        <f>IF(Data!H22&gt;0,Data!H22-4,"")</f>
        <v>2</v>
      </c>
      <c r="K22" s="9">
        <f t="shared" si="0"/>
        <v>1.75</v>
      </c>
      <c r="L22" s="9">
        <f t="shared" si="1"/>
        <v>1.75</v>
      </c>
      <c r="M22" s="9">
        <f t="shared" si="2"/>
        <v>1.75</v>
      </c>
    </row>
    <row r="23" spans="1:13"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9">
        <f t="shared" si="0"/>
        <v>3</v>
      </c>
      <c r="L23" s="9">
        <f t="shared" si="1"/>
        <v>3</v>
      </c>
      <c r="M23" s="9">
        <f t="shared" si="2"/>
        <v>3</v>
      </c>
    </row>
    <row r="24" spans="1:13" x14ac:dyDescent="0.3">
      <c r="A24" s="2">
        <f>IF(Data!A24&gt;0,Data!A24-4,"")</f>
        <v>3</v>
      </c>
      <c r="B24" s="2">
        <f>IF(Data!B24&gt;0,Data!B24-4,"")</f>
        <v>3</v>
      </c>
      <c r="C24" s="2">
        <f>IF(Data!C24&gt;0,Data!C24-4,"")</f>
        <v>3</v>
      </c>
      <c r="D24" s="2">
        <f>IF(Data!D24&gt;0,Data!D24-4,"")</f>
        <v>3</v>
      </c>
      <c r="E24" s="2">
        <f>IF(Data!E24&gt;0,Data!E24-4,"")</f>
        <v>3</v>
      </c>
      <c r="F24" s="2">
        <f>IF(Data!F24&gt;0,Data!F24-4,"")</f>
        <v>3</v>
      </c>
      <c r="G24" s="2">
        <f>IF(Data!G24&gt;0,Data!G24-4,"")</f>
        <v>3</v>
      </c>
      <c r="H24" s="2">
        <f>IF(Data!H24&gt;0,Data!H24-4,"")</f>
        <v>2</v>
      </c>
      <c r="K24" s="9">
        <f t="shared" si="0"/>
        <v>3</v>
      </c>
      <c r="L24" s="9">
        <f t="shared" si="1"/>
        <v>2.75</v>
      </c>
      <c r="M24" s="9">
        <f t="shared" si="2"/>
        <v>2.875</v>
      </c>
    </row>
    <row r="25" spans="1:13" x14ac:dyDescent="0.3">
      <c r="A25" s="2">
        <f>IF(Data!A25&gt;0,Data!A25-4,"")</f>
        <v>3</v>
      </c>
      <c r="B25" s="2">
        <f>IF(Data!B25&gt;0,Data!B25-4,"")</f>
        <v>3</v>
      </c>
      <c r="C25" s="2">
        <f>IF(Data!C25&gt;0,Data!C25-4,"")</f>
        <v>3</v>
      </c>
      <c r="D25" s="2">
        <f>IF(Data!D25&gt;0,Data!D25-4,"")</f>
        <v>3</v>
      </c>
      <c r="E25" s="2">
        <f>IF(Data!E25&gt;0,Data!E25-4,"")</f>
        <v>2</v>
      </c>
      <c r="F25" s="2">
        <f>IF(Data!F25&gt;0,Data!F25-4,"")</f>
        <v>3</v>
      </c>
      <c r="G25" s="2">
        <f>IF(Data!G25&gt;0,Data!G25-4,"")</f>
        <v>2</v>
      </c>
      <c r="H25" s="2">
        <f>IF(Data!H25&gt;0,Data!H25-4,"")</f>
        <v>3</v>
      </c>
      <c r="K25" s="9">
        <f t="shared" si="0"/>
        <v>3</v>
      </c>
      <c r="L25" s="9">
        <f t="shared" si="1"/>
        <v>2.5</v>
      </c>
      <c r="M25" s="9">
        <f t="shared" si="2"/>
        <v>2.75</v>
      </c>
    </row>
    <row r="26" spans="1:13" x14ac:dyDescent="0.3">
      <c r="A26" s="2">
        <f>IF(Data!A26&gt;0,Data!A26-4,"")</f>
        <v>3</v>
      </c>
      <c r="B26" s="2">
        <f>IF(Data!B26&gt;0,Data!B26-4,"")</f>
        <v>3</v>
      </c>
      <c r="C26" s="2">
        <f>IF(Data!C26&gt;0,Data!C26-4,"")</f>
        <v>2</v>
      </c>
      <c r="D26" s="2">
        <f>IF(Data!D26&gt;0,Data!D26-4,"")</f>
        <v>3</v>
      </c>
      <c r="E26" s="2">
        <f>IF(Data!E26&gt;0,Data!E26-4,"")</f>
        <v>2</v>
      </c>
      <c r="F26" s="2">
        <f>IF(Data!F26&gt;0,Data!F26-4,"")</f>
        <v>3</v>
      </c>
      <c r="G26" s="2">
        <f>IF(Data!G26&gt;0,Data!G26-4,"")</f>
        <v>2</v>
      </c>
      <c r="H26" s="2">
        <f>IF(Data!H26&gt;0,Data!H26-4,"")</f>
        <v>3</v>
      </c>
      <c r="K26" s="9">
        <f t="shared" si="0"/>
        <v>2.75</v>
      </c>
      <c r="L26" s="9">
        <f t="shared" si="1"/>
        <v>2.5</v>
      </c>
      <c r="M26" s="9">
        <f t="shared" si="2"/>
        <v>2.625</v>
      </c>
    </row>
    <row r="27" spans="1:13" x14ac:dyDescent="0.3">
      <c r="A27" s="2">
        <f>IF(Data!A27&gt;0,Data!A27-4,"")</f>
        <v>3</v>
      </c>
      <c r="B27" s="2">
        <f>IF(Data!B27&gt;0,Data!B27-4,"")</f>
        <v>3</v>
      </c>
      <c r="C27" s="2">
        <f>IF(Data!C27&gt;0,Data!C27-4,"")</f>
        <v>2</v>
      </c>
      <c r="D27" s="2">
        <f>IF(Data!D27&gt;0,Data!D27-4,"")</f>
        <v>1</v>
      </c>
      <c r="E27" s="2">
        <f>IF(Data!E27&gt;0,Data!E27-4,"")</f>
        <v>2</v>
      </c>
      <c r="F27" s="2">
        <f>IF(Data!F27&gt;0,Data!F27-4,"")</f>
        <v>2</v>
      </c>
      <c r="G27" s="2">
        <f>IF(Data!G27&gt;0,Data!G27-4,"")</f>
        <v>3</v>
      </c>
      <c r="H27" s="2">
        <f>IF(Data!H27&gt;0,Data!H27-4,"")</f>
        <v>3</v>
      </c>
      <c r="K27" s="9">
        <f t="shared" si="0"/>
        <v>2.25</v>
      </c>
      <c r="L27" s="9">
        <f t="shared" si="1"/>
        <v>2.5</v>
      </c>
      <c r="M27" s="9">
        <f t="shared" si="2"/>
        <v>2.375</v>
      </c>
    </row>
    <row r="28" spans="1:13" x14ac:dyDescent="0.3">
      <c r="A28" s="2">
        <f>IF(Data!A28&gt;0,Data!A28-4,"")</f>
        <v>2</v>
      </c>
      <c r="B28" s="2">
        <f>IF(Data!B28&gt;0,Data!B28-4,"")</f>
        <v>3</v>
      </c>
      <c r="C28" s="2">
        <f>IF(Data!C28&gt;0,Data!C28-4,"")</f>
        <v>1</v>
      </c>
      <c r="D28" s="2">
        <f>IF(Data!D28&gt;0,Data!D28-4,"")</f>
        <v>2</v>
      </c>
      <c r="E28" s="2">
        <f>IF(Data!E28&gt;0,Data!E28-4,"")</f>
        <v>3</v>
      </c>
      <c r="F28" s="2">
        <f>IF(Data!F28&gt;0,Data!F28-4,"")</f>
        <v>3</v>
      </c>
      <c r="G28" s="2">
        <f>IF(Data!G28&gt;0,Data!G28-4,"")</f>
        <v>3</v>
      </c>
      <c r="H28" s="2">
        <f>IF(Data!H28&gt;0,Data!H28-4,"")</f>
        <v>3</v>
      </c>
      <c r="K28" s="9">
        <f t="shared" si="0"/>
        <v>2</v>
      </c>
      <c r="L28" s="9">
        <f t="shared" si="1"/>
        <v>3</v>
      </c>
      <c r="M28" s="9">
        <f t="shared" si="2"/>
        <v>2.5</v>
      </c>
    </row>
    <row r="29" spans="1:13" x14ac:dyDescent="0.3">
      <c r="A29" s="2">
        <f>IF(Data!A29&gt;0,Data!A29-4,"")</f>
        <v>2</v>
      </c>
      <c r="B29" s="2">
        <f>IF(Data!B29&gt;0,Data!B29-4,"")</f>
        <v>3</v>
      </c>
      <c r="C29" s="2">
        <f>IF(Data!C29&gt;0,Data!C29-4,"")</f>
        <v>3</v>
      </c>
      <c r="D29" s="2">
        <f>IF(Data!D29&gt;0,Data!D29-4,"")</f>
        <v>2</v>
      </c>
      <c r="E29" s="2">
        <f>IF(Data!E29&gt;0,Data!E29-4,"")</f>
        <v>2</v>
      </c>
      <c r="F29" s="2">
        <f>IF(Data!F29&gt;0,Data!F29-4,"")</f>
        <v>3</v>
      </c>
      <c r="G29" s="2">
        <f>IF(Data!G29&gt;0,Data!G29-4,"")</f>
        <v>2</v>
      </c>
      <c r="H29" s="2">
        <f>IF(Data!H29&gt;0,Data!H29-4,"")</f>
        <v>3</v>
      </c>
      <c r="K29" s="9">
        <f t="shared" si="0"/>
        <v>2.5</v>
      </c>
      <c r="L29" s="9">
        <f t="shared" si="1"/>
        <v>2.5</v>
      </c>
      <c r="M29" s="9">
        <f t="shared" si="2"/>
        <v>2.5</v>
      </c>
    </row>
    <row r="30" spans="1:13" x14ac:dyDescent="0.3">
      <c r="A30" s="2">
        <f>IF(Data!A30&gt;0,Data!A30-4,"")</f>
        <v>1</v>
      </c>
      <c r="B30" s="2">
        <f>IF(Data!B30&gt;0,Data!B30-4,"")</f>
        <v>3</v>
      </c>
      <c r="C30" s="2">
        <f>IF(Data!C30&gt;0,Data!C30-4,"")</f>
        <v>2</v>
      </c>
      <c r="D30" s="2">
        <f>IF(Data!D30&gt;0,Data!D30-4,"")</f>
        <v>2</v>
      </c>
      <c r="E30" s="2">
        <f>IF(Data!E30&gt;0,Data!E30-4,"")</f>
        <v>1</v>
      </c>
      <c r="F30" s="2">
        <f>IF(Data!F30&gt;0,Data!F30-4,"")</f>
        <v>2</v>
      </c>
      <c r="G30" s="2">
        <f>IF(Data!G30&gt;0,Data!G30-4,"")</f>
        <v>3</v>
      </c>
      <c r="H30" s="2">
        <f>IF(Data!H30&gt;0,Data!H30-4,"")</f>
        <v>3</v>
      </c>
      <c r="K30" s="9">
        <f t="shared" si="0"/>
        <v>2</v>
      </c>
      <c r="L30" s="9">
        <f t="shared" si="1"/>
        <v>2.25</v>
      </c>
      <c r="M30" s="9">
        <f t="shared" si="2"/>
        <v>2.125</v>
      </c>
    </row>
    <row r="31" spans="1:13" x14ac:dyDescent="0.3">
      <c r="A31" s="2">
        <f>IF(Data!A31&gt;0,Data!A31-4,"")</f>
        <v>2</v>
      </c>
      <c r="B31" s="2">
        <f>IF(Data!B31&gt;0,Data!B31-4,"")</f>
        <v>3</v>
      </c>
      <c r="C31" s="2">
        <f>IF(Data!C31&gt;0,Data!C31-4,"")</f>
        <v>2</v>
      </c>
      <c r="D31" s="2">
        <f>IF(Data!D31&gt;0,Data!D31-4,"")</f>
        <v>3</v>
      </c>
      <c r="E31" s="2">
        <f>IF(Data!E31&gt;0,Data!E31-4,"")</f>
        <v>3</v>
      </c>
      <c r="F31" s="2">
        <f>IF(Data!F31&gt;0,Data!F31-4,"")</f>
        <v>3</v>
      </c>
      <c r="G31" s="2">
        <f>IF(Data!G31&gt;0,Data!G31-4,"")</f>
        <v>2</v>
      </c>
      <c r="H31" s="2">
        <f>IF(Data!H31&gt;0,Data!H31-4,"")</f>
        <v>2</v>
      </c>
      <c r="K31" s="9">
        <f t="shared" si="0"/>
        <v>2.5</v>
      </c>
      <c r="L31" s="9">
        <f t="shared" si="1"/>
        <v>2.5</v>
      </c>
      <c r="M31" s="9">
        <f t="shared" si="2"/>
        <v>2.5</v>
      </c>
    </row>
    <row r="32" spans="1:13" x14ac:dyDescent="0.3">
      <c r="A32" s="2">
        <f>IF(Data!A32&gt;0,Data!A32-4,"")</f>
        <v>2</v>
      </c>
      <c r="B32" s="2">
        <f>IF(Data!B32&gt;0,Data!B32-4,"")</f>
        <v>3</v>
      </c>
      <c r="C32" s="2">
        <f>IF(Data!C32&gt;0,Data!C32-4,"")</f>
        <v>2</v>
      </c>
      <c r="D32" s="2">
        <f>IF(Data!D32&gt;0,Data!D32-4,"")</f>
        <v>3</v>
      </c>
      <c r="E32" s="2">
        <f>IF(Data!E32&gt;0,Data!E32-4,"")</f>
        <v>2</v>
      </c>
      <c r="F32" s="2">
        <f>IF(Data!F32&gt;0,Data!F32-4,"")</f>
        <v>3</v>
      </c>
      <c r="G32" s="2">
        <f>IF(Data!G32&gt;0,Data!G32-4,"")</f>
        <v>2</v>
      </c>
      <c r="H32" s="2">
        <f>IF(Data!H32&gt;0,Data!H32-4,"")</f>
        <v>3</v>
      </c>
      <c r="K32" s="9">
        <f t="shared" si="0"/>
        <v>2.5</v>
      </c>
      <c r="L32" s="9">
        <f t="shared" si="1"/>
        <v>2.5</v>
      </c>
      <c r="M32" s="9">
        <f t="shared" si="2"/>
        <v>2.5</v>
      </c>
    </row>
    <row r="33" spans="1:13" x14ac:dyDescent="0.3">
      <c r="A33" s="2">
        <f>IF(Data!A33&gt;0,Data!A33-4,"")</f>
        <v>2</v>
      </c>
      <c r="B33" s="2">
        <f>IF(Data!B33&gt;0,Data!B33-4,"")</f>
        <v>3</v>
      </c>
      <c r="C33" s="2">
        <f>IF(Data!C33&gt;0,Data!C33-4,"")</f>
        <v>3</v>
      </c>
      <c r="D33" s="2">
        <f>IF(Data!D33&gt;0,Data!D33-4,"")</f>
        <v>3</v>
      </c>
      <c r="E33" s="2">
        <f>IF(Data!E33&gt;0,Data!E33-4,"")</f>
        <v>2</v>
      </c>
      <c r="F33" s="2">
        <f>IF(Data!F33&gt;0,Data!F33-4,"")</f>
        <v>2</v>
      </c>
      <c r="G33" s="2">
        <f>IF(Data!G33&gt;0,Data!G33-4,"")</f>
        <v>3</v>
      </c>
      <c r="H33" s="2">
        <f>IF(Data!H33&gt;0,Data!H33-4,"")</f>
        <v>3</v>
      </c>
      <c r="K33" s="9">
        <f t="shared" si="0"/>
        <v>2.75</v>
      </c>
      <c r="L33" s="9">
        <f t="shared" si="1"/>
        <v>2.5</v>
      </c>
      <c r="M33" s="9">
        <f t="shared" si="2"/>
        <v>2.625</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A3" sqref="A3:H11"/>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61" t="s">
        <v>415</v>
      </c>
      <c r="B1" s="62"/>
      <c r="C1" s="62"/>
      <c r="D1" s="62"/>
      <c r="E1" s="62"/>
      <c r="F1" s="62"/>
      <c r="G1" s="62"/>
      <c r="H1" s="62"/>
      <c r="I1" s="62"/>
      <c r="J1" s="62"/>
      <c r="K1" s="62"/>
      <c r="L1" s="62"/>
      <c r="M1" s="62"/>
      <c r="N1" s="62"/>
    </row>
    <row r="3" spans="1:18" x14ac:dyDescent="0.3">
      <c r="A3" s="3" t="s">
        <v>1</v>
      </c>
      <c r="B3" s="5" t="s">
        <v>21</v>
      </c>
      <c r="C3" s="5" t="s">
        <v>22</v>
      </c>
      <c r="D3" s="5" t="s">
        <v>23</v>
      </c>
      <c r="E3" s="5" t="s">
        <v>24</v>
      </c>
      <c r="F3" s="3" t="s">
        <v>413</v>
      </c>
      <c r="G3" s="3" t="s">
        <v>414</v>
      </c>
      <c r="H3" s="5" t="s">
        <v>25</v>
      </c>
      <c r="I3" s="2"/>
      <c r="K3" s="63" t="s">
        <v>412</v>
      </c>
      <c r="L3" s="63"/>
    </row>
    <row r="4" spans="1:18" x14ac:dyDescent="0.3">
      <c r="A4" s="4">
        <v>1</v>
      </c>
      <c r="B4" s="6">
        <f>AVERAGE(DT!A4:A1004)</f>
        <v>2.4</v>
      </c>
      <c r="C4" s="6">
        <f>VAR(DT!A4:A1004)</f>
        <v>1.0068965517241375</v>
      </c>
      <c r="D4" s="6">
        <f>SQRT(C4)</f>
        <v>1.0034423509719617</v>
      </c>
      <c r="E4" s="7">
        <f>COUNTA(Data!A4:A1000)</f>
        <v>30</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2.5416666666666665</v>
      </c>
      <c r="R4" s="8"/>
    </row>
    <row r="5" spans="1:18" x14ac:dyDescent="0.3">
      <c r="A5" s="4">
        <v>2</v>
      </c>
      <c r="B5" s="6">
        <f>AVERAGE(DT!B4:B1004)</f>
        <v>2.7333333333333334</v>
      </c>
      <c r="C5" s="6">
        <f>VAR(DT!B4:B1004)</f>
        <v>0.34022988505747154</v>
      </c>
      <c r="D5" s="6">
        <f t="shared" ref="D5:D11" si="0">SQRT(C5)</f>
        <v>0.58329228098567487</v>
      </c>
      <c r="E5" s="7">
        <f>COUNTA(Data!B4:B1000)</f>
        <v>30</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2.5583333333333331</v>
      </c>
    </row>
    <row r="6" spans="1:18" x14ac:dyDescent="0.3">
      <c r="A6" s="4">
        <v>3</v>
      </c>
      <c r="B6" s="6">
        <f>AVERAGE(DT!C4:C1004)</f>
        <v>2.5333333333333332</v>
      </c>
      <c r="C6" s="6">
        <f>VAR(DT!C4:C1004)</f>
        <v>0.4643678160919541</v>
      </c>
      <c r="D6" s="6">
        <f t="shared" si="0"/>
        <v>0.68144538746105998</v>
      </c>
      <c r="E6" s="7">
        <f>COUNTA(Data!C4:C1000)</f>
        <v>30</v>
      </c>
      <c r="F6" s="19" t="str">
        <f>VLOOKUP(Read_First!B4,Items!A1:Q50,14,FALSE)</f>
        <v>inefficient</v>
      </c>
      <c r="G6" s="19" t="str">
        <f>VLOOKUP(Read_First!B4,Items!A1:Q50,15,FALSE)</f>
        <v>efficient</v>
      </c>
      <c r="H6" s="21" t="str">
        <f>VLOOKUP(Read_First!B4,Items!A1:S50,18,FALSE)</f>
        <v>Pragmatic Quality</v>
      </c>
      <c r="I6" s="41"/>
      <c r="K6" s="21" t="s">
        <v>411</v>
      </c>
      <c r="L6" s="12">
        <f>AVERAGE(DT!M4:M1004)</f>
        <v>2.5499999999999998</v>
      </c>
    </row>
    <row r="7" spans="1:18" x14ac:dyDescent="0.3">
      <c r="A7" s="4">
        <v>4</v>
      </c>
      <c r="B7" s="6">
        <f>AVERAGE(DT!D4:D1004)</f>
        <v>2.5</v>
      </c>
      <c r="C7" s="6">
        <f>VAR(DT!D4:D1004)</f>
        <v>0.53448275862068961</v>
      </c>
      <c r="D7" s="6">
        <f t="shared" si="0"/>
        <v>0.73108327748669621</v>
      </c>
      <c r="E7" s="7">
        <f>COUNTA(Data!D4:D1000)</f>
        <v>30</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2.4666666666666668</v>
      </c>
      <c r="C8" s="6">
        <f>VAR(DT!E4:E1004)</f>
        <v>0.4643678160919541</v>
      </c>
      <c r="D8" s="6">
        <f t="shared" si="0"/>
        <v>0.68144538746105998</v>
      </c>
      <c r="E8" s="7">
        <f>COUNTA(Data!E4:E1000)</f>
        <v>30</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2.6666666666666665</v>
      </c>
      <c r="C9" s="6">
        <f>VAR(DT!F4:F1004)</f>
        <v>0.22988505747126403</v>
      </c>
      <c r="D9" s="6">
        <f t="shared" si="0"/>
        <v>0.4794633014853838</v>
      </c>
      <c r="E9" s="7">
        <f>COUNTA(Data!F4:F1000)</f>
        <v>30</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2.5</v>
      </c>
      <c r="C10" s="6">
        <f>VAR(DT!G4:G1004)</f>
        <v>0.46551724137931033</v>
      </c>
      <c r="D10" s="6">
        <f t="shared" si="0"/>
        <v>0.682288239221013</v>
      </c>
      <c r="E10" s="7">
        <f>COUNTA(Data!G4:G1000)</f>
        <v>30</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2.6</v>
      </c>
      <c r="C11" s="6">
        <f>VAR(DT!H4:H1004)</f>
        <v>0.93793103448275827</v>
      </c>
      <c r="D11" s="6">
        <f t="shared" si="0"/>
        <v>0.9684683962230044</v>
      </c>
      <c r="E11" s="7">
        <f>COUNTA(Data!H4:H1000)</f>
        <v>30</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4"/>
      <c r="L27" s="54"/>
      <c r="M27" s="54"/>
      <c r="N27" s="54"/>
      <c r="O27" s="54"/>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64" t="s">
        <v>258</v>
      </c>
      <c r="B1" s="65"/>
      <c r="C1" s="65"/>
      <c r="D1" s="65"/>
      <c r="E1" s="65"/>
      <c r="F1" s="65"/>
      <c r="G1" s="65"/>
      <c r="H1" s="65"/>
      <c r="I1" s="65"/>
      <c r="J1" s="65"/>
      <c r="K1" s="65"/>
      <c r="L1" s="65"/>
      <c r="M1" s="65"/>
      <c r="N1" s="65"/>
      <c r="O1" s="65"/>
    </row>
    <row r="3" spans="1:15" x14ac:dyDescent="0.3">
      <c r="A3" s="63" t="s">
        <v>29</v>
      </c>
      <c r="B3" s="63"/>
      <c r="C3" s="63"/>
      <c r="D3" s="63"/>
      <c r="E3" s="63"/>
      <c r="F3" s="63"/>
      <c r="G3" s="63"/>
      <c r="I3" s="63" t="s">
        <v>26</v>
      </c>
      <c r="J3" s="63"/>
      <c r="K3" s="63"/>
      <c r="L3" s="63"/>
      <c r="M3" s="63"/>
      <c r="N3" s="63"/>
      <c r="O3" s="63"/>
    </row>
    <row r="4" spans="1:15" x14ac:dyDescent="0.3">
      <c r="A4" s="3" t="s">
        <v>1</v>
      </c>
      <c r="B4" s="5" t="s">
        <v>21</v>
      </c>
      <c r="C4" s="5" t="s">
        <v>23</v>
      </c>
      <c r="D4" s="3" t="s">
        <v>2</v>
      </c>
      <c r="E4" s="5" t="s">
        <v>27</v>
      </c>
      <c r="F4" s="63" t="s">
        <v>28</v>
      </c>
      <c r="G4" s="63"/>
      <c r="I4" s="5" t="s">
        <v>25</v>
      </c>
      <c r="J4" s="3" t="s">
        <v>21</v>
      </c>
      <c r="K4" s="3" t="s">
        <v>23</v>
      </c>
      <c r="L4" s="3" t="s">
        <v>2</v>
      </c>
      <c r="M4" s="5" t="s">
        <v>27</v>
      </c>
      <c r="N4" s="63" t="s">
        <v>28</v>
      </c>
      <c r="O4" s="63"/>
    </row>
    <row r="5" spans="1:15" x14ac:dyDescent="0.3">
      <c r="A5" s="13">
        <v>1</v>
      </c>
      <c r="B5" s="12">
        <f>Results!B4</f>
        <v>2.4</v>
      </c>
      <c r="C5" s="12">
        <f>Results!D4</f>
        <v>1.0034423509719617</v>
      </c>
      <c r="D5" s="7">
        <f>Results!E4</f>
        <v>30</v>
      </c>
      <c r="E5" s="12">
        <f t="shared" ref="E5:E12" si="0">CONFIDENCE(0.05, C5, D5)</f>
        <v>0.35907063558336189</v>
      </c>
      <c r="F5" s="12">
        <f t="shared" ref="F5:F12" si="1">B5-E5</f>
        <v>2.040929364416638</v>
      </c>
      <c r="G5" s="12">
        <f t="shared" ref="G5:G12" si="2">B5+E5</f>
        <v>2.7590706355833619</v>
      </c>
      <c r="I5" s="11" t="str">
        <f>VLOOKUP(Read_First!B4,Items!A1:S50,18,FALSE)</f>
        <v>Pragmatic Quality</v>
      </c>
      <c r="J5" s="12">
        <f>AVERAGE(DT!K4:K1004)</f>
        <v>2.5416666666666665</v>
      </c>
      <c r="K5" s="12">
        <f>STDEV(DT!K4:K1004)</f>
        <v>0.50035906647356609</v>
      </c>
      <c r="L5" s="7">
        <f>MAX(D5:D12)</f>
        <v>30</v>
      </c>
      <c r="M5" s="12">
        <f t="shared" ref="M5:M7" si="3">CONFIDENCE(0.05, K5, L5)</f>
        <v>0.17904790229805759</v>
      </c>
      <c r="N5" s="12">
        <f t="shared" ref="N5:N7" si="4">J5-M5</f>
        <v>2.3626187643686087</v>
      </c>
      <c r="O5" s="12">
        <f t="shared" ref="O5:O7" si="5">J5+M5</f>
        <v>2.7207145689647243</v>
      </c>
    </row>
    <row r="6" spans="1:15" x14ac:dyDescent="0.3">
      <c r="A6" s="13">
        <v>2</v>
      </c>
      <c r="B6" s="12">
        <f>Results!B5</f>
        <v>2.7333333333333334</v>
      </c>
      <c r="C6" s="12">
        <f>Results!D5</f>
        <v>0.58329228098567487</v>
      </c>
      <c r="D6" s="7">
        <f>Results!E5</f>
        <v>30</v>
      </c>
      <c r="E6" s="12">
        <f t="shared" si="0"/>
        <v>0.20872462664299835</v>
      </c>
      <c r="F6" s="12">
        <f t="shared" si="1"/>
        <v>2.5246087066903349</v>
      </c>
      <c r="G6" s="12">
        <f t="shared" si="2"/>
        <v>2.9420579599763319</v>
      </c>
      <c r="I6" s="11" t="str">
        <f>VLOOKUP(Read_First!B4,Items!A1:S50,19,FALSE)</f>
        <v>Hedonic Quality</v>
      </c>
      <c r="J6" s="12">
        <f>AVERAGE(DT!L4:L1004)</f>
        <v>2.5583333333333331</v>
      </c>
      <c r="K6" s="12">
        <f>STDEV(DT!L4:L1004)</f>
        <v>0.39764030994348937</v>
      </c>
      <c r="L6" s="7">
        <f>L5</f>
        <v>30</v>
      </c>
      <c r="M6" s="12">
        <f t="shared" si="3"/>
        <v>0.14229114277135324</v>
      </c>
      <c r="N6" s="12">
        <f t="shared" si="4"/>
        <v>2.41604219056198</v>
      </c>
      <c r="O6" s="12">
        <f t="shared" si="5"/>
        <v>2.7006244761046863</v>
      </c>
    </row>
    <row r="7" spans="1:15" x14ac:dyDescent="0.3">
      <c r="A7" s="13">
        <v>3</v>
      </c>
      <c r="B7" s="12">
        <f>Results!B6</f>
        <v>2.5333333333333332</v>
      </c>
      <c r="C7" s="12">
        <f>Results!D6</f>
        <v>0.68144538746105998</v>
      </c>
      <c r="D7" s="7">
        <f>Results!E6</f>
        <v>30</v>
      </c>
      <c r="E7" s="12">
        <f t="shared" si="0"/>
        <v>0.24384761930167945</v>
      </c>
      <c r="F7" s="12">
        <f t="shared" si="1"/>
        <v>2.2894857140316538</v>
      </c>
      <c r="G7" s="12">
        <f t="shared" si="2"/>
        <v>2.7771809526350126</v>
      </c>
      <c r="I7" s="11" t="s">
        <v>411</v>
      </c>
      <c r="J7" s="12">
        <f>AVERAGE(DT!M4:M1004)</f>
        <v>2.5499999999999998</v>
      </c>
      <c r="K7" s="12">
        <f>STDEV(DT!M4:M1004)</f>
        <v>0.41340678805964653</v>
      </c>
      <c r="L7" s="7">
        <f>L6</f>
        <v>30</v>
      </c>
      <c r="M7" s="12">
        <f t="shared" si="3"/>
        <v>0.14793300083384786</v>
      </c>
      <c r="N7" s="12">
        <f t="shared" si="4"/>
        <v>2.4020669991661521</v>
      </c>
      <c r="O7" s="12">
        <f t="shared" si="5"/>
        <v>2.6979330008338476</v>
      </c>
    </row>
    <row r="8" spans="1:15" x14ac:dyDescent="0.3">
      <c r="A8" s="13">
        <v>4</v>
      </c>
      <c r="B8" s="12">
        <f>Results!B7</f>
        <v>2.5</v>
      </c>
      <c r="C8" s="12">
        <f>Results!D7</f>
        <v>0.73108327748669621</v>
      </c>
      <c r="D8" s="7">
        <f>Results!E7</f>
        <v>30</v>
      </c>
      <c r="E8" s="12">
        <f t="shared" si="0"/>
        <v>0.26160998372974836</v>
      </c>
      <c r="F8" s="12">
        <f t="shared" si="1"/>
        <v>2.2383900162702517</v>
      </c>
      <c r="G8" s="12">
        <f t="shared" si="2"/>
        <v>2.7616099837297483</v>
      </c>
      <c r="I8" s="37"/>
      <c r="J8" s="38"/>
      <c r="K8" s="38"/>
      <c r="L8" s="43"/>
      <c r="M8" s="38"/>
      <c r="N8" s="38"/>
      <c r="O8" s="38"/>
    </row>
    <row r="9" spans="1:15" x14ac:dyDescent="0.3">
      <c r="A9" s="13">
        <v>5</v>
      </c>
      <c r="B9" s="12">
        <f>Results!B8</f>
        <v>2.4666666666666668</v>
      </c>
      <c r="C9" s="12">
        <f>Results!D8</f>
        <v>0.68144538746105998</v>
      </c>
      <c r="D9" s="7">
        <f>Results!E8</f>
        <v>30</v>
      </c>
      <c r="E9" s="12">
        <f t="shared" si="0"/>
        <v>0.24384761930167945</v>
      </c>
      <c r="F9" s="12">
        <f t="shared" si="1"/>
        <v>2.2228190473649874</v>
      </c>
      <c r="G9" s="12">
        <f t="shared" si="2"/>
        <v>2.7105142859683462</v>
      </c>
      <c r="I9" s="37"/>
      <c r="J9" s="38"/>
      <c r="K9" s="38"/>
      <c r="L9" s="43"/>
      <c r="M9" s="38"/>
      <c r="N9" s="38"/>
      <c r="O9" s="38"/>
    </row>
    <row r="10" spans="1:15" x14ac:dyDescent="0.3">
      <c r="A10" s="13">
        <v>6</v>
      </c>
      <c r="B10" s="12">
        <f>Results!B9</f>
        <v>2.6666666666666665</v>
      </c>
      <c r="C10" s="12">
        <f>Results!D9</f>
        <v>0.4794633014853838</v>
      </c>
      <c r="D10" s="7">
        <f>Results!E9</f>
        <v>30</v>
      </c>
      <c r="E10" s="12">
        <f t="shared" si="0"/>
        <v>0.17157058622898844</v>
      </c>
      <c r="F10" s="12">
        <f t="shared" si="1"/>
        <v>2.4950960804376781</v>
      </c>
      <c r="G10" s="12">
        <f t="shared" si="2"/>
        <v>2.838237252895655</v>
      </c>
      <c r="I10" s="20"/>
      <c r="J10" s="38"/>
      <c r="K10" s="38"/>
      <c r="L10" s="43"/>
      <c r="M10" s="38"/>
      <c r="N10" s="38"/>
      <c r="O10" s="38"/>
    </row>
    <row r="11" spans="1:15" x14ac:dyDescent="0.3">
      <c r="A11" s="13">
        <v>7</v>
      </c>
      <c r="B11" s="12">
        <f>Results!B10</f>
        <v>2.5</v>
      </c>
      <c r="C11" s="12">
        <f>Results!D10</f>
        <v>0.682288239221013</v>
      </c>
      <c r="D11" s="7">
        <f>Results!E10</f>
        <v>30</v>
      </c>
      <c r="E11" s="12">
        <f t="shared" si="0"/>
        <v>0.24414922438826539</v>
      </c>
      <c r="F11" s="12">
        <f t="shared" si="1"/>
        <v>2.2558507756117345</v>
      </c>
      <c r="G11" s="12">
        <f t="shared" si="2"/>
        <v>2.7441492243882655</v>
      </c>
    </row>
    <row r="12" spans="1:15" x14ac:dyDescent="0.3">
      <c r="A12" s="13">
        <v>8</v>
      </c>
      <c r="B12" s="12">
        <f>Results!B11</f>
        <v>2.6</v>
      </c>
      <c r="C12" s="12">
        <f>Results!D11</f>
        <v>0.9684683962230044</v>
      </c>
      <c r="D12" s="7">
        <f>Results!E11</f>
        <v>30</v>
      </c>
      <c r="E12" s="12">
        <f t="shared" si="0"/>
        <v>0.34655559657946927</v>
      </c>
      <c r="F12" s="12">
        <f t="shared" si="1"/>
        <v>2.2534444034205308</v>
      </c>
      <c r="G12" s="12">
        <f t="shared" si="2"/>
        <v>2.9465555965794694</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4" t="s">
        <v>259</v>
      </c>
      <c r="B1" s="66"/>
      <c r="C1" s="66"/>
      <c r="D1" s="66"/>
      <c r="E1" s="66"/>
      <c r="F1" s="66"/>
      <c r="G1" s="66"/>
      <c r="H1" s="66"/>
      <c r="I1" s="66"/>
      <c r="J1" s="66"/>
      <c r="K1" s="66"/>
      <c r="L1" s="66"/>
      <c r="M1" s="66"/>
      <c r="N1" s="66"/>
      <c r="O1" s="66"/>
      <c r="P1" s="66"/>
      <c r="Q1" s="66"/>
      <c r="R1" s="66"/>
    </row>
    <row r="3" spans="1:18" x14ac:dyDescent="0.3">
      <c r="D3" s="57" t="str">
        <f>VLOOKUP(Read_First!B4,Items!A1:S50,18,FALSE)</f>
        <v>Pragmatic Quality</v>
      </c>
      <c r="E3" s="57"/>
      <c r="G3" s="57" t="str">
        <f>VLOOKUP(Read_First!B4,Items!A1:S50,19,FALSE)</f>
        <v>Hedonic Quality</v>
      </c>
      <c r="H3" s="57"/>
    </row>
    <row r="4" spans="1:18" x14ac:dyDescent="0.3">
      <c r="D4" s="29" t="s">
        <v>0</v>
      </c>
      <c r="E4" s="29" t="s">
        <v>30</v>
      </c>
      <c r="G4" s="29" t="s">
        <v>0</v>
      </c>
      <c r="H4" s="29" t="s">
        <v>30</v>
      </c>
    </row>
    <row r="5" spans="1:18" x14ac:dyDescent="0.3">
      <c r="D5" s="30">
        <v>1.2</v>
      </c>
      <c r="E5" s="31">
        <f>CORREL(DT!A4:A1004,DT!B4:B1004)</f>
        <v>0.30635621113452799</v>
      </c>
      <c r="G5" s="30">
        <v>5.6</v>
      </c>
      <c r="H5" s="31">
        <f>CORREL(DT!E4:E1004,DT!F4:F1004)</f>
        <v>0.49251828131120395</v>
      </c>
    </row>
    <row r="6" spans="1:18" x14ac:dyDescent="0.3">
      <c r="D6" s="30">
        <v>1.3</v>
      </c>
      <c r="E6" s="31">
        <f>CORREL(DT!A4:A1004,DT!C4:C1004)</f>
        <v>0.13111484535288534</v>
      </c>
      <c r="G6" s="30">
        <v>5.7</v>
      </c>
      <c r="H6" s="31">
        <f>CORREL(DT!E4:E1004,DT!G4:G1004)</f>
        <v>0.14833138649666158</v>
      </c>
    </row>
    <row r="7" spans="1:18" x14ac:dyDescent="0.3">
      <c r="D7" s="30">
        <v>1.4</v>
      </c>
      <c r="E7" s="31">
        <f>CORREL(DT!A4:A1004,DT!D4:D1004)</f>
        <v>9.4009711704854532E-2</v>
      </c>
      <c r="G7" s="30">
        <v>5.8</v>
      </c>
      <c r="H7" s="31">
        <f>CORREL(DT!E4:E1004,DT!H4:H1004)</f>
        <v>-7.3149864916707497E-2</v>
      </c>
    </row>
    <row r="8" spans="1:18" x14ac:dyDescent="0.3">
      <c r="D8" s="30">
        <v>2.2999999999999998</v>
      </c>
      <c r="E8" s="31">
        <f>CORREL(DT!B4:B1004,DT!C4:C1004)</f>
        <v>0.2833932733692795</v>
      </c>
      <c r="G8" s="30">
        <v>6.7</v>
      </c>
      <c r="H8" s="31">
        <f>CORREL(DT!F4:F1004,DT!G4:G1004)</f>
        <v>0.21081851067789195</v>
      </c>
    </row>
    <row r="9" spans="1:18" x14ac:dyDescent="0.3">
      <c r="D9" s="30">
        <v>2.4</v>
      </c>
      <c r="E9" s="31">
        <f>CORREL(DT!B4:B1004,DT!D4:D1004)</f>
        <v>0.32345130975471398</v>
      </c>
      <c r="G9" s="30">
        <v>6.8</v>
      </c>
      <c r="H9" s="31">
        <f>CORREL(DT!F4:F1004,DT!H4:H1004)</f>
        <v>0</v>
      </c>
    </row>
    <row r="10" spans="1:18" x14ac:dyDescent="0.3">
      <c r="D10" s="30">
        <v>3.4</v>
      </c>
      <c r="E10" s="31">
        <f>CORREL(DT!C4:C1004,DT!D4:D1004)</f>
        <v>0.48450932021969484</v>
      </c>
      <c r="G10" s="30">
        <v>7.8</v>
      </c>
      <c r="H10" s="31">
        <f>CORREL(DT!G4:G1004,DT!H4:H1004)</f>
        <v>-5.2185357590429117E-2</v>
      </c>
    </row>
    <row r="11" spans="1:18" x14ac:dyDescent="0.3">
      <c r="D11" s="32" t="s">
        <v>263</v>
      </c>
      <c r="E11" s="31">
        <f>AVERAGE(E5:E10)</f>
        <v>0.27047244525599273</v>
      </c>
      <c r="G11" s="32" t="s">
        <v>263</v>
      </c>
      <c r="H11" s="31">
        <f>AVERAGE(H5:H10)</f>
        <v>0.12105549266310349</v>
      </c>
    </row>
    <row r="12" spans="1:18" x14ac:dyDescent="0.3">
      <c r="C12" s="10"/>
      <c r="D12" s="33" t="s">
        <v>3</v>
      </c>
      <c r="E12" s="34">
        <f>(4*E11)/(1+(3*E11))</f>
        <v>0.59726147015441211</v>
      </c>
      <c r="F12" s="10"/>
      <c r="G12" s="33" t="s">
        <v>3</v>
      </c>
      <c r="H12" s="34">
        <f>(4*H11)/(1+(3*H11))</f>
        <v>0.35521851400472237</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8" zoomScaleNormal="100" workbookViewId="0">
      <selection activeCell="D23" sqref="D23"/>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84.05" customHeight="1" x14ac:dyDescent="0.3">
      <c r="A1" s="67" t="s">
        <v>695</v>
      </c>
      <c r="B1" s="68"/>
      <c r="C1" s="68"/>
      <c r="D1" s="68"/>
      <c r="E1" s="68"/>
      <c r="F1" s="68"/>
      <c r="G1" s="68"/>
      <c r="H1" s="68"/>
    </row>
    <row r="3" spans="1:8" x14ac:dyDescent="0.3">
      <c r="A3" s="28" t="s">
        <v>25</v>
      </c>
      <c r="B3" s="28" t="s">
        <v>21</v>
      </c>
      <c r="C3" s="28" t="s">
        <v>32</v>
      </c>
      <c r="D3" s="28" t="s">
        <v>33</v>
      </c>
    </row>
    <row r="4" spans="1:8" x14ac:dyDescent="0.3">
      <c r="A4" s="16" t="str">
        <f>VLOOKUP(Read_First!B4,Items!A1:S50,18,FALSE)</f>
        <v>Pragmatic Quality</v>
      </c>
      <c r="B4" s="15">
        <f>Results!L4</f>
        <v>2.5416666666666665</v>
      </c>
      <c r="C4" s="14" t="str">
        <f>IF(B4&gt;E32,"Excellent",IF(B4&gt;D32,"Good",IF(B4&gt;C32,"Above average",IF(B4&gt;B32,"Below average","Bad"))))</f>
        <v>Excellent</v>
      </c>
      <c r="D4" t="str">
        <f>IF(B4&gt;E32,"In the range of the 10% best results",IF(B4&gt;D32,"10% of results better, 75% of results worse",IF(B4&gt;C32,"25% of results better, 50% of results worse",IF(B4&gt;B32,"50% of results better, 25% of results worse","In the range of the 25% worst results"))))</f>
        <v>In the range of the 10% best results</v>
      </c>
    </row>
    <row r="5" spans="1:8" x14ac:dyDescent="0.3">
      <c r="A5" s="16" t="str">
        <f>VLOOKUP(Read_First!B4,Items!A1:S50,19,FALSE)</f>
        <v>Hedonic Quality</v>
      </c>
      <c r="B5" s="15">
        <f>Results!L5</f>
        <v>2.5583333333333331</v>
      </c>
      <c r="C5" s="14" t="str">
        <f>IF(B5&gt;E33,"Excellent",IF(B5&gt;D33,"Good",IF(B5&gt;C33,"Above Average",IF(B5&gt;B33,"Below Average","Bad"))))</f>
        <v>Excellent</v>
      </c>
      <c r="D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3">
      <c r="A6" s="16" t="s">
        <v>411</v>
      </c>
      <c r="B6" s="39">
        <f>Results!L6</f>
        <v>2.5499999999999998</v>
      </c>
      <c r="C6" s="14" t="str">
        <f>IF(B6&gt;E34,"Excellent",IF(B6&gt;D34,"Good",IF(B6&gt;C34,"Above Average",IF(B6&gt;B34,"Below Average","Bad"))))</f>
        <v>Excellent</v>
      </c>
      <c r="D6" t="str">
        <f>IF(B6&gt;E34,"In the range of the 10% best results",IF(B6&gt;D34,"10% of results better, 75% of results worse",IF(B6&gt;C34,"25% of results better, 50% of results worse",IF(B6&gt;B34,"50% of results better, 25% of results worse","In the range of the 25% worst results"))))</f>
        <v>In the range of the 10% best results</v>
      </c>
    </row>
    <row r="24" spans="1:8" x14ac:dyDescent="0.3">
      <c r="A24" s="69" t="s">
        <v>260</v>
      </c>
      <c r="B24" s="69"/>
      <c r="C24" s="69"/>
      <c r="D24" s="69"/>
      <c r="E24" s="69"/>
      <c r="F24" s="69"/>
      <c r="G24" s="69"/>
      <c r="H24" s="69"/>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2.5416666666666665</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2.5583333333333331</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2.5499999999999998</v>
      </c>
    </row>
    <row r="30" spans="1:8" x14ac:dyDescent="0.3">
      <c r="A30" s="69" t="s">
        <v>668</v>
      </c>
      <c r="B30" s="69"/>
      <c r="C30" s="69"/>
      <c r="D30" s="69"/>
      <c r="E30" s="69"/>
    </row>
    <row r="31" spans="1:8" x14ac:dyDescent="0.3">
      <c r="A31" s="14" t="s">
        <v>25</v>
      </c>
      <c r="B31" s="45">
        <v>0.25</v>
      </c>
      <c r="C31" s="45">
        <v>0.5</v>
      </c>
      <c r="D31" s="45">
        <v>0.75</v>
      </c>
      <c r="E31" s="45">
        <v>0.9</v>
      </c>
    </row>
    <row r="32" spans="1:8" x14ac:dyDescent="0.3">
      <c r="A32" s="14" t="s">
        <v>666</v>
      </c>
      <c r="B32">
        <v>0.72</v>
      </c>
      <c r="C32">
        <v>1.17</v>
      </c>
      <c r="D32">
        <v>1.55</v>
      </c>
      <c r="E32">
        <v>1.74</v>
      </c>
    </row>
    <row r="33" spans="1:5" x14ac:dyDescent="0.3">
      <c r="A33" s="14" t="s">
        <v>667</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abSelected="1" workbookViewId="0">
      <selection activeCell="O10" sqref="O10"/>
    </sheetView>
  </sheetViews>
  <sheetFormatPr defaultColWidth="9.109375" defaultRowHeight="14.4" x14ac:dyDescent="0.3"/>
  <cols>
    <col min="1" max="8" width="8.77734375" style="2" customWidth="1"/>
    <col min="11" max="12" width="18.6640625" style="2" customWidth="1"/>
    <col min="13" max="13" width="9.109375" style="2"/>
    <col min="15" max="15" width="18.21875" style="4" customWidth="1"/>
    <col min="16" max="16" width="16" style="4" customWidth="1"/>
  </cols>
  <sheetData>
    <row r="1" spans="1:16" ht="184.95" customHeight="1" x14ac:dyDescent="0.3">
      <c r="A1" s="70" t="s">
        <v>700</v>
      </c>
      <c r="B1" s="71"/>
      <c r="C1" s="71"/>
      <c r="D1" s="71"/>
      <c r="E1" s="71"/>
      <c r="F1" s="71"/>
      <c r="G1" s="71"/>
      <c r="H1" s="71"/>
      <c r="I1" s="71"/>
      <c r="J1" s="71"/>
      <c r="K1" s="71"/>
      <c r="L1" s="71"/>
      <c r="M1" s="72"/>
      <c r="O1" s="15"/>
      <c r="P1" s="15"/>
    </row>
    <row r="2" spans="1:16" x14ac:dyDescent="0.3">
      <c r="A2" s="57" t="s">
        <v>0</v>
      </c>
      <c r="B2" s="57"/>
      <c r="C2" s="57"/>
      <c r="D2" s="57"/>
      <c r="E2" s="57"/>
      <c r="F2" s="57"/>
      <c r="G2" s="57"/>
      <c r="H2" s="57"/>
      <c r="K2" s="57" t="s">
        <v>261</v>
      </c>
      <c r="L2" s="57"/>
      <c r="M2" s="57"/>
      <c r="O2" s="73" t="s">
        <v>696</v>
      </c>
      <c r="P2" s="73"/>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697</v>
      </c>
      <c r="P3" s="35" t="s">
        <v>699</v>
      </c>
    </row>
    <row r="4" spans="1:16" x14ac:dyDescent="0.3">
      <c r="A4" s="2">
        <f>IF(Data!A4&gt;0,Data!A4-4,"")</f>
        <v>-2</v>
      </c>
      <c r="B4" s="2">
        <f>IF(Data!B4&gt;0,Data!B4-4,"")</f>
        <v>2</v>
      </c>
      <c r="C4" s="2">
        <f>IF(Data!C4&gt;0,Data!C4-4,"")</f>
        <v>3</v>
      </c>
      <c r="D4" s="2">
        <f>IF(Data!D4&gt;0,Data!D4-4,"")</f>
        <v>3</v>
      </c>
      <c r="E4" s="2">
        <f>IF(Data!E4&gt;0,Data!E4-4,"")</f>
        <v>2</v>
      </c>
      <c r="F4" s="2">
        <f>IF(Data!F4&gt;0,Data!F4-4,"")</f>
        <v>2</v>
      </c>
      <c r="G4" s="2">
        <f>IF(Data!G4&gt;0,Data!G4-4,"")</f>
        <v>3</v>
      </c>
      <c r="H4" s="2">
        <f>IF(Data!H4&gt;0,Data!H4-4,"")</f>
        <v>2</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
      <c r="A5" s="2">
        <f>IF(Data!A5&gt;0,Data!A5-4,"")</f>
        <v>2</v>
      </c>
      <c r="B5" s="2">
        <f>IF(Data!B5&gt;0,Data!B5-4,"")</f>
        <v>1</v>
      </c>
      <c r="C5" s="2">
        <f>IF(Data!C5&gt;0,Data!C5-4,"")</f>
        <v>2</v>
      </c>
      <c r="D5" s="2">
        <f>IF(Data!D5&gt;0,Data!D5-4,"")</f>
        <v>1</v>
      </c>
      <c r="E5" s="2">
        <f>IF(Data!E5&gt;0,Data!E5-4,"")</f>
        <v>3</v>
      </c>
      <c r="F5" s="2">
        <f>IF(Data!F5&gt;0,Data!F5-4,"")</f>
        <v>2</v>
      </c>
      <c r="G5" s="2">
        <f>IF(Data!G5&gt;0,Data!G5-4,"")</f>
        <v>1</v>
      </c>
      <c r="H5" s="2">
        <f>IF(Data!H5&gt;0,Data!H5-4,"")</f>
        <v>3</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3">
      <c r="A6" s="2">
        <f>IF(Data!A6&gt;0,Data!A6-4,"")</f>
        <v>3</v>
      </c>
      <c r="B6" s="2">
        <f>IF(Data!B6&gt;0,Data!B6-4,"")</f>
        <v>3</v>
      </c>
      <c r="C6" s="2">
        <f>IF(Data!C6&gt;0,Data!C6-4,"")</f>
        <v>3</v>
      </c>
      <c r="D6" s="2">
        <f>IF(Data!D6&gt;0,Data!D6-4,"")</f>
        <v>3</v>
      </c>
      <c r="E6" s="2">
        <f>IF(Data!E6&gt;0,Data!E6-4,"")</f>
        <v>3</v>
      </c>
      <c r="F6" s="2">
        <f>IF(Data!F6&gt;0,Data!F6-4,"")</f>
        <v>2</v>
      </c>
      <c r="G6" s="2">
        <f>IF(Data!G6&gt;0,Data!G6-4,"")</f>
        <v>3</v>
      </c>
      <c r="H6" s="2">
        <f>IF(Data!H6&gt;0,Data!H6-4,"")</f>
        <v>3</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7</v>
      </c>
      <c r="P6" s="4" t="str">
        <f>IF(COUNTIF(Data!A6:H6,4)=8,"Remove","")</f>
        <v/>
      </c>
    </row>
    <row r="7" spans="1:16" x14ac:dyDescent="0.3">
      <c r="A7" s="2">
        <f>IF(Data!A7&gt;0,Data!A7-4,"")</f>
        <v>3</v>
      </c>
      <c r="B7" s="2">
        <f>IF(Data!B7&gt;0,Data!B7-4,"")</f>
        <v>3</v>
      </c>
      <c r="C7" s="2">
        <f>IF(Data!C7&gt;0,Data!C7-4,"")</f>
        <v>3</v>
      </c>
      <c r="D7" s="2">
        <f>IF(Data!D7&gt;0,Data!D7-4,"")</f>
        <v>3</v>
      </c>
      <c r="E7" s="2">
        <f>IF(Data!E7&gt;0,Data!E7-4,"")</f>
        <v>3</v>
      </c>
      <c r="F7" s="2">
        <f>IF(Data!F7&gt;0,Data!F7-4,"")</f>
        <v>3</v>
      </c>
      <c r="G7" s="2">
        <f>IF(Data!G7&gt;0,Data!G7-4,"")</f>
        <v>3</v>
      </c>
      <c r="H7" s="2">
        <f>IF(Data!H7&gt;0,Data!H7-4,"")</f>
        <v>3</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8</v>
      </c>
      <c r="P7" s="4" t="str">
        <f>IF(COUNTIF(Data!A7:H7,4)=8,"Remove","")</f>
        <v/>
      </c>
    </row>
    <row r="8" spans="1:16" x14ac:dyDescent="0.3">
      <c r="A8" s="2">
        <f>IF(Data!A8&gt;0,Data!A8-4,"")</f>
        <v>2</v>
      </c>
      <c r="B8" s="2">
        <f>IF(Data!B8&gt;0,Data!B8-4,"")</f>
        <v>2</v>
      </c>
      <c r="C8" s="2">
        <f>IF(Data!C8&gt;0,Data!C8-4,"")</f>
        <v>3</v>
      </c>
      <c r="D8" s="2">
        <f>IF(Data!D8&gt;0,Data!D8-4,"")</f>
        <v>2</v>
      </c>
      <c r="E8" s="2">
        <f>IF(Data!E8&gt;0,Data!E8-4,"")</f>
        <v>2</v>
      </c>
      <c r="F8" s="2">
        <f>IF(Data!F8&gt;0,Data!F8-4,"")</f>
        <v>2</v>
      </c>
      <c r="G8" s="2">
        <f>IF(Data!G8&gt;0,Data!G8-4,"")</f>
        <v>2</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7</v>
      </c>
      <c r="P8" s="4" t="str">
        <f>IF(COUNTIF(Data!A8:H8,4)=8,"Remove","")</f>
        <v/>
      </c>
    </row>
    <row r="9" spans="1:16" x14ac:dyDescent="0.3">
      <c r="A9" s="2">
        <f>IF(Data!A9&gt;0,Data!A9-4,"")</f>
        <v>3</v>
      </c>
      <c r="B9" s="2">
        <f>IF(Data!B9&gt;0,Data!B9-4,"")</f>
        <v>1</v>
      </c>
      <c r="C9" s="2">
        <f>IF(Data!C9&gt;0,Data!C9-4,"")</f>
        <v>1</v>
      </c>
      <c r="D9" s="2">
        <f>IF(Data!D9&gt;0,Data!D9-4,"")</f>
        <v>2</v>
      </c>
      <c r="E9" s="2">
        <f>IF(Data!E9&gt;0,Data!E9-4,"")</f>
        <v>3</v>
      </c>
      <c r="F9" s="2">
        <f>IF(Data!F9&gt;0,Data!F9-4,"")</f>
        <v>2</v>
      </c>
      <c r="G9" s="2">
        <f>IF(Data!G9&gt;0,Data!G9-4,"")</f>
        <v>1</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3</v>
      </c>
      <c r="B10" s="2">
        <f>IF(Data!B10&gt;0,Data!B10-4,"")</f>
        <v>3</v>
      </c>
      <c r="C10" s="2">
        <f>IF(Data!C10&gt;0,Data!C10-4,"")</f>
        <v>3</v>
      </c>
      <c r="D10" s="2">
        <f>IF(Data!D10&gt;0,Data!D10-4,"")</f>
        <v>3</v>
      </c>
      <c r="E10" s="2">
        <f>IF(Data!E10&gt;0,Data!E10-4,"")</f>
        <v>3</v>
      </c>
      <c r="F10" s="2">
        <f>IF(Data!F10&gt;0,Data!F10-4,"")</f>
        <v>3</v>
      </c>
      <c r="G10" s="2">
        <f>IF(Data!G10&gt;0,Data!G10-4,"")</f>
        <v>3</v>
      </c>
      <c r="H10" s="2">
        <f>IF(Data!H10&gt;0,Data!H10-4,"")</f>
        <v>3</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8</v>
      </c>
      <c r="P10" s="4" t="str">
        <f>IF(COUNTIF(Data!A10:H10,4)=8,"Remove","")</f>
        <v/>
      </c>
    </row>
    <row r="11" spans="1:16" x14ac:dyDescent="0.3">
      <c r="A11" s="2">
        <f>IF(Data!A11&gt;0,Data!A11-4,"")</f>
        <v>3</v>
      </c>
      <c r="B11" s="2">
        <f>IF(Data!B11&gt;0,Data!B11-4,"")</f>
        <v>3</v>
      </c>
      <c r="C11" s="2">
        <f>IF(Data!C11&gt;0,Data!C11-4,"")</f>
        <v>3</v>
      </c>
      <c r="D11" s="2">
        <f>IF(Data!D11&gt;0,Data!D11-4,"")</f>
        <v>3</v>
      </c>
      <c r="E11" s="2">
        <f>IF(Data!E11&gt;0,Data!E11-4,"")</f>
        <v>3</v>
      </c>
      <c r="F11" s="2">
        <f>IF(Data!F11&gt;0,Data!F11-4,"")</f>
        <v>3</v>
      </c>
      <c r="G11" s="2">
        <f>IF(Data!G11&gt;0,Data!G11-4,"")</f>
        <v>3</v>
      </c>
      <c r="H11" s="2">
        <f>IF(Data!H11&gt;0,Data!H11-4,"")</f>
        <v>3</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8</v>
      </c>
      <c r="P11" s="4" t="str">
        <f>IF(COUNTIF(Data!A11:H11,4)=8,"Remove","")</f>
        <v/>
      </c>
    </row>
    <row r="12" spans="1:16"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3</v>
      </c>
      <c r="H12" s="2">
        <f>IF(Data!H12&gt;0,Data!H12-4,"")</f>
        <v>3</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8</v>
      </c>
      <c r="P12" s="4" t="str">
        <f>IF(COUNTIF(Data!A12:H12,4)=8,"Remove","")</f>
        <v/>
      </c>
    </row>
    <row r="13" spans="1:16"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3</v>
      </c>
      <c r="H13" s="2">
        <f>IF(Data!H13&gt;0,Data!H13-4,"")</f>
        <v>3</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8</v>
      </c>
      <c r="P13" s="4" t="str">
        <f>IF(COUNTIF(Data!A13:H13,4)=8,"Remove","")</f>
        <v/>
      </c>
    </row>
    <row r="14" spans="1:16" x14ac:dyDescent="0.3">
      <c r="A14" s="2">
        <f>IF(Data!A14&gt;0,Data!A14-4,"")</f>
        <v>3</v>
      </c>
      <c r="B14" s="2">
        <f>IF(Data!B14&gt;0,Data!B14-4,"")</f>
        <v>3</v>
      </c>
      <c r="C14" s="2">
        <f>IF(Data!C14&gt;0,Data!C14-4,"")</f>
        <v>3</v>
      </c>
      <c r="D14" s="2">
        <f>IF(Data!D14&gt;0,Data!D14-4,"")</f>
        <v>1</v>
      </c>
      <c r="E14" s="2">
        <f>IF(Data!E14&gt;0,Data!E14-4,"")</f>
        <v>3</v>
      </c>
      <c r="F14" s="2">
        <f>IF(Data!F14&gt;0,Data!F14-4,"")</f>
        <v>3</v>
      </c>
      <c r="G14" s="2">
        <f>IF(Data!G14&gt;0,Data!G14-4,"")</f>
        <v>3</v>
      </c>
      <c r="H14" s="2">
        <f>IF(Data!H14&gt;0,Data!H14-4,"")</f>
        <v>-2</v>
      </c>
      <c r="K14" s="7" t="str">
        <f t="shared" si="0"/>
        <v/>
      </c>
      <c r="L14" s="7">
        <f t="shared" si="1"/>
        <v>1</v>
      </c>
      <c r="M14" s="4">
        <f t="shared" si="2"/>
        <v>1</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6</v>
      </c>
      <c r="P14" s="4" t="str">
        <f>IF(COUNTIF(Data!A14:H14,4)=8,"Remove","")</f>
        <v/>
      </c>
    </row>
    <row r="15" spans="1:16" x14ac:dyDescent="0.3">
      <c r="A15" s="2">
        <f>IF(Data!A15&gt;0,Data!A15-4,"")</f>
        <v>3</v>
      </c>
      <c r="B15" s="2">
        <f>IF(Data!B15&gt;0,Data!B15-4,"")</f>
        <v>3</v>
      </c>
      <c r="C15" s="2">
        <f>IF(Data!C15&gt;0,Data!C15-4,"")</f>
        <v>3</v>
      </c>
      <c r="D15" s="2">
        <f>IF(Data!D15&gt;0,Data!D15-4,"")</f>
        <v>3</v>
      </c>
      <c r="E15" s="2">
        <f>IF(Data!E15&gt;0,Data!E15-4,"")</f>
        <v>3</v>
      </c>
      <c r="F15" s="2">
        <f>IF(Data!F15&gt;0,Data!F15-4,"")</f>
        <v>3</v>
      </c>
      <c r="G15" s="2">
        <f>IF(Data!G15&gt;0,Data!G15-4,"")</f>
        <v>3</v>
      </c>
      <c r="H15" s="2">
        <f>IF(Data!H15&gt;0,Data!H15-4,"")</f>
        <v>3</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8</v>
      </c>
      <c r="P15" s="4" t="str">
        <f>IF(COUNTIF(Data!A15:H15,4)=8,"Remove","")</f>
        <v/>
      </c>
    </row>
    <row r="16" spans="1:16" x14ac:dyDescent="0.3">
      <c r="A16" s="2">
        <f>IF(Data!A16&gt;0,Data!A16-4,"")</f>
        <v>3</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8</v>
      </c>
      <c r="P16" s="4" t="str">
        <f>IF(COUNTIF(Data!A16:H16,4)=8,"Remove","")</f>
        <v/>
      </c>
    </row>
    <row r="17" spans="1:16" x14ac:dyDescent="0.3">
      <c r="A17" s="2">
        <f>IF(Data!A17&gt;0,Data!A17-4,"")</f>
        <v>3</v>
      </c>
      <c r="B17" s="2">
        <f>IF(Data!B17&gt;0,Data!B17-4,"")</f>
        <v>3</v>
      </c>
      <c r="C17" s="2">
        <f>IF(Data!C17&gt;0,Data!C17-4,"")</f>
        <v>3</v>
      </c>
      <c r="D17" s="2">
        <f>IF(Data!D17&gt;0,Data!D17-4,"")</f>
        <v>3</v>
      </c>
      <c r="E17" s="2">
        <f>IF(Data!E17&gt;0,Data!E17-4,"")</f>
        <v>3</v>
      </c>
      <c r="F17" s="2">
        <f>IF(Data!F17&gt;0,Data!F17-4,"")</f>
        <v>3</v>
      </c>
      <c r="G17" s="2">
        <f>IF(Data!G17&gt;0,Data!G17-4,"")</f>
        <v>3</v>
      </c>
      <c r="H17" s="2">
        <f>IF(Data!H17&gt;0,Data!H17-4,"")</f>
        <v>3</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8</v>
      </c>
      <c r="P17" s="4" t="str">
        <f>IF(COUNTIF(Data!A17:H17,4)=8,"Remove","")</f>
        <v/>
      </c>
    </row>
    <row r="18" spans="1:16" x14ac:dyDescent="0.3">
      <c r="A18" s="2">
        <f>IF(Data!A18&gt;0,Data!A18-4,"")</f>
        <v>2</v>
      </c>
      <c r="B18" s="2">
        <f>IF(Data!B18&gt;0,Data!B18-4,"")</f>
        <v>2</v>
      </c>
      <c r="C18" s="2">
        <f>IF(Data!C18&gt;0,Data!C18-4,"")</f>
        <v>3</v>
      </c>
      <c r="D18" s="2">
        <f>IF(Data!D18&gt;0,Data!D18-4,"")</f>
        <v>2</v>
      </c>
      <c r="E18" s="2">
        <f>IF(Data!E18&gt;0,Data!E18-4,"")</f>
        <v>1</v>
      </c>
      <c r="F18" s="2">
        <f>IF(Data!F18&gt;0,Data!F18-4,"")</f>
        <v>2</v>
      </c>
      <c r="G18" s="2">
        <f>IF(Data!G18&gt;0,Data!G18-4,"")</f>
        <v>2</v>
      </c>
      <c r="H18" s="2">
        <f>IF(Data!H18&gt;0,Data!H18-4,"")</f>
        <v>3</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5</v>
      </c>
      <c r="P18" s="4" t="str">
        <f>IF(COUNTIF(Data!A18:H18,4)=8,"Remove","")</f>
        <v/>
      </c>
    </row>
    <row r="19" spans="1:16" x14ac:dyDescent="0.3">
      <c r="A19" s="2">
        <f>IF(Data!A19&gt;0,Data!A19-4,"")</f>
        <v>2</v>
      </c>
      <c r="B19" s="2">
        <f>IF(Data!B19&gt;0,Data!B19-4,"")</f>
        <v>3</v>
      </c>
      <c r="C19" s="2">
        <f>IF(Data!C19&gt;0,Data!C19-4,"")</f>
        <v>2</v>
      </c>
      <c r="D19" s="2">
        <f>IF(Data!D19&gt;0,Data!D19-4,"")</f>
        <v>2</v>
      </c>
      <c r="E19" s="2">
        <f>IF(Data!E19&gt;0,Data!E19-4,"")</f>
        <v>2</v>
      </c>
      <c r="F19" s="2">
        <f>IF(Data!F19&gt;0,Data!F19-4,"")</f>
        <v>3</v>
      </c>
      <c r="G19" s="2">
        <f>IF(Data!G19&gt;0,Data!G19-4,"")</f>
        <v>3</v>
      </c>
      <c r="H19" s="2">
        <f>IF(Data!H19&gt;0,Data!H19-4,"")</f>
        <v>2</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5</v>
      </c>
      <c r="P19" s="4" t="str">
        <f>IF(COUNTIF(Data!A19:H19,4)=8,"Remove","")</f>
        <v/>
      </c>
    </row>
    <row r="20" spans="1:16" x14ac:dyDescent="0.3">
      <c r="A20" s="2">
        <f>IF(Data!A20&gt;0,Data!A20-4,"")</f>
        <v>2</v>
      </c>
      <c r="B20" s="2">
        <f>IF(Data!B20&gt;0,Data!B20-4,"")</f>
        <v>2</v>
      </c>
      <c r="C20" s="2">
        <f>IF(Data!C20&gt;0,Data!C20-4,"")</f>
        <v>2</v>
      </c>
      <c r="D20" s="2">
        <f>IF(Data!D20&gt;0,Data!D20-4,"")</f>
        <v>3</v>
      </c>
      <c r="E20" s="2">
        <f>IF(Data!E20&gt;0,Data!E20-4,"")</f>
        <v>2</v>
      </c>
      <c r="F20" s="2">
        <f>IF(Data!F20&gt;0,Data!F20-4,"")</f>
        <v>3</v>
      </c>
      <c r="G20" s="2">
        <f>IF(Data!G20&gt;0,Data!G20-4,"")</f>
        <v>2</v>
      </c>
      <c r="H20" s="2">
        <f>IF(Data!H20&gt;0,Data!H20-4,"")</f>
        <v>3</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5</v>
      </c>
      <c r="P20" s="4" t="str">
        <f>IF(COUNTIF(Data!A20:H20,4)=8,"Remove","")</f>
        <v/>
      </c>
    </row>
    <row r="21" spans="1:16" x14ac:dyDescent="0.3">
      <c r="A21" s="2">
        <f>IF(Data!A21&gt;0,Data!A21-4,"")</f>
        <v>3</v>
      </c>
      <c r="B21" s="2">
        <f>IF(Data!B21&gt;0,Data!B21-4,"")</f>
        <v>3</v>
      </c>
      <c r="C21" s="2">
        <f>IF(Data!C21&gt;0,Data!C21-4,"")</f>
        <v>3</v>
      </c>
      <c r="D21" s="2">
        <f>IF(Data!D21&gt;0,Data!D21-4,"")</f>
        <v>3</v>
      </c>
      <c r="E21" s="2">
        <f>IF(Data!E21&gt;0,Data!E21-4,"")</f>
        <v>3</v>
      </c>
      <c r="F21" s="2">
        <f>IF(Data!F21&gt;0,Data!F21-4,"")</f>
        <v>3</v>
      </c>
      <c r="G21" s="2">
        <f>IF(Data!G21&gt;0,Data!G21-4,"")</f>
        <v>1</v>
      </c>
      <c r="H21" s="2">
        <f>IF(Data!H21&gt;0,Data!H21-4,"")</f>
        <v>3</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7</v>
      </c>
      <c r="P21" s="4" t="str">
        <f>IF(COUNTIF(Data!A21:H21,4)=8,"Remove","")</f>
        <v/>
      </c>
    </row>
    <row r="22" spans="1:16" x14ac:dyDescent="0.3">
      <c r="A22" s="2">
        <f>IF(Data!A22&gt;0,Data!A22-4,"")</f>
        <v>2</v>
      </c>
      <c r="B22" s="2">
        <f>IF(Data!B22&gt;0,Data!B22-4,"")</f>
        <v>3</v>
      </c>
      <c r="C22" s="2">
        <f>IF(Data!C22&gt;0,Data!C22-4,"")</f>
        <v>1</v>
      </c>
      <c r="D22" s="2">
        <f>IF(Data!D22&gt;0,Data!D22-4,"")</f>
        <v>1</v>
      </c>
      <c r="E22" s="2">
        <f>IF(Data!E22&gt;0,Data!E22-4,"")</f>
        <v>1</v>
      </c>
      <c r="F22" s="2">
        <f>IF(Data!F22&gt;0,Data!F22-4,"")</f>
        <v>2</v>
      </c>
      <c r="G22" s="2">
        <f>IF(Data!G22&gt;0,Data!G22-4,"")</f>
        <v>2</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8</v>
      </c>
      <c r="P23" s="4" t="str">
        <f>IF(COUNTIF(Data!A23:H23,4)=8,"Remove","")</f>
        <v/>
      </c>
    </row>
    <row r="24" spans="1:16" x14ac:dyDescent="0.3">
      <c r="A24" s="2">
        <f>IF(Data!A24&gt;0,Data!A24-4,"")</f>
        <v>3</v>
      </c>
      <c r="B24" s="2">
        <f>IF(Data!B24&gt;0,Data!B24-4,"")</f>
        <v>3</v>
      </c>
      <c r="C24" s="2">
        <f>IF(Data!C24&gt;0,Data!C24-4,"")</f>
        <v>3</v>
      </c>
      <c r="D24" s="2">
        <f>IF(Data!D24&gt;0,Data!D24-4,"")</f>
        <v>3</v>
      </c>
      <c r="E24" s="2">
        <f>IF(Data!E24&gt;0,Data!E24-4,"")</f>
        <v>3</v>
      </c>
      <c r="F24" s="2">
        <f>IF(Data!F24&gt;0,Data!F24-4,"")</f>
        <v>3</v>
      </c>
      <c r="G24" s="2">
        <f>IF(Data!G24&gt;0,Data!G24-4,"")</f>
        <v>3</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7</v>
      </c>
      <c r="P24" s="4" t="str">
        <f>IF(COUNTIF(Data!A24:H24,4)=8,"Remove","")</f>
        <v/>
      </c>
    </row>
    <row r="25" spans="1:16" x14ac:dyDescent="0.3">
      <c r="A25" s="2">
        <f>IF(Data!A25&gt;0,Data!A25-4,"")</f>
        <v>3</v>
      </c>
      <c r="B25" s="2">
        <f>IF(Data!B25&gt;0,Data!B25-4,"")</f>
        <v>3</v>
      </c>
      <c r="C25" s="2">
        <f>IF(Data!C25&gt;0,Data!C25-4,"")</f>
        <v>3</v>
      </c>
      <c r="D25" s="2">
        <f>IF(Data!D25&gt;0,Data!D25-4,"")</f>
        <v>3</v>
      </c>
      <c r="E25" s="2">
        <f>IF(Data!E25&gt;0,Data!E25-4,"")</f>
        <v>2</v>
      </c>
      <c r="F25" s="2">
        <f>IF(Data!F25&gt;0,Data!F25-4,"")</f>
        <v>3</v>
      </c>
      <c r="G25" s="2">
        <f>IF(Data!G25&gt;0,Data!G25-4,"")</f>
        <v>2</v>
      </c>
      <c r="H25" s="2">
        <f>IF(Data!H25&gt;0,Data!H25-4,"")</f>
        <v>3</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6</v>
      </c>
      <c r="P25" s="4" t="str">
        <f>IF(COUNTIF(Data!A25:H25,4)=8,"Remove","")</f>
        <v/>
      </c>
    </row>
    <row r="26" spans="1:16" x14ac:dyDescent="0.3">
      <c r="A26" s="2">
        <f>IF(Data!A26&gt;0,Data!A26-4,"")</f>
        <v>3</v>
      </c>
      <c r="B26" s="2">
        <f>IF(Data!B26&gt;0,Data!B26-4,"")</f>
        <v>3</v>
      </c>
      <c r="C26" s="2">
        <f>IF(Data!C26&gt;0,Data!C26-4,"")</f>
        <v>2</v>
      </c>
      <c r="D26" s="2">
        <f>IF(Data!D26&gt;0,Data!D26-4,"")</f>
        <v>3</v>
      </c>
      <c r="E26" s="2">
        <f>IF(Data!E26&gt;0,Data!E26-4,"")</f>
        <v>2</v>
      </c>
      <c r="F26" s="2">
        <f>IF(Data!F26&gt;0,Data!F26-4,"")</f>
        <v>3</v>
      </c>
      <c r="G26" s="2">
        <f>IF(Data!G26&gt;0,Data!G26-4,"")</f>
        <v>2</v>
      </c>
      <c r="H26" s="2">
        <f>IF(Data!H26&gt;0,Data!H26-4,"")</f>
        <v>3</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3">
      <c r="A27" s="2">
        <f>IF(Data!A27&gt;0,Data!A27-4,"")</f>
        <v>3</v>
      </c>
      <c r="B27" s="2">
        <f>IF(Data!B27&gt;0,Data!B27-4,"")</f>
        <v>3</v>
      </c>
      <c r="C27" s="2">
        <f>IF(Data!C27&gt;0,Data!C27-4,"")</f>
        <v>2</v>
      </c>
      <c r="D27" s="2">
        <f>IF(Data!D27&gt;0,Data!D27-4,"")</f>
        <v>1</v>
      </c>
      <c r="E27" s="2">
        <f>IF(Data!E27&gt;0,Data!E27-4,"")</f>
        <v>2</v>
      </c>
      <c r="F27" s="2">
        <f>IF(Data!F27&gt;0,Data!F27-4,"")</f>
        <v>2</v>
      </c>
      <c r="G27" s="2">
        <f>IF(Data!G27&gt;0,Data!G27-4,"")</f>
        <v>3</v>
      </c>
      <c r="H27" s="2">
        <f>IF(Data!H27&gt;0,Data!H27-4,"")</f>
        <v>3</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3">
      <c r="A28" s="2">
        <f>IF(Data!A28&gt;0,Data!A28-4,"")</f>
        <v>2</v>
      </c>
      <c r="B28" s="2">
        <f>IF(Data!B28&gt;0,Data!B28-4,"")</f>
        <v>3</v>
      </c>
      <c r="C28" s="2">
        <f>IF(Data!C28&gt;0,Data!C28-4,"")</f>
        <v>1</v>
      </c>
      <c r="D28" s="2">
        <f>IF(Data!D28&gt;0,Data!D28-4,"")</f>
        <v>2</v>
      </c>
      <c r="E28" s="2">
        <f>IF(Data!E28&gt;0,Data!E28-4,"")</f>
        <v>3</v>
      </c>
      <c r="F28" s="2">
        <f>IF(Data!F28&gt;0,Data!F28-4,"")</f>
        <v>3</v>
      </c>
      <c r="G28" s="2">
        <f>IF(Data!G28&gt;0,Data!G28-4,"")</f>
        <v>3</v>
      </c>
      <c r="H28" s="2">
        <f>IF(Data!H28&gt;0,Data!H28-4,"")</f>
        <v>3</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5</v>
      </c>
      <c r="P28" s="4" t="str">
        <f>IF(COUNTIF(Data!A28:H28,4)=8,"Remove","")</f>
        <v/>
      </c>
    </row>
    <row r="29" spans="1:16" x14ac:dyDescent="0.3">
      <c r="A29" s="2">
        <f>IF(Data!A29&gt;0,Data!A29-4,"")</f>
        <v>2</v>
      </c>
      <c r="B29" s="2">
        <f>IF(Data!B29&gt;0,Data!B29-4,"")</f>
        <v>3</v>
      </c>
      <c r="C29" s="2">
        <f>IF(Data!C29&gt;0,Data!C29-4,"")</f>
        <v>3</v>
      </c>
      <c r="D29" s="2">
        <f>IF(Data!D29&gt;0,Data!D29-4,"")</f>
        <v>2</v>
      </c>
      <c r="E29" s="2">
        <f>IF(Data!E29&gt;0,Data!E29-4,"")</f>
        <v>2</v>
      </c>
      <c r="F29" s="2">
        <f>IF(Data!F29&gt;0,Data!F29-4,"")</f>
        <v>3</v>
      </c>
      <c r="G29" s="2">
        <f>IF(Data!G29&gt;0,Data!G29-4,"")</f>
        <v>2</v>
      </c>
      <c r="H29" s="2">
        <f>IF(Data!H29&gt;0,Data!H29-4,"")</f>
        <v>3</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4</v>
      </c>
      <c r="P29" s="4" t="str">
        <f>IF(COUNTIF(Data!A29:H29,4)=8,"Remove","")</f>
        <v/>
      </c>
    </row>
    <row r="30" spans="1:16" x14ac:dyDescent="0.3">
      <c r="A30" s="2">
        <f>IF(Data!A30&gt;0,Data!A30-4,"")</f>
        <v>1</v>
      </c>
      <c r="B30" s="2">
        <f>IF(Data!B30&gt;0,Data!B30-4,"")</f>
        <v>3</v>
      </c>
      <c r="C30" s="2">
        <f>IF(Data!C30&gt;0,Data!C30-4,"")</f>
        <v>2</v>
      </c>
      <c r="D30" s="2">
        <f>IF(Data!D30&gt;0,Data!D30-4,"")</f>
        <v>2</v>
      </c>
      <c r="E30" s="2">
        <f>IF(Data!E30&gt;0,Data!E30-4,"")</f>
        <v>1</v>
      </c>
      <c r="F30" s="2">
        <f>IF(Data!F30&gt;0,Data!F30-4,"")</f>
        <v>2</v>
      </c>
      <c r="G30" s="2">
        <f>IF(Data!G30&gt;0,Data!G30-4,"")</f>
        <v>3</v>
      </c>
      <c r="H30" s="2">
        <f>IF(Data!H30&gt;0,Data!H30-4,"")</f>
        <v>3</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3</v>
      </c>
      <c r="P30" s="4" t="str">
        <f>IF(COUNTIF(Data!A30:H30,4)=8,"Remove","")</f>
        <v/>
      </c>
    </row>
    <row r="31" spans="1:16" x14ac:dyDescent="0.3">
      <c r="A31" s="2">
        <f>IF(Data!A31&gt;0,Data!A31-4,"")</f>
        <v>2</v>
      </c>
      <c r="B31" s="2">
        <f>IF(Data!B31&gt;0,Data!B31-4,"")</f>
        <v>3</v>
      </c>
      <c r="C31" s="2">
        <f>IF(Data!C31&gt;0,Data!C31-4,"")</f>
        <v>2</v>
      </c>
      <c r="D31" s="2">
        <f>IF(Data!D31&gt;0,Data!D31-4,"")</f>
        <v>3</v>
      </c>
      <c r="E31" s="2">
        <f>IF(Data!E31&gt;0,Data!E31-4,"")</f>
        <v>3</v>
      </c>
      <c r="F31" s="2">
        <f>IF(Data!F31&gt;0,Data!F31-4,"")</f>
        <v>3</v>
      </c>
      <c r="G31" s="2">
        <f>IF(Data!G31&gt;0,Data!G31-4,"")</f>
        <v>2</v>
      </c>
      <c r="H31" s="2">
        <f>IF(Data!H31&gt;0,Data!H31-4,"")</f>
        <v>2</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
      <c r="A32" s="2">
        <f>IF(Data!A32&gt;0,Data!A32-4,"")</f>
        <v>2</v>
      </c>
      <c r="B32" s="2">
        <f>IF(Data!B32&gt;0,Data!B32-4,"")</f>
        <v>3</v>
      </c>
      <c r="C32" s="2">
        <f>IF(Data!C32&gt;0,Data!C32-4,"")</f>
        <v>2</v>
      </c>
      <c r="D32" s="2">
        <f>IF(Data!D32&gt;0,Data!D32-4,"")</f>
        <v>3</v>
      </c>
      <c r="E32" s="2">
        <f>IF(Data!E32&gt;0,Data!E32-4,"")</f>
        <v>2</v>
      </c>
      <c r="F32" s="2">
        <f>IF(Data!F32&gt;0,Data!F32-4,"")</f>
        <v>3</v>
      </c>
      <c r="G32" s="2">
        <f>IF(Data!G32&gt;0,Data!G32-4,"")</f>
        <v>2</v>
      </c>
      <c r="H32" s="2">
        <f>IF(Data!H32&gt;0,Data!H32-4,"")</f>
        <v>3</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3">
      <c r="A33" s="2">
        <f>IF(Data!A33&gt;0,Data!A33-4,"")</f>
        <v>2</v>
      </c>
      <c r="B33" s="2">
        <f>IF(Data!B33&gt;0,Data!B33-4,"")</f>
        <v>3</v>
      </c>
      <c r="C33" s="2">
        <f>IF(Data!C33&gt;0,Data!C33-4,"")</f>
        <v>3</v>
      </c>
      <c r="D33" s="2">
        <f>IF(Data!D33&gt;0,Data!D33-4,"")</f>
        <v>3</v>
      </c>
      <c r="E33" s="2">
        <f>IF(Data!E33&gt;0,Data!E33-4,"")</f>
        <v>2</v>
      </c>
      <c r="F33" s="2">
        <f>IF(Data!F33&gt;0,Data!F33-4,"")</f>
        <v>2</v>
      </c>
      <c r="G33" s="2">
        <f>IF(Data!G33&gt;0,Data!G33-4,"")</f>
        <v>3</v>
      </c>
      <c r="H33" s="2">
        <f>IF(Data!H33&gt;0,Data!H33-4,"")</f>
        <v>3</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5</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1" workbookViewId="0">
      <selection activeCell="Q25" sqref="Q25"/>
    </sheetView>
  </sheetViews>
  <sheetFormatPr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3">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3">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3">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3">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3">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3">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3">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3">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3">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3">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3">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3">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7.399999999999999" x14ac:dyDescent="0.4">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risva@undiksha.ac.id</cp:lastModifiedBy>
  <dcterms:created xsi:type="dcterms:W3CDTF">2012-03-20T13:56:56Z</dcterms:created>
  <dcterms:modified xsi:type="dcterms:W3CDTF">2025-07-19T18:38:30Z</dcterms:modified>
</cp:coreProperties>
</file>